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8 医薬○\要確認\"/>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<sst xmlns="http://schemas.openxmlformats.org/spreadsheetml/2006/main" count="2632" uniqueCount="789">
  <si>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</si>
  <si>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</si>
  <si>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</si>
  <si>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</si>
  <si>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</si>
  <si>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</si>
  <si>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</si>
  <si>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</si>
  <si>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</si>
  <si>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</si>
  <si>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</si>
  <si>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</si>
  <si>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</si>
  <si>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</si>
  <si>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</si>
  <si>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</si>
  <si>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</si>
  <si>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</si>
  <si>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</si>
  <si>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</si>
  <si>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</si>
  <si>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</si>
  <si>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</si>
  <si>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</si>
  <si>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</si>
  <si>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</si>
  <si>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</si>
  <si>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</si>
  <si>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</si>
  <si>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</si>
  <si>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</si>
  <si>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</si>
  <si>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</si>
  <si>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</si>
  <si>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</si>
  <si>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</si>
  <si>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</si>
  <si>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</si>
  <si>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</si>
  <si>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</si>
  <si>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</si>
  <si>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</si>
  <si>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</si>
  <si>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</si>
  <si>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</si>
  <si>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</si>
  <si>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</si>
  <si>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</si>
  <si>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</si>
  <si>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</si>
  <si>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</si>
  <si>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</si>
  <si>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</si>
  <si>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</si>
  <si>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</si>
  <si>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</si>
  <si>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</si>
  <si>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</si>
  <si>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</si>
  <si>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</si>
  <si>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</si>
  <si>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</si>
  <si>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</si>
  <si>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</si>
  <si>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</si>
  <si>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</si>
  <si>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</si>
  <si>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</si>
  <si>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</si>
  <si>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</si>
  <si>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</si>
  <si>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</si>
  <si>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</si>
  <si>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</si>
  <si>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</si>
  <si>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</si>
  <si>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</si>
  <si>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</si>
  <si>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</si>
  <si>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</si>
  <si>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</si>
  <si>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</si>
  <si>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</si>
  <si>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</si>
  <si>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</si>
  <si>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</si>
  <si>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</si>
  <si>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</si>
  <si>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</si>
  <si>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</si>
  <si>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</si>
  <si>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</si>
  <si>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</si>
  <si>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</si>
  <si>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</si>
  <si>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</si>
  <si>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</si>
  <si>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</si>
  <si>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</si>
  <si>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</si>
  <si>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</si>
  <si>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</si>
  <si>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</si>
  <si>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</si>
  <si>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</si>
  <si>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</si>
  <si>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</si>
  <si>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</si>
  <si>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</si>
  <si>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</si>
  <si>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</si>
  <si>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</si>
  <si>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</si>
  <si>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</si>
  <si>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</si>
  <si>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</si>
  <si>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</si>
  <si>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</si>
  <si>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</si>
  <si>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</si>
  <si>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</si>
  <si>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</si>
  <si>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</si>
  <si>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</si>
  <si>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</si>
  <si>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</si>
  <si>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</si>
  <si>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</si>
  <si>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</si>
  <si>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</si>
  <si>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</si>
  <si>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</si>
  <si>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</si>
  <si>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</si>
  <si>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</si>
  <si>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</si>
  <si>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</si>
  <si>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</si>
  <si>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</si>
  <si>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</si>
  <si>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</si>
  <si>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</si>
  <si>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</si>
  <si>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</si>
  <si>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</si>
  <si>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</si>
  <si>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</si>
  <si>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</si>
  <si>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</si>
  <si>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</si>
  <si>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</si>
  <si>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</si>
  <si>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</si>
  <si>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</si>
  <si>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</si>
  <si>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</si>
  <si>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</si>
  <si>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</si>
  <si>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</si>
  <si>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</si>
  <si>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</si>
  <si>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</si>
  <si>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</si>
  <si>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</si>
  <si>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</si>
  <si>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</si>
  <si>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</si>
  <si>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</si>
  <si>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</si>
  <si>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</si>
  <si>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</si>
  <si>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</si>
  <si>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</si>
  <si>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</si>
  <si>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</si>
  <si>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</si>
  <si>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</si>
  <si>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</si>
  <si>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</si>
  <si>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</si>
  <si>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</si>
  <si>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</si>
  <si>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</si>
  <si>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</si>
  <si>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</si>
  <si>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</si>
  <si>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</si>
  <si>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</si>
  <si>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</si>
  <si>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</si>
  <si>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</si>
  <si>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</si>
  <si>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</si>
  <si>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</si>
  <si>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</si>
  <si>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</si>
  <si>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</si>
  <si>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</si>
  <si>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</si>
  <si>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</si>
  <si>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</si>
  <si>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</si>
  <si>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</si>
  <si>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</si>
  <si>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</si>
  <si>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</si>
  <si>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</si>
  <si>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</si>
  <si>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</si>
  <si>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</si>
  <si>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</si>
  <si>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</si>
  <si>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</si>
  <si>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</si>
  <si>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</si>
  <si>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</si>
  <si>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</si>
  <si>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</si>
  <si>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</si>
  <si>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</si>
  <si>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</si>
  <si>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</si>
  <si>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</si>
  <si>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</si>
  <si>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</si>
  <si>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</si>
  <si>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</si>
  <si>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</si>
  <si>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</si>
  <si>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</si>
  <si>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</si>
  <si>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</si>
  <si>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</si>
  <si>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</si>
  <si>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</si>
  <si>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</si>
  <si>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</si>
  <si>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</si>
  <si>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</si>
  <si>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</si>
  <si>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</si>
  <si>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</si>
  <si>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</si>
  <si>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</si>
  <si>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</si>
  <si>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</si>
  <si>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</si>
  <si>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</si>
  <si>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</si>
  <si>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</si>
  <si>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</si>
  <si>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</si>
  <si>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</si>
  <si>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</si>
  <si>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</si>
  <si>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</si>
  <si>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</si>
  <si>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</si>
  <si>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</si>
  <si>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</si>
  <si>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</si>
  <si>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</si>
  <si>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</si>
  <si>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</si>
  <si>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</si>
  <si>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</si>
  <si>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</si>
  <si>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</si>
  <si>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</si>
  <si>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</si>
  <si>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</si>
  <si>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</si>
  <si>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</si>
  <si>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</si>
  <si>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</si>
  <si>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</si>
  <si>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</si>
  <si>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</si>
  <si>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</si>
  <si>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</si>
  <si>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</si>
  <si>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</si>
  <si>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</si>
  <si>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</si>
  <si>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</si>
  <si>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</si>
  <si>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</si>
  <si>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</si>
  <si>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</si>
  <si>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</si>
  <si>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</si>
  <si>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</si>
  <si>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</si>
  <si>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</si>
  <si>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</si>
  <si>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</si>
  <si>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</si>
  <si>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</si>
  <si>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</si>
  <si>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</si>
  <si>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</si>
  <si>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</si>
  <si>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</si>
  <si>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</si>
  <si>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</si>
  <si>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</si>
  <si>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</si>
  <si>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</si>
  <si>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</si>
  <si>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</si>
  <si>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</si>
  <si>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</si>
  <si>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</si>
  <si>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</si>
  <si>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</si>
  <si>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</si>
  <si>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</si>
  <si>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</si>
  <si>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</si>
  <si>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</si>
  <si>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</si>
  <si>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</si>
  <si>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</si>
  <si>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</si>
  <si>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</si>
  <si>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</si>
  <si>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</si>
  <si>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</si>
  <si>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</si>
  <si>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</si>
  <si>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</si>
  <si>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</si>
  <si>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</si>
  <si>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</si>
  <si>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</si>
  <si>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</si>
  <si>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</si>
  <si>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</si>
  <si>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</si>
  <si>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</si>
  <si>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</si>
  <si>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</si>
  <si>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</si>
  <si>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</si>
  <si>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</si>
  <si>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</si>
  <si>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</si>
  <si>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</si>
  <si>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</si>
  <si>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</si>
  <si>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</si>
  <si>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</si>
  <si>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</si>
  <si>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</si>
  <si>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</si>
  <si>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</si>
  <si>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</si>
  <si>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</si>
  <si>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</si>
  <si>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</si>
  <si>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</si>
  <si>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</si>
  <si>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</si>
  <si>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</si>
  <si>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</si>
  <si>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</si>
  <si>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</si>
  <si>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</si>
  <si>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</si>
  <si>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</si>
  <si>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</si>
  <si>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</si>
  <si>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</si>
  <si>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</si>
  <si>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</si>
  <si>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</si>
  <si>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</si>
  <si>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</si>
  <si>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</si>
  <si>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</si>
  <si>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</si>
  <si>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</si>
  <si>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</si>
  <si>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</si>
  <si>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</si>
  <si>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</si>
  <si>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</si>
  <si>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</si>
  <si>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</si>
  <si>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</si>
  <si>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</si>
  <si>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</si>
  <si>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</si>
  <si>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</si>
  <si>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</si>
  <si>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</si>
  <si>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</si>
  <si>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</si>
  <si>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</si>
  <si>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</si>
  <si>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</si>
  <si>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</si>
  <si>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</si>
  <si>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</si>
  <si>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</si>
  <si>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</si>
  <si>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</si>
  <si>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</si>
  <si>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</si>
  <si>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</si>
  <si>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</si>
  <si>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</si>
  <si>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</si>
  <si>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</si>
  <si>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</si>
  <si>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</si>
  <si>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</si>
  <si>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</si>
  <si>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</si>
  <si>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</si>
  <si>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</si>
  <si>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</si>
  <si>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</si>
  <si>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</si>
  <si>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</si>
  <si>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</si>
  <si>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</si>
  <si>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</si>
  <si>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</si>
  <si>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</si>
  <si>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</si>
  <si>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</si>
  <si>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</si>
  <si>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</si>
  <si>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</si>
  <si>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</si>
  <si>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</si>
  <si>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</si>
  <si>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</si>
  <si>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</si>
  <si>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</si>
  <si>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</si>
  <si>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</si>
  <si>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</si>
  <si>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</si>
  <si>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</si>
  <si>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</si>
  <si>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</si>
  <si>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</si>
  <si>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</si>
  <si>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</si>
  <si>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</si>
  <si>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</si>
  <si>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</si>
  <si>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</si>
  <si>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</si>
  <si>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</si>
  <si>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</si>
  <si>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</si>
  <si>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</si>
  <si>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</si>
  <si>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</si>
  <si>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</si>
  <si>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</si>
  <si>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</si>
  <si>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</si>
  <si>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</si>
  <si>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</si>
  <si>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</si>
  <si>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</si>
  <si>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</si>
  <si>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</si>
  <si>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</si>
  <si>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</si>
  <si>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</si>
  <si>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</si>
  <si>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</si>
  <si>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</si>
  <si>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</si>
  <si>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</si>
  <si>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</si>
  <si>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</si>
  <si>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</si>
  <si>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</si>
  <si>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</si>
  <si>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</si>
  <si>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</si>
  <si>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</si>
  <si>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</si>
  <si>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</si>
  <si>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</si>
  <si>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</si>
  <si>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</si>
  <si>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</si>
  <si>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</si>
  <si>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</si>
  <si>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</si>
  <si>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</si>
  <si>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</si>
  <si>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</si>
  <si>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</si>
  <si>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</si>
  <si>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</si>
  <si>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</si>
  <si>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</si>
  <si>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</si>
  <si>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</si>
  <si>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</si>
  <si>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</si>
  <si>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</si>
  <si>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</si>
  <si>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</si>
  <si>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</si>
  <si>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</si>
  <si>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</si>
  <si>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</si>
  <si>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</si>
  <si>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</si>
  <si>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</si>
  <si>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</si>
  <si>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</si>
  <si>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</si>
  <si>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</si>
  <si>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</si>
  <si>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</si>
  <si>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</si>
  <si>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</si>
  <si>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</si>
  <si>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</si>
  <si>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</si>
  <si>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</si>
  <si>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</si>
  <si>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</si>
  <si>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</si>
  <si>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</si>
  <si>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</si>
  <si>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</si>
  <si>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</si>
  <si>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</si>
  <si>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</si>
  <si>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</si>
  <si>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</si>
  <si>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</si>
  <si>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</si>
  <si>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</si>
  <si>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</si>
  <si>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</si>
  <si>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</si>
  <si>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</si>
  <si>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</si>
  <si>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</si>
  <si>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</si>
  <si>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</si>
  <si>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</si>
  <si>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</si>
  <si>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</si>
  <si>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</si>
  <si>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</si>
  <si>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</si>
  <si>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</si>
  <si>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</si>
  <si>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</si>
  <si>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</si>
  <si>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</si>
  <si>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</si>
  <si>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</si>
  <si>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</si>
  <si>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</si>
  <si>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</si>
  <si>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</si>
  <si>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</si>
  <si>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</si>
  <si>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</si>
  <si>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</si>
  <si>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</si>
  <si>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</si>
  <si>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</si>
  <si>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</si>
  <si>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</si>
  <si>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</si>
  <si>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</si>
  <si>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</si>
  <si>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</si>
  <si>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</si>
  <si>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</si>
  <si>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</si>
  <si>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</si>
  <si>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</si>
  <si>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</si>
  <si>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</si>
  <si>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</si>
  <si>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</si>
  <si>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</si>
  <si>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</si>
  <si>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</si>
  <si>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</si>
  <si>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</si>
  <si>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</si>
  <si>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</si>
  <si>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</si>
  <si>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</si>
  <si>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</si>
  <si>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</si>
  <si>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</si>
  <si>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</si>
  <si>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</si>
  <si>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</si>
  <si>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</si>
  <si>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</si>
  <si>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</si>
  <si>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</si>
  <si>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</si>
  <si>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</si>
  <si>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</si>
  <si>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</si>
  <si>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</si>
  <si>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</si>
  <si>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</si>
  <si>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</si>
  <si>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</si>
  <si>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</si>
  <si>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</si>
  <si>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麻薬・覚醒剤等対策費</t>
  </si>
  <si>
    <t>医薬・生活衛生局</t>
  </si>
  <si>
    <t>課長　田中　徹</t>
  </si>
  <si>
    <t>昭和38年度</t>
  </si>
  <si>
    <t>終了予定なし</t>
  </si>
  <si>
    <t>監視指導・麻薬対策課</t>
  </si>
  <si>
    <t>厚生労働省組織令第54条</t>
  </si>
  <si>
    <t>第5次薬物乱用防止5カ年戦略
不正大麻・けし撲滅運動実施要綱
麻薬・覚醒剤乱用防止運動実施要綱
「世界一安全な日本」創造戦略
再犯防止推進計画</t>
  </si>
  <si>
    <t>麻薬・覚醒剤等の危害を国民に周知するとともに、その撲滅を図る。</t>
  </si>
  <si>
    <t>1.地方厚生局麻薬取締部及び都道府県における麻薬取締行政職員に対する研修
2.野生大麻・けしの除去
3.国民運動として開催する麻薬・覚醒剤乱用防止運動の地区大会開催
4.再乱用防止対策講習会の開催等</t>
  </si>
  <si>
    <t>-</t>
  </si>
  <si>
    <t>麻薬等乱用防止対策業務庁費</t>
  </si>
  <si>
    <t>医薬品審査等業務庁費</t>
  </si>
  <si>
    <t>報償費</t>
  </si>
  <si>
    <t>委員等旅費</t>
  </si>
  <si>
    <t>麻薬等乱用防止対策旅費</t>
  </si>
  <si>
    <t>麻薬取締行政職員に対する研修の質の向上を図るため研修満足度を85％以上とする。</t>
  </si>
  <si>
    <t>研修満足度</t>
  </si>
  <si>
    <t>研修参加者へのアンケート</t>
  </si>
  <si>
    <t>①麻薬取締協議会・職員会議への出席</t>
  </si>
  <si>
    <t>回</t>
  </si>
  <si>
    <t>②不正大麻・けし除去作業</t>
  </si>
  <si>
    <t>本</t>
  </si>
  <si>
    <t>④不正大麻・けし撲滅運動用パンフレット等の配布</t>
  </si>
  <si>
    <t>万部</t>
  </si>
  <si>
    <t>（参考）合同捜査により押収した覚醒剤の押収量</t>
  </si>
  <si>
    <t>Kg</t>
  </si>
  <si>
    <t>①X:「当該年度の執行額」（円）／
Y:「当該年度の出席箇所数」　　　　　　　　　　　　　　　</t>
    <phoneticPr fontId="5"/>
  </si>
  <si>
    <t>円</t>
  </si>
  <si>
    <t>　　X/Y</t>
    <phoneticPr fontId="5"/>
  </si>
  <si>
    <t>521,000/7</t>
  </si>
  <si>
    <t>196,620/3</t>
  </si>
  <si>
    <t>②X:「当該年度の執行額」（円）／
Y:「当該年度の本数」　　　　　　　　　　　　　　</t>
    <phoneticPr fontId="5"/>
  </si>
  <si>
    <t>2,087,260
/1,334,906</t>
  </si>
  <si>
    <t>1,848,820
/1,362,744</t>
  </si>
  <si>
    <t>③X:「当該年度の執行額」（円）／
Y:「当該年度の開催箇所数」　　　　　　　　　　　　　　</t>
    <phoneticPr fontId="5"/>
  </si>
  <si>
    <t>1,976,233/6</t>
  </si>
  <si>
    <t>2,692,852/6</t>
  </si>
  <si>
    <t>④X:「当該年度の執行額」（円）／
     Y:「当該年度の配布数（万部）」　　　　　　　　　　　　　　</t>
    <phoneticPr fontId="5"/>
  </si>
  <si>
    <t>1.421,582/11</t>
  </si>
  <si>
    <t>1,881,299/11</t>
  </si>
  <si>
    <t>麻薬・覚醒剤等の乱用を防止すること（施策大目標Ⅱ－３）</t>
  </si>
  <si>
    <t>規制されている乱用薬物について、不正流通の遮断及び乱用防止を推進すること（施策目標Ⅱ－３－１）</t>
  </si>
  <si>
    <t>危険ドラッグ対策費</t>
  </si>
  <si>
    <t>麻薬等対策推進費（広報経費）</t>
  </si>
  <si>
    <t>麻薬・覚醒剤等対策事業</t>
  </si>
  <si>
    <t>346</t>
  </si>
  <si>
    <t>314</t>
  </si>
  <si>
    <t>273</t>
  </si>
  <si>
    <t>326</t>
  </si>
  <si>
    <t>337</t>
  </si>
  <si>
    <t>348</t>
  </si>
  <si>
    <t>344</t>
  </si>
  <si>
    <t>354</t>
  </si>
  <si>
    <t>361</t>
  </si>
  <si>
    <t>○</t>
  </si>
  <si>
    <t>-</t>
    <phoneticPr fontId="5"/>
  </si>
  <si>
    <t>・「麻薬取締職員研修」に関して、受講生から講義内容に関するアンケートをとる等、効果的な研究科目の実施に努めていく。
・「麻薬取締協議会」及び「麻薬取締職員会議」に関して、適切な予算執行に努めていく。</t>
    <phoneticPr fontId="5"/>
  </si>
  <si>
    <t>無</t>
  </si>
  <si>
    <t>‐</t>
  </si>
  <si>
    <t>厚労</t>
  </si>
  <si>
    <t>-</t>
    <phoneticPr fontId="5"/>
  </si>
  <si>
    <t>地方厚生局麻薬取締部及び都道府県における麻薬取締行政職員に対する研修を実施、不正大麻・けし撲滅運動用パンフレット及び通報を促すポスターを作成・配布、不正・自生大麻・けしの除去及び薬物乱用防止に関する啓発活動、再乱用防止対策に関する会議・講習会等を実施することにより、麻薬・覚醒剤等の乱用防止に寄与するものである。
（令和２年度における不正・自生大麻・けしの除去本数1,460,255本　不正大麻・けし撲滅運動用パンフレット等の配布数 11万部　薬物中毒対策連絡会議・再乱用防止対策講習会の開催数1回)</t>
    <rPh sb="87" eb="88">
      <t>オヨ</t>
    </rPh>
    <phoneticPr fontId="5"/>
  </si>
  <si>
    <t>A.東北厚生局</t>
    <rPh sb="2" eb="4">
      <t>トウホク</t>
    </rPh>
    <rPh sb="4" eb="7">
      <t>コウセイキョク</t>
    </rPh>
    <phoneticPr fontId="5"/>
  </si>
  <si>
    <t>B.関東信越厚生局</t>
    <rPh sb="2" eb="4">
      <t>カントウ</t>
    </rPh>
    <rPh sb="4" eb="6">
      <t>シンエツ</t>
    </rPh>
    <rPh sb="6" eb="9">
      <t>コウセイキョク</t>
    </rPh>
    <phoneticPr fontId="5"/>
  </si>
  <si>
    <t>C.近畿厚生局</t>
    <rPh sb="2" eb="4">
      <t>キンキ</t>
    </rPh>
    <rPh sb="4" eb="7">
      <t>コウセイキョク</t>
    </rPh>
    <phoneticPr fontId="5"/>
  </si>
  <si>
    <t>D.-</t>
    <phoneticPr fontId="5"/>
  </si>
  <si>
    <t>E.-</t>
    <phoneticPr fontId="5"/>
  </si>
  <si>
    <t>F. （有）タケマエ</t>
    <rPh sb="4" eb="5">
      <t>ユウ</t>
    </rPh>
    <phoneticPr fontId="5"/>
  </si>
  <si>
    <t>G.（独）国立印刷局</t>
    <rPh sb="5" eb="7">
      <t>コクリツ</t>
    </rPh>
    <rPh sb="7" eb="10">
      <t>インサツキョク</t>
    </rPh>
    <phoneticPr fontId="5"/>
  </si>
  <si>
    <t>消耗品費</t>
    <rPh sb="0" eb="3">
      <t>ショウモウヒン</t>
    </rPh>
    <rPh sb="3" eb="4">
      <t>ヒ</t>
    </rPh>
    <phoneticPr fontId="5"/>
  </si>
  <si>
    <t>自生大麻・けし除去業務に係る消耗品等</t>
    <rPh sb="17" eb="18">
      <t>トウ</t>
    </rPh>
    <phoneticPr fontId="5"/>
  </si>
  <si>
    <t>雑役務費</t>
    <rPh sb="0" eb="2">
      <t>ザツエキ</t>
    </rPh>
    <rPh sb="2" eb="4">
      <t>ムヒ</t>
    </rPh>
    <phoneticPr fontId="5"/>
  </si>
  <si>
    <t>運用保守等</t>
    <rPh sb="0" eb="2">
      <t>ウンヨウ</t>
    </rPh>
    <rPh sb="2" eb="4">
      <t>ホシュ</t>
    </rPh>
    <rPh sb="4" eb="5">
      <t>トウ</t>
    </rPh>
    <phoneticPr fontId="5"/>
  </si>
  <si>
    <t>人件費</t>
    <rPh sb="0" eb="3">
      <t>ジンケンヒ</t>
    </rPh>
    <phoneticPr fontId="5"/>
  </si>
  <si>
    <t>賃金等</t>
    <rPh sb="0" eb="2">
      <t>チンギン</t>
    </rPh>
    <rPh sb="2" eb="3">
      <t>トウ</t>
    </rPh>
    <phoneticPr fontId="5"/>
  </si>
  <si>
    <t>専用PC修理・機器増設等</t>
    <rPh sb="0" eb="2">
      <t>センヨウ</t>
    </rPh>
    <rPh sb="4" eb="6">
      <t>シュウリ</t>
    </rPh>
    <rPh sb="7" eb="9">
      <t>キキ</t>
    </rPh>
    <rPh sb="9" eb="11">
      <t>ゾウセツ</t>
    </rPh>
    <rPh sb="11" eb="12">
      <t>トウ</t>
    </rPh>
    <phoneticPr fontId="5"/>
  </si>
  <si>
    <t>セキュリティソフト等商務品</t>
    <rPh sb="9" eb="10">
      <t>トウ</t>
    </rPh>
    <rPh sb="10" eb="12">
      <t>ショウム</t>
    </rPh>
    <rPh sb="12" eb="13">
      <t>ヒン</t>
    </rPh>
    <phoneticPr fontId="5"/>
  </si>
  <si>
    <t>旅費</t>
    <rPh sb="0" eb="2">
      <t>リョヒ</t>
    </rPh>
    <phoneticPr fontId="5"/>
  </si>
  <si>
    <t>委員等旅費、出張旅費</t>
    <rPh sb="0" eb="2">
      <t>イイン</t>
    </rPh>
    <rPh sb="2" eb="3">
      <t>トウ</t>
    </rPh>
    <rPh sb="3" eb="5">
      <t>リョヒ</t>
    </rPh>
    <rPh sb="6" eb="8">
      <t>シュッチョウ</t>
    </rPh>
    <rPh sb="8" eb="10">
      <t>リョヒ</t>
    </rPh>
    <phoneticPr fontId="5"/>
  </si>
  <si>
    <t>備品費</t>
    <rPh sb="0" eb="3">
      <t>ビヒンヒ</t>
    </rPh>
    <phoneticPr fontId="5"/>
  </si>
  <si>
    <t>オフィス改修に係る備品の購入</t>
    <phoneticPr fontId="5"/>
  </si>
  <si>
    <t>タイルカーペット張替工事</t>
    <phoneticPr fontId="5"/>
  </si>
  <si>
    <t>工事</t>
    <rPh sb="0" eb="2">
      <t>コウジ</t>
    </rPh>
    <phoneticPr fontId="5"/>
  </si>
  <si>
    <t>印刷製本費</t>
    <phoneticPr fontId="5"/>
  </si>
  <si>
    <t>麻薬の封かん証紙一式</t>
    <phoneticPr fontId="5"/>
  </si>
  <si>
    <t>東北厚生局</t>
    <phoneticPr fontId="5"/>
  </si>
  <si>
    <t>北海道厚生局</t>
    <phoneticPr fontId="5"/>
  </si>
  <si>
    <t>近畿厚生局</t>
    <phoneticPr fontId="5"/>
  </si>
  <si>
    <t>九州厚生局</t>
    <rPh sb="0" eb="2">
      <t>キュウシュウ</t>
    </rPh>
    <rPh sb="2" eb="5">
      <t>コウセイキョク</t>
    </rPh>
    <phoneticPr fontId="5"/>
  </si>
  <si>
    <t>-</t>
    <phoneticPr fontId="5"/>
  </si>
  <si>
    <t>大麻・けしの除去作業</t>
    <phoneticPr fontId="5"/>
  </si>
  <si>
    <t>関東信越厚生局</t>
    <phoneticPr fontId="5"/>
  </si>
  <si>
    <t>麻薬取締部ネットワークシステムの機能強化</t>
    <phoneticPr fontId="5"/>
  </si>
  <si>
    <t>近畿厚生局</t>
    <rPh sb="0" eb="2">
      <t>キンキ</t>
    </rPh>
    <rPh sb="2" eb="5">
      <t>コウセイキョク</t>
    </rPh>
    <phoneticPr fontId="5"/>
  </si>
  <si>
    <t>関東信越厚生局</t>
    <rPh sb="0" eb="2">
      <t>カントウ</t>
    </rPh>
    <rPh sb="2" eb="4">
      <t>シンエツ</t>
    </rPh>
    <rPh sb="4" eb="7">
      <t>コウセイキョク</t>
    </rPh>
    <phoneticPr fontId="5"/>
  </si>
  <si>
    <t>東海北陸厚生局</t>
    <rPh sb="0" eb="2">
      <t>トウカイ</t>
    </rPh>
    <rPh sb="2" eb="4">
      <t>ホクリク</t>
    </rPh>
    <rPh sb="4" eb="7">
      <t>コウセイキョク</t>
    </rPh>
    <phoneticPr fontId="5"/>
  </si>
  <si>
    <t>中国四国厚生局</t>
    <rPh sb="0" eb="2">
      <t>チュウゴク</t>
    </rPh>
    <rPh sb="2" eb="4">
      <t>シコク</t>
    </rPh>
    <rPh sb="4" eb="7">
      <t>コウセイキョク</t>
    </rPh>
    <phoneticPr fontId="5"/>
  </si>
  <si>
    <t>四国厚生支局</t>
    <rPh sb="0" eb="2">
      <t>シコク</t>
    </rPh>
    <rPh sb="2" eb="4">
      <t>コウセイ</t>
    </rPh>
    <rPh sb="4" eb="6">
      <t>シキョク</t>
    </rPh>
    <phoneticPr fontId="5"/>
  </si>
  <si>
    <t>北海道厚生局</t>
    <rPh sb="0" eb="3">
      <t>ホッカイドウ</t>
    </rPh>
    <rPh sb="3" eb="6">
      <t>コウセイキョク</t>
    </rPh>
    <phoneticPr fontId="5"/>
  </si>
  <si>
    <t>九州厚生局沖縄分室</t>
    <rPh sb="0" eb="2">
      <t>キュウシュウ</t>
    </rPh>
    <rPh sb="2" eb="5">
      <t>コウセイキョク</t>
    </rPh>
    <rPh sb="5" eb="7">
      <t>オキナワ</t>
    </rPh>
    <rPh sb="7" eb="9">
      <t>ブンシツ</t>
    </rPh>
    <phoneticPr fontId="5"/>
  </si>
  <si>
    <t>東北厚生局</t>
    <rPh sb="0" eb="2">
      <t>トウホク</t>
    </rPh>
    <rPh sb="2" eb="5">
      <t>コウセイキョク</t>
    </rPh>
    <phoneticPr fontId="5"/>
  </si>
  <si>
    <t>薬物乱用者に対する再乱用防止対策事業</t>
    <phoneticPr fontId="5"/>
  </si>
  <si>
    <t>国立医薬品食品衛生研究所</t>
    <phoneticPr fontId="5"/>
  </si>
  <si>
    <t>薬物鑑定法策定・標準品整備</t>
    <phoneticPr fontId="5"/>
  </si>
  <si>
    <t>大麻・けし不正栽培等対策費</t>
    <phoneticPr fontId="5"/>
  </si>
  <si>
    <t>岩手県</t>
    <rPh sb="0" eb="3">
      <t>イワテケン</t>
    </rPh>
    <phoneticPr fontId="5"/>
  </si>
  <si>
    <t>和歌山県</t>
    <rPh sb="0" eb="4">
      <t>ワカヤマケン</t>
    </rPh>
    <phoneticPr fontId="5"/>
  </si>
  <si>
    <t>山口県</t>
    <rPh sb="0" eb="3">
      <t>ヤマグチケン</t>
    </rPh>
    <phoneticPr fontId="5"/>
  </si>
  <si>
    <t>高知県</t>
    <rPh sb="0" eb="3">
      <t>コウチケン</t>
    </rPh>
    <phoneticPr fontId="5"/>
  </si>
  <si>
    <t>青森県</t>
    <rPh sb="0" eb="3">
      <t>アオモリケン</t>
    </rPh>
    <phoneticPr fontId="5"/>
  </si>
  <si>
    <t>徳島県</t>
    <rPh sb="0" eb="3">
      <t>トクシマケン</t>
    </rPh>
    <phoneticPr fontId="5"/>
  </si>
  <si>
    <t>新潟県</t>
    <rPh sb="0" eb="3">
      <t>ニイガタケン</t>
    </rPh>
    <phoneticPr fontId="5"/>
  </si>
  <si>
    <t>大阪府</t>
    <rPh sb="0" eb="3">
      <t>オオサカフ</t>
    </rPh>
    <phoneticPr fontId="5"/>
  </si>
  <si>
    <t>（有）タケマエ</t>
    <phoneticPr fontId="5"/>
  </si>
  <si>
    <t>オフィス改修に係る備品購入</t>
    <phoneticPr fontId="5"/>
  </si>
  <si>
    <t>八重洲電気（株）</t>
    <phoneticPr fontId="5"/>
  </si>
  <si>
    <t>什器等入れ替えに伴う改修工事</t>
    <phoneticPr fontId="5"/>
  </si>
  <si>
    <t>（独）国立印刷局</t>
    <phoneticPr fontId="5"/>
  </si>
  <si>
    <t>麻薬の封かん証紙一式の印刷</t>
    <phoneticPr fontId="5"/>
  </si>
  <si>
    <t>（有限）タケマエ</t>
    <phoneticPr fontId="5"/>
  </si>
  <si>
    <t>社会福祉法人　東京コロニー　東京都大田福祉工場</t>
    <phoneticPr fontId="5"/>
  </si>
  <si>
    <t>大和綜合印刷（株）</t>
    <phoneticPr fontId="5"/>
  </si>
  <si>
    <t>社会福祉法人東京コロニートーコロ青葉ワークセンター</t>
    <phoneticPr fontId="5"/>
  </si>
  <si>
    <t>（株）エァクレーレン</t>
    <phoneticPr fontId="5"/>
  </si>
  <si>
    <t>株式会社さくらプランニング</t>
    <phoneticPr fontId="5"/>
  </si>
  <si>
    <t>（株）ホンヤク社</t>
    <phoneticPr fontId="5"/>
  </si>
  <si>
    <t>株式会社ティーケーピー</t>
    <phoneticPr fontId="5"/>
  </si>
  <si>
    <t>備品（キャスター付きワゴン）の購入</t>
    <phoneticPr fontId="5"/>
  </si>
  <si>
    <t>薬物乱用防止対策用読本（「ご家族の薬物問題でお困りの方へ」）の梱包発送一式</t>
    <phoneticPr fontId="5"/>
  </si>
  <si>
    <t>翻訳（ＩＮＣＢレポート２０１９）</t>
    <phoneticPr fontId="5"/>
  </si>
  <si>
    <t>文書翻訳（Ｗｏｒｌｄ　Ｄｒｕｇ　Ｒｅｐｏｒｔ　２０２０）</t>
    <phoneticPr fontId="5"/>
  </si>
  <si>
    <t>文書翻訳（麻薬・覚醒剤行政の概況２０１９）</t>
    <phoneticPr fontId="5"/>
  </si>
  <si>
    <t>検討会会場借り上げ</t>
    <rPh sb="2" eb="3">
      <t>カイ</t>
    </rPh>
    <rPh sb="5" eb="6">
      <t>カ</t>
    </rPh>
    <rPh sb="7" eb="8">
      <t>ア</t>
    </rPh>
    <phoneticPr fontId="5"/>
  </si>
  <si>
    <t>薬物乱用防止対策用読本（ご家族の薬物問題でお困りの方へ）印刷</t>
    <phoneticPr fontId="5"/>
  </si>
  <si>
    <t>不正大麻・けし撲滅運動用パンフレット 外１件の印刷</t>
    <phoneticPr fontId="5"/>
  </si>
  <si>
    <t>-</t>
    <phoneticPr fontId="5"/>
  </si>
  <si>
    <t>H.(有限)タケマエ</t>
    <rPh sb="3" eb="5">
      <t>ユウゲン</t>
    </rPh>
    <phoneticPr fontId="5"/>
  </si>
  <si>
    <t>備品（キャスター付きワゴン）の購入</t>
    <phoneticPr fontId="5"/>
  </si>
  <si>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</si>
  <si>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</si>
  <si>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</si>
  <si>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活動実績は高水準で推移している中で、コスト水準は妥当と考える。</t>
    <phoneticPr fontId="5"/>
  </si>
  <si>
    <t>ポスター・パンフレット等の配布物は、都道府県等の希望を聴取した上で必要最小限の枚数を作成している。</t>
    <phoneticPr fontId="5"/>
  </si>
  <si>
    <t>各種成果物は、薬物乱用防止の取組、危険ドラッグの取締り等に十分に活用され、麻薬・覚醒剤・危険ドラッグ等対策を推進するために必要なものである。</t>
    <phoneticPr fontId="5"/>
  </si>
  <si>
    <t>点検結果に記載したとおりの成果を上げることができた。</t>
    <phoneticPr fontId="5"/>
  </si>
  <si>
    <t>麻薬取引捜査の見せ金（取引経費）を不要として国庫返納したこと、事件協力者に対しての謝礼（報償費）の支出が想定より少なかったこによるものであり妥当である。</t>
    <phoneticPr fontId="5"/>
  </si>
  <si>
    <t>新型コロナウイルスの影響により講習会・会議等について中止となっているが、パンフレットの配付について見込みとおりの実績となっている。</t>
    <rPh sb="0" eb="2">
      <t>シンガタ</t>
    </rPh>
    <rPh sb="10" eb="12">
      <t>エイキョウ</t>
    </rPh>
    <rPh sb="26" eb="28">
      <t>チュウシ</t>
    </rPh>
    <rPh sb="43" eb="45">
      <t>ハイフ</t>
    </rPh>
    <rPh sb="49" eb="51">
      <t>ミコ</t>
    </rPh>
    <rPh sb="56" eb="58">
      <t>ジッセキ</t>
    </rPh>
    <phoneticPr fontId="5"/>
  </si>
  <si>
    <t>3,082,888
/1,460,255</t>
    <phoneticPr fontId="5"/>
  </si>
  <si>
    <t>1,875,512/11</t>
    <phoneticPr fontId="5"/>
  </si>
  <si>
    <t>1,528,000/11</t>
    <phoneticPr fontId="5"/>
  </si>
  <si>
    <t>150,093/1</t>
    <phoneticPr fontId="5"/>
  </si>
  <si>
    <t>0/1</t>
    <phoneticPr fontId="5"/>
  </si>
  <si>
    <t>-</t>
    <phoneticPr fontId="5"/>
  </si>
  <si>
    <t>4,578000/6</t>
    <phoneticPr fontId="5"/>
  </si>
  <si>
    <t>・毎年、5月1日～6月30日を不正大麻・けし撲滅運動期間とし、運動に必要なポスター及び大麻・けしの見分け方のパンフレットを印刷し、都道府県等に送付している。令和2年度においては、不正栽培及び自生している大麻・けしを約146万本発見除去し、大麻等の不正流通を防止した。
・「再乱用防止対策講習会」及び「薬物中毒対策連絡会議」を開催し、薬物中毒・依存症に関する正しい知識と理解の普及、相談窓口の周知等を図るとともに、社会復帰支援に携わる関係機関間の連携を強化した。
・麻薬取引捜査の見せ金（取引経費）を不要として国庫返納したこと、事件協力者に対しての謝礼（報償費）の支出が想定より少なかったことにより不用が生じているが、次年度以降の予想が困難であり、不足は検挙研修の減少につながる可能性もあり次年度以降も必要な経費である。</t>
    <phoneticPr fontId="5"/>
  </si>
  <si>
    <t>研修参加者からのアンケートを基により効率的・効果的な研修会の実施に努めている。</t>
    <phoneticPr fontId="5"/>
  </si>
  <si>
    <t>③薬物中毒対策連絡会議・再乱用防止対策講習会の開催</t>
    <phoneticPr fontId="5"/>
  </si>
  <si>
    <t>-</t>
    <phoneticPr fontId="5"/>
  </si>
  <si>
    <t>○危険ドラッグ対策費(0440)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
○麻薬等対策推進費（広報経費）（0443）
１．薬物乱用防止啓発訪問事業
　啓発資材を作成し、訪問要請のあった小中高等学校等へ専門の講師を派遣し、薬物乱用防止に関する正しい知識の普及を図る。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３．覚醒剤乱用防止特別対策費
　毎年、全国各地で実施している「ダメ。ゼッタイ。」普及運動及び毎年、各ブロック単位で地区大会を開催している麻薬・覚醒剤乱用防止運動に必要なポスター、パンフレット等の啓発資材を作成して配布する。
４．薬物乱用防止普及啓発推進事業費
　啓発読本の作成・印刷を行い、教育機関等に配布する。
５．再乱用防止対策事業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○麻薬・覚醒剤等対策事業（0444)
 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４．国内の捜査機関等から持ち込まれる薬物と疑われる検体の鑑定
 ５．薬物乱用防止に係る普及・啓発活動
 ６．危険ドラッグに対する継続的監視</t>
    <phoneticPr fontId="5"/>
  </si>
  <si>
    <t>北海道</t>
    <phoneticPr fontId="5"/>
  </si>
  <si>
    <t>山梨県</t>
    <rPh sb="0" eb="2">
      <t>ヤマナシ</t>
    </rPh>
    <rPh sb="2" eb="3">
      <t>ケン</t>
    </rPh>
    <phoneticPr fontId="5"/>
  </si>
  <si>
    <t>-</t>
    <phoneticPr fontId="5"/>
  </si>
  <si>
    <t>-</t>
    <phoneticPr fontId="5"/>
  </si>
  <si>
    <t>点検対象外</t>
    <rPh sb="0" eb="2">
      <t>テンケン</t>
    </rPh>
    <rPh sb="2" eb="5">
      <t>タイショウガイ</t>
    </rPh>
    <phoneticPr fontId="5"/>
  </si>
  <si>
    <t>2,416,000/6</t>
    <phoneticPr fontId="5"/>
  </si>
  <si>
    <t>少額随意契約で調達できるもの以外のものについては、一般競争入札を実施し、競争性を確保している。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</si>
</sst>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28575</xdr:colOff>
      <xdr:row>748</xdr:row>
      <xdr:rowOff>57150</xdr:rowOff>
    </xdr:from>
    <xdr:to>
      <xdr:col>36</xdr:col>
      <xdr:colOff>19361</xdr:colOff>
      <xdr:row>751</xdr:row>
      <xdr:rowOff>32613</xdr:rowOff>
    </xdr:to>
    <xdr:sp macro="" textlink="">
      <xdr:nvSpPr>
        <xdr:cNvPr id="2" name="正方形/長方形 1"/>
        <xdr:cNvSpPr/>
      </xdr:nvSpPr>
      <xdr:spPr>
        <a:xfrm>
          <a:off x="3829050" y="52720875"/>
          <a:ext cx="3391211" cy="103273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200">
              <a:latin typeface="+mn-ea"/>
              <a:ea typeface="+mn-ea"/>
            </a:rPr>
            <a:t>厚生労働省</a:t>
          </a:r>
          <a:endParaRPr kumimoji="1" lang="en-US" altLang="ja-JP" sz="1200">
            <a:latin typeface="+mn-ea"/>
            <a:ea typeface="+mn-ea"/>
          </a:endParaRPr>
        </a:p>
        <a:p>
          <a:pPr algn="ctr">
            <a:lnSpc>
              <a:spcPts val="1100"/>
            </a:lnSpc>
          </a:pPr>
          <a:r>
            <a:rPr kumimoji="1" lang="ja-JP" altLang="en-US" sz="1200">
              <a:latin typeface="+mn-ea"/>
              <a:ea typeface="+mn-ea"/>
            </a:rPr>
            <a:t>　</a:t>
          </a:r>
          <a:r>
            <a:rPr kumimoji="1" lang="en-US" altLang="ja-JP" sz="1200">
              <a:latin typeface="+mn-ea"/>
              <a:ea typeface="+mn-ea"/>
            </a:rPr>
            <a:t>168.4</a:t>
          </a:r>
          <a:r>
            <a:rPr kumimoji="1" lang="ja-JP" altLang="en-US" sz="1200">
              <a:latin typeface="+mn-ea"/>
              <a:ea typeface="+mn-ea"/>
            </a:rPr>
            <a:t>百万円</a:t>
          </a:r>
        </a:p>
      </xdr:txBody>
    </xdr:sp>
    <xdr:clientData/>
  </xdr:twoCellAnchor>
  <xdr:twoCellAnchor>
    <xdr:from>
      <xdr:col>18</xdr:col>
      <xdr:colOff>190500</xdr:colOff>
      <xdr:row>753</xdr:row>
      <xdr:rowOff>6419</xdr:rowOff>
    </xdr:from>
    <xdr:to>
      <xdr:col>35</xdr:col>
      <xdr:colOff>190500</xdr:colOff>
      <xdr:row>753</xdr:row>
      <xdr:rowOff>9525</xdr:rowOff>
    </xdr:to>
    <xdr:cxnSp macro="">
      <xdr:nvCxnSpPr>
        <xdr:cNvPr id="3" name="直線コネクタ 2"/>
        <xdr:cNvCxnSpPr>
          <a:stCxn id="4" idx="3"/>
        </xdr:cNvCxnSpPr>
      </xdr:nvCxnSpPr>
      <xdr:spPr>
        <a:xfrm>
          <a:off x="3790950" y="54432269"/>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751</xdr:row>
      <xdr:rowOff>302971</xdr:rowOff>
    </xdr:from>
    <xdr:to>
      <xdr:col>18</xdr:col>
      <xdr:colOff>190500</xdr:colOff>
      <xdr:row>754</xdr:row>
      <xdr:rowOff>62292</xdr:rowOff>
    </xdr:to>
    <xdr:sp macro="" textlink="">
      <xdr:nvSpPr>
        <xdr:cNvPr id="4" name="正方形/長方形 3"/>
        <xdr:cNvSpPr/>
      </xdr:nvSpPr>
      <xdr:spPr>
        <a:xfrm>
          <a:off x="1628775" y="54023971"/>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東北</a:t>
          </a:r>
          <a:r>
            <a:rPr kumimoji="1" lang="ja-JP" altLang="en-US" sz="1000"/>
            <a:t>厚生局</a:t>
          </a:r>
          <a:endParaRPr kumimoji="1" lang="en-US" altLang="ja-JP" sz="1000"/>
        </a:p>
        <a:p>
          <a:pPr algn="ctr"/>
          <a:r>
            <a:rPr kumimoji="1" lang="ja-JP" altLang="en-US" sz="1000"/>
            <a:t>外</a:t>
          </a:r>
          <a:r>
            <a:rPr kumimoji="1" lang="en-US" altLang="ja-JP" sz="1000">
              <a:solidFill>
                <a:sysClr val="windowText" lastClr="000000"/>
              </a:solidFill>
            </a:rPr>
            <a:t>3</a:t>
          </a:r>
          <a:r>
            <a:rPr kumimoji="1" lang="ja-JP" altLang="en-US" sz="1000"/>
            <a:t>機関　計</a:t>
          </a:r>
          <a:r>
            <a:rPr kumimoji="1" lang="en-US" altLang="ja-JP" sz="1000"/>
            <a:t>1.7</a:t>
          </a:r>
          <a:r>
            <a:rPr kumimoji="1" lang="ja-JP" altLang="en-US" sz="1000"/>
            <a:t>百万円</a:t>
          </a:r>
          <a:endParaRPr kumimoji="1" lang="en-US" altLang="ja-JP" sz="1000"/>
        </a:p>
      </xdr:txBody>
    </xdr:sp>
    <xdr:clientData/>
  </xdr:twoCellAnchor>
  <xdr:twoCellAnchor>
    <xdr:from>
      <xdr:col>27</xdr:col>
      <xdr:colOff>124378</xdr:colOff>
      <xdr:row>751</xdr:row>
      <xdr:rowOff>19050</xdr:rowOff>
    </xdr:from>
    <xdr:to>
      <xdr:col>27</xdr:col>
      <xdr:colOff>144859</xdr:colOff>
      <xdr:row>766</xdr:row>
      <xdr:rowOff>0</xdr:rowOff>
    </xdr:to>
    <xdr:cxnSp macro="">
      <xdr:nvCxnSpPr>
        <xdr:cNvPr id="5" name="直線コネクタ 4"/>
        <xdr:cNvCxnSpPr/>
      </xdr:nvCxnSpPr>
      <xdr:spPr>
        <a:xfrm>
          <a:off x="5610778" y="59378850"/>
          <a:ext cx="20481" cy="5949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xdr:colOff>
      <xdr:row>751</xdr:row>
      <xdr:rowOff>312496</xdr:rowOff>
    </xdr:from>
    <xdr:to>
      <xdr:col>46</xdr:col>
      <xdr:colOff>180975</xdr:colOff>
      <xdr:row>754</xdr:row>
      <xdr:rowOff>71817</xdr:rowOff>
    </xdr:to>
    <xdr:sp macro="" textlink="">
      <xdr:nvSpPr>
        <xdr:cNvPr id="6" name="正方形/長方形 5"/>
        <xdr:cNvSpPr/>
      </xdr:nvSpPr>
      <xdr:spPr>
        <a:xfrm>
          <a:off x="7219950" y="54033496"/>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B.</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関東信越厚生局</a:t>
          </a:r>
          <a:r>
            <a:rPr kumimoji="1" lang="ja-JP" altLang="en-US" sz="1000"/>
            <a:t>　</a:t>
          </a:r>
          <a:endParaRPr kumimoji="1" lang="en-US" altLang="ja-JP" sz="1000"/>
        </a:p>
        <a:p>
          <a:pPr algn="ctr"/>
          <a:r>
            <a:rPr kumimoji="1" lang="ja-JP" altLang="en-US" sz="1000"/>
            <a:t>計</a:t>
          </a:r>
          <a:r>
            <a:rPr kumimoji="1" lang="en-US" altLang="ja-JP" sz="1000"/>
            <a:t>45.2</a:t>
          </a:r>
          <a:r>
            <a:rPr kumimoji="1" lang="ja-JP" altLang="en-US" sz="1000"/>
            <a:t>百万円</a:t>
          </a:r>
          <a:endParaRPr kumimoji="1" lang="en-US" altLang="ja-JP" sz="1000"/>
        </a:p>
      </xdr:txBody>
    </xdr:sp>
    <xdr:clientData/>
  </xdr:twoCellAnchor>
  <xdr:twoCellAnchor>
    <xdr:from>
      <xdr:col>34</xdr:col>
      <xdr:colOff>101600</xdr:colOff>
      <xdr:row>754</xdr:row>
      <xdr:rowOff>210237</xdr:rowOff>
    </xdr:from>
    <xdr:to>
      <xdr:col>48</xdr:col>
      <xdr:colOff>165405</xdr:colOff>
      <xdr:row>755</xdr:row>
      <xdr:rowOff>187325</xdr:rowOff>
    </xdr:to>
    <xdr:sp macro="" textlink="">
      <xdr:nvSpPr>
        <xdr:cNvPr id="7" name="大かっこ 6"/>
        <xdr:cNvSpPr/>
      </xdr:nvSpPr>
      <xdr:spPr>
        <a:xfrm>
          <a:off x="7010400" y="60636837"/>
          <a:ext cx="2908605" cy="332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麻薬取締部ネットワークシステムの機能強化</a:t>
          </a:r>
          <a:endParaRPr lang="ja-JP" altLang="ja-JP" sz="1000">
            <a:effectLst/>
          </a:endParaRPr>
        </a:p>
      </xdr:txBody>
    </xdr:sp>
    <xdr:clientData/>
  </xdr:twoCellAnchor>
  <xdr:twoCellAnchor>
    <xdr:from>
      <xdr:col>8</xdr:col>
      <xdr:colOff>171450</xdr:colOff>
      <xdr:row>754</xdr:row>
      <xdr:rowOff>171450</xdr:rowOff>
    </xdr:from>
    <xdr:to>
      <xdr:col>18</xdr:col>
      <xdr:colOff>47625</xdr:colOff>
      <xdr:row>755</xdr:row>
      <xdr:rowOff>137881</xdr:rowOff>
    </xdr:to>
    <xdr:sp macro="" textlink="">
      <xdr:nvSpPr>
        <xdr:cNvPr id="8" name="大かっこ 7"/>
        <xdr:cNvSpPr/>
      </xdr:nvSpPr>
      <xdr:spPr>
        <a:xfrm>
          <a:off x="1771650" y="54949725"/>
          <a:ext cx="1876425" cy="31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大麻・けしの除去業務</a:t>
          </a:r>
          <a:endParaRPr lang="ja-JP" altLang="ja-JP">
            <a:effectLst/>
          </a:endParaRPr>
        </a:p>
      </xdr:txBody>
    </xdr:sp>
    <xdr:clientData/>
  </xdr:twoCellAnchor>
  <xdr:twoCellAnchor>
    <xdr:from>
      <xdr:col>18</xdr:col>
      <xdr:colOff>180975</xdr:colOff>
      <xdr:row>757</xdr:row>
      <xdr:rowOff>339794</xdr:rowOff>
    </xdr:from>
    <xdr:to>
      <xdr:col>35</xdr:col>
      <xdr:colOff>180975</xdr:colOff>
      <xdr:row>757</xdr:row>
      <xdr:rowOff>342900</xdr:rowOff>
    </xdr:to>
    <xdr:cxnSp macro="">
      <xdr:nvCxnSpPr>
        <xdr:cNvPr id="9" name="直線コネクタ 8"/>
        <xdr:cNvCxnSpPr>
          <a:stCxn id="10" idx="3"/>
        </xdr:cNvCxnSpPr>
      </xdr:nvCxnSpPr>
      <xdr:spPr>
        <a:xfrm>
          <a:off x="3838575" y="61833194"/>
          <a:ext cx="3454400"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756</xdr:row>
      <xdr:rowOff>283921</xdr:rowOff>
    </xdr:from>
    <xdr:to>
      <xdr:col>18</xdr:col>
      <xdr:colOff>180975</xdr:colOff>
      <xdr:row>759</xdr:row>
      <xdr:rowOff>43242</xdr:rowOff>
    </xdr:to>
    <xdr:sp macro="" textlink="">
      <xdr:nvSpPr>
        <xdr:cNvPr id="10" name="正方形/長方形 9"/>
        <xdr:cNvSpPr/>
      </xdr:nvSpPr>
      <xdr:spPr>
        <a:xfrm>
          <a:off x="1644650" y="61421721"/>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近畿</a:t>
          </a:r>
          <a:r>
            <a:rPr kumimoji="1" lang="ja-JP" altLang="en-US" sz="1000"/>
            <a:t>厚生局</a:t>
          </a:r>
          <a:endParaRPr kumimoji="1" lang="en-US" altLang="ja-JP" sz="1000"/>
        </a:p>
        <a:p>
          <a:pPr algn="ctr"/>
          <a:r>
            <a:rPr kumimoji="1" lang="ja-JP" altLang="en-US" sz="1000"/>
            <a:t>外８機関　計</a:t>
          </a:r>
          <a:r>
            <a:rPr kumimoji="1" lang="en-US" altLang="ja-JP" sz="1000"/>
            <a:t>74.6</a:t>
          </a:r>
          <a:r>
            <a:rPr kumimoji="1" lang="ja-JP" altLang="en-US" sz="1000"/>
            <a:t>百万円</a:t>
          </a:r>
          <a:endParaRPr kumimoji="1" lang="en-US" altLang="ja-JP" sz="1000"/>
        </a:p>
      </xdr:txBody>
    </xdr:sp>
    <xdr:clientData/>
  </xdr:twoCellAnchor>
  <xdr:twoCellAnchor>
    <xdr:from>
      <xdr:col>7</xdr:col>
      <xdr:colOff>57149</xdr:colOff>
      <xdr:row>759</xdr:row>
      <xdr:rowOff>142875</xdr:rowOff>
    </xdr:from>
    <xdr:to>
      <xdr:col>22</xdr:col>
      <xdr:colOff>152399</xdr:colOff>
      <xdr:row>760</xdr:row>
      <xdr:rowOff>109306</xdr:rowOff>
    </xdr:to>
    <xdr:sp macro="" textlink="">
      <xdr:nvSpPr>
        <xdr:cNvPr id="11" name="大かっこ 10"/>
        <xdr:cNvSpPr/>
      </xdr:nvSpPr>
      <xdr:spPr>
        <a:xfrm>
          <a:off x="1479549" y="62347475"/>
          <a:ext cx="3143250"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薬物乱用者に対する再乱用防止対策事業</a:t>
          </a:r>
          <a:endParaRPr lang="ja-JP" altLang="ja-JP">
            <a:effectLst/>
          </a:endParaRPr>
        </a:p>
      </xdr:txBody>
    </xdr:sp>
    <xdr:clientData/>
  </xdr:twoCellAnchor>
  <xdr:twoCellAnchor>
    <xdr:from>
      <xdr:col>6</xdr:col>
      <xdr:colOff>114300</xdr:colOff>
      <xdr:row>750</xdr:row>
      <xdr:rowOff>314325</xdr:rowOff>
    </xdr:from>
    <xdr:to>
      <xdr:col>14</xdr:col>
      <xdr:colOff>123825</xdr:colOff>
      <xdr:row>751</xdr:row>
      <xdr:rowOff>228600</xdr:rowOff>
    </xdr:to>
    <xdr:sp macro="" textlink="">
      <xdr:nvSpPr>
        <xdr:cNvPr id="12" name="正方形/長方形 11"/>
        <xdr:cNvSpPr/>
      </xdr:nvSpPr>
      <xdr:spPr>
        <a:xfrm>
          <a:off x="1314450" y="5368290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85725</xdr:colOff>
      <xdr:row>751</xdr:row>
      <xdr:rowOff>0</xdr:rowOff>
    </xdr:from>
    <xdr:to>
      <xdr:col>44</xdr:col>
      <xdr:colOff>95250</xdr:colOff>
      <xdr:row>751</xdr:row>
      <xdr:rowOff>266700</xdr:rowOff>
    </xdr:to>
    <xdr:sp macro="" textlink="">
      <xdr:nvSpPr>
        <xdr:cNvPr id="13" name="正方形/長方形 12"/>
        <xdr:cNvSpPr/>
      </xdr:nvSpPr>
      <xdr:spPr>
        <a:xfrm>
          <a:off x="7286625" y="5372100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0</xdr:colOff>
      <xdr:row>756</xdr:row>
      <xdr:rowOff>293446</xdr:rowOff>
    </xdr:from>
    <xdr:to>
      <xdr:col>46</xdr:col>
      <xdr:colOff>161925</xdr:colOff>
      <xdr:row>759</xdr:row>
      <xdr:rowOff>52767</xdr:rowOff>
    </xdr:to>
    <xdr:sp macro="" textlink="">
      <xdr:nvSpPr>
        <xdr:cNvPr id="15" name="正方形/長方形 14"/>
        <xdr:cNvSpPr/>
      </xdr:nvSpPr>
      <xdr:spPr>
        <a:xfrm>
          <a:off x="7315200" y="61431246"/>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000">
              <a:solidFill>
                <a:sysClr val="windowText" lastClr="000000"/>
              </a:solidFill>
            </a:rPr>
            <a:t>D.</a:t>
          </a:r>
          <a:r>
            <a:rPr kumimoji="1" lang="ja-JP" altLang="ja-JP" sz="1100">
              <a:solidFill>
                <a:schemeClr val="dk1"/>
              </a:solidFill>
              <a:effectLst/>
              <a:latin typeface="+mn-lt"/>
              <a:ea typeface="+mn-ea"/>
              <a:cs typeface="+mn-cs"/>
            </a:rPr>
            <a:t>国立医薬品食品衛生研究所</a:t>
          </a:r>
          <a:endParaRPr lang="ja-JP" altLang="ja-JP" sz="1000">
            <a:effectLst/>
          </a:endParaRPr>
        </a:p>
        <a:p>
          <a:pPr algn="ctr"/>
          <a:r>
            <a:rPr kumimoji="1" lang="ja-JP" altLang="en-US" sz="1000"/>
            <a:t>計</a:t>
          </a:r>
          <a:r>
            <a:rPr kumimoji="1" lang="en-US" altLang="ja-JP" sz="1000"/>
            <a:t>0.7</a:t>
          </a:r>
          <a:r>
            <a:rPr kumimoji="1" lang="ja-JP" altLang="en-US" sz="1000"/>
            <a:t>百万円</a:t>
          </a:r>
          <a:endParaRPr kumimoji="1" lang="en-US" altLang="ja-JP" sz="1000"/>
        </a:p>
      </xdr:txBody>
    </xdr:sp>
    <xdr:clientData/>
  </xdr:twoCellAnchor>
  <xdr:twoCellAnchor>
    <xdr:from>
      <xdr:col>36</xdr:col>
      <xdr:colOff>25400</xdr:colOff>
      <xdr:row>759</xdr:row>
      <xdr:rowOff>177800</xdr:rowOff>
    </xdr:from>
    <xdr:to>
      <xdr:col>46</xdr:col>
      <xdr:colOff>136524</xdr:colOff>
      <xdr:row>760</xdr:row>
      <xdr:rowOff>144231</xdr:rowOff>
    </xdr:to>
    <xdr:sp macro="" textlink="">
      <xdr:nvSpPr>
        <xdr:cNvPr id="16" name="大かっこ 15"/>
        <xdr:cNvSpPr/>
      </xdr:nvSpPr>
      <xdr:spPr>
        <a:xfrm>
          <a:off x="7340600" y="62382400"/>
          <a:ext cx="2143124"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薬物鑑定法策定・標準品整備</a:t>
          </a:r>
          <a:endParaRPr lang="ja-JP" altLang="ja-JP">
            <a:effectLst/>
          </a:endParaRPr>
        </a:p>
      </xdr:txBody>
    </xdr:sp>
    <xdr:clientData/>
  </xdr:twoCellAnchor>
  <xdr:twoCellAnchor>
    <xdr:from>
      <xdr:col>6</xdr:col>
      <xdr:colOff>165100</xdr:colOff>
      <xdr:row>755</xdr:row>
      <xdr:rowOff>292100</xdr:rowOff>
    </xdr:from>
    <xdr:to>
      <xdr:col>14</xdr:col>
      <xdr:colOff>174625</xdr:colOff>
      <xdr:row>756</xdr:row>
      <xdr:rowOff>206375</xdr:rowOff>
    </xdr:to>
    <xdr:sp macro="" textlink="">
      <xdr:nvSpPr>
        <xdr:cNvPr id="17" name="正方形/長方形 16"/>
        <xdr:cNvSpPr/>
      </xdr:nvSpPr>
      <xdr:spPr>
        <a:xfrm>
          <a:off x="1384300" y="61074300"/>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171450</xdr:colOff>
      <xdr:row>762</xdr:row>
      <xdr:rowOff>349319</xdr:rowOff>
    </xdr:from>
    <xdr:to>
      <xdr:col>35</xdr:col>
      <xdr:colOff>171450</xdr:colOff>
      <xdr:row>763</xdr:row>
      <xdr:rowOff>0</xdr:rowOff>
    </xdr:to>
    <xdr:cxnSp macro="">
      <xdr:nvCxnSpPr>
        <xdr:cNvPr id="18" name="直線コネクタ 17"/>
        <xdr:cNvCxnSpPr>
          <a:stCxn id="19" idx="3"/>
        </xdr:cNvCxnSpPr>
      </xdr:nvCxnSpPr>
      <xdr:spPr>
        <a:xfrm>
          <a:off x="3829050" y="63620719"/>
          <a:ext cx="3454400" cy="6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761</xdr:row>
      <xdr:rowOff>293446</xdr:rowOff>
    </xdr:from>
    <xdr:to>
      <xdr:col>18</xdr:col>
      <xdr:colOff>171450</xdr:colOff>
      <xdr:row>764</xdr:row>
      <xdr:rowOff>52767</xdr:rowOff>
    </xdr:to>
    <xdr:sp macro="" textlink="">
      <xdr:nvSpPr>
        <xdr:cNvPr id="19" name="正方形/長方形 18"/>
        <xdr:cNvSpPr/>
      </xdr:nvSpPr>
      <xdr:spPr>
        <a:xfrm>
          <a:off x="1635125" y="63209246"/>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山梨県</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外</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都道府県　計</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8</xdr:col>
      <xdr:colOff>57150</xdr:colOff>
      <xdr:row>764</xdr:row>
      <xdr:rowOff>152400</xdr:rowOff>
    </xdr:from>
    <xdr:to>
      <xdr:col>18</xdr:col>
      <xdr:colOff>152400</xdr:colOff>
      <xdr:row>764</xdr:row>
      <xdr:rowOff>471256</xdr:rowOff>
    </xdr:to>
    <xdr:sp macro="" textlink="">
      <xdr:nvSpPr>
        <xdr:cNvPr id="20" name="大かっこ 19"/>
        <xdr:cNvSpPr/>
      </xdr:nvSpPr>
      <xdr:spPr>
        <a:xfrm>
          <a:off x="1682750" y="64135000"/>
          <a:ext cx="2127250" cy="31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ja-JP" sz="1100">
              <a:solidFill>
                <a:schemeClr val="tx1"/>
              </a:solidFill>
              <a:effectLst/>
              <a:latin typeface="+mn-lt"/>
              <a:ea typeface="+mn-ea"/>
              <a:cs typeface="+mn-cs"/>
            </a:rPr>
            <a:t>大麻・けし不正栽培等対策</a:t>
          </a:r>
          <a:endParaRPr lang="ja-JP" altLang="ja-JP">
            <a:effectLst/>
          </a:endParaRPr>
        </a:p>
      </xdr:txBody>
    </xdr:sp>
    <xdr:clientData/>
  </xdr:twoCellAnchor>
  <xdr:twoCellAnchor>
    <xdr:from>
      <xdr:col>33</xdr:col>
      <xdr:colOff>76200</xdr:colOff>
      <xdr:row>755</xdr:row>
      <xdr:rowOff>282575</xdr:rowOff>
    </xdr:from>
    <xdr:to>
      <xdr:col>41</xdr:col>
      <xdr:colOff>85725</xdr:colOff>
      <xdr:row>756</xdr:row>
      <xdr:rowOff>196850</xdr:rowOff>
    </xdr:to>
    <xdr:sp macro="" textlink="">
      <xdr:nvSpPr>
        <xdr:cNvPr id="23" name="正方形/長方形 22"/>
        <xdr:cNvSpPr/>
      </xdr:nvSpPr>
      <xdr:spPr>
        <a:xfrm>
          <a:off x="6781800" y="61064775"/>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15875</xdr:colOff>
      <xdr:row>760</xdr:row>
      <xdr:rowOff>317500</xdr:rowOff>
    </xdr:from>
    <xdr:to>
      <xdr:col>15</xdr:col>
      <xdr:colOff>25400</xdr:colOff>
      <xdr:row>761</xdr:row>
      <xdr:rowOff>231775</xdr:rowOff>
    </xdr:to>
    <xdr:sp macro="" textlink="">
      <xdr:nvSpPr>
        <xdr:cNvPr id="24" name="正方形/長方形 23"/>
        <xdr:cNvSpPr/>
      </xdr:nvSpPr>
      <xdr:spPr>
        <a:xfrm>
          <a:off x="1438275" y="62877700"/>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19050</xdr:colOff>
      <xdr:row>762</xdr:row>
      <xdr:rowOff>17221</xdr:rowOff>
    </xdr:from>
    <xdr:to>
      <xdr:col>46</xdr:col>
      <xdr:colOff>180975</xdr:colOff>
      <xdr:row>764</xdr:row>
      <xdr:rowOff>128967</xdr:rowOff>
    </xdr:to>
    <xdr:sp macro="" textlink="">
      <xdr:nvSpPr>
        <xdr:cNvPr id="26" name="正方形/長方形 25"/>
        <xdr:cNvSpPr/>
      </xdr:nvSpPr>
      <xdr:spPr>
        <a:xfrm>
          <a:off x="7334250" y="63288621"/>
          <a:ext cx="2193925" cy="8229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F.</a:t>
          </a:r>
          <a:r>
            <a:rPr kumimoji="1" lang="ja-JP" altLang="en-US" sz="1000">
              <a:solidFill>
                <a:sysClr val="windowText" lastClr="000000"/>
              </a:solidFill>
            </a:rPr>
            <a:t>（有）タケマエ</a:t>
          </a:r>
          <a:endParaRPr kumimoji="1" lang="en-US" altLang="ja-JP" sz="1000"/>
        </a:p>
        <a:p>
          <a:pPr algn="ctr"/>
          <a:r>
            <a:rPr kumimoji="1" lang="ja-JP" altLang="en-US" sz="1000"/>
            <a:t>計</a:t>
          </a:r>
          <a:r>
            <a:rPr kumimoji="1" lang="en-US" altLang="ja-JP" sz="1000"/>
            <a:t>11</a:t>
          </a:r>
          <a:r>
            <a:rPr kumimoji="1" lang="ja-JP" altLang="en-US" sz="1000"/>
            <a:t>百万円</a:t>
          </a:r>
          <a:endParaRPr kumimoji="1" lang="en-US" altLang="ja-JP" sz="1000"/>
        </a:p>
      </xdr:txBody>
    </xdr:sp>
    <xdr:clientData/>
  </xdr:twoCellAnchor>
  <xdr:twoCellAnchor>
    <xdr:from>
      <xdr:col>35</xdr:col>
      <xdr:colOff>107950</xdr:colOff>
      <xdr:row>764</xdr:row>
      <xdr:rowOff>254000</xdr:rowOff>
    </xdr:from>
    <xdr:to>
      <xdr:col>47</xdr:col>
      <xdr:colOff>117475</xdr:colOff>
      <xdr:row>764</xdr:row>
      <xdr:rowOff>579206</xdr:rowOff>
    </xdr:to>
    <xdr:sp macro="" textlink="">
      <xdr:nvSpPr>
        <xdr:cNvPr id="27" name="大かっこ 26"/>
        <xdr:cNvSpPr/>
      </xdr:nvSpPr>
      <xdr:spPr>
        <a:xfrm>
          <a:off x="7219950" y="64236600"/>
          <a:ext cx="2447925" cy="325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オフィス改修に係る備品の購入</a:t>
          </a:r>
          <a:endParaRPr lang="ja-JP" altLang="ja-JP">
            <a:effectLst/>
          </a:endParaRPr>
        </a:p>
      </xdr:txBody>
    </xdr:sp>
    <xdr:clientData/>
  </xdr:twoCellAnchor>
  <xdr:twoCellAnchor>
    <xdr:from>
      <xdr:col>34</xdr:col>
      <xdr:colOff>22224</xdr:colOff>
      <xdr:row>761</xdr:row>
      <xdr:rowOff>9525</xdr:rowOff>
    </xdr:from>
    <xdr:to>
      <xdr:col>44</xdr:col>
      <xdr:colOff>130174</xdr:colOff>
      <xdr:row>761</xdr:row>
      <xdr:rowOff>276225</xdr:rowOff>
    </xdr:to>
    <xdr:sp macro="" textlink="">
      <xdr:nvSpPr>
        <xdr:cNvPr id="30" name="正方形/長方形 29"/>
        <xdr:cNvSpPr/>
      </xdr:nvSpPr>
      <xdr:spPr>
        <a:xfrm>
          <a:off x="6931024" y="62925325"/>
          <a:ext cx="2139950"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18</xdr:col>
      <xdr:colOff>180975</xdr:colOff>
      <xdr:row>766</xdr:row>
      <xdr:rowOff>3244</xdr:rowOff>
    </xdr:from>
    <xdr:to>
      <xdr:col>35</xdr:col>
      <xdr:colOff>180975</xdr:colOff>
      <xdr:row>766</xdr:row>
      <xdr:rowOff>6350</xdr:rowOff>
    </xdr:to>
    <xdr:cxnSp macro="">
      <xdr:nvCxnSpPr>
        <xdr:cNvPr id="32" name="直線コネクタ 31"/>
        <xdr:cNvCxnSpPr>
          <a:stCxn id="33" idx="3"/>
        </xdr:cNvCxnSpPr>
      </xdr:nvCxnSpPr>
      <xdr:spPr>
        <a:xfrm>
          <a:off x="3838575" y="65332044"/>
          <a:ext cx="3454400"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765</xdr:row>
      <xdr:rowOff>268046</xdr:rowOff>
    </xdr:from>
    <xdr:to>
      <xdr:col>18</xdr:col>
      <xdr:colOff>180975</xdr:colOff>
      <xdr:row>766</xdr:row>
      <xdr:rowOff>414717</xdr:rowOff>
    </xdr:to>
    <xdr:sp macro="" textlink="">
      <xdr:nvSpPr>
        <xdr:cNvPr id="33" name="正方形/長方形 32"/>
        <xdr:cNvSpPr/>
      </xdr:nvSpPr>
      <xdr:spPr>
        <a:xfrm>
          <a:off x="1644650" y="64923746"/>
          <a:ext cx="2193925" cy="81977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G.</a:t>
          </a:r>
          <a:r>
            <a:rPr kumimoji="1" lang="ja-JP" altLang="en-US" sz="1000">
              <a:solidFill>
                <a:sysClr val="windowText" lastClr="000000"/>
              </a:solidFill>
            </a:rPr>
            <a:t>（独）国立印刷局</a:t>
          </a:r>
          <a:endParaRPr kumimoji="1" lang="en-US" altLang="ja-JP" sz="1000"/>
        </a:p>
        <a:p>
          <a:pPr algn="ctr"/>
          <a:r>
            <a:rPr kumimoji="1" lang="ja-JP" altLang="en-US" sz="1000"/>
            <a:t>計</a:t>
          </a:r>
          <a:r>
            <a:rPr kumimoji="1" lang="en-US" altLang="ja-JP" sz="1000"/>
            <a:t>13.7</a:t>
          </a:r>
          <a:r>
            <a:rPr kumimoji="1" lang="ja-JP" altLang="en-US" sz="1000"/>
            <a:t>百万円</a:t>
          </a:r>
          <a:endParaRPr kumimoji="1" lang="en-US" altLang="ja-JP" sz="1000"/>
        </a:p>
      </xdr:txBody>
    </xdr:sp>
    <xdr:clientData/>
  </xdr:twoCellAnchor>
  <xdr:twoCellAnchor>
    <xdr:from>
      <xdr:col>8</xdr:col>
      <xdr:colOff>66675</xdr:colOff>
      <xdr:row>766</xdr:row>
      <xdr:rowOff>603250</xdr:rowOff>
    </xdr:from>
    <xdr:to>
      <xdr:col>18</xdr:col>
      <xdr:colOff>133350</xdr:colOff>
      <xdr:row>767</xdr:row>
      <xdr:rowOff>252181</xdr:rowOff>
    </xdr:to>
    <xdr:sp macro="" textlink="">
      <xdr:nvSpPr>
        <xdr:cNvPr id="34" name="大かっこ 33"/>
        <xdr:cNvSpPr/>
      </xdr:nvSpPr>
      <xdr:spPr>
        <a:xfrm>
          <a:off x="1692275" y="65932050"/>
          <a:ext cx="2098675"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麻薬封かん証紙の印刷</a:t>
          </a:r>
          <a:endParaRPr lang="ja-JP" altLang="ja-JP">
            <a:effectLst/>
          </a:endParaRPr>
        </a:p>
      </xdr:txBody>
    </xdr:sp>
    <xdr:clientData/>
  </xdr:twoCellAnchor>
  <xdr:twoCellAnchor>
    <xdr:from>
      <xdr:col>36</xdr:col>
      <xdr:colOff>25400</xdr:colOff>
      <xdr:row>765</xdr:row>
      <xdr:rowOff>290271</xdr:rowOff>
    </xdr:from>
    <xdr:to>
      <xdr:col>46</xdr:col>
      <xdr:colOff>187325</xdr:colOff>
      <xdr:row>766</xdr:row>
      <xdr:rowOff>436942</xdr:rowOff>
    </xdr:to>
    <xdr:sp macro="" textlink="">
      <xdr:nvSpPr>
        <xdr:cNvPr id="35" name="正方形/長方形 34"/>
        <xdr:cNvSpPr/>
      </xdr:nvSpPr>
      <xdr:spPr>
        <a:xfrm>
          <a:off x="7340600" y="64945971"/>
          <a:ext cx="2193925" cy="81977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H.</a:t>
          </a:r>
          <a:r>
            <a:rPr kumimoji="1" lang="ja-JP" altLang="en-US" sz="1000">
              <a:solidFill>
                <a:sysClr val="windowText" lastClr="000000"/>
              </a:solidFill>
            </a:rPr>
            <a:t>（有限）タケマエ</a:t>
          </a:r>
          <a:endParaRPr kumimoji="1" lang="en-US" altLang="ja-JP" sz="1000">
            <a:solidFill>
              <a:sysClr val="windowText" lastClr="000000"/>
            </a:solidFill>
          </a:endParaRPr>
        </a:p>
        <a:p>
          <a:pPr algn="ctr"/>
          <a:r>
            <a:rPr kumimoji="1" lang="ja-JP" altLang="en-US" sz="1000"/>
            <a:t>外</a:t>
          </a:r>
          <a:r>
            <a:rPr kumimoji="1" lang="en-US" altLang="ja-JP" sz="1000"/>
            <a:t>74</a:t>
          </a:r>
          <a:r>
            <a:rPr kumimoji="1" lang="ja-JP" altLang="en-US" sz="1000"/>
            <a:t>者　計</a:t>
          </a:r>
          <a:r>
            <a:rPr kumimoji="1" lang="en-US" altLang="ja-JP" sz="1000"/>
            <a:t>20.1</a:t>
          </a:r>
          <a:r>
            <a:rPr kumimoji="1" lang="ja-JP" altLang="en-US" sz="1000"/>
            <a:t>百万円</a:t>
          </a:r>
          <a:endParaRPr kumimoji="1" lang="en-US" altLang="ja-JP" sz="1000"/>
        </a:p>
      </xdr:txBody>
    </xdr:sp>
    <xdr:clientData/>
  </xdr:twoCellAnchor>
  <xdr:twoCellAnchor>
    <xdr:from>
      <xdr:col>7</xdr:col>
      <xdr:colOff>76199</xdr:colOff>
      <xdr:row>764</xdr:row>
      <xdr:rowOff>609600</xdr:rowOff>
    </xdr:from>
    <xdr:to>
      <xdr:col>15</xdr:col>
      <xdr:colOff>190500</xdr:colOff>
      <xdr:row>765</xdr:row>
      <xdr:rowOff>203200</xdr:rowOff>
    </xdr:to>
    <xdr:sp macro="" textlink="">
      <xdr:nvSpPr>
        <xdr:cNvPr id="36" name="正方形/長方形 35"/>
        <xdr:cNvSpPr/>
      </xdr:nvSpPr>
      <xdr:spPr>
        <a:xfrm>
          <a:off x="1498599" y="64592200"/>
          <a:ext cx="1739901"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114300</xdr:colOff>
      <xdr:row>764</xdr:row>
      <xdr:rowOff>666750</xdr:rowOff>
    </xdr:from>
    <xdr:to>
      <xdr:col>44</xdr:col>
      <xdr:colOff>133350</xdr:colOff>
      <xdr:row>765</xdr:row>
      <xdr:rowOff>260350</xdr:rowOff>
    </xdr:to>
    <xdr:sp macro="" textlink="">
      <xdr:nvSpPr>
        <xdr:cNvPr id="37" name="正方形/長方形 36"/>
        <xdr:cNvSpPr/>
      </xdr:nvSpPr>
      <xdr:spPr>
        <a:xfrm>
          <a:off x="7023100" y="64649350"/>
          <a:ext cx="2051050"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38100</xdr:colOff>
      <xdr:row>766</xdr:row>
      <xdr:rowOff>555625</xdr:rowOff>
    </xdr:from>
    <xdr:to>
      <xdr:col>47</xdr:col>
      <xdr:colOff>132728</xdr:colOff>
      <xdr:row>768</xdr:row>
      <xdr:rowOff>126240</xdr:rowOff>
    </xdr:to>
    <xdr:sp macro="" textlink="">
      <xdr:nvSpPr>
        <xdr:cNvPr id="38" name="大かっこ 37"/>
        <xdr:cNvSpPr/>
      </xdr:nvSpPr>
      <xdr:spPr>
        <a:xfrm>
          <a:off x="7353300" y="65884425"/>
          <a:ext cx="2329828" cy="6120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雑役務費、印刷製本費、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、委員等旅費、諸謝金　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L1081" sqref="AL1081:AO10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317</v>
      </c>
      <c r="AJ2" s="926" t="s">
        <v>682</v>
      </c>
      <c r="AK2" s="926"/>
      <c r="AL2" s="926"/>
      <c r="AM2" s="926"/>
      <c r="AN2" s="83" t="s">
        <v>317</v>
      </c>
      <c r="AO2" s="926">
        <v>20</v>
      </c>
      <c r="AP2" s="926"/>
      <c r="AQ2" s="926"/>
      <c r="AR2" s="84" t="s">
        <v>620</v>
      </c>
      <c r="AS2" s="932">
        <v>439</v>
      </c>
      <c r="AT2" s="932"/>
      <c r="AU2" s="932"/>
      <c r="AV2" s="83" t="str">
        <f>IF(AW2="","","-")</f>
        <v/>
      </c>
      <c r="AW2" s="892"/>
      <c r="AX2" s="892"/>
    </row>
    <row r="3" spans="1:50" ht="21" customHeight="1" thickBot="1" x14ac:dyDescent="0.2">
      <c r="A3" s="848" t="s">
        <v>613</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621</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625</v>
      </c>
      <c r="H5" s="821"/>
      <c r="I5" s="821"/>
      <c r="J5" s="821"/>
      <c r="K5" s="821"/>
      <c r="L5" s="821"/>
      <c r="M5" s="822" t="s">
        <v>65</v>
      </c>
      <c r="N5" s="823"/>
      <c r="O5" s="823"/>
      <c r="P5" s="823"/>
      <c r="Q5" s="823"/>
      <c r="R5" s="824"/>
      <c r="S5" s="825" t="s">
        <v>626</v>
      </c>
      <c r="T5" s="821"/>
      <c r="U5" s="821"/>
      <c r="V5" s="821"/>
      <c r="W5" s="821"/>
      <c r="X5" s="826"/>
      <c r="Y5" s="682" t="s">
        <v>3</v>
      </c>
      <c r="Z5" s="527"/>
      <c r="AA5" s="527"/>
      <c r="AB5" s="527"/>
      <c r="AC5" s="527"/>
      <c r="AD5" s="528"/>
      <c r="AE5" s="683" t="s">
        <v>627</v>
      </c>
      <c r="AF5" s="683"/>
      <c r="AG5" s="683"/>
      <c r="AH5" s="683"/>
      <c r="AI5" s="683"/>
      <c r="AJ5" s="683"/>
      <c r="AK5" s="683"/>
      <c r="AL5" s="683"/>
      <c r="AM5" s="683"/>
      <c r="AN5" s="683"/>
      <c r="AO5" s="683"/>
      <c r="AP5" s="684"/>
      <c r="AQ5" s="685" t="s">
        <v>624</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6.5" customHeight="1" x14ac:dyDescent="0.15">
      <c r="A7" s="479" t="s">
        <v>22</v>
      </c>
      <c r="B7" s="480"/>
      <c r="C7" s="480"/>
      <c r="D7" s="480"/>
      <c r="E7" s="480"/>
      <c r="F7" s="481"/>
      <c r="G7" s="482" t="s">
        <v>628</v>
      </c>
      <c r="H7" s="483"/>
      <c r="I7" s="483"/>
      <c r="J7" s="483"/>
      <c r="K7" s="483"/>
      <c r="L7" s="483"/>
      <c r="M7" s="483"/>
      <c r="N7" s="483"/>
      <c r="O7" s="483"/>
      <c r="P7" s="483"/>
      <c r="Q7" s="483"/>
      <c r="R7" s="483"/>
      <c r="S7" s="483"/>
      <c r="T7" s="483"/>
      <c r="U7" s="483"/>
      <c r="V7" s="483"/>
      <c r="W7" s="483"/>
      <c r="X7" s="484"/>
      <c r="Y7" s="904" t="s">
        <v>300</v>
      </c>
      <c r="Z7" s="424"/>
      <c r="AA7" s="424"/>
      <c r="AB7" s="424"/>
      <c r="AC7" s="424"/>
      <c r="AD7" s="905"/>
      <c r="AE7" s="893" t="s">
        <v>629</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207</v>
      </c>
      <c r="B8" s="480"/>
      <c r="C8" s="480"/>
      <c r="D8" s="480"/>
      <c r="E8" s="480"/>
      <c r="F8" s="481"/>
      <c r="G8" s="927" t="str">
        <f>入力規則等!A27</f>
        <v>男女共同参画</v>
      </c>
      <c r="H8" s="704"/>
      <c r="I8" s="704"/>
      <c r="J8" s="704"/>
      <c r="K8" s="704"/>
      <c r="L8" s="704"/>
      <c r="M8" s="704"/>
      <c r="N8" s="704"/>
      <c r="O8" s="704"/>
      <c r="P8" s="704"/>
      <c r="Q8" s="704"/>
      <c r="R8" s="704"/>
      <c r="S8" s="704"/>
      <c r="T8" s="704"/>
      <c r="U8" s="704"/>
      <c r="V8" s="704"/>
      <c r="W8" s="704"/>
      <c r="X8" s="928"/>
      <c r="Y8" s="827" t="s">
        <v>208</v>
      </c>
      <c r="Z8" s="828"/>
      <c r="AA8" s="828"/>
      <c r="AB8" s="828"/>
      <c r="AC8" s="828"/>
      <c r="AD8" s="829"/>
      <c r="AE8" s="703" t="str">
        <f>入力規則等!K13</f>
        <v>社会保障、その他の事項経費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69.95" customHeight="1" x14ac:dyDescent="0.15">
      <c r="A10" s="644" t="s">
        <v>29</v>
      </c>
      <c r="B10" s="645"/>
      <c r="C10" s="645"/>
      <c r="D10" s="645"/>
      <c r="E10" s="645"/>
      <c r="F10" s="645"/>
      <c r="G10" s="738" t="s">
        <v>631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直接実施、委託・請負、交付</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301</v>
      </c>
      <c r="Q12" s="426"/>
      <c r="R12" s="426"/>
      <c r="S12" s="426"/>
      <c r="T12" s="426"/>
      <c r="U12" s="426"/>
      <c r="V12" s="427"/>
      <c r="W12" s="431" t="s">
        <v>323</v>
      </c>
      <c r="X12" s="426"/>
      <c r="Y12" s="426"/>
      <c r="Z12" s="426"/>
      <c r="AA12" s="426"/>
      <c r="AB12" s="426"/>
      <c r="AC12" s="427"/>
      <c r="AD12" s="431" t="s">
        <v>610</v>
      </c>
      <c r="AE12" s="426"/>
      <c r="AF12" s="426"/>
      <c r="AG12" s="426"/>
      <c r="AH12" s="426"/>
      <c r="AI12" s="426"/>
      <c r="AJ12" s="427"/>
      <c r="AK12" s="431" t="s">
        <v>614</v>
      </c>
      <c r="AL12" s="426"/>
      <c r="AM12" s="426"/>
      <c r="AN12" s="426"/>
      <c r="AO12" s="426"/>
      <c r="AP12" s="426"/>
      <c r="AQ12" s="427"/>
      <c r="AR12" s="431" t="s">
        <v>615</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89</v>
      </c>
      <c r="Q13" s="642"/>
      <c r="R13" s="642"/>
      <c r="S13" s="642"/>
      <c r="T13" s="642"/>
      <c r="U13" s="642"/>
      <c r="V13" s="643"/>
      <c r="W13" s="641">
        <v>208</v>
      </c>
      <c r="X13" s="642"/>
      <c r="Y13" s="642"/>
      <c r="Z13" s="642"/>
      <c r="AA13" s="642"/>
      <c r="AB13" s="642"/>
      <c r="AC13" s="643"/>
      <c r="AD13" s="641">
        <v>213</v>
      </c>
      <c r="AE13" s="642"/>
      <c r="AF13" s="642"/>
      <c r="AG13" s="642"/>
      <c r="AH13" s="642"/>
      <c r="AI13" s="642"/>
      <c r="AJ13" s="643"/>
      <c r="AK13" s="641">
        <v>259</v>
      </c>
      <c r="AL13" s="642"/>
      <c r="AM13" s="642"/>
      <c r="AN13" s="642"/>
      <c r="AO13" s="642"/>
      <c r="AP13" s="642"/>
      <c r="AQ13" s="643"/>
      <c r="AR13" s="901"/>
      <c r="AS13" s="902"/>
      <c r="AT13" s="902"/>
      <c r="AU13" s="902"/>
      <c r="AV13" s="902"/>
      <c r="AW13" s="902"/>
      <c r="AX13" s="903"/>
    </row>
    <row r="14" spans="1:50" ht="21" customHeight="1" x14ac:dyDescent="0.15">
      <c r="A14" s="597"/>
      <c r="B14" s="598"/>
      <c r="C14" s="598"/>
      <c r="D14" s="598"/>
      <c r="E14" s="598"/>
      <c r="F14" s="599"/>
      <c r="G14" s="709"/>
      <c r="H14" s="710"/>
      <c r="I14" s="695" t="s">
        <v>8</v>
      </c>
      <c r="J14" s="746"/>
      <c r="K14" s="746"/>
      <c r="L14" s="746"/>
      <c r="M14" s="746"/>
      <c r="N14" s="746"/>
      <c r="O14" s="747"/>
      <c r="P14" s="641" t="s">
        <v>632</v>
      </c>
      <c r="Q14" s="642"/>
      <c r="R14" s="642"/>
      <c r="S14" s="642"/>
      <c r="T14" s="642"/>
      <c r="U14" s="642"/>
      <c r="V14" s="643"/>
      <c r="W14" s="641" t="s">
        <v>632</v>
      </c>
      <c r="X14" s="642"/>
      <c r="Y14" s="642"/>
      <c r="Z14" s="642"/>
      <c r="AA14" s="642"/>
      <c r="AB14" s="642"/>
      <c r="AC14" s="643"/>
      <c r="AD14" s="641" t="s">
        <v>632</v>
      </c>
      <c r="AE14" s="642"/>
      <c r="AF14" s="642"/>
      <c r="AG14" s="642"/>
      <c r="AH14" s="642"/>
      <c r="AI14" s="642"/>
      <c r="AJ14" s="643"/>
      <c r="AK14" s="641" t="s">
        <v>758</v>
      </c>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632</v>
      </c>
      <c r="Q15" s="642"/>
      <c r="R15" s="642"/>
      <c r="S15" s="642"/>
      <c r="T15" s="642"/>
      <c r="U15" s="642"/>
      <c r="V15" s="643"/>
      <c r="W15" s="641" t="s">
        <v>632</v>
      </c>
      <c r="X15" s="642"/>
      <c r="Y15" s="642"/>
      <c r="Z15" s="642"/>
      <c r="AA15" s="642"/>
      <c r="AB15" s="642"/>
      <c r="AC15" s="643"/>
      <c r="AD15" s="641" t="s">
        <v>632</v>
      </c>
      <c r="AE15" s="642"/>
      <c r="AF15" s="642"/>
      <c r="AG15" s="642"/>
      <c r="AH15" s="642"/>
      <c r="AI15" s="642"/>
      <c r="AJ15" s="643"/>
      <c r="AK15" s="641" t="s">
        <v>758</v>
      </c>
      <c r="AL15" s="642"/>
      <c r="AM15" s="642"/>
      <c r="AN15" s="642"/>
      <c r="AO15" s="642"/>
      <c r="AP15" s="642"/>
      <c r="AQ15" s="643"/>
      <c r="AR15" s="641"/>
      <c r="AS15" s="642"/>
      <c r="AT15" s="642"/>
      <c r="AU15" s="642"/>
      <c r="AV15" s="642"/>
      <c r="AW15" s="642"/>
      <c r="AX15" s="787"/>
    </row>
    <row r="16" spans="1:50" ht="21" customHeight="1" x14ac:dyDescent="0.15">
      <c r="A16" s="597"/>
      <c r="B16" s="598"/>
      <c r="C16" s="598"/>
      <c r="D16" s="598"/>
      <c r="E16" s="598"/>
      <c r="F16" s="599"/>
      <c r="G16" s="709"/>
      <c r="H16" s="710"/>
      <c r="I16" s="695" t="s">
        <v>51</v>
      </c>
      <c r="J16" s="696"/>
      <c r="K16" s="696"/>
      <c r="L16" s="696"/>
      <c r="M16" s="696"/>
      <c r="N16" s="696"/>
      <c r="O16" s="697"/>
      <c r="P16" s="641" t="s">
        <v>632</v>
      </c>
      <c r="Q16" s="642"/>
      <c r="R16" s="642"/>
      <c r="S16" s="642"/>
      <c r="T16" s="642"/>
      <c r="U16" s="642"/>
      <c r="V16" s="643"/>
      <c r="W16" s="641" t="s">
        <v>632</v>
      </c>
      <c r="X16" s="642"/>
      <c r="Y16" s="642"/>
      <c r="Z16" s="642"/>
      <c r="AA16" s="642"/>
      <c r="AB16" s="642"/>
      <c r="AC16" s="643"/>
      <c r="AD16" s="641" t="s">
        <v>632</v>
      </c>
      <c r="AE16" s="642"/>
      <c r="AF16" s="642"/>
      <c r="AG16" s="642"/>
      <c r="AH16" s="642"/>
      <c r="AI16" s="642"/>
      <c r="AJ16" s="643"/>
      <c r="AK16" s="641" t="s">
        <v>758</v>
      </c>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632</v>
      </c>
      <c r="Q17" s="642"/>
      <c r="R17" s="642"/>
      <c r="S17" s="642"/>
      <c r="T17" s="642"/>
      <c r="U17" s="642"/>
      <c r="V17" s="643"/>
      <c r="W17" s="641" t="s">
        <v>632</v>
      </c>
      <c r="X17" s="642"/>
      <c r="Y17" s="642"/>
      <c r="Z17" s="642"/>
      <c r="AA17" s="642"/>
      <c r="AB17" s="642"/>
      <c r="AC17" s="643"/>
      <c r="AD17" s="641" t="s">
        <v>632</v>
      </c>
      <c r="AE17" s="642"/>
      <c r="AF17" s="642"/>
      <c r="AG17" s="642"/>
      <c r="AH17" s="642"/>
      <c r="AI17" s="642"/>
      <c r="AJ17" s="643"/>
      <c r="AK17" s="641" t="s">
        <v>758</v>
      </c>
      <c r="AL17" s="642"/>
      <c r="AM17" s="642"/>
      <c r="AN17" s="642"/>
      <c r="AO17" s="642"/>
      <c r="AP17" s="642"/>
      <c r="AQ17" s="643"/>
      <c r="AR17" s="899"/>
      <c r="AS17" s="899"/>
      <c r="AT17" s="899"/>
      <c r="AU17" s="899"/>
      <c r="AV17" s="899"/>
      <c r="AW17" s="899"/>
      <c r="AX17" s="900"/>
    </row>
    <row r="18" spans="1:50" ht="24.75" customHeight="1" x14ac:dyDescent="0.15">
      <c r="A18" s="597"/>
      <c r="B18" s="598"/>
      <c r="C18" s="598"/>
      <c r="D18" s="598"/>
      <c r="E18" s="598"/>
      <c r="F18" s="599"/>
      <c r="G18" s="711"/>
      <c r="H18" s="712"/>
      <c r="I18" s="700" t="s">
        <v>20</v>
      </c>
      <c r="J18" s="701"/>
      <c r="K18" s="701"/>
      <c r="L18" s="701"/>
      <c r="M18" s="701"/>
      <c r="N18" s="701"/>
      <c r="O18" s="702"/>
      <c r="P18" s="859">
        <f>SUM(P13:V17)</f>
        <v>89</v>
      </c>
      <c r="Q18" s="860"/>
      <c r="R18" s="860"/>
      <c r="S18" s="860"/>
      <c r="T18" s="860"/>
      <c r="U18" s="860"/>
      <c r="V18" s="861"/>
      <c r="W18" s="859">
        <f>SUM(W13:AC17)</f>
        <v>208</v>
      </c>
      <c r="X18" s="860"/>
      <c r="Y18" s="860"/>
      <c r="Z18" s="860"/>
      <c r="AA18" s="860"/>
      <c r="AB18" s="860"/>
      <c r="AC18" s="861"/>
      <c r="AD18" s="859">
        <f>SUM(AD13:AJ17)</f>
        <v>213</v>
      </c>
      <c r="AE18" s="860"/>
      <c r="AF18" s="860"/>
      <c r="AG18" s="860"/>
      <c r="AH18" s="860"/>
      <c r="AI18" s="860"/>
      <c r="AJ18" s="861"/>
      <c r="AK18" s="859">
        <f>SUM(AK13:AQ17)</f>
        <v>259</v>
      </c>
      <c r="AL18" s="860"/>
      <c r="AM18" s="860"/>
      <c r="AN18" s="860"/>
      <c r="AO18" s="860"/>
      <c r="AP18" s="860"/>
      <c r="AQ18" s="861"/>
      <c r="AR18" s="859">
        <f>SUM(AR13:AX17)</f>
        <v>0</v>
      </c>
      <c r="AS18" s="860"/>
      <c r="AT18" s="860"/>
      <c r="AU18" s="860"/>
      <c r="AV18" s="860"/>
      <c r="AW18" s="860"/>
      <c r="AX18" s="862"/>
    </row>
    <row r="19" spans="1:50" ht="24.75" customHeight="1" x14ac:dyDescent="0.15">
      <c r="A19" s="597"/>
      <c r="B19" s="598"/>
      <c r="C19" s="598"/>
      <c r="D19" s="598"/>
      <c r="E19" s="598"/>
      <c r="F19" s="599"/>
      <c r="G19" s="857" t="s">
        <v>9</v>
      </c>
      <c r="H19" s="858"/>
      <c r="I19" s="858"/>
      <c r="J19" s="858"/>
      <c r="K19" s="858"/>
      <c r="L19" s="858"/>
      <c r="M19" s="858"/>
      <c r="N19" s="858"/>
      <c r="O19" s="858"/>
      <c r="P19" s="641">
        <v>82</v>
      </c>
      <c r="Q19" s="642"/>
      <c r="R19" s="642"/>
      <c r="S19" s="642"/>
      <c r="T19" s="642"/>
      <c r="U19" s="642"/>
      <c r="V19" s="643"/>
      <c r="W19" s="641">
        <v>173</v>
      </c>
      <c r="X19" s="642"/>
      <c r="Y19" s="642"/>
      <c r="Z19" s="642"/>
      <c r="AA19" s="642"/>
      <c r="AB19" s="642"/>
      <c r="AC19" s="643"/>
      <c r="AD19" s="641">
        <v>168</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7" t="s">
        <v>10</v>
      </c>
      <c r="H20" s="858"/>
      <c r="I20" s="858"/>
      <c r="J20" s="858"/>
      <c r="K20" s="858"/>
      <c r="L20" s="858"/>
      <c r="M20" s="858"/>
      <c r="N20" s="858"/>
      <c r="O20" s="858"/>
      <c r="P20" s="301">
        <f>IF(P18=0, "-", SUM(P19)/P18)</f>
        <v>0.9213483146067416</v>
      </c>
      <c r="Q20" s="301"/>
      <c r="R20" s="301"/>
      <c r="S20" s="301"/>
      <c r="T20" s="301"/>
      <c r="U20" s="301"/>
      <c r="V20" s="301"/>
      <c r="W20" s="301">
        <f t="shared" ref="W20" si="0">IF(W18=0, "-", SUM(W19)/W18)</f>
        <v>0.83173076923076927</v>
      </c>
      <c r="X20" s="301"/>
      <c r="Y20" s="301"/>
      <c r="Z20" s="301"/>
      <c r="AA20" s="301"/>
      <c r="AB20" s="301"/>
      <c r="AC20" s="301"/>
      <c r="AD20" s="301">
        <f t="shared" ref="AD20" si="1">IF(AD18=0, "-", SUM(AD19)/AD18)</f>
        <v>0.78873239436619713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268</v>
      </c>
      <c r="H21" s="300"/>
      <c r="I21" s="300"/>
      <c r="J21" s="300"/>
      <c r="K21" s="300"/>
      <c r="L21" s="300"/>
      <c r="M21" s="300"/>
      <c r="N21" s="300"/>
      <c r="O21" s="300"/>
      <c r="P21" s="301">
        <f>IF(P19=0, "-", SUM(P19)/SUM(P13,P14))</f>
        <v>0.9213483146067416</v>
      </c>
      <c r="Q21" s="301"/>
      <c r="R21" s="301"/>
      <c r="S21" s="301"/>
      <c r="T21" s="301"/>
      <c r="U21" s="301"/>
      <c r="V21" s="301"/>
      <c r="W21" s="301">
        <f t="shared" ref="W21" si="2">IF(W19=0, "-", SUM(W19)/SUM(W13,W14))</f>
        <v>0.83173076923076927</v>
      </c>
      <c r="X21" s="301"/>
      <c r="Y21" s="301"/>
      <c r="Z21" s="301"/>
      <c r="AA21" s="301"/>
      <c r="AB21" s="301"/>
      <c r="AC21" s="301"/>
      <c r="AD21" s="301">
        <f t="shared" ref="AD21" si="3">IF(AD19=0, "-", SUM(AD19)/SUM(AD13,AD14))</f>
        <v>0.78873239436619713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618</v>
      </c>
      <c r="B22" s="955"/>
      <c r="C22" s="955"/>
      <c r="D22" s="955"/>
      <c r="E22" s="955"/>
      <c r="F22" s="956"/>
      <c r="G22" s="950" t="s">
        <v>248</v>
      </c>
      <c r="H22" s="207"/>
      <c r="I22" s="207"/>
      <c r="J22" s="207"/>
      <c r="K22" s="207"/>
      <c r="L22" s="207"/>
      <c r="M22" s="207"/>
      <c r="N22" s="207"/>
      <c r="O22" s="208"/>
      <c r="P22" s="915" t="s">
        <v>616</v>
      </c>
      <c r="Q22" s="207"/>
      <c r="R22" s="207"/>
      <c r="S22" s="207"/>
      <c r="T22" s="207"/>
      <c r="U22" s="207"/>
      <c r="V22" s="208"/>
      <c r="W22" s="915" t="s">
        <v>617</v>
      </c>
      <c r="X22" s="207"/>
      <c r="Y22" s="207"/>
      <c r="Z22" s="207"/>
      <c r="AA22" s="207"/>
      <c r="AB22" s="207"/>
      <c r="AC22" s="208"/>
      <c r="AD22" s="915" t="s">
        <v>247</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633</v>
      </c>
      <c r="H23" s="952"/>
      <c r="I23" s="952"/>
      <c r="J23" s="952"/>
      <c r="K23" s="952"/>
      <c r="L23" s="952"/>
      <c r="M23" s="952"/>
      <c r="N23" s="952"/>
      <c r="O23" s="953"/>
      <c r="P23" s="901">
        <v>203</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634</v>
      </c>
      <c r="H24" s="918"/>
      <c r="I24" s="918"/>
      <c r="J24" s="918"/>
      <c r="K24" s="918"/>
      <c r="L24" s="918"/>
      <c r="M24" s="918"/>
      <c r="N24" s="918"/>
      <c r="O24" s="919"/>
      <c r="P24" s="641">
        <v>41</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635</v>
      </c>
      <c r="H25" s="918"/>
      <c r="I25" s="918"/>
      <c r="J25" s="918"/>
      <c r="K25" s="918"/>
      <c r="L25" s="918"/>
      <c r="M25" s="918"/>
      <c r="N25" s="918"/>
      <c r="O25" s="919"/>
      <c r="P25" s="641">
        <v>7</v>
      </c>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636</v>
      </c>
      <c r="H26" s="918"/>
      <c r="I26" s="918"/>
      <c r="J26" s="918"/>
      <c r="K26" s="918"/>
      <c r="L26" s="918"/>
      <c r="M26" s="918"/>
      <c r="N26" s="918"/>
      <c r="O26" s="919"/>
      <c r="P26" s="641">
        <v>3</v>
      </c>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t="s">
        <v>637</v>
      </c>
      <c r="H27" s="918"/>
      <c r="I27" s="918"/>
      <c r="J27" s="918"/>
      <c r="K27" s="918"/>
      <c r="L27" s="918"/>
      <c r="M27" s="918"/>
      <c r="N27" s="918"/>
      <c r="O27" s="919"/>
      <c r="P27" s="641">
        <v>3</v>
      </c>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252</v>
      </c>
      <c r="H28" s="921"/>
      <c r="I28" s="921"/>
      <c r="J28" s="921"/>
      <c r="K28" s="921"/>
      <c r="L28" s="921"/>
      <c r="M28" s="921"/>
      <c r="N28" s="921"/>
      <c r="O28" s="922"/>
      <c r="P28" s="859">
        <f>P29-SUM(P23:P27)</f>
        <v>2</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249</v>
      </c>
      <c r="H29" s="924"/>
      <c r="I29" s="924"/>
      <c r="J29" s="924"/>
      <c r="K29" s="924"/>
      <c r="L29" s="924"/>
      <c r="M29" s="924"/>
      <c r="N29" s="924"/>
      <c r="O29" s="925"/>
      <c r="P29" s="641">
        <f>AK13</f>
        <v>259</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264</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301</v>
      </c>
      <c r="AF30" s="840"/>
      <c r="AG30" s="840"/>
      <c r="AH30" s="841"/>
      <c r="AI30" s="896" t="s">
        <v>323</v>
      </c>
      <c r="AJ30" s="896"/>
      <c r="AK30" s="896"/>
      <c r="AL30" s="839"/>
      <c r="AM30" s="896" t="s">
        <v>420</v>
      </c>
      <c r="AN30" s="896"/>
      <c r="AO30" s="896"/>
      <c r="AP30" s="839"/>
      <c r="AQ30" s="751" t="s">
        <v>183</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632</v>
      </c>
      <c r="AR31" s="186"/>
      <c r="AS31" s="121" t="s">
        <v>184</v>
      </c>
      <c r="AT31" s="122"/>
      <c r="AU31" s="185">
        <v>3</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282</v>
      </c>
      <c r="AC32" s="445"/>
      <c r="AD32" s="445"/>
      <c r="AE32" s="203">
        <v>81</v>
      </c>
      <c r="AF32" s="204"/>
      <c r="AG32" s="204"/>
      <c r="AH32" s="204"/>
      <c r="AI32" s="203">
        <v>80.2</v>
      </c>
      <c r="AJ32" s="204"/>
      <c r="AK32" s="204"/>
      <c r="AL32" s="204"/>
      <c r="AM32" s="203">
        <v>86.9</v>
      </c>
      <c r="AN32" s="204"/>
      <c r="AO32" s="204"/>
      <c r="AP32" s="204"/>
      <c r="AQ32" s="321" t="s">
        <v>632</v>
      </c>
      <c r="AR32" s="193"/>
      <c r="AS32" s="193"/>
      <c r="AT32" s="322"/>
      <c r="AU32" s="204" t="s">
        <v>632</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282</v>
      </c>
      <c r="AC33" s="507"/>
      <c r="AD33" s="507"/>
      <c r="AE33" s="203">
        <v>85</v>
      </c>
      <c r="AF33" s="204"/>
      <c r="AG33" s="204"/>
      <c r="AH33" s="204"/>
      <c r="AI33" s="203">
        <v>85</v>
      </c>
      <c r="AJ33" s="204"/>
      <c r="AK33" s="204"/>
      <c r="AL33" s="204"/>
      <c r="AM33" s="203">
        <v>85</v>
      </c>
      <c r="AN33" s="204"/>
      <c r="AO33" s="204"/>
      <c r="AP33" s="204"/>
      <c r="AQ33" s="321" t="s">
        <v>632</v>
      </c>
      <c r="AR33" s="193"/>
      <c r="AS33" s="193"/>
      <c r="AT33" s="322"/>
      <c r="AU33" s="204">
        <v>85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632</v>
      </c>
      <c r="AF34" s="204"/>
      <c r="AG34" s="204"/>
      <c r="AH34" s="204"/>
      <c r="AI34" s="203" t="s">
        <v>632</v>
      </c>
      <c r="AJ34" s="204"/>
      <c r="AK34" s="204"/>
      <c r="AL34" s="204"/>
      <c r="AM34" s="203" t="s">
        <v>683</v>
      </c>
      <c r="AN34" s="204"/>
      <c r="AO34" s="204"/>
      <c r="AP34" s="204"/>
      <c r="AQ34" s="321" t="s">
        <v>632</v>
      </c>
      <c r="AR34" s="193"/>
      <c r="AS34" s="193"/>
      <c r="AT34" s="322"/>
      <c r="AU34" s="204" t="s">
        <v>632</v>
      </c>
      <c r="AV34" s="204"/>
      <c r="AW34" s="204"/>
      <c r="AX34" s="206"/>
    </row>
    <row r="35" spans="1:51" ht="23.25" customHeight="1" x14ac:dyDescent="0.15">
      <c r="A35" s="213" t="s">
        <v>291</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264</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301</v>
      </c>
      <c r="AF37" s="232"/>
      <c r="AG37" s="232"/>
      <c r="AH37" s="232"/>
      <c r="AI37" s="232" t="s">
        <v>323</v>
      </c>
      <c r="AJ37" s="232"/>
      <c r="AK37" s="232"/>
      <c r="AL37" s="232"/>
      <c r="AM37" s="232" t="s">
        <v>420</v>
      </c>
      <c r="AN37" s="232"/>
      <c r="AO37" s="232"/>
      <c r="AP37" s="232"/>
      <c r="AQ37" s="139" t="s">
        <v>183</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184</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264</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301</v>
      </c>
      <c r="AF44" s="232"/>
      <c r="AG44" s="232"/>
      <c r="AH44" s="232"/>
      <c r="AI44" s="232" t="s">
        <v>323</v>
      </c>
      <c r="AJ44" s="232"/>
      <c r="AK44" s="232"/>
      <c r="AL44" s="232"/>
      <c r="AM44" s="232" t="s">
        <v>420</v>
      </c>
      <c r="AN44" s="232"/>
      <c r="AO44" s="232"/>
      <c r="AP44" s="232"/>
      <c r="AQ44" s="139" t="s">
        <v>183</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264</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301</v>
      </c>
      <c r="AF51" s="232"/>
      <c r="AG51" s="232"/>
      <c r="AH51" s="232"/>
      <c r="AI51" s="232" t="s">
        <v>323</v>
      </c>
      <c r="AJ51" s="232"/>
      <c r="AK51" s="232"/>
      <c r="AL51" s="232"/>
      <c r="AM51" s="232" t="s">
        <v>420</v>
      </c>
      <c r="AN51" s="232"/>
      <c r="AO51" s="232"/>
      <c r="AP51" s="232"/>
      <c r="AQ51" s="139" t="s">
        <v>183</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264</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301</v>
      </c>
      <c r="AF58" s="232"/>
      <c r="AG58" s="232"/>
      <c r="AH58" s="232"/>
      <c r="AI58" s="232" t="s">
        <v>323</v>
      </c>
      <c r="AJ58" s="232"/>
      <c r="AK58" s="232"/>
      <c r="AL58" s="232"/>
      <c r="AM58" s="232" t="s">
        <v>420</v>
      </c>
      <c r="AN58" s="232"/>
      <c r="AO58" s="232"/>
      <c r="AP58" s="232"/>
      <c r="AQ58" s="139" t="s">
        <v>183</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265</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260</v>
      </c>
      <c r="X65" s="472"/>
      <c r="Y65" s="475"/>
      <c r="Z65" s="475"/>
      <c r="AA65" s="476"/>
      <c r="AB65" s="226" t="s">
        <v>11</v>
      </c>
      <c r="AC65" s="227"/>
      <c r="AD65" s="228"/>
      <c r="AE65" s="232" t="s">
        <v>301</v>
      </c>
      <c r="AF65" s="232"/>
      <c r="AG65" s="232"/>
      <c r="AH65" s="232"/>
      <c r="AI65" s="232" t="s">
        <v>323</v>
      </c>
      <c r="AJ65" s="232"/>
      <c r="AK65" s="232"/>
      <c r="AL65" s="232"/>
      <c r="AM65" s="232" t="s">
        <v>420</v>
      </c>
      <c r="AN65" s="232"/>
      <c r="AO65" s="232"/>
      <c r="AP65" s="232"/>
      <c r="AQ65" s="143" t="s">
        <v>183</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59"/>
      <c r="B67" s="460"/>
      <c r="C67" s="460"/>
      <c r="D67" s="460"/>
      <c r="E67" s="460"/>
      <c r="F67" s="46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281</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282</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269</v>
      </c>
      <c r="B70" s="460"/>
      <c r="C70" s="460"/>
      <c r="D70" s="460"/>
      <c r="E70" s="460"/>
      <c r="F70" s="461"/>
      <c r="G70" s="238" t="s">
        <v>186</v>
      </c>
      <c r="H70" s="290"/>
      <c r="I70" s="290"/>
      <c r="J70" s="290"/>
      <c r="K70" s="290"/>
      <c r="L70" s="290"/>
      <c r="M70" s="290"/>
      <c r="N70" s="290"/>
      <c r="O70" s="290"/>
      <c r="P70" s="290"/>
      <c r="Q70" s="290"/>
      <c r="R70" s="290"/>
      <c r="S70" s="290"/>
      <c r="T70" s="290"/>
      <c r="U70" s="290"/>
      <c r="V70" s="290"/>
      <c r="W70" s="293" t="s">
        <v>280</v>
      </c>
      <c r="X70" s="294"/>
      <c r="Y70" s="252" t="s">
        <v>12</v>
      </c>
      <c r="Z70" s="252"/>
      <c r="AA70" s="253"/>
      <c r="AB70" s="254" t="s">
        <v>281</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282</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265</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301</v>
      </c>
      <c r="AF73" s="232"/>
      <c r="AG73" s="232"/>
      <c r="AH73" s="232"/>
      <c r="AI73" s="232" t="s">
        <v>323</v>
      </c>
      <c r="AJ73" s="232"/>
      <c r="AK73" s="232"/>
      <c r="AL73" s="232"/>
      <c r="AM73" s="232" t="s">
        <v>420</v>
      </c>
      <c r="AN73" s="232"/>
      <c r="AO73" s="232"/>
      <c r="AP73" s="232"/>
      <c r="AQ73" s="143" t="s">
        <v>183</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294</v>
      </c>
      <c r="B78" s="315"/>
      <c r="C78" s="315"/>
      <c r="D78" s="315"/>
      <c r="E78" s="312" t="s">
        <v>243</v>
      </c>
      <c r="F78" s="313"/>
      <c r="G78" s="45" t="s">
        <v>186</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259</v>
      </c>
      <c r="AP79" s="259"/>
      <c r="AQ79" s="259"/>
      <c r="AR79" s="62" t="s">
        <v>257</v>
      </c>
      <c r="AS79" s="258"/>
      <c r="AT79" s="259"/>
      <c r="AU79" s="259"/>
      <c r="AV79" s="259"/>
      <c r="AW79" s="259"/>
      <c r="AX79" s="949"/>
      <c r="AY79">
        <f>COUNTIF($AR$79,"☑")</f>
        <v>0</v>
      </c>
    </row>
    <row r="80" spans="1:51" ht="18.75" hidden="1" customHeight="1" x14ac:dyDescent="0.15">
      <c r="A80" s="845" t="s">
        <v>146</v>
      </c>
      <c r="B80" s="508" t="s">
        <v>256</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301</v>
      </c>
      <c r="AF85" s="232"/>
      <c r="AG85" s="232"/>
      <c r="AH85" s="232"/>
      <c r="AI85" s="232" t="s">
        <v>323</v>
      </c>
      <c r="AJ85" s="232"/>
      <c r="AK85" s="232"/>
      <c r="AL85" s="232"/>
      <c r="AM85" s="232" t="s">
        <v>420</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301</v>
      </c>
      <c r="AF90" s="232"/>
      <c r="AG90" s="232"/>
      <c r="AH90" s="232"/>
      <c r="AI90" s="232" t="s">
        <v>323</v>
      </c>
      <c r="AJ90" s="232"/>
      <c r="AK90" s="232"/>
      <c r="AL90" s="232"/>
      <c r="AM90" s="232" t="s">
        <v>420</v>
      </c>
      <c r="AN90" s="232"/>
      <c r="AO90" s="232"/>
      <c r="AP90" s="232"/>
      <c r="AQ90" s="143" t="s">
        <v>183</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301</v>
      </c>
      <c r="AF95" s="232"/>
      <c r="AG95" s="232"/>
      <c r="AH95" s="232"/>
      <c r="AI95" s="232" t="s">
        <v>323</v>
      </c>
      <c r="AJ95" s="232"/>
      <c r="AK95" s="232"/>
      <c r="AL95" s="232"/>
      <c r="AM95" s="232" t="s">
        <v>420</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266</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301</v>
      </c>
      <c r="AF100" s="524"/>
      <c r="AG100" s="524"/>
      <c r="AH100" s="525"/>
      <c r="AI100" s="523" t="s">
        <v>323</v>
      </c>
      <c r="AJ100" s="524"/>
      <c r="AK100" s="524"/>
      <c r="AL100" s="525"/>
      <c r="AM100" s="523" t="s">
        <v>420</v>
      </c>
      <c r="AN100" s="524"/>
      <c r="AO100" s="524"/>
      <c r="AP100" s="525"/>
      <c r="AQ100" s="302" t="s">
        <v>328</v>
      </c>
      <c r="AR100" s="303"/>
      <c r="AS100" s="303"/>
      <c r="AT100" s="304"/>
      <c r="AU100" s="302" t="s">
        <v>452</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7</v>
      </c>
      <c r="AF101" s="267"/>
      <c r="AG101" s="267"/>
      <c r="AH101" s="267"/>
      <c r="AI101" s="267">
        <v>3</v>
      </c>
      <c r="AJ101" s="267"/>
      <c r="AK101" s="267"/>
      <c r="AL101" s="267"/>
      <c r="AM101" s="267">
        <v>1</v>
      </c>
      <c r="AN101" s="267"/>
      <c r="AO101" s="267"/>
      <c r="AP101" s="267"/>
      <c r="AQ101" s="267" t="s">
        <v>678</v>
      </c>
      <c r="AR101" s="267"/>
      <c r="AS101" s="267"/>
      <c r="AT101" s="267"/>
      <c r="AU101" s="203" t="s">
        <v>780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v>7</v>
      </c>
      <c r="AF102" s="267"/>
      <c r="AG102" s="267"/>
      <c r="AH102" s="267"/>
      <c r="AI102" s="267">
        <v>4</v>
      </c>
      <c r="AJ102" s="267"/>
      <c r="AK102" s="267"/>
      <c r="AL102" s="267"/>
      <c r="AM102" s="267">
        <v>1</v>
      </c>
      <c r="AN102" s="267"/>
      <c r="AO102" s="267"/>
      <c r="AP102" s="267"/>
      <c r="AQ102" s="267">
        <v>1</v>
      </c>
      <c r="AR102" s="267"/>
      <c r="AS102" s="267"/>
      <c r="AT102" s="267"/>
      <c r="AU102" s="210" t="s">
        <v>780</v>
      </c>
      <c r="AV102" s="211"/>
      <c r="AW102" s="211"/>
      <c r="AX102" s="306"/>
    </row>
    <row r="103" spans="1:60" ht="31.5" customHeight="1" x14ac:dyDescent="0.15">
      <c r="A103" s="400" t="s">
        <v>266</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301</v>
      </c>
      <c r="AF103" s="232"/>
      <c r="AG103" s="232"/>
      <c r="AH103" s="232"/>
      <c r="AI103" s="232" t="s">
        <v>323</v>
      </c>
      <c r="AJ103" s="232"/>
      <c r="AK103" s="232"/>
      <c r="AL103" s="232"/>
      <c r="AM103" s="232" t="s">
        <v>420</v>
      </c>
      <c r="AN103" s="232"/>
      <c r="AO103" s="232"/>
      <c r="AP103" s="232"/>
      <c r="AQ103" s="264" t="s">
        <v>328</v>
      </c>
      <c r="AR103" s="265"/>
      <c r="AS103" s="265"/>
      <c r="AT103" s="265"/>
      <c r="AU103" s="264" t="s">
        <v>452</v>
      </c>
      <c r="AV103" s="265"/>
      <c r="AW103" s="265"/>
      <c r="AX103" s="266"/>
      <c r="AY103">
        <f>COUNTA($G$104)</f>
        <v>1</v>
      </c>
    </row>
    <row r="104" spans="1:60" ht="23.25" customHeight="1" x14ac:dyDescent="0.15">
      <c r="A104" s="403"/>
      <c r="B104" s="404"/>
      <c r="C104" s="404"/>
      <c r="D104" s="404"/>
      <c r="E104" s="404"/>
      <c r="F104" s="405"/>
      <c r="G104" s="93" t="s">
        <v>643</v>
      </c>
      <c r="H104" s="93"/>
      <c r="I104" s="93"/>
      <c r="J104" s="93"/>
      <c r="K104" s="93"/>
      <c r="L104" s="93"/>
      <c r="M104" s="93"/>
      <c r="N104" s="93"/>
      <c r="O104" s="93"/>
      <c r="P104" s="93"/>
      <c r="Q104" s="93"/>
      <c r="R104" s="93"/>
      <c r="S104" s="93"/>
      <c r="T104" s="93"/>
      <c r="U104" s="93"/>
      <c r="V104" s="93"/>
      <c r="W104" s="93"/>
      <c r="X104" s="94"/>
      <c r="Y104" s="449" t="s">
        <v>54</v>
      </c>
      <c r="Z104" s="450"/>
      <c r="AA104" s="451"/>
      <c r="AB104" s="529" t="s">
        <v>644</v>
      </c>
      <c r="AC104" s="530"/>
      <c r="AD104" s="531"/>
      <c r="AE104" s="267">
        <v>1334906</v>
      </c>
      <c r="AF104" s="267"/>
      <c r="AG104" s="267"/>
      <c r="AH104" s="267"/>
      <c r="AI104" s="267">
        <v>1362744</v>
      </c>
      <c r="AJ104" s="267"/>
      <c r="AK104" s="267"/>
      <c r="AL104" s="267"/>
      <c r="AM104" s="267">
        <v>1460255</v>
      </c>
      <c r="AN104" s="267"/>
      <c r="AO104" s="267"/>
      <c r="AP104" s="267"/>
      <c r="AQ104" s="267" t="s">
        <v>678</v>
      </c>
      <c r="AR104" s="267"/>
      <c r="AS104" s="267"/>
      <c r="AT104" s="267"/>
      <c r="AU104" s="267" t="s">
        <v>780</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632</v>
      </c>
      <c r="AC105" s="453"/>
      <c r="AD105" s="454"/>
      <c r="AE105" s="267" t="s">
        <v>632</v>
      </c>
      <c r="AF105" s="267"/>
      <c r="AG105" s="267"/>
      <c r="AH105" s="267"/>
      <c r="AI105" s="267" t="s">
        <v>632</v>
      </c>
      <c r="AJ105" s="267"/>
      <c r="AK105" s="267"/>
      <c r="AL105" s="267"/>
      <c r="AM105" s="267" t="s">
        <v>678</v>
      </c>
      <c r="AN105" s="267"/>
      <c r="AO105" s="267"/>
      <c r="AP105" s="267"/>
      <c r="AQ105" s="267" t="s">
        <v>678</v>
      </c>
      <c r="AR105" s="267"/>
      <c r="AS105" s="267"/>
      <c r="AT105" s="267"/>
      <c r="AU105" s="267" t="s">
        <v>780</v>
      </c>
      <c r="AV105" s="267"/>
      <c r="AW105" s="267"/>
      <c r="AX105" s="268"/>
      <c r="AY105">
        <f>$AY$103</f>
        <v>1</v>
      </c>
    </row>
    <row r="106" spans="1:60" ht="31.5" customHeight="1" x14ac:dyDescent="0.15">
      <c r="A106" s="400" t="s">
        <v>266</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301</v>
      </c>
      <c r="AF106" s="232"/>
      <c r="AG106" s="232"/>
      <c r="AH106" s="232"/>
      <c r="AI106" s="232" t="s">
        <v>323</v>
      </c>
      <c r="AJ106" s="232"/>
      <c r="AK106" s="232"/>
      <c r="AL106" s="232"/>
      <c r="AM106" s="232" t="s">
        <v>420</v>
      </c>
      <c r="AN106" s="232"/>
      <c r="AO106" s="232"/>
      <c r="AP106" s="232"/>
      <c r="AQ106" s="264" t="s">
        <v>328</v>
      </c>
      <c r="AR106" s="265"/>
      <c r="AS106" s="265"/>
      <c r="AT106" s="265"/>
      <c r="AU106" s="264" t="s">
        <v>452</v>
      </c>
      <c r="AV106" s="265"/>
      <c r="AW106" s="265"/>
      <c r="AX106" s="266"/>
      <c r="AY106">
        <f>COUNTA($G$107)</f>
        <v>1</v>
      </c>
    </row>
    <row r="107" spans="1:60" ht="23.25" customHeight="1" x14ac:dyDescent="0.15">
      <c r="A107" s="403"/>
      <c r="B107" s="404"/>
      <c r="C107" s="404"/>
      <c r="D107" s="404"/>
      <c r="E107" s="404"/>
      <c r="F107" s="405"/>
      <c r="G107" s="93" t="s">
        <v>779</v>
      </c>
      <c r="H107" s="93"/>
      <c r="I107" s="93"/>
      <c r="J107" s="93"/>
      <c r="K107" s="93"/>
      <c r="L107" s="93"/>
      <c r="M107" s="93"/>
      <c r="N107" s="93"/>
      <c r="O107" s="93"/>
      <c r="P107" s="93"/>
      <c r="Q107" s="93"/>
      <c r="R107" s="93"/>
      <c r="S107" s="93"/>
      <c r="T107" s="93"/>
      <c r="U107" s="93"/>
      <c r="V107" s="93"/>
      <c r="W107" s="93"/>
      <c r="X107" s="94"/>
      <c r="Y107" s="449" t="s">
        <v>54</v>
      </c>
      <c r="Z107" s="450"/>
      <c r="AA107" s="451"/>
      <c r="AB107" s="529" t="s">
        <v>642</v>
      </c>
      <c r="AC107" s="530"/>
      <c r="AD107" s="531"/>
      <c r="AE107" s="267">
        <v>6</v>
      </c>
      <c r="AF107" s="267"/>
      <c r="AG107" s="267"/>
      <c r="AH107" s="267"/>
      <c r="AI107" s="267">
        <v>6</v>
      </c>
      <c r="AJ107" s="267"/>
      <c r="AK107" s="267"/>
      <c r="AL107" s="267"/>
      <c r="AM107" s="267">
        <v>1</v>
      </c>
      <c r="AN107" s="267"/>
      <c r="AO107" s="267"/>
      <c r="AP107" s="267"/>
      <c r="AQ107" s="267" t="s">
        <v>678</v>
      </c>
      <c r="AR107" s="267"/>
      <c r="AS107" s="267"/>
      <c r="AT107" s="267"/>
      <c r="AU107" s="267" t="s">
        <v>780</v>
      </c>
      <c r="AV107" s="267"/>
      <c r="AW107" s="267"/>
      <c r="AX107" s="268"/>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642</v>
      </c>
      <c r="AC108" s="453"/>
      <c r="AD108" s="454"/>
      <c r="AE108" s="267">
        <v>6</v>
      </c>
      <c r="AF108" s="267"/>
      <c r="AG108" s="267"/>
      <c r="AH108" s="267"/>
      <c r="AI108" s="267">
        <v>6</v>
      </c>
      <c r="AJ108" s="267"/>
      <c r="AK108" s="267"/>
      <c r="AL108" s="267"/>
      <c r="AM108" s="267">
        <v>6</v>
      </c>
      <c r="AN108" s="267"/>
      <c r="AO108" s="267"/>
      <c r="AP108" s="267"/>
      <c r="AQ108" s="267">
        <v>6</v>
      </c>
      <c r="AR108" s="267"/>
      <c r="AS108" s="267"/>
      <c r="AT108" s="267"/>
      <c r="AU108" s="267" t="s">
        <v>780</v>
      </c>
      <c r="AV108" s="267"/>
      <c r="AW108" s="267"/>
      <c r="AX108" s="268"/>
      <c r="AY108">
        <f>$AY$106</f>
        <v>1</v>
      </c>
    </row>
    <row r="109" spans="1:60" ht="31.5" customHeight="1" x14ac:dyDescent="0.15">
      <c r="A109" s="400" t="s">
        <v>266</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301</v>
      </c>
      <c r="AF109" s="232"/>
      <c r="AG109" s="232"/>
      <c r="AH109" s="232"/>
      <c r="AI109" s="232" t="s">
        <v>323</v>
      </c>
      <c r="AJ109" s="232"/>
      <c r="AK109" s="232"/>
      <c r="AL109" s="232"/>
      <c r="AM109" s="232" t="s">
        <v>420</v>
      </c>
      <c r="AN109" s="232"/>
      <c r="AO109" s="232"/>
      <c r="AP109" s="232"/>
      <c r="AQ109" s="264" t="s">
        <v>328</v>
      </c>
      <c r="AR109" s="265"/>
      <c r="AS109" s="265"/>
      <c r="AT109" s="265"/>
      <c r="AU109" s="264" t="s">
        <v>452</v>
      </c>
      <c r="AV109" s="265"/>
      <c r="AW109" s="265"/>
      <c r="AX109" s="266"/>
      <c r="AY109">
        <f>COUNTA($G$110)</f>
        <v>1</v>
      </c>
    </row>
    <row r="110" spans="1:60" ht="23.25" customHeight="1" x14ac:dyDescent="0.15">
      <c r="A110" s="403"/>
      <c r="B110" s="404"/>
      <c r="C110" s="404"/>
      <c r="D110" s="404"/>
      <c r="E110" s="404"/>
      <c r="F110" s="405"/>
      <c r="G110" s="93" t="s">
        <v>645</v>
      </c>
      <c r="H110" s="93"/>
      <c r="I110" s="93"/>
      <c r="J110" s="93"/>
      <c r="K110" s="93"/>
      <c r="L110" s="93"/>
      <c r="M110" s="93"/>
      <c r="N110" s="93"/>
      <c r="O110" s="93"/>
      <c r="P110" s="93"/>
      <c r="Q110" s="93"/>
      <c r="R110" s="93"/>
      <c r="S110" s="93"/>
      <c r="T110" s="93"/>
      <c r="U110" s="93"/>
      <c r="V110" s="93"/>
      <c r="W110" s="93"/>
      <c r="X110" s="94"/>
      <c r="Y110" s="449" t="s">
        <v>54</v>
      </c>
      <c r="Z110" s="450"/>
      <c r="AA110" s="451"/>
      <c r="AB110" s="529" t="s">
        <v>646</v>
      </c>
      <c r="AC110" s="530"/>
      <c r="AD110" s="531"/>
      <c r="AE110" s="267">
        <v>11</v>
      </c>
      <c r="AF110" s="267"/>
      <c r="AG110" s="267"/>
      <c r="AH110" s="267"/>
      <c r="AI110" s="267">
        <v>11</v>
      </c>
      <c r="AJ110" s="267"/>
      <c r="AK110" s="267"/>
      <c r="AL110" s="267"/>
      <c r="AM110" s="267">
        <v>11</v>
      </c>
      <c r="AN110" s="267"/>
      <c r="AO110" s="267"/>
      <c r="AP110" s="267"/>
      <c r="AQ110" s="267" t="s">
        <v>678</v>
      </c>
      <c r="AR110" s="267"/>
      <c r="AS110" s="267"/>
      <c r="AT110" s="267"/>
      <c r="AU110" s="267" t="s">
        <v>780</v>
      </c>
      <c r="AV110" s="267"/>
      <c r="AW110" s="267"/>
      <c r="AX110" s="268"/>
      <c r="AY110">
        <f>$AY$109</f>
        <v>1</v>
      </c>
    </row>
    <row r="111" spans="1:60" ht="23.25"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t="s">
        <v>646</v>
      </c>
      <c r="AC111" s="453"/>
      <c r="AD111" s="454"/>
      <c r="AE111" s="267">
        <v>11</v>
      </c>
      <c r="AF111" s="267"/>
      <c r="AG111" s="267"/>
      <c r="AH111" s="267"/>
      <c r="AI111" s="267">
        <v>11</v>
      </c>
      <c r="AJ111" s="267"/>
      <c r="AK111" s="267"/>
      <c r="AL111" s="267"/>
      <c r="AM111" s="267">
        <v>11</v>
      </c>
      <c r="AN111" s="267"/>
      <c r="AO111" s="267"/>
      <c r="AP111" s="267"/>
      <c r="AQ111" s="267">
        <v>11</v>
      </c>
      <c r="AR111" s="267"/>
      <c r="AS111" s="267"/>
      <c r="AT111" s="267"/>
      <c r="AU111" s="267" t="s">
        <v>780</v>
      </c>
      <c r="AV111" s="267"/>
      <c r="AW111" s="267"/>
      <c r="AX111" s="268"/>
      <c r="AY111">
        <f>$AY$109</f>
        <v>1</v>
      </c>
    </row>
    <row r="112" spans="1:60" ht="31.5" customHeight="1" x14ac:dyDescent="0.15">
      <c r="A112" s="400" t="s">
        <v>266</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301</v>
      </c>
      <c r="AF112" s="232"/>
      <c r="AG112" s="232"/>
      <c r="AH112" s="232"/>
      <c r="AI112" s="232" t="s">
        <v>323</v>
      </c>
      <c r="AJ112" s="232"/>
      <c r="AK112" s="232"/>
      <c r="AL112" s="232"/>
      <c r="AM112" s="232" t="s">
        <v>420</v>
      </c>
      <c r="AN112" s="232"/>
      <c r="AO112" s="232"/>
      <c r="AP112" s="232"/>
      <c r="AQ112" s="264" t="s">
        <v>328</v>
      </c>
      <c r="AR112" s="265"/>
      <c r="AS112" s="265"/>
      <c r="AT112" s="265"/>
      <c r="AU112" s="264" t="s">
        <v>452</v>
      </c>
      <c r="AV112" s="265"/>
      <c r="AW112" s="265"/>
      <c r="AX112" s="266"/>
      <c r="AY112">
        <f>COUNTA($G$113)</f>
        <v>1</v>
      </c>
    </row>
    <row r="113" spans="1:51" ht="23.25" customHeight="1" x14ac:dyDescent="0.15">
      <c r="A113" s="403"/>
      <c r="B113" s="404"/>
      <c r="C113" s="404"/>
      <c r="D113" s="404"/>
      <c r="E113" s="404"/>
      <c r="F113" s="405"/>
      <c r="G113" s="93" t="s">
        <v>647</v>
      </c>
      <c r="H113" s="93"/>
      <c r="I113" s="93"/>
      <c r="J113" s="93"/>
      <c r="K113" s="93"/>
      <c r="L113" s="93"/>
      <c r="M113" s="93"/>
      <c r="N113" s="93"/>
      <c r="O113" s="93"/>
      <c r="P113" s="93"/>
      <c r="Q113" s="93"/>
      <c r="R113" s="93"/>
      <c r="S113" s="93"/>
      <c r="T113" s="93"/>
      <c r="U113" s="93"/>
      <c r="V113" s="93"/>
      <c r="W113" s="93"/>
      <c r="X113" s="94"/>
      <c r="Y113" s="449" t="s">
        <v>54</v>
      </c>
      <c r="Z113" s="450"/>
      <c r="AA113" s="451"/>
      <c r="AB113" s="529" t="s">
        <v>648</v>
      </c>
      <c r="AC113" s="530"/>
      <c r="AD113" s="531"/>
      <c r="AE113" s="267">
        <v>346</v>
      </c>
      <c r="AF113" s="267"/>
      <c r="AG113" s="267"/>
      <c r="AH113" s="267"/>
      <c r="AI113" s="267">
        <v>1720</v>
      </c>
      <c r="AJ113" s="267"/>
      <c r="AK113" s="267"/>
      <c r="AL113" s="267"/>
      <c r="AM113" s="267">
        <v>681</v>
      </c>
      <c r="AN113" s="267"/>
      <c r="AO113" s="267"/>
      <c r="AP113" s="267"/>
      <c r="AQ113" s="203" t="s">
        <v>678</v>
      </c>
      <c r="AR113" s="204"/>
      <c r="AS113" s="204"/>
      <c r="AT113" s="205"/>
      <c r="AU113" s="267" t="s">
        <v>780</v>
      </c>
      <c r="AV113" s="267"/>
      <c r="AW113" s="267"/>
      <c r="AX113" s="268"/>
      <c r="AY113">
        <f>$AY$112</f>
        <v>1</v>
      </c>
    </row>
    <row r="114" spans="1:51" ht="23.25"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t="s">
        <v>632</v>
      </c>
      <c r="AC114" s="453"/>
      <c r="AD114" s="454"/>
      <c r="AE114" s="534" t="s">
        <v>632</v>
      </c>
      <c r="AF114" s="534"/>
      <c r="AG114" s="534"/>
      <c r="AH114" s="534"/>
      <c r="AI114" s="534" t="s">
        <v>632</v>
      </c>
      <c r="AJ114" s="534"/>
      <c r="AK114" s="534"/>
      <c r="AL114" s="534"/>
      <c r="AM114" s="534" t="s">
        <v>678</v>
      </c>
      <c r="AN114" s="534"/>
      <c r="AO114" s="534"/>
      <c r="AP114" s="534"/>
      <c r="AQ114" s="203" t="s">
        <v>678</v>
      </c>
      <c r="AR114" s="204"/>
      <c r="AS114" s="204"/>
      <c r="AT114" s="205"/>
      <c r="AU114" s="203" t="s">
        <v>780</v>
      </c>
      <c r="AV114" s="204"/>
      <c r="AW114" s="204"/>
      <c r="AX114" s="206"/>
      <c r="AY114">
        <f>$AY$112</f>
        <v>1</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301</v>
      </c>
      <c r="AF115" s="232"/>
      <c r="AG115" s="232"/>
      <c r="AH115" s="232"/>
      <c r="AI115" s="232" t="s">
        <v>323</v>
      </c>
      <c r="AJ115" s="232"/>
      <c r="AK115" s="232"/>
      <c r="AL115" s="232"/>
      <c r="AM115" s="232" t="s">
        <v>420</v>
      </c>
      <c r="AN115" s="232"/>
      <c r="AO115" s="232"/>
      <c r="AP115" s="232"/>
      <c r="AQ115" s="574" t="s">
        <v>453</v>
      </c>
      <c r="AR115" s="575"/>
      <c r="AS115" s="575"/>
      <c r="AT115" s="575"/>
      <c r="AU115" s="575"/>
      <c r="AV115" s="575"/>
      <c r="AW115" s="575"/>
      <c r="AX115" s="576"/>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v>74428</v>
      </c>
      <c r="AF116" s="267"/>
      <c r="AG116" s="267"/>
      <c r="AH116" s="267"/>
      <c r="AI116" s="267">
        <v>65540</v>
      </c>
      <c r="AJ116" s="267"/>
      <c r="AK116" s="267"/>
      <c r="AL116" s="267"/>
      <c r="AM116" s="267">
        <v>0</v>
      </c>
      <c r="AN116" s="267"/>
      <c r="AO116" s="267"/>
      <c r="AP116" s="267"/>
      <c r="AQ116" s="203">
        <v>763000</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652</v>
      </c>
      <c r="AF117" s="535"/>
      <c r="AG117" s="535"/>
      <c r="AH117" s="535"/>
      <c r="AI117" s="535" t="s">
        <v>653</v>
      </c>
      <c r="AJ117" s="535"/>
      <c r="AK117" s="535"/>
      <c r="AL117" s="535"/>
      <c r="AM117" s="535" t="s">
        <v>774</v>
      </c>
      <c r="AN117" s="535"/>
      <c r="AO117" s="535"/>
      <c r="AP117" s="535"/>
      <c r="AQ117" s="535" t="s">
        <v>776</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301</v>
      </c>
      <c r="AF118" s="232"/>
      <c r="AG118" s="232"/>
      <c r="AH118" s="232"/>
      <c r="AI118" s="232" t="s">
        <v>323</v>
      </c>
      <c r="AJ118" s="232"/>
      <c r="AK118" s="232"/>
      <c r="AL118" s="232"/>
      <c r="AM118" s="232" t="s">
        <v>420</v>
      </c>
      <c r="AN118" s="232"/>
      <c r="AO118" s="232"/>
      <c r="AP118" s="232"/>
      <c r="AQ118" s="574" t="s">
        <v>453</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654</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650</v>
      </c>
      <c r="AC119" s="447"/>
      <c r="AD119" s="448"/>
      <c r="AE119" s="267">
        <v>1.5</v>
      </c>
      <c r="AF119" s="267"/>
      <c r="AG119" s="267"/>
      <c r="AH119" s="267"/>
      <c r="AI119" s="267">
        <v>1.4</v>
      </c>
      <c r="AJ119" s="267"/>
      <c r="AK119" s="267"/>
      <c r="AL119" s="267"/>
      <c r="AM119" s="267">
        <v>2.1</v>
      </c>
      <c r="AN119" s="267"/>
      <c r="AO119" s="267"/>
      <c r="AP119" s="267"/>
      <c r="AQ119" s="267" t="s">
        <v>775</v>
      </c>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651</v>
      </c>
      <c r="AC120" s="457"/>
      <c r="AD120" s="458"/>
      <c r="AE120" s="609" t="s">
        <v>655</v>
      </c>
      <c r="AF120" s="535"/>
      <c r="AG120" s="535"/>
      <c r="AH120" s="535"/>
      <c r="AI120" s="609" t="s">
        <v>656</v>
      </c>
      <c r="AJ120" s="535"/>
      <c r="AK120" s="535"/>
      <c r="AL120" s="535"/>
      <c r="AM120" s="609" t="s">
        <v>770</v>
      </c>
      <c r="AN120" s="535"/>
      <c r="AO120" s="535"/>
      <c r="AP120" s="535"/>
      <c r="AQ120" s="535" t="s">
        <v>775</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301</v>
      </c>
      <c r="AF121" s="232"/>
      <c r="AG121" s="232"/>
      <c r="AH121" s="232"/>
      <c r="AI121" s="232" t="s">
        <v>323</v>
      </c>
      <c r="AJ121" s="232"/>
      <c r="AK121" s="232"/>
      <c r="AL121" s="232"/>
      <c r="AM121" s="232" t="s">
        <v>420</v>
      </c>
      <c r="AN121" s="232"/>
      <c r="AO121" s="232"/>
      <c r="AP121" s="232"/>
      <c r="AQ121" s="574" t="s">
        <v>453</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657</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650</v>
      </c>
      <c r="AC122" s="447"/>
      <c r="AD122" s="448"/>
      <c r="AE122" s="267">
        <v>329372</v>
      </c>
      <c r="AF122" s="267"/>
      <c r="AG122" s="267"/>
      <c r="AH122" s="267"/>
      <c r="AI122" s="267">
        <v>448809</v>
      </c>
      <c r="AJ122" s="267"/>
      <c r="AK122" s="267"/>
      <c r="AL122" s="267"/>
      <c r="AM122" s="267">
        <v>150093</v>
      </c>
      <c r="AN122" s="267"/>
      <c r="AO122" s="267"/>
      <c r="AP122" s="267"/>
      <c r="AQ122" s="267">
        <v>402667</v>
      </c>
      <c r="AR122" s="267"/>
      <c r="AS122" s="267"/>
      <c r="AT122" s="267"/>
      <c r="AU122" s="267"/>
      <c r="AV122" s="267"/>
      <c r="AW122" s="267"/>
      <c r="AX122" s="268"/>
      <c r="AY122">
        <f>$AY$121</f>
        <v>1</v>
      </c>
    </row>
    <row r="123" spans="1:51" ht="46.5"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651</v>
      </c>
      <c r="AC123" s="457"/>
      <c r="AD123" s="458"/>
      <c r="AE123" s="535" t="s">
        <v>658</v>
      </c>
      <c r="AF123" s="535"/>
      <c r="AG123" s="535"/>
      <c r="AH123" s="535"/>
      <c r="AI123" s="535" t="s">
        <v>659</v>
      </c>
      <c r="AJ123" s="535"/>
      <c r="AK123" s="535"/>
      <c r="AL123" s="535"/>
      <c r="AM123" s="535" t="s">
        <v>773</v>
      </c>
      <c r="AN123" s="535"/>
      <c r="AO123" s="535"/>
      <c r="AP123" s="535"/>
      <c r="AQ123" s="535" t="s">
        <v>787</v>
      </c>
      <c r="AR123" s="535"/>
      <c r="AS123" s="535"/>
      <c r="AT123" s="535"/>
      <c r="AU123" s="535"/>
      <c r="AV123" s="535"/>
      <c r="AW123" s="535"/>
      <c r="AX123" s="536"/>
      <c r="AY123">
        <f>$AY$121</f>
        <v>1</v>
      </c>
    </row>
    <row r="124" spans="1:51" ht="23.25"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301</v>
      </c>
      <c r="AF124" s="232"/>
      <c r="AG124" s="232"/>
      <c r="AH124" s="232"/>
      <c r="AI124" s="232" t="s">
        <v>323</v>
      </c>
      <c r="AJ124" s="232"/>
      <c r="AK124" s="232"/>
      <c r="AL124" s="232"/>
      <c r="AM124" s="232" t="s">
        <v>420</v>
      </c>
      <c r="AN124" s="232"/>
      <c r="AO124" s="232"/>
      <c r="AP124" s="232"/>
      <c r="AQ124" s="574" t="s">
        <v>453</v>
      </c>
      <c r="AR124" s="575"/>
      <c r="AS124" s="575"/>
      <c r="AT124" s="575"/>
      <c r="AU124" s="575"/>
      <c r="AV124" s="575"/>
      <c r="AW124" s="575"/>
      <c r="AX124" s="576"/>
      <c r="AY124" s="77">
        <f>IF(SUBSTITUTE(SUBSTITUTE($G$125,"／",""),"　","")="",0,1)</f>
        <v>1</v>
      </c>
    </row>
    <row r="125" spans="1:51" ht="23.25" customHeight="1" x14ac:dyDescent="0.15">
      <c r="A125" s="420"/>
      <c r="B125" s="421"/>
      <c r="C125" s="421"/>
      <c r="D125" s="421"/>
      <c r="E125" s="421"/>
      <c r="F125" s="422"/>
      <c r="G125" s="372" t="s">
        <v>660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t="s">
        <v>650</v>
      </c>
      <c r="AC125" s="447"/>
      <c r="AD125" s="448"/>
      <c r="AE125" s="267">
        <v>13</v>
      </c>
      <c r="AF125" s="267"/>
      <c r="AG125" s="267"/>
      <c r="AH125" s="267"/>
      <c r="AI125" s="267">
        <v>17</v>
      </c>
      <c r="AJ125" s="267"/>
      <c r="AK125" s="267"/>
      <c r="AL125" s="267"/>
      <c r="AM125" s="267">
        <v>17</v>
      </c>
      <c r="AN125" s="267"/>
      <c r="AO125" s="267"/>
      <c r="AP125" s="267"/>
      <c r="AQ125" s="267">
        <v>14</v>
      </c>
      <c r="AR125" s="267"/>
      <c r="AS125" s="267"/>
      <c r="AT125" s="267"/>
      <c r="AU125" s="267"/>
      <c r="AV125" s="267"/>
      <c r="AW125" s="267"/>
      <c r="AX125" s="268"/>
      <c r="AY125">
        <f>$AY$124</f>
        <v>1</v>
      </c>
    </row>
    <row r="126" spans="1:51" ht="46.5" customHeight="1" thickBo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651</v>
      </c>
      <c r="AC126" s="457"/>
      <c r="AD126" s="458"/>
      <c r="AE126" s="535" t="s">
        <v>661</v>
      </c>
      <c r="AF126" s="535"/>
      <c r="AG126" s="535"/>
      <c r="AH126" s="535"/>
      <c r="AI126" s="535" t="s">
        <v>662</v>
      </c>
      <c r="AJ126" s="535"/>
      <c r="AK126" s="535"/>
      <c r="AL126" s="535"/>
      <c r="AM126" s="535" t="s">
        <v>771</v>
      </c>
      <c r="AN126" s="535"/>
      <c r="AO126" s="535"/>
      <c r="AP126" s="535"/>
      <c r="AQ126" s="535" t="s">
        <v>772</v>
      </c>
      <c r="AR126" s="535"/>
      <c r="AS126" s="535"/>
      <c r="AT126" s="535"/>
      <c r="AU126" s="535"/>
      <c r="AV126" s="535"/>
      <c r="AW126" s="535"/>
      <c r="AX126" s="536"/>
      <c r="AY126">
        <f>$AY$124</f>
        <v>1</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301</v>
      </c>
      <c r="AF127" s="232"/>
      <c r="AG127" s="232"/>
      <c r="AH127" s="232"/>
      <c r="AI127" s="232" t="s">
        <v>323</v>
      </c>
      <c r="AJ127" s="232"/>
      <c r="AK127" s="232"/>
      <c r="AL127" s="232"/>
      <c r="AM127" s="232" t="s">
        <v>420</v>
      </c>
      <c r="AN127" s="232"/>
      <c r="AO127" s="232"/>
      <c r="AP127" s="232"/>
      <c r="AQ127" s="574" t="s">
        <v>453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273</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272</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27" customHeight="1" x14ac:dyDescent="0.15">
      <c r="A130" s="174" t="s">
        <v>316</v>
      </c>
      <c r="B130" s="171"/>
      <c r="C130" s="170" t="s">
        <v>187</v>
      </c>
      <c r="D130" s="171"/>
      <c r="E130" s="155" t="s">
        <v>216</v>
      </c>
      <c r="F130" s="156"/>
      <c r="G130" s="157" t="s">
        <v>663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27" customHeight="1" x14ac:dyDescent="0.15">
      <c r="A131" s="175"/>
      <c r="B131" s="172"/>
      <c r="C131" s="166"/>
      <c r="D131" s="172"/>
      <c r="E131" s="160" t="s">
        <v>215</v>
      </c>
      <c r="F131" s="161"/>
      <c r="G131" s="98" t="s">
        <v>664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301</v>
      </c>
      <c r="AF132" s="118"/>
      <c r="AG132" s="118"/>
      <c r="AH132" s="119"/>
      <c r="AI132" s="143" t="s">
        <v>323</v>
      </c>
      <c r="AJ132" s="118"/>
      <c r="AK132" s="118"/>
      <c r="AL132" s="119"/>
      <c r="AM132" s="143" t="s">
        <v>610</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184</v>
      </c>
      <c r="AT133" s="122"/>
      <c r="AU133" s="186" t="s">
        <v>632</v>
      </c>
      <c r="AV133" s="186"/>
      <c r="AW133" s="121" t="s">
        <v>175</v>
      </c>
      <c r="AX133" s="181"/>
      <c r="AY133">
        <f>$AY$132</f>
        <v>1</v>
      </c>
    </row>
    <row r="134" spans="1:51" ht="24" customHeight="1" x14ac:dyDescent="0.15">
      <c r="A134" s="175"/>
      <c r="B134" s="172"/>
      <c r="C134" s="166"/>
      <c r="D134" s="172"/>
      <c r="E134" s="166"/>
      <c r="F134" s="167"/>
      <c r="G134" s="92" t="s">
        <v>632</v>
      </c>
      <c r="H134" s="93"/>
      <c r="I134" s="93"/>
      <c r="J134" s="93"/>
      <c r="K134" s="93"/>
      <c r="L134" s="93"/>
      <c r="M134" s="93"/>
      <c r="N134" s="93"/>
      <c r="O134" s="93"/>
      <c r="P134" s="93"/>
      <c r="Q134" s="93"/>
      <c r="R134" s="93"/>
      <c r="S134" s="93"/>
      <c r="T134" s="93"/>
      <c r="U134" s="93"/>
      <c r="V134" s="93"/>
      <c r="W134" s="93"/>
      <c r="X134" s="94"/>
      <c r="Y134" s="187" t="s">
        <v>198</v>
      </c>
      <c r="Z134" s="188"/>
      <c r="AA134" s="189"/>
      <c r="AB134" s="190" t="s">
        <v>632</v>
      </c>
      <c r="AC134" s="191"/>
      <c r="AD134" s="191"/>
      <c r="AE134" s="192" t="s">
        <v>632</v>
      </c>
      <c r="AF134" s="193"/>
      <c r="AG134" s="193"/>
      <c r="AH134" s="193"/>
      <c r="AI134" s="192" t="s">
        <v>632</v>
      </c>
      <c r="AJ134" s="193"/>
      <c r="AK134" s="193"/>
      <c r="AL134" s="193"/>
      <c r="AM134" s="192" t="s">
        <v>678</v>
      </c>
      <c r="AN134" s="193"/>
      <c r="AO134" s="193"/>
      <c r="AP134" s="193"/>
      <c r="AQ134" s="192" t="s">
        <v>632</v>
      </c>
      <c r="AR134" s="193"/>
      <c r="AS134" s="193"/>
      <c r="AT134" s="193"/>
      <c r="AU134" s="192" t="s">
        <v>632</v>
      </c>
      <c r="AV134" s="193"/>
      <c r="AW134" s="193"/>
      <c r="AX134" s="194"/>
      <c r="AY134">
        <f t="shared" ref="AY134:AY135" si="13">$AY$132</f>
        <v>1</v>
      </c>
    </row>
    <row r="135" spans="1:51" ht="24"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632</v>
      </c>
      <c r="AC135" s="199"/>
      <c r="AD135" s="199"/>
      <c r="AE135" s="192" t="s">
        <v>632</v>
      </c>
      <c r="AF135" s="193"/>
      <c r="AG135" s="193"/>
      <c r="AH135" s="193"/>
      <c r="AI135" s="192" t="s">
        <v>632</v>
      </c>
      <c r="AJ135" s="193"/>
      <c r="AK135" s="193"/>
      <c r="AL135" s="193"/>
      <c r="AM135" s="192" t="s">
        <v>678</v>
      </c>
      <c r="AN135" s="193"/>
      <c r="AO135" s="193"/>
      <c r="AP135" s="193"/>
      <c r="AQ135" s="192" t="s">
        <v>632</v>
      </c>
      <c r="AR135" s="193"/>
      <c r="AS135" s="193"/>
      <c r="AT135" s="193"/>
      <c r="AU135" s="192" t="s">
        <v>632</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301</v>
      </c>
      <c r="AF136" s="118"/>
      <c r="AG136" s="118"/>
      <c r="AH136" s="119"/>
      <c r="AI136" s="143" t="s">
        <v>323</v>
      </c>
      <c r="AJ136" s="118"/>
      <c r="AK136" s="118"/>
      <c r="AL136" s="119"/>
      <c r="AM136" s="143" t="s">
        <v>610</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301</v>
      </c>
      <c r="AF140" s="118"/>
      <c r="AG140" s="118"/>
      <c r="AH140" s="119"/>
      <c r="AI140" s="143" t="s">
        <v>323</v>
      </c>
      <c r="AJ140" s="118"/>
      <c r="AK140" s="118"/>
      <c r="AL140" s="119"/>
      <c r="AM140" s="143" t="s">
        <v>610</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301</v>
      </c>
      <c r="AF144" s="118"/>
      <c r="AG144" s="118"/>
      <c r="AH144" s="119"/>
      <c r="AI144" s="143" t="s">
        <v>323</v>
      </c>
      <c r="AJ144" s="118"/>
      <c r="AK144" s="118"/>
      <c r="AL144" s="119"/>
      <c r="AM144" s="143" t="s">
        <v>610</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301</v>
      </c>
      <c r="AF148" s="118"/>
      <c r="AG148" s="118"/>
      <c r="AH148" s="119"/>
      <c r="AI148" s="143" t="s">
        <v>323</v>
      </c>
      <c r="AJ148" s="118"/>
      <c r="AK148" s="118"/>
      <c r="AL148" s="119"/>
      <c r="AM148" s="143" t="s">
        <v>610</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1.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1.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2.95" customHeight="1" x14ac:dyDescent="0.15">
      <c r="A154" s="175"/>
      <c r="B154" s="172"/>
      <c r="C154" s="166"/>
      <c r="D154" s="172"/>
      <c r="E154" s="166"/>
      <c r="F154" s="167"/>
      <c r="G154" s="92" t="s">
        <v>632</v>
      </c>
      <c r="H154" s="93"/>
      <c r="I154" s="93"/>
      <c r="J154" s="93"/>
      <c r="K154" s="93"/>
      <c r="L154" s="93"/>
      <c r="M154" s="93"/>
      <c r="N154" s="93"/>
      <c r="O154" s="93"/>
      <c r="P154" s="94"/>
      <c r="Q154" s="113" t="s">
        <v>632</v>
      </c>
      <c r="R154" s="93"/>
      <c r="S154" s="93"/>
      <c r="T154" s="93"/>
      <c r="U154" s="93"/>
      <c r="V154" s="93"/>
      <c r="W154" s="93"/>
      <c r="X154" s="93"/>
      <c r="Y154" s="93"/>
      <c r="Z154" s="93"/>
      <c r="AA154" s="275"/>
      <c r="AB154" s="129" t="s">
        <v>632</v>
      </c>
      <c r="AC154" s="130"/>
      <c r="AD154" s="130"/>
      <c r="AE154" s="135" t="s">
        <v>632</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2.9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1.9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2.9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683</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2.9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301</v>
      </c>
      <c r="AF192" s="118"/>
      <c r="AG192" s="118"/>
      <c r="AH192" s="119"/>
      <c r="AI192" s="143" t="s">
        <v>323</v>
      </c>
      <c r="AJ192" s="118"/>
      <c r="AK192" s="118"/>
      <c r="AL192" s="119"/>
      <c r="AM192" s="143" t="s">
        <v>610</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301</v>
      </c>
      <c r="AF196" s="118"/>
      <c r="AG196" s="118"/>
      <c r="AH196" s="119"/>
      <c r="AI196" s="143" t="s">
        <v>323</v>
      </c>
      <c r="AJ196" s="118"/>
      <c r="AK196" s="118"/>
      <c r="AL196" s="119"/>
      <c r="AM196" s="143" t="s">
        <v>610</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301</v>
      </c>
      <c r="AF200" s="118"/>
      <c r="AG200" s="118"/>
      <c r="AH200" s="119"/>
      <c r="AI200" s="143" t="s">
        <v>323</v>
      </c>
      <c r="AJ200" s="118"/>
      <c r="AK200" s="118"/>
      <c r="AL200" s="119"/>
      <c r="AM200" s="143" t="s">
        <v>610</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301</v>
      </c>
      <c r="AF204" s="118"/>
      <c r="AG204" s="118"/>
      <c r="AH204" s="119"/>
      <c r="AI204" s="143" t="s">
        <v>323</v>
      </c>
      <c r="AJ204" s="118"/>
      <c r="AK204" s="118"/>
      <c r="AL204" s="119"/>
      <c r="AM204" s="143" t="s">
        <v>610</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301</v>
      </c>
      <c r="AF208" s="118"/>
      <c r="AG208" s="118"/>
      <c r="AH208" s="119"/>
      <c r="AI208" s="143" t="s">
        <v>323</v>
      </c>
      <c r="AJ208" s="118"/>
      <c r="AK208" s="118"/>
      <c r="AL208" s="119"/>
      <c r="AM208" s="143" t="s">
        <v>610</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301</v>
      </c>
      <c r="AF252" s="118"/>
      <c r="AG252" s="118"/>
      <c r="AH252" s="119"/>
      <c r="AI252" s="143" t="s">
        <v>323</v>
      </c>
      <c r="AJ252" s="118"/>
      <c r="AK252" s="118"/>
      <c r="AL252" s="119"/>
      <c r="AM252" s="143" t="s">
        <v>610</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301</v>
      </c>
      <c r="AF256" s="118"/>
      <c r="AG256" s="118"/>
      <c r="AH256" s="119"/>
      <c r="AI256" s="143" t="s">
        <v>323</v>
      </c>
      <c r="AJ256" s="118"/>
      <c r="AK256" s="118"/>
      <c r="AL256" s="119"/>
      <c r="AM256" s="143" t="s">
        <v>610</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301</v>
      </c>
      <c r="AF260" s="118"/>
      <c r="AG260" s="118"/>
      <c r="AH260" s="119"/>
      <c r="AI260" s="143" t="s">
        <v>323</v>
      </c>
      <c r="AJ260" s="118"/>
      <c r="AK260" s="118"/>
      <c r="AL260" s="119"/>
      <c r="AM260" s="143" t="s">
        <v>610</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301</v>
      </c>
      <c r="AF264" s="118"/>
      <c r="AG264" s="118"/>
      <c r="AH264" s="119"/>
      <c r="AI264" s="143" t="s">
        <v>323</v>
      </c>
      <c r="AJ264" s="118"/>
      <c r="AK264" s="118"/>
      <c r="AL264" s="119"/>
      <c r="AM264" s="143" t="s">
        <v>610</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301</v>
      </c>
      <c r="AF268" s="118"/>
      <c r="AG268" s="118"/>
      <c r="AH268" s="119"/>
      <c r="AI268" s="143" t="s">
        <v>323</v>
      </c>
      <c r="AJ268" s="118"/>
      <c r="AK268" s="118"/>
      <c r="AL268" s="119"/>
      <c r="AM268" s="143" t="s">
        <v>610</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301</v>
      </c>
      <c r="AF312" s="118"/>
      <c r="AG312" s="118"/>
      <c r="AH312" s="119"/>
      <c r="AI312" s="143" t="s">
        <v>323</v>
      </c>
      <c r="AJ312" s="118"/>
      <c r="AK312" s="118"/>
      <c r="AL312" s="119"/>
      <c r="AM312" s="143" t="s">
        <v>610</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301</v>
      </c>
      <c r="AF316" s="118"/>
      <c r="AG316" s="118"/>
      <c r="AH316" s="119"/>
      <c r="AI316" s="143" t="s">
        <v>323</v>
      </c>
      <c r="AJ316" s="118"/>
      <c r="AK316" s="118"/>
      <c r="AL316" s="119"/>
      <c r="AM316" s="143" t="s">
        <v>610</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301</v>
      </c>
      <c r="AF320" s="118"/>
      <c r="AG320" s="118"/>
      <c r="AH320" s="119"/>
      <c r="AI320" s="143" t="s">
        <v>323</v>
      </c>
      <c r="AJ320" s="118"/>
      <c r="AK320" s="118"/>
      <c r="AL320" s="119"/>
      <c r="AM320" s="143" t="s">
        <v>610</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301</v>
      </c>
      <c r="AF324" s="118"/>
      <c r="AG324" s="118"/>
      <c r="AH324" s="119"/>
      <c r="AI324" s="143" t="s">
        <v>323</v>
      </c>
      <c r="AJ324" s="118"/>
      <c r="AK324" s="118"/>
      <c r="AL324" s="119"/>
      <c r="AM324" s="143" t="s">
        <v>610</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301</v>
      </c>
      <c r="AF328" s="118"/>
      <c r="AG328" s="118"/>
      <c r="AH328" s="119"/>
      <c r="AI328" s="143" t="s">
        <v>323</v>
      </c>
      <c r="AJ328" s="118"/>
      <c r="AK328" s="118"/>
      <c r="AL328" s="119"/>
      <c r="AM328" s="143" t="s">
        <v>610</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301</v>
      </c>
      <c r="AF372" s="118"/>
      <c r="AG372" s="118"/>
      <c r="AH372" s="119"/>
      <c r="AI372" s="143" t="s">
        <v>323</v>
      </c>
      <c r="AJ372" s="118"/>
      <c r="AK372" s="118"/>
      <c r="AL372" s="119"/>
      <c r="AM372" s="143" t="s">
        <v>610</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301</v>
      </c>
      <c r="AF376" s="118"/>
      <c r="AG376" s="118"/>
      <c r="AH376" s="119"/>
      <c r="AI376" s="143" t="s">
        <v>323</v>
      </c>
      <c r="AJ376" s="118"/>
      <c r="AK376" s="118"/>
      <c r="AL376" s="119"/>
      <c r="AM376" s="143" t="s">
        <v>610</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301</v>
      </c>
      <c r="AF380" s="118"/>
      <c r="AG380" s="118"/>
      <c r="AH380" s="119"/>
      <c r="AI380" s="143" t="s">
        <v>323</v>
      </c>
      <c r="AJ380" s="118"/>
      <c r="AK380" s="118"/>
      <c r="AL380" s="119"/>
      <c r="AM380" s="143" t="s">
        <v>610</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301</v>
      </c>
      <c r="AF384" s="118"/>
      <c r="AG384" s="118"/>
      <c r="AH384" s="119"/>
      <c r="AI384" s="143" t="s">
        <v>323</v>
      </c>
      <c r="AJ384" s="118"/>
      <c r="AK384" s="118"/>
      <c r="AL384" s="119"/>
      <c r="AM384" s="143" t="s">
        <v>610</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301</v>
      </c>
      <c r="AF388" s="118"/>
      <c r="AG388" s="118"/>
      <c r="AH388" s="119"/>
      <c r="AI388" s="143" t="s">
        <v>323</v>
      </c>
      <c r="AJ388" s="118"/>
      <c r="AK388" s="118"/>
      <c r="AL388" s="119"/>
      <c r="AM388" s="143" t="s">
        <v>610</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39.950000000000003" customHeight="1" x14ac:dyDescent="0.15">
      <c r="A428" s="175"/>
      <c r="B428" s="172"/>
      <c r="C428" s="166"/>
      <c r="D428" s="172"/>
      <c r="E428" s="113" t="s">
        <v>684</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39.950000000000003"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2.1" customHeight="1" x14ac:dyDescent="0.15">
      <c r="A430" s="175"/>
      <c r="B430" s="172"/>
      <c r="C430" s="164" t="s">
        <v>582</v>
      </c>
      <c r="D430" s="913"/>
      <c r="E430" s="160" t="s">
        <v>310</v>
      </c>
      <c r="F430" s="879"/>
      <c r="G430" s="880" t="s">
        <v>203</v>
      </c>
      <c r="H430" s="111"/>
      <c r="I430" s="111"/>
      <c r="J430" s="881" t="s">
        <v>632</v>
      </c>
      <c r="K430" s="882"/>
      <c r="L430" s="882"/>
      <c r="M430" s="882"/>
      <c r="N430" s="882"/>
      <c r="O430" s="882"/>
      <c r="P430" s="882"/>
      <c r="Q430" s="882"/>
      <c r="R430" s="882"/>
      <c r="S430" s="882"/>
      <c r="T430" s="883"/>
      <c r="U430" s="572" t="s">
        <v>678</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7.100000000000001"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454</v>
      </c>
      <c r="AJ431" s="319"/>
      <c r="AK431" s="319"/>
      <c r="AL431" s="143"/>
      <c r="AM431" s="319" t="s">
        <v>455</v>
      </c>
      <c r="AN431" s="319"/>
      <c r="AO431" s="319"/>
      <c r="AP431" s="143"/>
      <c r="AQ431" s="143" t="s">
        <v>183</v>
      </c>
      <c r="AR431" s="118"/>
      <c r="AS431" s="118"/>
      <c r="AT431" s="119"/>
      <c r="AU431" s="124" t="s">
        <v>133</v>
      </c>
      <c r="AV431" s="124"/>
      <c r="AW431" s="124"/>
      <c r="AX431" s="125"/>
      <c r="AY431">
        <f>COUNTA($G$433)</f>
        <v>1</v>
      </c>
    </row>
    <row r="432" spans="1:51" ht="17.10000000000000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184</v>
      </c>
      <c r="AH432" s="122"/>
      <c r="AI432" s="320"/>
      <c r="AJ432" s="320"/>
      <c r="AK432" s="320"/>
      <c r="AL432" s="142"/>
      <c r="AM432" s="320"/>
      <c r="AN432" s="320"/>
      <c r="AO432" s="320"/>
      <c r="AP432" s="142"/>
      <c r="AQ432" s="235" t="s">
        <v>632</v>
      </c>
      <c r="AR432" s="186"/>
      <c r="AS432" s="121" t="s">
        <v>184</v>
      </c>
      <c r="AT432" s="122"/>
      <c r="AU432" s="186" t="s">
        <v>632</v>
      </c>
      <c r="AV432" s="186"/>
      <c r="AW432" s="121" t="s">
        <v>175</v>
      </c>
      <c r="AX432" s="181"/>
      <c r="AY432">
        <f>$AY$431</f>
        <v>1</v>
      </c>
    </row>
    <row r="433" spans="1:51" ht="21.95" customHeight="1" x14ac:dyDescent="0.15">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632</v>
      </c>
      <c r="AF433" s="193"/>
      <c r="AG433" s="193"/>
      <c r="AH433" s="193"/>
      <c r="AI433" s="321" t="s">
        <v>632</v>
      </c>
      <c r="AJ433" s="193"/>
      <c r="AK433" s="193"/>
      <c r="AL433" s="193"/>
      <c r="AM433" s="321" t="s">
        <v>678</v>
      </c>
      <c r="AN433" s="193"/>
      <c r="AO433" s="193"/>
      <c r="AP433" s="322"/>
      <c r="AQ433" s="321" t="s">
        <v>632</v>
      </c>
      <c r="AR433" s="193"/>
      <c r="AS433" s="193"/>
      <c r="AT433" s="322"/>
      <c r="AU433" s="193" t="s">
        <v>632</v>
      </c>
      <c r="AV433" s="193"/>
      <c r="AW433" s="193"/>
      <c r="AX433" s="194"/>
      <c r="AY433">
        <f t="shared" ref="AY433:AY435" si="63">$AY$431</f>
        <v>1</v>
      </c>
    </row>
    <row r="434" spans="1:51" ht="21.9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632</v>
      </c>
      <c r="AF434" s="193"/>
      <c r="AG434" s="193"/>
      <c r="AH434" s="322"/>
      <c r="AI434" s="321" t="s">
        <v>632</v>
      </c>
      <c r="AJ434" s="193"/>
      <c r="AK434" s="193"/>
      <c r="AL434" s="193"/>
      <c r="AM434" s="321" t="s">
        <v>678</v>
      </c>
      <c r="AN434" s="193"/>
      <c r="AO434" s="193"/>
      <c r="AP434" s="322"/>
      <c r="AQ434" s="321" t="s">
        <v>632</v>
      </c>
      <c r="AR434" s="193"/>
      <c r="AS434" s="193"/>
      <c r="AT434" s="322"/>
      <c r="AU434" s="193" t="s">
        <v>632</v>
      </c>
      <c r="AV434" s="193"/>
      <c r="AW434" s="193"/>
      <c r="AX434" s="194"/>
      <c r="AY434">
        <f t="shared" si="63"/>
        <v>1</v>
      </c>
    </row>
    <row r="435" spans="1:51" ht="21.9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632</v>
      </c>
      <c r="AF435" s="193"/>
      <c r="AG435" s="193"/>
      <c r="AH435" s="322"/>
      <c r="AI435" s="321" t="s">
        <v>632</v>
      </c>
      <c r="AJ435" s="193"/>
      <c r="AK435" s="193"/>
      <c r="AL435" s="193"/>
      <c r="AM435" s="321" t="s">
        <v>678</v>
      </c>
      <c r="AN435" s="193"/>
      <c r="AO435" s="193"/>
      <c r="AP435" s="322"/>
      <c r="AQ435" s="321" t="s">
        <v>632</v>
      </c>
      <c r="AR435" s="193"/>
      <c r="AS435" s="193"/>
      <c r="AT435" s="322"/>
      <c r="AU435" s="193" t="s">
        <v>632</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454</v>
      </c>
      <c r="AJ436" s="319"/>
      <c r="AK436" s="319"/>
      <c r="AL436" s="143"/>
      <c r="AM436" s="319" t="s">
        <v>455</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454</v>
      </c>
      <c r="AJ441" s="319"/>
      <c r="AK441" s="319"/>
      <c r="AL441" s="143"/>
      <c r="AM441" s="319" t="s">
        <v>455</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454</v>
      </c>
      <c r="AJ446" s="319"/>
      <c r="AK446" s="319"/>
      <c r="AL446" s="143"/>
      <c r="AM446" s="319" t="s">
        <v>455</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454</v>
      </c>
      <c r="AJ451" s="319"/>
      <c r="AK451" s="319"/>
      <c r="AL451" s="143"/>
      <c r="AM451" s="319" t="s">
        <v>455</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7.100000000000001"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454</v>
      </c>
      <c r="AJ456" s="319"/>
      <c r="AK456" s="319"/>
      <c r="AL456" s="143"/>
      <c r="AM456" s="319" t="s">
        <v>455</v>
      </c>
      <c r="AN456" s="319"/>
      <c r="AO456" s="319"/>
      <c r="AP456" s="143"/>
      <c r="AQ456" s="143" t="s">
        <v>183</v>
      </c>
      <c r="AR456" s="118"/>
      <c r="AS456" s="118"/>
      <c r="AT456" s="119"/>
      <c r="AU456" s="124" t="s">
        <v>133</v>
      </c>
      <c r="AV456" s="124"/>
      <c r="AW456" s="124"/>
      <c r="AX456" s="125"/>
      <c r="AY456">
        <f>COUNTA($G$458)</f>
        <v>1</v>
      </c>
    </row>
    <row r="457" spans="1:51" ht="17.10000000000000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184</v>
      </c>
      <c r="AH457" s="122"/>
      <c r="AI457" s="320"/>
      <c r="AJ457" s="320"/>
      <c r="AK457" s="320"/>
      <c r="AL457" s="142"/>
      <c r="AM457" s="320"/>
      <c r="AN457" s="320"/>
      <c r="AO457" s="320"/>
      <c r="AP457" s="142"/>
      <c r="AQ457" s="235" t="s">
        <v>632</v>
      </c>
      <c r="AR457" s="186"/>
      <c r="AS457" s="121" t="s">
        <v>184</v>
      </c>
      <c r="AT457" s="122"/>
      <c r="AU457" s="186" t="s">
        <v>632</v>
      </c>
      <c r="AV457" s="186"/>
      <c r="AW457" s="121" t="s">
        <v>175</v>
      </c>
      <c r="AX457" s="181"/>
      <c r="AY457">
        <f>$AY$456</f>
        <v>1</v>
      </c>
    </row>
    <row r="458" spans="1:51" ht="21.95" customHeight="1" x14ac:dyDescent="0.15">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632</v>
      </c>
      <c r="AF458" s="193"/>
      <c r="AG458" s="193"/>
      <c r="AH458" s="193"/>
      <c r="AI458" s="321" t="s">
        <v>632</v>
      </c>
      <c r="AJ458" s="193"/>
      <c r="AK458" s="193"/>
      <c r="AL458" s="193"/>
      <c r="AM458" s="321" t="s">
        <v>678</v>
      </c>
      <c r="AN458" s="193"/>
      <c r="AO458" s="193"/>
      <c r="AP458" s="322"/>
      <c r="AQ458" s="321" t="s">
        <v>632</v>
      </c>
      <c r="AR458" s="193"/>
      <c r="AS458" s="193"/>
      <c r="AT458" s="322"/>
      <c r="AU458" s="193" t="s">
        <v>632</v>
      </c>
      <c r="AV458" s="193"/>
      <c r="AW458" s="193"/>
      <c r="AX458" s="194"/>
      <c r="AY458">
        <f t="shared" ref="AY458:AY460" si="68">$AY$456</f>
        <v>1</v>
      </c>
    </row>
    <row r="459" spans="1:51" ht="21.9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1" t="s">
        <v>632</v>
      </c>
      <c r="AF459" s="193"/>
      <c r="AG459" s="193"/>
      <c r="AH459" s="322"/>
      <c r="AI459" s="321" t="s">
        <v>632</v>
      </c>
      <c r="AJ459" s="193"/>
      <c r="AK459" s="193"/>
      <c r="AL459" s="193"/>
      <c r="AM459" s="321" t="s">
        <v>678</v>
      </c>
      <c r="AN459" s="193"/>
      <c r="AO459" s="193"/>
      <c r="AP459" s="322"/>
      <c r="AQ459" s="321" t="s">
        <v>632</v>
      </c>
      <c r="AR459" s="193"/>
      <c r="AS459" s="193"/>
      <c r="AT459" s="322"/>
      <c r="AU459" s="193" t="s">
        <v>632</v>
      </c>
      <c r="AV459" s="193"/>
      <c r="AW459" s="193"/>
      <c r="AX459" s="194"/>
      <c r="AY459">
        <f t="shared" si="68"/>
        <v>1</v>
      </c>
    </row>
    <row r="460" spans="1:51" ht="21.9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632</v>
      </c>
      <c r="AF460" s="193"/>
      <c r="AG460" s="193"/>
      <c r="AH460" s="322"/>
      <c r="AI460" s="321" t="s">
        <v>632</v>
      </c>
      <c r="AJ460" s="193"/>
      <c r="AK460" s="193"/>
      <c r="AL460" s="193"/>
      <c r="AM460" s="321" t="s">
        <v>678</v>
      </c>
      <c r="AN460" s="193"/>
      <c r="AO460" s="193"/>
      <c r="AP460" s="322"/>
      <c r="AQ460" s="321" t="s">
        <v>632</v>
      </c>
      <c r="AR460" s="193"/>
      <c r="AS460" s="193"/>
      <c r="AT460" s="322"/>
      <c r="AU460" s="193" t="s">
        <v>632</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454</v>
      </c>
      <c r="AJ461" s="319"/>
      <c r="AK461" s="319"/>
      <c r="AL461" s="143"/>
      <c r="AM461" s="319" t="s">
        <v>455</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454</v>
      </c>
      <c r="AJ466" s="319"/>
      <c r="AK466" s="319"/>
      <c r="AL466" s="143"/>
      <c r="AM466" s="319" t="s">
        <v>455</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454</v>
      </c>
      <c r="AJ471" s="319"/>
      <c r="AK471" s="319"/>
      <c r="AL471" s="143"/>
      <c r="AM471" s="319" t="s">
        <v>455</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454</v>
      </c>
      <c r="AJ476" s="319"/>
      <c r="AK476" s="319"/>
      <c r="AL476" s="143"/>
      <c r="AM476" s="319" t="s">
        <v>455</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318</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313</v>
      </c>
      <c r="F484" s="161"/>
      <c r="G484" s="880" t="s">
        <v>203</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454</v>
      </c>
      <c r="AJ485" s="319"/>
      <c r="AK485" s="319"/>
      <c r="AL485" s="143"/>
      <c r="AM485" s="319" t="s">
        <v>455</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454</v>
      </c>
      <c r="AJ490" s="319"/>
      <c r="AK490" s="319"/>
      <c r="AL490" s="143"/>
      <c r="AM490" s="319" t="s">
        <v>455</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454</v>
      </c>
      <c r="AJ495" s="319"/>
      <c r="AK495" s="319"/>
      <c r="AL495" s="143"/>
      <c r="AM495" s="319" t="s">
        <v>455</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454</v>
      </c>
      <c r="AJ500" s="319"/>
      <c r="AK500" s="319"/>
      <c r="AL500" s="143"/>
      <c r="AM500" s="319" t="s">
        <v>455</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454</v>
      </c>
      <c r="AJ505" s="319"/>
      <c r="AK505" s="319"/>
      <c r="AL505" s="143"/>
      <c r="AM505" s="319" t="s">
        <v>455</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454</v>
      </c>
      <c r="AJ510" s="319"/>
      <c r="AK510" s="319"/>
      <c r="AL510" s="143"/>
      <c r="AM510" s="319" t="s">
        <v>455</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454</v>
      </c>
      <c r="AJ515" s="319"/>
      <c r="AK515" s="319"/>
      <c r="AL515" s="143"/>
      <c r="AM515" s="319" t="s">
        <v>455</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454</v>
      </c>
      <c r="AJ520" s="319"/>
      <c r="AK520" s="319"/>
      <c r="AL520" s="143"/>
      <c r="AM520" s="319" t="s">
        <v>455</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454</v>
      </c>
      <c r="AJ525" s="319"/>
      <c r="AK525" s="319"/>
      <c r="AL525" s="143"/>
      <c r="AM525" s="319" t="s">
        <v>455</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454</v>
      </c>
      <c r="AJ530" s="319"/>
      <c r="AK530" s="319"/>
      <c r="AL530" s="143"/>
      <c r="AM530" s="319" t="s">
        <v>455</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319</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314</v>
      </c>
      <c r="F538" s="161"/>
      <c r="G538" s="880" t="s">
        <v>203</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454</v>
      </c>
      <c r="AJ539" s="319"/>
      <c r="AK539" s="319"/>
      <c r="AL539" s="143"/>
      <c r="AM539" s="319" t="s">
        <v>455</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454</v>
      </c>
      <c r="AJ544" s="319"/>
      <c r="AK544" s="319"/>
      <c r="AL544" s="143"/>
      <c r="AM544" s="319" t="s">
        <v>455</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454</v>
      </c>
      <c r="AJ549" s="319"/>
      <c r="AK549" s="319"/>
      <c r="AL549" s="143"/>
      <c r="AM549" s="319" t="s">
        <v>455</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454</v>
      </c>
      <c r="AJ554" s="319"/>
      <c r="AK554" s="319"/>
      <c r="AL554" s="143"/>
      <c r="AM554" s="319" t="s">
        <v>455</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454</v>
      </c>
      <c r="AJ559" s="319"/>
      <c r="AK559" s="319"/>
      <c r="AL559" s="143"/>
      <c r="AM559" s="319" t="s">
        <v>455</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454</v>
      </c>
      <c r="AJ564" s="319"/>
      <c r="AK564" s="319"/>
      <c r="AL564" s="143"/>
      <c r="AM564" s="319" t="s">
        <v>455</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454</v>
      </c>
      <c r="AJ569" s="319"/>
      <c r="AK569" s="319"/>
      <c r="AL569" s="143"/>
      <c r="AM569" s="319" t="s">
        <v>455</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454</v>
      </c>
      <c r="AJ574" s="319"/>
      <c r="AK574" s="319"/>
      <c r="AL574" s="143"/>
      <c r="AM574" s="319" t="s">
        <v>455</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454</v>
      </c>
      <c r="AJ579" s="319"/>
      <c r="AK579" s="319"/>
      <c r="AL579" s="143"/>
      <c r="AM579" s="319" t="s">
        <v>455</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454</v>
      </c>
      <c r="AJ584" s="319"/>
      <c r="AK584" s="319"/>
      <c r="AL584" s="143"/>
      <c r="AM584" s="319" t="s">
        <v>455</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319</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313</v>
      </c>
      <c r="F592" s="161"/>
      <c r="G592" s="880" t="s">
        <v>203</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454</v>
      </c>
      <c r="AJ593" s="319"/>
      <c r="AK593" s="319"/>
      <c r="AL593" s="143"/>
      <c r="AM593" s="319" t="s">
        <v>455</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454</v>
      </c>
      <c r="AJ598" s="319"/>
      <c r="AK598" s="319"/>
      <c r="AL598" s="143"/>
      <c r="AM598" s="319" t="s">
        <v>455</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454</v>
      </c>
      <c r="AJ603" s="319"/>
      <c r="AK603" s="319"/>
      <c r="AL603" s="143"/>
      <c r="AM603" s="319" t="s">
        <v>455</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454</v>
      </c>
      <c r="AJ608" s="319"/>
      <c r="AK608" s="319"/>
      <c r="AL608" s="143"/>
      <c r="AM608" s="319" t="s">
        <v>455</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454</v>
      </c>
      <c r="AJ613" s="319"/>
      <c r="AK613" s="319"/>
      <c r="AL613" s="143"/>
      <c r="AM613" s="319" t="s">
        <v>455</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454</v>
      </c>
      <c r="AJ618" s="319"/>
      <c r="AK618" s="319"/>
      <c r="AL618" s="143"/>
      <c r="AM618" s="319" t="s">
        <v>455</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454</v>
      </c>
      <c r="AJ623" s="319"/>
      <c r="AK623" s="319"/>
      <c r="AL623" s="143"/>
      <c r="AM623" s="319" t="s">
        <v>455</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454</v>
      </c>
      <c r="AJ628" s="319"/>
      <c r="AK628" s="319"/>
      <c r="AL628" s="143"/>
      <c r="AM628" s="319" t="s">
        <v>455</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454</v>
      </c>
      <c r="AJ633" s="319"/>
      <c r="AK633" s="319"/>
      <c r="AL633" s="143"/>
      <c r="AM633" s="319" t="s">
        <v>455</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454</v>
      </c>
      <c r="AJ638" s="319"/>
      <c r="AK638" s="319"/>
      <c r="AL638" s="143"/>
      <c r="AM638" s="319" t="s">
        <v>455</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319</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314</v>
      </c>
      <c r="F646" s="161"/>
      <c r="G646" s="880" t="s">
        <v>203</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454</v>
      </c>
      <c r="AJ647" s="319"/>
      <c r="AK647" s="319"/>
      <c r="AL647" s="143"/>
      <c r="AM647" s="319" t="s">
        <v>455</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454</v>
      </c>
      <c r="AJ652" s="319"/>
      <c r="AK652" s="319"/>
      <c r="AL652" s="143"/>
      <c r="AM652" s="319" t="s">
        <v>455</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454</v>
      </c>
      <c r="AJ657" s="319"/>
      <c r="AK657" s="319"/>
      <c r="AL657" s="143"/>
      <c r="AM657" s="319" t="s">
        <v>455</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454</v>
      </c>
      <c r="AJ662" s="319"/>
      <c r="AK662" s="319"/>
      <c r="AL662" s="143"/>
      <c r="AM662" s="319" t="s">
        <v>455</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454</v>
      </c>
      <c r="AJ667" s="319"/>
      <c r="AK667" s="319"/>
      <c r="AL667" s="143"/>
      <c r="AM667" s="319" t="s">
        <v>455</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454</v>
      </c>
      <c r="AJ672" s="319"/>
      <c r="AK672" s="319"/>
      <c r="AL672" s="143"/>
      <c r="AM672" s="319" t="s">
        <v>455</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454</v>
      </c>
      <c r="AJ677" s="319"/>
      <c r="AK677" s="319"/>
      <c r="AL677" s="143"/>
      <c r="AM677" s="319" t="s">
        <v>455</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454</v>
      </c>
      <c r="AJ682" s="319"/>
      <c r="AK682" s="319"/>
      <c r="AL682" s="143"/>
      <c r="AM682" s="319" t="s">
        <v>455</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454</v>
      </c>
      <c r="AJ687" s="319"/>
      <c r="AK687" s="319"/>
      <c r="AL687" s="143"/>
      <c r="AM687" s="319" t="s">
        <v>455</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454</v>
      </c>
      <c r="AJ692" s="319"/>
      <c r="AK692" s="319"/>
      <c r="AL692" s="143"/>
      <c r="AM692" s="319" t="s">
        <v>455</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319</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12" customHeight="1" x14ac:dyDescent="0.15">
      <c r="A698" s="175"/>
      <c r="B698" s="172"/>
      <c r="C698" s="166"/>
      <c r="D698" s="172"/>
      <c r="E698" s="113" t="s">
        <v>678</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12"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74.099999999999994"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677</v>
      </c>
      <c r="AE702" s="327"/>
      <c r="AF702" s="327"/>
      <c r="AG702" s="364" t="s">
        <v>761</v>
      </c>
      <c r="AH702" s="365"/>
      <c r="AI702" s="365"/>
      <c r="AJ702" s="365"/>
      <c r="AK702" s="365"/>
      <c r="AL702" s="365"/>
      <c r="AM702" s="365"/>
      <c r="AN702" s="365"/>
      <c r="AO702" s="365"/>
      <c r="AP702" s="365"/>
      <c r="AQ702" s="365"/>
      <c r="AR702" s="365"/>
      <c r="AS702" s="365"/>
      <c r="AT702" s="365"/>
      <c r="AU702" s="365"/>
      <c r="AV702" s="365"/>
      <c r="AW702" s="365"/>
      <c r="AX702" s="366"/>
    </row>
    <row r="703" spans="1:51" ht="54.9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677</v>
      </c>
      <c r="AE703" s="308"/>
      <c r="AF703" s="308"/>
      <c r="AG703" s="89" t="s">
        <v>762</v>
      </c>
      <c r="AH703" s="90"/>
      <c r="AI703" s="90"/>
      <c r="AJ703" s="90"/>
      <c r="AK703" s="90"/>
      <c r="AL703" s="90"/>
      <c r="AM703" s="90"/>
      <c r="AN703" s="90"/>
      <c r="AO703" s="90"/>
      <c r="AP703" s="90"/>
      <c r="AQ703" s="90"/>
      <c r="AR703" s="90"/>
      <c r="AS703" s="90"/>
      <c r="AT703" s="90"/>
      <c r="AU703" s="90"/>
      <c r="AV703" s="90"/>
      <c r="AW703" s="90"/>
      <c r="AX703" s="91"/>
    </row>
    <row r="704" spans="1:51" ht="54.9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677</v>
      </c>
      <c r="AE704" s="767"/>
      <c r="AF704" s="767"/>
      <c r="AG704" s="153" t="s">
        <v>763</v>
      </c>
      <c r="AH704" s="96"/>
      <c r="AI704" s="96"/>
      <c r="AJ704" s="96"/>
      <c r="AK704" s="96"/>
      <c r="AL704" s="96"/>
      <c r="AM704" s="96"/>
      <c r="AN704" s="96"/>
      <c r="AO704" s="96"/>
      <c r="AP704" s="96"/>
      <c r="AQ704" s="96"/>
      <c r="AR704" s="96"/>
      <c r="AS704" s="96"/>
      <c r="AT704" s="96"/>
      <c r="AU704" s="96"/>
      <c r="AV704" s="96"/>
      <c r="AW704" s="96"/>
      <c r="AX704" s="154"/>
    </row>
    <row r="705" spans="1:50" ht="30" customHeight="1" x14ac:dyDescent="0.15">
      <c r="A705" s="624" t="s">
        <v>38</v>
      </c>
      <c r="B705" s="625"/>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8" t="s">
        <v>677</v>
      </c>
      <c r="AE705" s="699"/>
      <c r="AF705" s="699"/>
      <c r="AG705" s="113" t="s">
        <v>788</v>
      </c>
      <c r="AH705" s="93"/>
      <c r="AI705" s="93"/>
      <c r="AJ705" s="93"/>
      <c r="AK705" s="93"/>
      <c r="AL705" s="93"/>
      <c r="AM705" s="93"/>
      <c r="AN705" s="93"/>
      <c r="AO705" s="93"/>
      <c r="AP705" s="93"/>
      <c r="AQ705" s="93"/>
      <c r="AR705" s="93"/>
      <c r="AS705" s="93"/>
      <c r="AT705" s="93"/>
      <c r="AU705" s="93"/>
      <c r="AV705" s="93"/>
      <c r="AW705" s="93"/>
      <c r="AX705" s="114"/>
    </row>
    <row r="706" spans="1:50" ht="30" customHeight="1" x14ac:dyDescent="0.15">
      <c r="A706" s="626"/>
      <c r="B706" s="627"/>
      <c r="C706" s="778"/>
      <c r="D706" s="779"/>
      <c r="E706" s="714" t="s">
        <v>292</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680</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30" customHeight="1" x14ac:dyDescent="0.15">
      <c r="A707" s="626"/>
      <c r="B707" s="627"/>
      <c r="C707" s="780"/>
      <c r="D707" s="781"/>
      <c r="E707" s="717" t="s">
        <v>237</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680</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681</v>
      </c>
      <c r="AE708" s="588"/>
      <c r="AF708" s="588"/>
      <c r="AG708" s="726" t="s">
        <v>758</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677</v>
      </c>
      <c r="AE709" s="308"/>
      <c r="AF709" s="308"/>
      <c r="AG709" s="89" t="s">
        <v>764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681</v>
      </c>
      <c r="AE710" s="308"/>
      <c r="AF710" s="308"/>
      <c r="AG710" s="89" t="s">
        <v>758</v>
      </c>
      <c r="AH710" s="90"/>
      <c r="AI710" s="90"/>
      <c r="AJ710" s="90"/>
      <c r="AK710" s="90"/>
      <c r="AL710" s="90"/>
      <c r="AM710" s="90"/>
      <c r="AN710" s="90"/>
      <c r="AO710" s="90"/>
      <c r="AP710" s="90"/>
      <c r="AQ710" s="90"/>
      <c r="AR710" s="90"/>
      <c r="AS710" s="90"/>
      <c r="AT710" s="90"/>
      <c r="AU710" s="90"/>
      <c r="AV710" s="90"/>
      <c r="AW710" s="90"/>
      <c r="AX710" s="91"/>
    </row>
    <row r="711" spans="1:50" ht="35.1"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677</v>
      </c>
      <c r="AE711" s="308"/>
      <c r="AF711" s="308"/>
      <c r="AG711" s="89" t="s">
        <v>765</v>
      </c>
      <c r="AH711" s="90"/>
      <c r="AI711" s="90"/>
      <c r="AJ711" s="90"/>
      <c r="AK711" s="90"/>
      <c r="AL711" s="90"/>
      <c r="AM711" s="90"/>
      <c r="AN711" s="90"/>
      <c r="AO711" s="90"/>
      <c r="AP711" s="90"/>
      <c r="AQ711" s="90"/>
      <c r="AR711" s="90"/>
      <c r="AS711" s="90"/>
      <c r="AT711" s="90"/>
      <c r="AU711" s="90"/>
      <c r="AV711" s="90"/>
      <c r="AW711" s="90"/>
      <c r="AX711" s="91"/>
    </row>
    <row r="712" spans="1:50" ht="47.45" customHeight="1" x14ac:dyDescent="0.15">
      <c r="A712" s="626"/>
      <c r="B712" s="628"/>
      <c r="C712" s="370" t="s">
        <v>261</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677</v>
      </c>
      <c r="AE712" s="767"/>
      <c r="AF712" s="767"/>
      <c r="AG712" s="791" t="s">
        <v>768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262</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681</v>
      </c>
      <c r="AE713" s="308"/>
      <c r="AF713" s="647"/>
      <c r="AG713" s="89" t="s">
        <v>758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240</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677</v>
      </c>
      <c r="AE714" s="789"/>
      <c r="AF714" s="790"/>
      <c r="AG714" s="720" t="s">
        <v>778</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241</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681</v>
      </c>
      <c r="AE715" s="588"/>
      <c r="AF715" s="640"/>
      <c r="AG715" s="726" t="s">
        <v>758</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10" t="s">
        <v>677</v>
      </c>
      <c r="AE716" s="611"/>
      <c r="AF716" s="611"/>
      <c r="AG716" s="89" t="s">
        <v>767</v>
      </c>
      <c r="AH716" s="90"/>
      <c r="AI716" s="90"/>
      <c r="AJ716" s="90"/>
      <c r="AK716" s="90"/>
      <c r="AL716" s="90"/>
      <c r="AM716" s="90"/>
      <c r="AN716" s="90"/>
      <c r="AO716" s="90"/>
      <c r="AP716" s="90"/>
      <c r="AQ716" s="90"/>
      <c r="AR716" s="90"/>
      <c r="AS716" s="90"/>
      <c r="AT716" s="90"/>
      <c r="AU716" s="90"/>
      <c r="AV716" s="90"/>
      <c r="AW716" s="90"/>
      <c r="AX716" s="91"/>
    </row>
    <row r="717" spans="1:50" ht="54.95" customHeight="1" x14ac:dyDescent="0.15">
      <c r="A717" s="626"/>
      <c r="B717" s="628"/>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677</v>
      </c>
      <c r="AE717" s="308"/>
      <c r="AF717" s="308"/>
      <c r="AG717" s="89" t="s">
        <v>769</v>
      </c>
      <c r="AH717" s="90"/>
      <c r="AI717" s="90"/>
      <c r="AJ717" s="90"/>
      <c r="AK717" s="90"/>
      <c r="AL717" s="90"/>
      <c r="AM717" s="90"/>
      <c r="AN717" s="90"/>
      <c r="AO717" s="90"/>
      <c r="AP717" s="90"/>
      <c r="AQ717" s="90"/>
      <c r="AR717" s="90"/>
      <c r="AS717" s="90"/>
      <c r="AT717" s="90"/>
      <c r="AU717" s="90"/>
      <c r="AV717" s="90"/>
      <c r="AW717" s="90"/>
      <c r="AX717" s="91"/>
    </row>
    <row r="718" spans="1:50" ht="54.95"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677</v>
      </c>
      <c r="AE718" s="308"/>
      <c r="AF718" s="308"/>
      <c r="AG718" s="115" t="s">
        <v>766</v>
      </c>
      <c r="AH718" s="99"/>
      <c r="AI718" s="99"/>
      <c r="AJ718" s="99"/>
      <c r="AK718" s="99"/>
      <c r="AL718" s="99"/>
      <c r="AM718" s="99"/>
      <c r="AN718" s="99"/>
      <c r="AO718" s="99"/>
      <c r="AP718" s="99"/>
      <c r="AQ718" s="99"/>
      <c r="AR718" s="99"/>
      <c r="AS718" s="99"/>
      <c r="AT718" s="99"/>
      <c r="AU718" s="99"/>
      <c r="AV718" s="99"/>
      <c r="AW718" s="99"/>
      <c r="AX718" s="116"/>
    </row>
    <row r="719" spans="1:50" ht="274.5"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677</v>
      </c>
      <c r="AE719" s="588"/>
      <c r="AF719" s="588"/>
      <c r="AG719" s="113" t="s">
        <v>781</v>
      </c>
      <c r="AH719" s="93"/>
      <c r="AI719" s="93"/>
      <c r="AJ719" s="93"/>
      <c r="AK719" s="93"/>
      <c r="AL719" s="93"/>
      <c r="AM719" s="93"/>
      <c r="AN719" s="93"/>
      <c r="AO719" s="93"/>
      <c r="AP719" s="93"/>
      <c r="AQ719" s="93"/>
      <c r="AR719" s="93"/>
      <c r="AS719" s="93"/>
      <c r="AT719" s="93"/>
      <c r="AU719" s="93"/>
      <c r="AV719" s="93"/>
      <c r="AW719" s="93"/>
      <c r="AX719" s="114"/>
    </row>
    <row r="720" spans="1:50" ht="189.75" customHeight="1" x14ac:dyDescent="0.15">
      <c r="A720" s="762"/>
      <c r="B720" s="763"/>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621</v>
      </c>
      <c r="D721" s="279"/>
      <c r="E721" s="279"/>
      <c r="F721" s="280"/>
      <c r="G721" s="269">
        <v>20</v>
      </c>
      <c r="H721" s="270"/>
      <c r="I721" s="63" t="str">
        <f>IF(OR(G721="　", G721=""), "", "-")</f>
        <v>-</v>
      </c>
      <c r="J721" s="273">
        <v>440</v>
      </c>
      <c r="K721" s="273"/>
      <c r="L721" s="63" t="str">
        <f>IF(M721="","","-")</f>
        <v/>
      </c>
      <c r="M721" s="64"/>
      <c r="N721" s="286" t="s">
        <v>665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t="s">
        <v>621</v>
      </c>
      <c r="D722" s="279"/>
      <c r="E722" s="279"/>
      <c r="F722" s="280"/>
      <c r="G722" s="269">
        <v>20</v>
      </c>
      <c r="H722" s="270"/>
      <c r="I722" s="63" t="str">
        <f t="shared" ref="I722:I725" si="113">IF(OR(G722="　", G722=""), "", "-")</f>
        <v>-</v>
      </c>
      <c r="J722" s="273">
        <v>443</v>
      </c>
      <c r="K722" s="273"/>
      <c r="L722" s="63" t="str">
        <f t="shared" ref="L722:L725" si="114">IF(M722="","","-")</f>
        <v/>
      </c>
      <c r="M722" s="64"/>
      <c r="N722" s="286" t="s">
        <v>666</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t="s">
        <v>621</v>
      </c>
      <c r="D723" s="279"/>
      <c r="E723" s="279"/>
      <c r="F723" s="280"/>
      <c r="G723" s="269">
        <v>20</v>
      </c>
      <c r="H723" s="270"/>
      <c r="I723" s="63" t="str">
        <f t="shared" si="113"/>
        <v>-</v>
      </c>
      <c r="J723" s="273">
        <v>444</v>
      </c>
      <c r="K723" s="273"/>
      <c r="L723" s="63" t="str">
        <f t="shared" si="114"/>
        <v/>
      </c>
      <c r="M723" s="64"/>
      <c r="N723" s="286" t="s">
        <v>667</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5.75" customHeight="1" x14ac:dyDescent="0.15">
      <c r="A726" s="624" t="s">
        <v>47</v>
      </c>
      <c r="B726" s="783"/>
      <c r="C726" s="796" t="s">
        <v>52</v>
      </c>
      <c r="D726" s="818"/>
      <c r="E726" s="818"/>
      <c r="F726" s="819"/>
      <c r="G726" s="561" t="s">
        <v>777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53.25" customHeight="1" thickBot="1" x14ac:dyDescent="0.2">
      <c r="A727" s="784"/>
      <c r="B727" s="785"/>
      <c r="C727" s="732" t="s">
        <v>56</v>
      </c>
      <c r="D727" s="733"/>
      <c r="E727" s="733"/>
      <c r="F727" s="734"/>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23.1" customHeight="1" thickBot="1" x14ac:dyDescent="0.2">
      <c r="A729" s="618" t="s">
        <v>786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33.950000000000003"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33.950000000000003"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3.950000000000003"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267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583</v>
      </c>
      <c r="B737" s="196"/>
      <c r="C737" s="196"/>
      <c r="D737" s="197"/>
      <c r="E737" s="936" t="s">
        <v>668</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8" t="s">
        <v>308</v>
      </c>
      <c r="B738" s="348"/>
      <c r="C738" s="348"/>
      <c r="D738" s="348"/>
      <c r="E738" s="936" t="s">
        <v>669</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8" t="s">
        <v>307</v>
      </c>
      <c r="B739" s="348"/>
      <c r="C739" s="348"/>
      <c r="D739" s="348"/>
      <c r="E739" s="936" t="s">
        <v>670</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8" t="s">
        <v>306</v>
      </c>
      <c r="B740" s="348"/>
      <c r="C740" s="348"/>
      <c r="D740" s="348"/>
      <c r="E740" s="936" t="s">
        <v>671</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8" t="s">
        <v>305</v>
      </c>
      <c r="B741" s="348"/>
      <c r="C741" s="348"/>
      <c r="D741" s="348"/>
      <c r="E741" s="936" t="s">
        <v>672</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8" t="s">
        <v>304</v>
      </c>
      <c r="B742" s="348"/>
      <c r="C742" s="348"/>
      <c r="D742" s="348"/>
      <c r="E742" s="936" t="s">
        <v>673</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8" t="s">
        <v>303</v>
      </c>
      <c r="B743" s="348"/>
      <c r="C743" s="348"/>
      <c r="D743" s="348"/>
      <c r="E743" s="936" t="s">
        <v>674</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8" t="s">
        <v>302</v>
      </c>
      <c r="B744" s="348"/>
      <c r="C744" s="348"/>
      <c r="D744" s="348"/>
      <c r="E744" s="936" t="s">
        <v>675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8" t="s">
        <v>301</v>
      </c>
      <c r="B745" s="348"/>
      <c r="C745" s="348"/>
      <c r="D745" s="348"/>
      <c r="E745" s="973" t="s">
        <v>676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8" t="s">
        <v>456</v>
      </c>
      <c r="B746" s="348"/>
      <c r="C746" s="348"/>
      <c r="D746" s="348"/>
      <c r="E746" s="942" t="s">
        <v>621</v>
      </c>
      <c r="F746" s="940"/>
      <c r="G746" s="940"/>
      <c r="H746" s="85" t="str">
        <f>IF(E746="","","-")</f>
        <v>-</v>
      </c>
      <c r="I746" s="940"/>
      <c r="J746" s="940"/>
      <c r="K746" s="85" t="str">
        <f>IF(I746="","","-")</f>
        <v/>
      </c>
      <c r="L746" s="941">
        <v>374</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8" t="s">
        <v>420</v>
      </c>
      <c r="B747" s="348"/>
      <c r="C747" s="348"/>
      <c r="D747" s="348"/>
      <c r="E747" s="942" t="s">
        <v>621</v>
      </c>
      <c r="F747" s="940"/>
      <c r="G747" s="940"/>
      <c r="H747" s="85" t="str">
        <f>IF(E747="","","-")</f>
        <v>-</v>
      </c>
      <c r="I747" s="940"/>
      <c r="J747" s="940"/>
      <c r="K747" s="85" t="str">
        <f>IF(I747="","","-")</f>
        <v/>
      </c>
      <c r="L747" s="941">
        <v>380</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295</v>
      </c>
      <c r="B748" s="598"/>
      <c r="C748" s="598"/>
      <c r="D748" s="598"/>
      <c r="E748" s="598"/>
      <c r="F748" s="599"/>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297</v>
      </c>
      <c r="B787" s="613"/>
      <c r="C787" s="613"/>
      <c r="D787" s="613"/>
      <c r="E787" s="613"/>
      <c r="F787" s="614"/>
      <c r="G787" s="578" t="s">
        <v>685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692</v>
      </c>
      <c r="H789" s="655"/>
      <c r="I789" s="655"/>
      <c r="J789" s="655"/>
      <c r="K789" s="656"/>
      <c r="L789" s="648" t="s">
        <v>693</v>
      </c>
      <c r="M789" s="649"/>
      <c r="N789" s="649"/>
      <c r="O789" s="649"/>
      <c r="P789" s="649"/>
      <c r="Q789" s="649"/>
      <c r="R789" s="649"/>
      <c r="S789" s="649"/>
      <c r="T789" s="649"/>
      <c r="U789" s="649"/>
      <c r="V789" s="649"/>
      <c r="W789" s="649"/>
      <c r="X789" s="650"/>
      <c r="Y789" s="367">
        <v>1</v>
      </c>
      <c r="Z789" s="368"/>
      <c r="AA789" s="368"/>
      <c r="AB789" s="786"/>
      <c r="AC789" s="654" t="s">
        <v>694</v>
      </c>
      <c r="AD789" s="655"/>
      <c r="AE789" s="655"/>
      <c r="AF789" s="655"/>
      <c r="AG789" s="656"/>
      <c r="AH789" s="648" t="s">
        <v>695</v>
      </c>
      <c r="AI789" s="649"/>
      <c r="AJ789" s="649"/>
      <c r="AK789" s="649"/>
      <c r="AL789" s="649"/>
      <c r="AM789" s="649"/>
      <c r="AN789" s="649"/>
      <c r="AO789" s="649"/>
      <c r="AP789" s="649"/>
      <c r="AQ789" s="649"/>
      <c r="AR789" s="649"/>
      <c r="AS789" s="649"/>
      <c r="AT789" s="650"/>
      <c r="AU789" s="367">
        <v>45.2</v>
      </c>
      <c r="AV789" s="368"/>
      <c r="AW789" s="368"/>
      <c r="AX789" s="369"/>
    </row>
    <row r="790" spans="1:51" ht="24.75" hidden="1" customHeight="1" x14ac:dyDescent="0.15">
      <c r="A790" s="615"/>
      <c r="B790" s="616"/>
      <c r="C790" s="616"/>
      <c r="D790" s="616"/>
      <c r="E790" s="616"/>
      <c r="F790" s="617"/>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5"/>
      <c r="B791" s="616"/>
      <c r="C791" s="616"/>
      <c r="D791" s="616"/>
      <c r="E791" s="616"/>
      <c r="F791" s="617"/>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5"/>
      <c r="B792" s="616"/>
      <c r="C792" s="616"/>
      <c r="D792" s="616"/>
      <c r="E792" s="616"/>
      <c r="F792" s="617"/>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5"/>
      <c r="B793" s="616"/>
      <c r="C793" s="616"/>
      <c r="D793" s="616"/>
      <c r="E793" s="616"/>
      <c r="F793" s="617"/>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5"/>
      <c r="B794" s="616"/>
      <c r="C794" s="616"/>
      <c r="D794" s="616"/>
      <c r="E794" s="616"/>
      <c r="F794" s="617"/>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5"/>
      <c r="B795" s="616"/>
      <c r="C795" s="616"/>
      <c r="D795" s="616"/>
      <c r="E795" s="616"/>
      <c r="F795" s="617"/>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5"/>
      <c r="B796" s="616"/>
      <c r="C796" s="616"/>
      <c r="D796" s="616"/>
      <c r="E796" s="616"/>
      <c r="F796" s="617"/>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5"/>
      <c r="B797" s="616"/>
      <c r="C797" s="616"/>
      <c r="D797" s="616"/>
      <c r="E797" s="616"/>
      <c r="F797" s="617"/>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5"/>
      <c r="B798" s="616"/>
      <c r="C798" s="616"/>
      <c r="D798" s="616"/>
      <c r="E798" s="616"/>
      <c r="F798" s="617"/>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45.2</v>
      </c>
      <c r="AV799" s="813"/>
      <c r="AW799" s="813"/>
      <c r="AX799" s="815"/>
    </row>
    <row r="800" spans="1:51" ht="24.75" customHeight="1" x14ac:dyDescent="0.15">
      <c r="A800" s="615"/>
      <c r="B800" s="616"/>
      <c r="C800" s="616"/>
      <c r="D800" s="616"/>
      <c r="E800" s="616"/>
      <c r="F800" s="617"/>
      <c r="G800" s="578" t="s">
        <v>687</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688</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1</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1</v>
      </c>
    </row>
    <row r="802" spans="1:51" ht="24.75" customHeight="1" x14ac:dyDescent="0.15">
      <c r="A802" s="615"/>
      <c r="B802" s="616"/>
      <c r="C802" s="616"/>
      <c r="D802" s="616"/>
      <c r="E802" s="616"/>
      <c r="F802" s="617"/>
      <c r="G802" s="654" t="s">
        <v>696</v>
      </c>
      <c r="H802" s="655"/>
      <c r="I802" s="655"/>
      <c r="J802" s="655"/>
      <c r="K802" s="656"/>
      <c r="L802" s="648" t="s">
        <v>697</v>
      </c>
      <c r="M802" s="649"/>
      <c r="N802" s="649"/>
      <c r="O802" s="649"/>
      <c r="P802" s="649"/>
      <c r="Q802" s="649"/>
      <c r="R802" s="649"/>
      <c r="S802" s="649"/>
      <c r="T802" s="649"/>
      <c r="U802" s="649"/>
      <c r="V802" s="649"/>
      <c r="W802" s="649"/>
      <c r="X802" s="650"/>
      <c r="Y802" s="367">
        <v>11.9</v>
      </c>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1</v>
      </c>
    </row>
    <row r="803" spans="1:51" ht="24.75" customHeight="1" x14ac:dyDescent="0.15">
      <c r="A803" s="615"/>
      <c r="B803" s="616"/>
      <c r="C803" s="616"/>
      <c r="D803" s="616"/>
      <c r="E803" s="616"/>
      <c r="F803" s="617"/>
      <c r="G803" s="589" t="s">
        <v>694</v>
      </c>
      <c r="H803" s="590"/>
      <c r="I803" s="590"/>
      <c r="J803" s="590"/>
      <c r="K803" s="591"/>
      <c r="L803" s="581" t="s">
        <v>698</v>
      </c>
      <c r="M803" s="582"/>
      <c r="N803" s="582"/>
      <c r="O803" s="582"/>
      <c r="P803" s="582"/>
      <c r="Q803" s="582"/>
      <c r="R803" s="582"/>
      <c r="S803" s="582"/>
      <c r="T803" s="582"/>
      <c r="U803" s="582"/>
      <c r="V803" s="582"/>
      <c r="W803" s="582"/>
      <c r="X803" s="583"/>
      <c r="Y803" s="584">
        <v>4.7</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customHeight="1" x14ac:dyDescent="0.15">
      <c r="A804" s="615"/>
      <c r="B804" s="616"/>
      <c r="C804" s="616"/>
      <c r="D804" s="616"/>
      <c r="E804" s="616"/>
      <c r="F804" s="617"/>
      <c r="G804" s="589" t="s">
        <v>692</v>
      </c>
      <c r="H804" s="590"/>
      <c r="I804" s="590"/>
      <c r="J804" s="590"/>
      <c r="K804" s="591"/>
      <c r="L804" s="581" t="s">
        <v>699</v>
      </c>
      <c r="M804" s="582"/>
      <c r="N804" s="582"/>
      <c r="O804" s="582"/>
      <c r="P804" s="582"/>
      <c r="Q804" s="582"/>
      <c r="R804" s="582"/>
      <c r="S804" s="582"/>
      <c r="T804" s="582"/>
      <c r="U804" s="582"/>
      <c r="V804" s="582"/>
      <c r="W804" s="582"/>
      <c r="X804" s="583"/>
      <c r="Y804" s="584">
        <v>4.0999999999999996</v>
      </c>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customHeight="1" x14ac:dyDescent="0.15">
      <c r="A805" s="615"/>
      <c r="B805" s="616"/>
      <c r="C805" s="616"/>
      <c r="D805" s="616"/>
      <c r="E805" s="616"/>
      <c r="F805" s="617"/>
      <c r="G805" s="589" t="s">
        <v>700</v>
      </c>
      <c r="H805" s="590"/>
      <c r="I805" s="590"/>
      <c r="J805" s="590"/>
      <c r="K805" s="591"/>
      <c r="L805" s="581" t="s">
        <v>701</v>
      </c>
      <c r="M805" s="582"/>
      <c r="N805" s="582"/>
      <c r="O805" s="582"/>
      <c r="P805" s="582"/>
      <c r="Q805" s="582"/>
      <c r="R805" s="582"/>
      <c r="S805" s="582"/>
      <c r="T805" s="582"/>
      <c r="U805" s="582"/>
      <c r="V805" s="582"/>
      <c r="W805" s="582"/>
      <c r="X805" s="583"/>
      <c r="Y805" s="584">
        <v>0.2</v>
      </c>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5"/>
      <c r="B806" s="616"/>
      <c r="C806" s="616"/>
      <c r="D806" s="616"/>
      <c r="E806" s="616"/>
      <c r="F806" s="617"/>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5"/>
      <c r="B807" s="616"/>
      <c r="C807" s="616"/>
      <c r="D807" s="616"/>
      <c r="E807" s="616"/>
      <c r="F807" s="617"/>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5"/>
      <c r="B808" s="616"/>
      <c r="C808" s="616"/>
      <c r="D808" s="616"/>
      <c r="E808" s="616"/>
      <c r="F808" s="617"/>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5"/>
      <c r="B809" s="616"/>
      <c r="C809" s="616"/>
      <c r="D809" s="616"/>
      <c r="E809" s="616"/>
      <c r="F809" s="617"/>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5"/>
      <c r="B810" s="616"/>
      <c r="C810" s="616"/>
      <c r="D810" s="616"/>
      <c r="E810" s="616"/>
      <c r="F810" s="617"/>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5"/>
      <c r="B811" s="616"/>
      <c r="C811" s="616"/>
      <c r="D811" s="616"/>
      <c r="E811" s="616"/>
      <c r="F811" s="617"/>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20.900000000000002</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1</v>
      </c>
    </row>
    <row r="813" spans="1:51" ht="24.75" customHeight="1" x14ac:dyDescent="0.15">
      <c r="A813" s="615"/>
      <c r="B813" s="616"/>
      <c r="C813" s="616"/>
      <c r="D813" s="616"/>
      <c r="E813" s="616"/>
      <c r="F813" s="617"/>
      <c r="G813" s="578" t="s">
        <v>689</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690</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1</v>
      </c>
    </row>
    <row r="814" spans="1:51" ht="24.75"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1</v>
      </c>
    </row>
    <row r="815" spans="1:51" ht="24.75"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t="s">
        <v>702</v>
      </c>
      <c r="AD815" s="655"/>
      <c r="AE815" s="655"/>
      <c r="AF815" s="655"/>
      <c r="AG815" s="656"/>
      <c r="AH815" s="648" t="s">
        <v>703</v>
      </c>
      <c r="AI815" s="649"/>
      <c r="AJ815" s="649"/>
      <c r="AK815" s="649"/>
      <c r="AL815" s="649"/>
      <c r="AM815" s="649"/>
      <c r="AN815" s="649"/>
      <c r="AO815" s="649"/>
      <c r="AP815" s="649"/>
      <c r="AQ815" s="649"/>
      <c r="AR815" s="649"/>
      <c r="AS815" s="649"/>
      <c r="AT815" s="650"/>
      <c r="AU815" s="367">
        <v>9.9</v>
      </c>
      <c r="AV815" s="368"/>
      <c r="AW815" s="368"/>
      <c r="AX815" s="369"/>
      <c r="AY815">
        <f t="shared" ref="AY815:AY825" si="116">$AY$813</f>
        <v>1</v>
      </c>
    </row>
    <row r="816" spans="1:51" ht="24.75" customHeight="1" x14ac:dyDescent="0.15">
      <c r="A816" s="615"/>
      <c r="B816" s="616"/>
      <c r="C816" s="616"/>
      <c r="D816" s="616"/>
      <c r="E816" s="616"/>
      <c r="F816" s="617"/>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t="s">
        <v>705</v>
      </c>
      <c r="AD816" s="590"/>
      <c r="AE816" s="590"/>
      <c r="AF816" s="590"/>
      <c r="AG816" s="591"/>
      <c r="AH816" s="581" t="s">
        <v>704</v>
      </c>
      <c r="AI816" s="582"/>
      <c r="AJ816" s="582"/>
      <c r="AK816" s="582"/>
      <c r="AL816" s="582"/>
      <c r="AM816" s="582"/>
      <c r="AN816" s="582"/>
      <c r="AO816" s="582"/>
      <c r="AP816" s="582"/>
      <c r="AQ816" s="582"/>
      <c r="AR816" s="582"/>
      <c r="AS816" s="582"/>
      <c r="AT816" s="583"/>
      <c r="AU816" s="584">
        <v>1.1000000000000001</v>
      </c>
      <c r="AV816" s="585"/>
      <c r="AW816" s="585"/>
      <c r="AX816" s="586"/>
      <c r="AY816">
        <f t="shared" si="116"/>
        <v>1</v>
      </c>
    </row>
    <row r="817" spans="1:51" ht="24.75" hidden="1" customHeight="1" x14ac:dyDescent="0.15">
      <c r="A817" s="615"/>
      <c r="B817" s="616"/>
      <c r="C817" s="616"/>
      <c r="D817" s="616"/>
      <c r="E817" s="616"/>
      <c r="F817" s="617"/>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1</v>
      </c>
    </row>
    <row r="818" spans="1:51" ht="24.75" hidden="1" customHeight="1" x14ac:dyDescent="0.15">
      <c r="A818" s="615"/>
      <c r="B818" s="616"/>
      <c r="C818" s="616"/>
      <c r="D818" s="616"/>
      <c r="E818" s="616"/>
      <c r="F818" s="617"/>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1</v>
      </c>
    </row>
    <row r="819" spans="1:51" ht="24.75" hidden="1" customHeight="1" x14ac:dyDescent="0.15">
      <c r="A819" s="615"/>
      <c r="B819" s="616"/>
      <c r="C819" s="616"/>
      <c r="D819" s="616"/>
      <c r="E819" s="616"/>
      <c r="F819" s="617"/>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1</v>
      </c>
    </row>
    <row r="820" spans="1:51" ht="24.75" hidden="1" customHeight="1" x14ac:dyDescent="0.15">
      <c r="A820" s="615"/>
      <c r="B820" s="616"/>
      <c r="C820" s="616"/>
      <c r="D820" s="616"/>
      <c r="E820" s="616"/>
      <c r="F820" s="617"/>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1</v>
      </c>
    </row>
    <row r="821" spans="1:51" ht="24.75" hidden="1" customHeight="1" x14ac:dyDescent="0.15">
      <c r="A821" s="615"/>
      <c r="B821" s="616"/>
      <c r="C821" s="616"/>
      <c r="D821" s="616"/>
      <c r="E821" s="616"/>
      <c r="F821" s="617"/>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1</v>
      </c>
    </row>
    <row r="822" spans="1:51" ht="24.75" hidden="1" customHeight="1" x14ac:dyDescent="0.15">
      <c r="A822" s="615"/>
      <c r="B822" s="616"/>
      <c r="C822" s="616"/>
      <c r="D822" s="616"/>
      <c r="E822" s="616"/>
      <c r="F822" s="617"/>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1</v>
      </c>
    </row>
    <row r="823" spans="1:51" ht="24.75" hidden="1" customHeight="1" x14ac:dyDescent="0.15">
      <c r="A823" s="615"/>
      <c r="B823" s="616"/>
      <c r="C823" s="616"/>
      <c r="D823" s="616"/>
      <c r="E823" s="616"/>
      <c r="F823" s="617"/>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1</v>
      </c>
    </row>
    <row r="824" spans="1:51" ht="24.75" hidden="1" customHeight="1" x14ac:dyDescent="0.15">
      <c r="A824" s="615"/>
      <c r="B824" s="616"/>
      <c r="C824" s="616"/>
      <c r="D824" s="616"/>
      <c r="E824" s="616"/>
      <c r="F824" s="617"/>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1</v>
      </c>
    </row>
    <row r="825" spans="1:51" ht="24.75"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11</v>
      </c>
      <c r="AV825" s="813"/>
      <c r="AW825" s="813"/>
      <c r="AX825" s="815"/>
      <c r="AY825">
        <f t="shared" si="116"/>
        <v>1</v>
      </c>
    </row>
    <row r="826" spans="1:51" ht="24.75" customHeight="1" x14ac:dyDescent="0.15">
      <c r="A826" s="615"/>
      <c r="B826" s="616"/>
      <c r="C826" s="616"/>
      <c r="D826" s="616"/>
      <c r="E826" s="616"/>
      <c r="F826" s="617"/>
      <c r="G826" s="578" t="s">
        <v>691</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759</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2</v>
      </c>
    </row>
    <row r="827" spans="1:51" ht="24.75"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2</v>
      </c>
    </row>
    <row r="828" spans="1:51" s="16" customFormat="1" ht="24.75" customHeight="1" x14ac:dyDescent="0.15">
      <c r="A828" s="615"/>
      <c r="B828" s="616"/>
      <c r="C828" s="616"/>
      <c r="D828" s="616"/>
      <c r="E828" s="616"/>
      <c r="F828" s="617"/>
      <c r="G828" s="654" t="s">
        <v>706</v>
      </c>
      <c r="H828" s="655"/>
      <c r="I828" s="655"/>
      <c r="J828" s="655"/>
      <c r="K828" s="656"/>
      <c r="L828" s="648" t="s">
        <v>707</v>
      </c>
      <c r="M828" s="649"/>
      <c r="N828" s="649"/>
      <c r="O828" s="649"/>
      <c r="P828" s="649"/>
      <c r="Q828" s="649"/>
      <c r="R828" s="649"/>
      <c r="S828" s="649"/>
      <c r="T828" s="649"/>
      <c r="U828" s="649"/>
      <c r="V828" s="649"/>
      <c r="W828" s="649"/>
      <c r="X828" s="650"/>
      <c r="Y828" s="367">
        <v>13.7</v>
      </c>
      <c r="Z828" s="368"/>
      <c r="AA828" s="368"/>
      <c r="AB828" s="786"/>
      <c r="AC828" s="654" t="s">
        <v>702</v>
      </c>
      <c r="AD828" s="655"/>
      <c r="AE828" s="655"/>
      <c r="AF828" s="655"/>
      <c r="AG828" s="656"/>
      <c r="AH828" s="648" t="s">
        <v>760</v>
      </c>
      <c r="AI828" s="649"/>
      <c r="AJ828" s="649"/>
      <c r="AK828" s="649"/>
      <c r="AL828" s="649"/>
      <c r="AM828" s="649"/>
      <c r="AN828" s="649"/>
      <c r="AO828" s="649"/>
      <c r="AP828" s="649"/>
      <c r="AQ828" s="649"/>
      <c r="AR828" s="649"/>
      <c r="AS828" s="649"/>
      <c r="AT828" s="650"/>
      <c r="AU828" s="367">
        <v>2.6</v>
      </c>
      <c r="AV828" s="368"/>
      <c r="AW828" s="368"/>
      <c r="AX828" s="369"/>
      <c r="AY828">
        <f t="shared" ref="AY828:AY838" si="117">$AY$826</f>
        <v>2</v>
      </c>
    </row>
    <row r="829" spans="1:51" ht="24.75" hidden="1" customHeight="1" x14ac:dyDescent="0.15">
      <c r="A829" s="615"/>
      <c r="B829" s="616"/>
      <c r="C829" s="616"/>
      <c r="D829" s="616"/>
      <c r="E829" s="616"/>
      <c r="F829" s="617"/>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2</v>
      </c>
    </row>
    <row r="830" spans="1:51" ht="24.75" hidden="1" customHeight="1" x14ac:dyDescent="0.15">
      <c r="A830" s="615"/>
      <c r="B830" s="616"/>
      <c r="C830" s="616"/>
      <c r="D830" s="616"/>
      <c r="E830" s="616"/>
      <c r="F830" s="617"/>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2</v>
      </c>
    </row>
    <row r="831" spans="1:51" ht="24.75" hidden="1" customHeight="1" x14ac:dyDescent="0.15">
      <c r="A831" s="615"/>
      <c r="B831" s="616"/>
      <c r="C831" s="616"/>
      <c r="D831" s="616"/>
      <c r="E831" s="616"/>
      <c r="F831" s="617"/>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2</v>
      </c>
    </row>
    <row r="832" spans="1:51" ht="24.75" hidden="1" customHeight="1" x14ac:dyDescent="0.15">
      <c r="A832" s="615"/>
      <c r="B832" s="616"/>
      <c r="C832" s="616"/>
      <c r="D832" s="616"/>
      <c r="E832" s="616"/>
      <c r="F832" s="617"/>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2</v>
      </c>
    </row>
    <row r="833" spans="1:51" ht="24.75" hidden="1" customHeight="1" x14ac:dyDescent="0.15">
      <c r="A833" s="615"/>
      <c r="B833" s="616"/>
      <c r="C833" s="616"/>
      <c r="D833" s="616"/>
      <c r="E833" s="616"/>
      <c r="F833" s="617"/>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2</v>
      </c>
    </row>
    <row r="834" spans="1:51" ht="24.75" hidden="1" customHeight="1" x14ac:dyDescent="0.15">
      <c r="A834" s="615"/>
      <c r="B834" s="616"/>
      <c r="C834" s="616"/>
      <c r="D834" s="616"/>
      <c r="E834" s="616"/>
      <c r="F834" s="617"/>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2</v>
      </c>
    </row>
    <row r="835" spans="1:51" ht="24.75" hidden="1" customHeight="1" x14ac:dyDescent="0.15">
      <c r="A835" s="615"/>
      <c r="B835" s="616"/>
      <c r="C835" s="616"/>
      <c r="D835" s="616"/>
      <c r="E835" s="616"/>
      <c r="F835" s="617"/>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2</v>
      </c>
    </row>
    <row r="836" spans="1:51" ht="24.75" hidden="1" customHeight="1" x14ac:dyDescent="0.15">
      <c r="A836" s="615"/>
      <c r="B836" s="616"/>
      <c r="C836" s="616"/>
      <c r="D836" s="616"/>
      <c r="E836" s="616"/>
      <c r="F836" s="617"/>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2</v>
      </c>
    </row>
    <row r="837" spans="1:51" ht="24.75" hidden="1" customHeight="1" x14ac:dyDescent="0.15">
      <c r="A837" s="615"/>
      <c r="B837" s="616"/>
      <c r="C837" s="616"/>
      <c r="D837" s="616"/>
      <c r="E837" s="616"/>
      <c r="F837" s="617"/>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2</v>
      </c>
    </row>
    <row r="838" spans="1:51" ht="24.75"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13.7</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2.6</v>
      </c>
      <c r="AV838" s="813"/>
      <c r="AW838" s="813"/>
      <c r="AX838" s="815"/>
      <c r="AY838">
        <f t="shared" si="117"/>
        <v>2</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259</v>
      </c>
      <c r="AM839" s="261"/>
      <c r="AN839" s="26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7" t="s">
        <v>219</v>
      </c>
      <c r="K844" s="348"/>
      <c r="L844" s="348"/>
      <c r="M844" s="348"/>
      <c r="N844" s="348"/>
      <c r="O844" s="348"/>
      <c r="P844" s="232" t="s">
        <v>195</v>
      </c>
      <c r="Q844" s="232"/>
      <c r="R844" s="232"/>
      <c r="S844" s="232"/>
      <c r="T844" s="232"/>
      <c r="U844" s="232"/>
      <c r="V844" s="232"/>
      <c r="W844" s="232"/>
      <c r="X844" s="232"/>
      <c r="Y844" s="349" t="s">
        <v>217</v>
      </c>
      <c r="Z844" s="350"/>
      <c r="AA844" s="350"/>
      <c r="AB844" s="350"/>
      <c r="AC844" s="137" t="s">
        <v>253</v>
      </c>
      <c r="AD844" s="137"/>
      <c r="AE844" s="137"/>
      <c r="AF844" s="137"/>
      <c r="AG844" s="137"/>
      <c r="AH844" s="349" t="s">
        <v>279</v>
      </c>
      <c r="AI844" s="347"/>
      <c r="AJ844" s="347"/>
      <c r="AK844" s="347"/>
      <c r="AL844" s="347" t="s">
        <v>21</v>
      </c>
      <c r="AM844" s="347"/>
      <c r="AN844" s="347"/>
      <c r="AO844" s="351"/>
      <c r="AP844" s="352" t="s">
        <v>220</v>
      </c>
      <c r="AQ844" s="352"/>
      <c r="AR844" s="352"/>
      <c r="AS844" s="352"/>
      <c r="AT844" s="352"/>
      <c r="AU844" s="352"/>
      <c r="AV844" s="352"/>
      <c r="AW844" s="352"/>
      <c r="AX844" s="352"/>
    </row>
    <row r="845" spans="1:51" ht="30" customHeight="1" x14ac:dyDescent="0.15">
      <c r="A845" s="355">
        <v>1</v>
      </c>
      <c r="B845" s="355">
        <v>1</v>
      </c>
      <c r="C845" s="343" t="s">
        <v>708</v>
      </c>
      <c r="D845" s="328"/>
      <c r="E845" s="328"/>
      <c r="F845" s="328"/>
      <c r="G845" s="328"/>
      <c r="H845" s="328"/>
      <c r="I845" s="328"/>
      <c r="J845" s="329" t="s">
        <v>712</v>
      </c>
      <c r="K845" s="330"/>
      <c r="L845" s="330"/>
      <c r="M845" s="330"/>
      <c r="N845" s="330"/>
      <c r="O845" s="330"/>
      <c r="P845" s="344" t="s">
        <v>713</v>
      </c>
      <c r="Q845" s="331"/>
      <c r="R845" s="331"/>
      <c r="S845" s="331"/>
      <c r="T845" s="331"/>
      <c r="U845" s="331"/>
      <c r="V845" s="331"/>
      <c r="W845" s="331"/>
      <c r="X845" s="331"/>
      <c r="Y845" s="332">
        <v>1</v>
      </c>
      <c r="Z845" s="333"/>
      <c r="AA845" s="333"/>
      <c r="AB845" s="334"/>
      <c r="AC845" s="335" t="s">
        <v>79</v>
      </c>
      <c r="AD845" s="336"/>
      <c r="AE845" s="336"/>
      <c r="AF845" s="336"/>
      <c r="AG845" s="336"/>
      <c r="AH845" s="345" t="s">
        <v>712</v>
      </c>
      <c r="AI845" s="346"/>
      <c r="AJ845" s="346"/>
      <c r="AK845" s="346"/>
      <c r="AL845" s="339" t="s">
        <v>712</v>
      </c>
      <c r="AM845" s="340"/>
      <c r="AN845" s="340"/>
      <c r="AO845" s="341"/>
      <c r="AP845" s="342" t="s">
        <v>712</v>
      </c>
      <c r="AQ845" s="342"/>
      <c r="AR845" s="342"/>
      <c r="AS845" s="342"/>
      <c r="AT845" s="342"/>
      <c r="AU845" s="342"/>
      <c r="AV845" s="342"/>
      <c r="AW845" s="342"/>
      <c r="AX845" s="342"/>
    </row>
    <row r="846" spans="1:51" ht="30" customHeight="1" x14ac:dyDescent="0.15">
      <c r="A846" s="355">
        <v>2</v>
      </c>
      <c r="B846" s="355">
        <v>1</v>
      </c>
      <c r="C846" s="343" t="s">
        <v>709</v>
      </c>
      <c r="D846" s="328"/>
      <c r="E846" s="328"/>
      <c r="F846" s="328"/>
      <c r="G846" s="328"/>
      <c r="H846" s="328"/>
      <c r="I846" s="328"/>
      <c r="J846" s="329" t="s">
        <v>712</v>
      </c>
      <c r="K846" s="330"/>
      <c r="L846" s="330"/>
      <c r="M846" s="330"/>
      <c r="N846" s="330"/>
      <c r="O846" s="330"/>
      <c r="P846" s="344" t="s">
        <v>713</v>
      </c>
      <c r="Q846" s="331"/>
      <c r="R846" s="331"/>
      <c r="S846" s="331"/>
      <c r="T846" s="331"/>
      <c r="U846" s="331"/>
      <c r="V846" s="331"/>
      <c r="W846" s="331"/>
      <c r="X846" s="331"/>
      <c r="Y846" s="332">
        <v>0.3</v>
      </c>
      <c r="Z846" s="333"/>
      <c r="AA846" s="333"/>
      <c r="AB846" s="334"/>
      <c r="AC846" s="335" t="s">
        <v>79</v>
      </c>
      <c r="AD846" s="336"/>
      <c r="AE846" s="336"/>
      <c r="AF846" s="336"/>
      <c r="AG846" s="336"/>
      <c r="AH846" s="345" t="s">
        <v>712</v>
      </c>
      <c r="AI846" s="346"/>
      <c r="AJ846" s="346"/>
      <c r="AK846" s="346"/>
      <c r="AL846" s="339" t="s">
        <v>712</v>
      </c>
      <c r="AM846" s="340"/>
      <c r="AN846" s="340"/>
      <c r="AO846" s="341"/>
      <c r="AP846" s="342" t="s">
        <v>712</v>
      </c>
      <c r="AQ846" s="342"/>
      <c r="AR846" s="342"/>
      <c r="AS846" s="342"/>
      <c r="AT846" s="342"/>
      <c r="AU846" s="342"/>
      <c r="AV846" s="342"/>
      <c r="AW846" s="342"/>
      <c r="AX846" s="342"/>
      <c r="AY846">
        <f>COUNTA($C$846)</f>
        <v>1</v>
      </c>
    </row>
    <row r="847" spans="1:51" ht="30" customHeight="1" x14ac:dyDescent="0.15">
      <c r="A847" s="355">
        <v>3</v>
      </c>
      <c r="B847" s="355">
        <v>1</v>
      </c>
      <c r="C847" s="343" t="s">
        <v>711</v>
      </c>
      <c r="D847" s="328"/>
      <c r="E847" s="328"/>
      <c r="F847" s="328"/>
      <c r="G847" s="328"/>
      <c r="H847" s="328"/>
      <c r="I847" s="328"/>
      <c r="J847" s="329" t="s">
        <v>712</v>
      </c>
      <c r="K847" s="330"/>
      <c r="L847" s="330"/>
      <c r="M847" s="330"/>
      <c r="N847" s="330"/>
      <c r="O847" s="330"/>
      <c r="P847" s="344" t="s">
        <v>713</v>
      </c>
      <c r="Q847" s="331"/>
      <c r="R847" s="331"/>
      <c r="S847" s="331"/>
      <c r="T847" s="331"/>
      <c r="U847" s="331"/>
      <c r="V847" s="331"/>
      <c r="W847" s="331"/>
      <c r="X847" s="331"/>
      <c r="Y847" s="332">
        <v>0.2</v>
      </c>
      <c r="Z847" s="333"/>
      <c r="AA847" s="333"/>
      <c r="AB847" s="334"/>
      <c r="AC847" s="335" t="s">
        <v>79</v>
      </c>
      <c r="AD847" s="336"/>
      <c r="AE847" s="336"/>
      <c r="AF847" s="336"/>
      <c r="AG847" s="336"/>
      <c r="AH847" s="345" t="s">
        <v>712</v>
      </c>
      <c r="AI847" s="346"/>
      <c r="AJ847" s="346"/>
      <c r="AK847" s="346"/>
      <c r="AL847" s="339" t="s">
        <v>712</v>
      </c>
      <c r="AM847" s="340"/>
      <c r="AN847" s="340"/>
      <c r="AO847" s="341"/>
      <c r="AP847" s="342" t="s">
        <v>712</v>
      </c>
      <c r="AQ847" s="342"/>
      <c r="AR847" s="342"/>
      <c r="AS847" s="342"/>
      <c r="AT847" s="342"/>
      <c r="AU847" s="342"/>
      <c r="AV847" s="342"/>
      <c r="AW847" s="342"/>
      <c r="AX847" s="342"/>
      <c r="AY847">
        <f>COUNTA($C$847)</f>
        <v>1</v>
      </c>
    </row>
    <row r="848" spans="1:51" ht="30" customHeight="1" x14ac:dyDescent="0.15">
      <c r="A848" s="355">
        <v>4</v>
      </c>
      <c r="B848" s="355">
        <v>1</v>
      </c>
      <c r="C848" s="343" t="s">
        <v>710</v>
      </c>
      <c r="D848" s="328"/>
      <c r="E848" s="328"/>
      <c r="F848" s="328"/>
      <c r="G848" s="328"/>
      <c r="H848" s="328"/>
      <c r="I848" s="328"/>
      <c r="J848" s="329" t="s">
        <v>712</v>
      </c>
      <c r="K848" s="330"/>
      <c r="L848" s="330"/>
      <c r="M848" s="330"/>
      <c r="N848" s="330"/>
      <c r="O848" s="330"/>
      <c r="P848" s="344" t="s">
        <v>713</v>
      </c>
      <c r="Q848" s="331"/>
      <c r="R848" s="331"/>
      <c r="S848" s="331"/>
      <c r="T848" s="331"/>
      <c r="U848" s="331"/>
      <c r="V848" s="331"/>
      <c r="W848" s="331"/>
      <c r="X848" s="331"/>
      <c r="Y848" s="332">
        <v>0.2</v>
      </c>
      <c r="Z848" s="333"/>
      <c r="AA848" s="333"/>
      <c r="AB848" s="334"/>
      <c r="AC848" s="335" t="s">
        <v>79</v>
      </c>
      <c r="AD848" s="336"/>
      <c r="AE848" s="336"/>
      <c r="AF848" s="336"/>
      <c r="AG848" s="336"/>
      <c r="AH848" s="345" t="s">
        <v>712</v>
      </c>
      <c r="AI848" s="346"/>
      <c r="AJ848" s="346"/>
      <c r="AK848" s="346"/>
      <c r="AL848" s="339" t="s">
        <v>712</v>
      </c>
      <c r="AM848" s="340"/>
      <c r="AN848" s="340"/>
      <c r="AO848" s="341"/>
      <c r="AP848" s="342" t="s">
        <v>712</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7" t="s">
        <v>219</v>
      </c>
      <c r="K877" s="348"/>
      <c r="L877" s="348"/>
      <c r="M877" s="348"/>
      <c r="N877" s="348"/>
      <c r="O877" s="348"/>
      <c r="P877" s="232" t="s">
        <v>195</v>
      </c>
      <c r="Q877" s="232"/>
      <c r="R877" s="232"/>
      <c r="S877" s="232"/>
      <c r="T877" s="232"/>
      <c r="U877" s="232"/>
      <c r="V877" s="232"/>
      <c r="W877" s="232"/>
      <c r="X877" s="232"/>
      <c r="Y877" s="349" t="s">
        <v>217</v>
      </c>
      <c r="Z877" s="350"/>
      <c r="AA877" s="350"/>
      <c r="AB877" s="350"/>
      <c r="AC877" s="137" t="s">
        <v>253</v>
      </c>
      <c r="AD877" s="137"/>
      <c r="AE877" s="137"/>
      <c r="AF877" s="137"/>
      <c r="AG877" s="137"/>
      <c r="AH877" s="349" t="s">
        <v>279</v>
      </c>
      <c r="AI877" s="347"/>
      <c r="AJ877" s="347"/>
      <c r="AK877" s="347"/>
      <c r="AL877" s="347" t="s">
        <v>21</v>
      </c>
      <c r="AM877" s="347"/>
      <c r="AN877" s="347"/>
      <c r="AO877" s="351"/>
      <c r="AP877" s="352" t="s">
        <v>220</v>
      </c>
      <c r="AQ877" s="352"/>
      <c r="AR877" s="352"/>
      <c r="AS877" s="352"/>
      <c r="AT877" s="352"/>
      <c r="AU877" s="352"/>
      <c r="AV877" s="352"/>
      <c r="AW877" s="352"/>
      <c r="AX877" s="352"/>
      <c r="AY877">
        <f t="shared" ref="AY877:AY878" si="118">$AY$875</f>
        <v>1</v>
      </c>
    </row>
    <row r="878" spans="1:51" ht="30" customHeight="1" x14ac:dyDescent="0.15">
      <c r="A878" s="355">
        <v>1</v>
      </c>
      <c r="B878" s="355">
        <v>1</v>
      </c>
      <c r="C878" s="343" t="s">
        <v>714</v>
      </c>
      <c r="D878" s="328"/>
      <c r="E878" s="328"/>
      <c r="F878" s="328"/>
      <c r="G878" s="328"/>
      <c r="H878" s="328"/>
      <c r="I878" s="328"/>
      <c r="J878" s="329" t="s">
        <v>712</v>
      </c>
      <c r="K878" s="330"/>
      <c r="L878" s="330"/>
      <c r="M878" s="330"/>
      <c r="N878" s="330"/>
      <c r="O878" s="330"/>
      <c r="P878" s="344" t="s">
        <v>715</v>
      </c>
      <c r="Q878" s="331"/>
      <c r="R878" s="331"/>
      <c r="S878" s="331"/>
      <c r="T878" s="331"/>
      <c r="U878" s="331"/>
      <c r="V878" s="331"/>
      <c r="W878" s="331"/>
      <c r="X878" s="331"/>
      <c r="Y878" s="332">
        <v>45.2</v>
      </c>
      <c r="Z878" s="333"/>
      <c r="AA878" s="333"/>
      <c r="AB878" s="334"/>
      <c r="AC878" s="335" t="s">
        <v>79</v>
      </c>
      <c r="AD878" s="336"/>
      <c r="AE878" s="336"/>
      <c r="AF878" s="336"/>
      <c r="AG878" s="336"/>
      <c r="AH878" s="345" t="s">
        <v>712</v>
      </c>
      <c r="AI878" s="346"/>
      <c r="AJ878" s="346"/>
      <c r="AK878" s="346"/>
      <c r="AL878" s="339" t="s">
        <v>712</v>
      </c>
      <c r="AM878" s="340"/>
      <c r="AN878" s="340"/>
      <c r="AO878" s="341"/>
      <c r="AP878" s="342" t="s">
        <v>712</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45"/>
      <c r="AI879" s="346"/>
      <c r="AJ879" s="346"/>
      <c r="AK879" s="346"/>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7" t="s">
        <v>219</v>
      </c>
      <c r="K910" s="348"/>
      <c r="L910" s="348"/>
      <c r="M910" s="348"/>
      <c r="N910" s="348"/>
      <c r="O910" s="348"/>
      <c r="P910" s="232" t="s">
        <v>195</v>
      </c>
      <c r="Q910" s="232"/>
      <c r="R910" s="232"/>
      <c r="S910" s="232"/>
      <c r="T910" s="232"/>
      <c r="U910" s="232"/>
      <c r="V910" s="232"/>
      <c r="W910" s="232"/>
      <c r="X910" s="232"/>
      <c r="Y910" s="349" t="s">
        <v>217</v>
      </c>
      <c r="Z910" s="350"/>
      <c r="AA910" s="350"/>
      <c r="AB910" s="350"/>
      <c r="AC910" s="137" t="s">
        <v>253</v>
      </c>
      <c r="AD910" s="137"/>
      <c r="AE910" s="137"/>
      <c r="AF910" s="137"/>
      <c r="AG910" s="137"/>
      <c r="AH910" s="349" t="s">
        <v>279</v>
      </c>
      <c r="AI910" s="347"/>
      <c r="AJ910" s="347"/>
      <c r="AK910" s="347"/>
      <c r="AL910" s="347" t="s">
        <v>21</v>
      </c>
      <c r="AM910" s="347"/>
      <c r="AN910" s="347"/>
      <c r="AO910" s="351"/>
      <c r="AP910" s="352" t="s">
        <v>220</v>
      </c>
      <c r="AQ910" s="352"/>
      <c r="AR910" s="352"/>
      <c r="AS910" s="352"/>
      <c r="AT910" s="352"/>
      <c r="AU910" s="352"/>
      <c r="AV910" s="352"/>
      <c r="AW910" s="352"/>
      <c r="AX910" s="352"/>
      <c r="AY910">
        <f t="shared" ref="AY910:AY911" si="119">$AY$908</f>
        <v>1</v>
      </c>
    </row>
    <row r="911" spans="1:51" ht="30" customHeight="1" x14ac:dyDescent="0.15">
      <c r="A911" s="355">
        <v>1</v>
      </c>
      <c r="B911" s="355">
        <v>1</v>
      </c>
      <c r="C911" s="343" t="s">
        <v>716</v>
      </c>
      <c r="D911" s="328"/>
      <c r="E911" s="328"/>
      <c r="F911" s="328"/>
      <c r="G911" s="328"/>
      <c r="H911" s="328"/>
      <c r="I911" s="328"/>
      <c r="J911" s="329" t="s">
        <v>712</v>
      </c>
      <c r="K911" s="330"/>
      <c r="L911" s="330"/>
      <c r="M911" s="330"/>
      <c r="N911" s="330"/>
      <c r="O911" s="330"/>
      <c r="P911" s="344" t="s">
        <v>724</v>
      </c>
      <c r="Q911" s="331"/>
      <c r="R911" s="331"/>
      <c r="S911" s="331"/>
      <c r="T911" s="331"/>
      <c r="U911" s="331"/>
      <c r="V911" s="331"/>
      <c r="W911" s="331"/>
      <c r="X911" s="331"/>
      <c r="Y911" s="332">
        <v>20.9</v>
      </c>
      <c r="Z911" s="333"/>
      <c r="AA911" s="333"/>
      <c r="AB911" s="334"/>
      <c r="AC911" s="335" t="s">
        <v>79</v>
      </c>
      <c r="AD911" s="336"/>
      <c r="AE911" s="336"/>
      <c r="AF911" s="336"/>
      <c r="AG911" s="336"/>
      <c r="AH911" s="345" t="s">
        <v>712</v>
      </c>
      <c r="AI911" s="346"/>
      <c r="AJ911" s="346"/>
      <c r="AK911" s="346"/>
      <c r="AL911" s="339" t="s">
        <v>712</v>
      </c>
      <c r="AM911" s="340"/>
      <c r="AN911" s="340"/>
      <c r="AO911" s="341"/>
      <c r="AP911" s="342" t="s">
        <v>712</v>
      </c>
      <c r="AQ911" s="342"/>
      <c r="AR911" s="342"/>
      <c r="AS911" s="342"/>
      <c r="AT911" s="342"/>
      <c r="AU911" s="342"/>
      <c r="AV911" s="342"/>
      <c r="AW911" s="342"/>
      <c r="AX911" s="342"/>
      <c r="AY911">
        <f t="shared" si="119"/>
        <v>1</v>
      </c>
    </row>
    <row r="912" spans="1:51" ht="30" customHeight="1" x14ac:dyDescent="0.15">
      <c r="A912" s="355">
        <v>2</v>
      </c>
      <c r="B912" s="355">
        <v>1</v>
      </c>
      <c r="C912" s="343" t="s">
        <v>711</v>
      </c>
      <c r="D912" s="328"/>
      <c r="E912" s="328"/>
      <c r="F912" s="328"/>
      <c r="G912" s="328"/>
      <c r="H912" s="328"/>
      <c r="I912" s="328"/>
      <c r="J912" s="329" t="s">
        <v>712</v>
      </c>
      <c r="K912" s="330"/>
      <c r="L912" s="330"/>
      <c r="M912" s="330"/>
      <c r="N912" s="330"/>
      <c r="O912" s="330"/>
      <c r="P912" s="344" t="s">
        <v>724</v>
      </c>
      <c r="Q912" s="331"/>
      <c r="R912" s="331"/>
      <c r="S912" s="331"/>
      <c r="T912" s="331"/>
      <c r="U912" s="331"/>
      <c r="V912" s="331"/>
      <c r="W912" s="331"/>
      <c r="X912" s="331"/>
      <c r="Y912" s="332">
        <v>15.1</v>
      </c>
      <c r="Z912" s="333"/>
      <c r="AA912" s="333"/>
      <c r="AB912" s="334"/>
      <c r="AC912" s="335" t="s">
        <v>79</v>
      </c>
      <c r="AD912" s="336"/>
      <c r="AE912" s="336"/>
      <c r="AF912" s="336"/>
      <c r="AG912" s="336"/>
      <c r="AH912" s="345" t="s">
        <v>712</v>
      </c>
      <c r="AI912" s="346"/>
      <c r="AJ912" s="346"/>
      <c r="AK912" s="346"/>
      <c r="AL912" s="339" t="s">
        <v>712</v>
      </c>
      <c r="AM912" s="340"/>
      <c r="AN912" s="340"/>
      <c r="AO912" s="341"/>
      <c r="AP912" s="342" t="s">
        <v>712</v>
      </c>
      <c r="AQ912" s="342"/>
      <c r="AR912" s="342"/>
      <c r="AS912" s="342"/>
      <c r="AT912" s="342"/>
      <c r="AU912" s="342"/>
      <c r="AV912" s="342"/>
      <c r="AW912" s="342"/>
      <c r="AX912" s="342"/>
      <c r="AY912">
        <f>COUNTA($C$912)</f>
        <v>1</v>
      </c>
    </row>
    <row r="913" spans="1:51" ht="30" customHeight="1" x14ac:dyDescent="0.15">
      <c r="A913" s="355">
        <v>3</v>
      </c>
      <c r="B913" s="355">
        <v>1</v>
      </c>
      <c r="C913" s="343" t="s">
        <v>717</v>
      </c>
      <c r="D913" s="328"/>
      <c r="E913" s="328"/>
      <c r="F913" s="328"/>
      <c r="G913" s="328"/>
      <c r="H913" s="328"/>
      <c r="I913" s="328"/>
      <c r="J913" s="329" t="s">
        <v>712</v>
      </c>
      <c r="K913" s="330"/>
      <c r="L913" s="330"/>
      <c r="M913" s="330"/>
      <c r="N913" s="330"/>
      <c r="O913" s="330"/>
      <c r="P913" s="344" t="s">
        <v>724</v>
      </c>
      <c r="Q913" s="331"/>
      <c r="R913" s="331"/>
      <c r="S913" s="331"/>
      <c r="T913" s="331"/>
      <c r="U913" s="331"/>
      <c r="V913" s="331"/>
      <c r="W913" s="331"/>
      <c r="X913" s="331"/>
      <c r="Y913" s="332">
        <v>11.4</v>
      </c>
      <c r="Z913" s="333"/>
      <c r="AA913" s="333"/>
      <c r="AB913" s="334"/>
      <c r="AC913" s="335" t="s">
        <v>79</v>
      </c>
      <c r="AD913" s="336"/>
      <c r="AE913" s="336"/>
      <c r="AF913" s="336"/>
      <c r="AG913" s="336"/>
      <c r="AH913" s="345" t="s">
        <v>712</v>
      </c>
      <c r="AI913" s="346"/>
      <c r="AJ913" s="346"/>
      <c r="AK913" s="346"/>
      <c r="AL913" s="339" t="s">
        <v>712</v>
      </c>
      <c r="AM913" s="340"/>
      <c r="AN913" s="340"/>
      <c r="AO913" s="341"/>
      <c r="AP913" s="342" t="s">
        <v>712</v>
      </c>
      <c r="AQ913" s="342"/>
      <c r="AR913" s="342"/>
      <c r="AS913" s="342"/>
      <c r="AT913" s="342"/>
      <c r="AU913" s="342"/>
      <c r="AV913" s="342"/>
      <c r="AW913" s="342"/>
      <c r="AX913" s="342"/>
      <c r="AY913">
        <f>COUNTA($C$913)</f>
        <v>1</v>
      </c>
    </row>
    <row r="914" spans="1:51" ht="30" customHeight="1" x14ac:dyDescent="0.15">
      <c r="A914" s="355">
        <v>4</v>
      </c>
      <c r="B914" s="355">
        <v>1</v>
      </c>
      <c r="C914" s="343" t="s">
        <v>718</v>
      </c>
      <c r="D914" s="328"/>
      <c r="E914" s="328"/>
      <c r="F914" s="328"/>
      <c r="G914" s="328"/>
      <c r="H914" s="328"/>
      <c r="I914" s="328"/>
      <c r="J914" s="329" t="s">
        <v>712</v>
      </c>
      <c r="K914" s="330"/>
      <c r="L914" s="330"/>
      <c r="M914" s="330"/>
      <c r="N914" s="330"/>
      <c r="O914" s="330"/>
      <c r="P914" s="344" t="s">
        <v>724</v>
      </c>
      <c r="Q914" s="331"/>
      <c r="R914" s="331"/>
      <c r="S914" s="331"/>
      <c r="T914" s="331"/>
      <c r="U914" s="331"/>
      <c r="V914" s="331"/>
      <c r="W914" s="331"/>
      <c r="X914" s="331"/>
      <c r="Y914" s="332">
        <v>7.3</v>
      </c>
      <c r="Z914" s="333"/>
      <c r="AA914" s="333"/>
      <c r="AB914" s="334"/>
      <c r="AC914" s="335" t="s">
        <v>79</v>
      </c>
      <c r="AD914" s="336"/>
      <c r="AE914" s="336"/>
      <c r="AF914" s="336"/>
      <c r="AG914" s="336"/>
      <c r="AH914" s="345" t="s">
        <v>712</v>
      </c>
      <c r="AI914" s="346"/>
      <c r="AJ914" s="346"/>
      <c r="AK914" s="346"/>
      <c r="AL914" s="339" t="s">
        <v>712</v>
      </c>
      <c r="AM914" s="340"/>
      <c r="AN914" s="340"/>
      <c r="AO914" s="341"/>
      <c r="AP914" s="342" t="s">
        <v>712</v>
      </c>
      <c r="AQ914" s="342"/>
      <c r="AR914" s="342"/>
      <c r="AS914" s="342"/>
      <c r="AT914" s="342"/>
      <c r="AU914" s="342"/>
      <c r="AV914" s="342"/>
      <c r="AW914" s="342"/>
      <c r="AX914" s="342"/>
      <c r="AY914">
        <f>COUNTA($C$914)</f>
        <v>1</v>
      </c>
    </row>
    <row r="915" spans="1:51" ht="30" customHeight="1" x14ac:dyDescent="0.15">
      <c r="A915" s="355">
        <v>5</v>
      </c>
      <c r="B915" s="355">
        <v>1</v>
      </c>
      <c r="C915" s="343" t="s">
        <v>719</v>
      </c>
      <c r="D915" s="328"/>
      <c r="E915" s="328"/>
      <c r="F915" s="328"/>
      <c r="G915" s="328"/>
      <c r="H915" s="328"/>
      <c r="I915" s="328"/>
      <c r="J915" s="329" t="s">
        <v>712</v>
      </c>
      <c r="K915" s="330"/>
      <c r="L915" s="330"/>
      <c r="M915" s="330"/>
      <c r="N915" s="330"/>
      <c r="O915" s="330"/>
      <c r="P915" s="344" t="s">
        <v>724</v>
      </c>
      <c r="Q915" s="331"/>
      <c r="R915" s="331"/>
      <c r="S915" s="331"/>
      <c r="T915" s="331"/>
      <c r="U915" s="331"/>
      <c r="V915" s="331"/>
      <c r="W915" s="331"/>
      <c r="X915" s="331"/>
      <c r="Y915" s="332">
        <v>6.8</v>
      </c>
      <c r="Z915" s="333"/>
      <c r="AA915" s="333"/>
      <c r="AB915" s="334"/>
      <c r="AC915" s="335" t="s">
        <v>79</v>
      </c>
      <c r="AD915" s="336"/>
      <c r="AE915" s="336"/>
      <c r="AF915" s="336"/>
      <c r="AG915" s="336"/>
      <c r="AH915" s="345" t="s">
        <v>712</v>
      </c>
      <c r="AI915" s="346"/>
      <c r="AJ915" s="346"/>
      <c r="AK915" s="346"/>
      <c r="AL915" s="339" t="s">
        <v>712</v>
      </c>
      <c r="AM915" s="340"/>
      <c r="AN915" s="340"/>
      <c r="AO915" s="341"/>
      <c r="AP915" s="342" t="s">
        <v>712</v>
      </c>
      <c r="AQ915" s="342"/>
      <c r="AR915" s="342"/>
      <c r="AS915" s="342"/>
      <c r="AT915" s="342"/>
      <c r="AU915" s="342"/>
      <c r="AV915" s="342"/>
      <c r="AW915" s="342"/>
      <c r="AX915" s="342"/>
      <c r="AY915">
        <f>COUNTA($C$915)</f>
        <v>1</v>
      </c>
    </row>
    <row r="916" spans="1:51" ht="30" customHeight="1" x14ac:dyDescent="0.15">
      <c r="A916" s="355">
        <v>6</v>
      </c>
      <c r="B916" s="355">
        <v>1</v>
      </c>
      <c r="C916" s="343" t="s">
        <v>720</v>
      </c>
      <c r="D916" s="328"/>
      <c r="E916" s="328"/>
      <c r="F916" s="328"/>
      <c r="G916" s="328"/>
      <c r="H916" s="328"/>
      <c r="I916" s="328"/>
      <c r="J916" s="329" t="s">
        <v>712</v>
      </c>
      <c r="K916" s="330"/>
      <c r="L916" s="330"/>
      <c r="M916" s="330"/>
      <c r="N916" s="330"/>
      <c r="O916" s="330"/>
      <c r="P916" s="344" t="s">
        <v>724</v>
      </c>
      <c r="Q916" s="331"/>
      <c r="R916" s="331"/>
      <c r="S916" s="331"/>
      <c r="T916" s="331"/>
      <c r="U916" s="331"/>
      <c r="V916" s="331"/>
      <c r="W916" s="331"/>
      <c r="X916" s="331"/>
      <c r="Y916" s="332">
        <v>5.3</v>
      </c>
      <c r="Z916" s="333"/>
      <c r="AA916" s="333"/>
      <c r="AB916" s="334"/>
      <c r="AC916" s="335" t="s">
        <v>79</v>
      </c>
      <c r="AD916" s="336"/>
      <c r="AE916" s="336"/>
      <c r="AF916" s="336"/>
      <c r="AG916" s="336"/>
      <c r="AH916" s="345" t="s">
        <v>712</v>
      </c>
      <c r="AI916" s="346"/>
      <c r="AJ916" s="346"/>
      <c r="AK916" s="346"/>
      <c r="AL916" s="339" t="s">
        <v>712</v>
      </c>
      <c r="AM916" s="340"/>
      <c r="AN916" s="340"/>
      <c r="AO916" s="341"/>
      <c r="AP916" s="342" t="s">
        <v>712</v>
      </c>
      <c r="AQ916" s="342"/>
      <c r="AR916" s="342"/>
      <c r="AS916" s="342"/>
      <c r="AT916" s="342"/>
      <c r="AU916" s="342"/>
      <c r="AV916" s="342"/>
      <c r="AW916" s="342"/>
      <c r="AX916" s="342"/>
      <c r="AY916">
        <f>COUNTA($C$916)</f>
        <v>1</v>
      </c>
    </row>
    <row r="917" spans="1:51" ht="30" customHeight="1" x14ac:dyDescent="0.15">
      <c r="A917" s="355">
        <v>7</v>
      </c>
      <c r="B917" s="355">
        <v>1</v>
      </c>
      <c r="C917" s="343" t="s">
        <v>721</v>
      </c>
      <c r="D917" s="328"/>
      <c r="E917" s="328"/>
      <c r="F917" s="328"/>
      <c r="G917" s="328"/>
      <c r="H917" s="328"/>
      <c r="I917" s="328"/>
      <c r="J917" s="329" t="s">
        <v>712</v>
      </c>
      <c r="K917" s="330"/>
      <c r="L917" s="330"/>
      <c r="M917" s="330"/>
      <c r="N917" s="330"/>
      <c r="O917" s="330"/>
      <c r="P917" s="344" t="s">
        <v>724</v>
      </c>
      <c r="Q917" s="331"/>
      <c r="R917" s="331"/>
      <c r="S917" s="331"/>
      <c r="T917" s="331"/>
      <c r="U917" s="331"/>
      <c r="V917" s="331"/>
      <c r="W917" s="331"/>
      <c r="X917" s="331"/>
      <c r="Y917" s="332">
        <v>4.9000000000000004</v>
      </c>
      <c r="Z917" s="333"/>
      <c r="AA917" s="333"/>
      <c r="AB917" s="334"/>
      <c r="AC917" s="335" t="s">
        <v>79</v>
      </c>
      <c r="AD917" s="336"/>
      <c r="AE917" s="336"/>
      <c r="AF917" s="336"/>
      <c r="AG917" s="336"/>
      <c r="AH917" s="345" t="s">
        <v>712</v>
      </c>
      <c r="AI917" s="346"/>
      <c r="AJ917" s="346"/>
      <c r="AK917" s="346"/>
      <c r="AL917" s="339" t="s">
        <v>712</v>
      </c>
      <c r="AM917" s="340"/>
      <c r="AN917" s="340"/>
      <c r="AO917" s="341"/>
      <c r="AP917" s="342" t="s">
        <v>712</v>
      </c>
      <c r="AQ917" s="342"/>
      <c r="AR917" s="342"/>
      <c r="AS917" s="342"/>
      <c r="AT917" s="342"/>
      <c r="AU917" s="342"/>
      <c r="AV917" s="342"/>
      <c r="AW917" s="342"/>
      <c r="AX917" s="342"/>
      <c r="AY917">
        <f>COUNTA($C$917)</f>
        <v>1</v>
      </c>
    </row>
    <row r="918" spans="1:51" ht="30" customHeight="1" x14ac:dyDescent="0.15">
      <c r="A918" s="355">
        <v>8</v>
      </c>
      <c r="B918" s="355">
        <v>1</v>
      </c>
      <c r="C918" s="343" t="s">
        <v>722</v>
      </c>
      <c r="D918" s="328"/>
      <c r="E918" s="328"/>
      <c r="F918" s="328"/>
      <c r="G918" s="328"/>
      <c r="H918" s="328"/>
      <c r="I918" s="328"/>
      <c r="J918" s="329" t="s">
        <v>712</v>
      </c>
      <c r="K918" s="330"/>
      <c r="L918" s="330"/>
      <c r="M918" s="330"/>
      <c r="N918" s="330"/>
      <c r="O918" s="330"/>
      <c r="P918" s="344" t="s">
        <v>724</v>
      </c>
      <c r="Q918" s="331"/>
      <c r="R918" s="331"/>
      <c r="S918" s="331"/>
      <c r="T918" s="331"/>
      <c r="U918" s="331"/>
      <c r="V918" s="331"/>
      <c r="W918" s="331"/>
      <c r="X918" s="331"/>
      <c r="Y918" s="332">
        <v>2.8</v>
      </c>
      <c r="Z918" s="333"/>
      <c r="AA918" s="333"/>
      <c r="AB918" s="334"/>
      <c r="AC918" s="335" t="s">
        <v>79</v>
      </c>
      <c r="AD918" s="336"/>
      <c r="AE918" s="336"/>
      <c r="AF918" s="336"/>
      <c r="AG918" s="336"/>
      <c r="AH918" s="345" t="s">
        <v>712</v>
      </c>
      <c r="AI918" s="346"/>
      <c r="AJ918" s="346"/>
      <c r="AK918" s="346"/>
      <c r="AL918" s="339" t="s">
        <v>712</v>
      </c>
      <c r="AM918" s="340"/>
      <c r="AN918" s="340"/>
      <c r="AO918" s="341"/>
      <c r="AP918" s="342" t="s">
        <v>712</v>
      </c>
      <c r="AQ918" s="342"/>
      <c r="AR918" s="342"/>
      <c r="AS918" s="342"/>
      <c r="AT918" s="342"/>
      <c r="AU918" s="342"/>
      <c r="AV918" s="342"/>
      <c r="AW918" s="342"/>
      <c r="AX918" s="342"/>
      <c r="AY918">
        <f>COUNTA($C$918)</f>
        <v>1</v>
      </c>
    </row>
    <row r="919" spans="1:51" ht="30" customHeight="1" x14ac:dyDescent="0.15">
      <c r="A919" s="355">
        <v>9</v>
      </c>
      <c r="B919" s="355">
        <v>1</v>
      </c>
      <c r="C919" s="343" t="s">
        <v>723</v>
      </c>
      <c r="D919" s="328"/>
      <c r="E919" s="328"/>
      <c r="F919" s="328"/>
      <c r="G919" s="328"/>
      <c r="H919" s="328"/>
      <c r="I919" s="328"/>
      <c r="J919" s="329" t="s">
        <v>712</v>
      </c>
      <c r="K919" s="330"/>
      <c r="L919" s="330"/>
      <c r="M919" s="330"/>
      <c r="N919" s="330"/>
      <c r="O919" s="330"/>
      <c r="P919" s="344" t="s">
        <v>724</v>
      </c>
      <c r="Q919" s="331"/>
      <c r="R919" s="331"/>
      <c r="S919" s="331"/>
      <c r="T919" s="331"/>
      <c r="U919" s="331"/>
      <c r="V919" s="331"/>
      <c r="W919" s="331"/>
      <c r="X919" s="331"/>
      <c r="Y919" s="332">
        <v>0.1</v>
      </c>
      <c r="Z919" s="333"/>
      <c r="AA919" s="333"/>
      <c r="AB919" s="334"/>
      <c r="AC919" s="335" t="s">
        <v>79</v>
      </c>
      <c r="AD919" s="336"/>
      <c r="AE919" s="336"/>
      <c r="AF919" s="336"/>
      <c r="AG919" s="336"/>
      <c r="AH919" s="345" t="s">
        <v>712</v>
      </c>
      <c r="AI919" s="346"/>
      <c r="AJ919" s="346"/>
      <c r="AK919" s="346"/>
      <c r="AL919" s="339" t="s">
        <v>712</v>
      </c>
      <c r="AM919" s="340"/>
      <c r="AN919" s="340"/>
      <c r="AO919" s="341"/>
      <c r="AP919" s="342" t="s">
        <v>712</v>
      </c>
      <c r="AQ919" s="342"/>
      <c r="AR919" s="342"/>
      <c r="AS919" s="342"/>
      <c r="AT919" s="342"/>
      <c r="AU919" s="342"/>
      <c r="AV919" s="342"/>
      <c r="AW919" s="342"/>
      <c r="AX919" s="342"/>
      <c r="AY919">
        <f>COUNTA($C$919)</f>
        <v>1</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137" t="s">
        <v>219</v>
      </c>
      <c r="K943" s="348"/>
      <c r="L943" s="348"/>
      <c r="M943" s="348"/>
      <c r="N943" s="348"/>
      <c r="O943" s="348"/>
      <c r="P943" s="232" t="s">
        <v>195</v>
      </c>
      <c r="Q943" s="232"/>
      <c r="R943" s="232"/>
      <c r="S943" s="232"/>
      <c r="T943" s="232"/>
      <c r="U943" s="232"/>
      <c r="V943" s="232"/>
      <c r="W943" s="232"/>
      <c r="X943" s="232"/>
      <c r="Y943" s="349" t="s">
        <v>217</v>
      </c>
      <c r="Z943" s="350"/>
      <c r="AA943" s="350"/>
      <c r="AB943" s="350"/>
      <c r="AC943" s="137" t="s">
        <v>253</v>
      </c>
      <c r="AD943" s="137"/>
      <c r="AE943" s="137"/>
      <c r="AF943" s="137"/>
      <c r="AG943" s="137"/>
      <c r="AH943" s="349" t="s">
        <v>279</v>
      </c>
      <c r="AI943" s="347"/>
      <c r="AJ943" s="347"/>
      <c r="AK943" s="347"/>
      <c r="AL943" s="347" t="s">
        <v>21</v>
      </c>
      <c r="AM943" s="347"/>
      <c r="AN943" s="347"/>
      <c r="AO943" s="351"/>
      <c r="AP943" s="352" t="s">
        <v>220</v>
      </c>
      <c r="AQ943" s="352"/>
      <c r="AR943" s="352"/>
      <c r="AS943" s="352"/>
      <c r="AT943" s="352"/>
      <c r="AU943" s="352"/>
      <c r="AV943" s="352"/>
      <c r="AW943" s="352"/>
      <c r="AX943" s="352"/>
      <c r="AY943">
        <f t="shared" ref="AY943:AY944" si="120">$AY$941</f>
        <v>1</v>
      </c>
    </row>
    <row r="944" spans="1:51" ht="30" customHeight="1" x14ac:dyDescent="0.15">
      <c r="A944" s="355">
        <v>1</v>
      </c>
      <c r="B944" s="355">
        <v>1</v>
      </c>
      <c r="C944" s="343" t="s">
        <v>725</v>
      </c>
      <c r="D944" s="328"/>
      <c r="E944" s="328"/>
      <c r="F944" s="328"/>
      <c r="G944" s="328"/>
      <c r="H944" s="328"/>
      <c r="I944" s="328"/>
      <c r="J944" s="329" t="s">
        <v>712</v>
      </c>
      <c r="K944" s="330"/>
      <c r="L944" s="330"/>
      <c r="M944" s="330"/>
      <c r="N944" s="330"/>
      <c r="O944" s="330"/>
      <c r="P944" s="344" t="s">
        <v>726</v>
      </c>
      <c r="Q944" s="331"/>
      <c r="R944" s="331"/>
      <c r="S944" s="331"/>
      <c r="T944" s="331"/>
      <c r="U944" s="331"/>
      <c r="V944" s="331"/>
      <c r="W944" s="331"/>
      <c r="X944" s="331"/>
      <c r="Y944" s="332">
        <v>0.7</v>
      </c>
      <c r="Z944" s="333"/>
      <c r="AA944" s="333"/>
      <c r="AB944" s="334"/>
      <c r="AC944" s="335" t="s">
        <v>79</v>
      </c>
      <c r="AD944" s="336"/>
      <c r="AE944" s="336"/>
      <c r="AF944" s="336"/>
      <c r="AG944" s="336"/>
      <c r="AH944" s="345" t="s">
        <v>712</v>
      </c>
      <c r="AI944" s="346"/>
      <c r="AJ944" s="346"/>
      <c r="AK944" s="346"/>
      <c r="AL944" s="339" t="s">
        <v>712</v>
      </c>
      <c r="AM944" s="340"/>
      <c r="AN944" s="340"/>
      <c r="AO944" s="341"/>
      <c r="AP944" s="342" t="s">
        <v>712</v>
      </c>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45"/>
      <c r="AI945" s="346"/>
      <c r="AJ945" s="346"/>
      <c r="AK945" s="346"/>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7"/>
      <c r="B976" s="347"/>
      <c r="C976" s="347" t="s">
        <v>26</v>
      </c>
      <c r="D976" s="347"/>
      <c r="E976" s="347"/>
      <c r="F976" s="347"/>
      <c r="G976" s="347"/>
      <c r="H976" s="347"/>
      <c r="I976" s="347"/>
      <c r="J976" s="137" t="s">
        <v>219</v>
      </c>
      <c r="K976" s="348"/>
      <c r="L976" s="348"/>
      <c r="M976" s="348"/>
      <c r="N976" s="348"/>
      <c r="O976" s="348"/>
      <c r="P976" s="232" t="s">
        <v>195</v>
      </c>
      <c r="Q976" s="232"/>
      <c r="R976" s="232"/>
      <c r="S976" s="232"/>
      <c r="T976" s="232"/>
      <c r="U976" s="232"/>
      <c r="V976" s="232"/>
      <c r="W976" s="232"/>
      <c r="X976" s="232"/>
      <c r="Y976" s="349" t="s">
        <v>217</v>
      </c>
      <c r="Z976" s="350"/>
      <c r="AA976" s="350"/>
      <c r="AB976" s="350"/>
      <c r="AC976" s="137" t="s">
        <v>253</v>
      </c>
      <c r="AD976" s="137"/>
      <c r="AE976" s="137"/>
      <c r="AF976" s="137"/>
      <c r="AG976" s="137"/>
      <c r="AH976" s="349" t="s">
        <v>279</v>
      </c>
      <c r="AI976" s="347"/>
      <c r="AJ976" s="347"/>
      <c r="AK976" s="347"/>
      <c r="AL976" s="347" t="s">
        <v>21</v>
      </c>
      <c r="AM976" s="347"/>
      <c r="AN976" s="347"/>
      <c r="AO976" s="351"/>
      <c r="AP976" s="352" t="s">
        <v>220</v>
      </c>
      <c r="AQ976" s="352"/>
      <c r="AR976" s="352"/>
      <c r="AS976" s="352"/>
      <c r="AT976" s="352"/>
      <c r="AU976" s="352"/>
      <c r="AV976" s="352"/>
      <c r="AW976" s="352"/>
      <c r="AX976" s="352"/>
      <c r="AY976">
        <f t="shared" ref="AY976:AY977" si="121">$AY$974</f>
        <v>1</v>
      </c>
    </row>
    <row r="977" spans="1:51" ht="30" customHeight="1" x14ac:dyDescent="0.15">
      <c r="A977" s="355">
        <v>1</v>
      </c>
      <c r="B977" s="355">
        <v>1</v>
      </c>
      <c r="C977" s="343" t="s">
        <v>783</v>
      </c>
      <c r="D977" s="328"/>
      <c r="E977" s="328"/>
      <c r="F977" s="328"/>
      <c r="G977" s="328"/>
      <c r="H977" s="328"/>
      <c r="I977" s="328"/>
      <c r="J977" s="329">
        <v>8000020190004</v>
      </c>
      <c r="K977" s="330"/>
      <c r="L977" s="330"/>
      <c r="M977" s="330"/>
      <c r="N977" s="330"/>
      <c r="O977" s="330"/>
      <c r="P977" s="344" t="s">
        <v>727</v>
      </c>
      <c r="Q977" s="331"/>
      <c r="R977" s="331"/>
      <c r="S977" s="331"/>
      <c r="T977" s="331"/>
      <c r="U977" s="331"/>
      <c r="V977" s="331"/>
      <c r="W977" s="331"/>
      <c r="X977" s="331"/>
      <c r="Y977" s="332">
        <v>0.1</v>
      </c>
      <c r="Z977" s="333"/>
      <c r="AA977" s="333"/>
      <c r="AB977" s="334"/>
      <c r="AC977" s="335" t="s">
        <v>79</v>
      </c>
      <c r="AD977" s="336"/>
      <c r="AE977" s="336"/>
      <c r="AF977" s="336"/>
      <c r="AG977" s="336"/>
      <c r="AH977" s="345" t="s">
        <v>712</v>
      </c>
      <c r="AI977" s="346"/>
      <c r="AJ977" s="346"/>
      <c r="AK977" s="346"/>
      <c r="AL977" s="339" t="s">
        <v>712</v>
      </c>
      <c r="AM977" s="340"/>
      <c r="AN977" s="340"/>
      <c r="AO977" s="341"/>
      <c r="AP977" s="342" t="s">
        <v>784</v>
      </c>
      <c r="AQ977" s="342"/>
      <c r="AR977" s="342"/>
      <c r="AS977" s="342"/>
      <c r="AT977" s="342"/>
      <c r="AU977" s="342"/>
      <c r="AV977" s="342"/>
      <c r="AW977" s="342"/>
      <c r="AX977" s="342"/>
      <c r="AY977">
        <f t="shared" si="121"/>
        <v>1</v>
      </c>
    </row>
    <row r="978" spans="1:51" ht="30" customHeight="1" x14ac:dyDescent="0.15">
      <c r="A978" s="355">
        <v>2</v>
      </c>
      <c r="B978" s="355">
        <v>1</v>
      </c>
      <c r="C978" s="343" t="s">
        <v>728</v>
      </c>
      <c r="D978" s="328"/>
      <c r="E978" s="328"/>
      <c r="F978" s="328"/>
      <c r="G978" s="328"/>
      <c r="H978" s="328"/>
      <c r="I978" s="328"/>
      <c r="J978" s="329">
        <v>4000020030007</v>
      </c>
      <c r="K978" s="330"/>
      <c r="L978" s="330"/>
      <c r="M978" s="330"/>
      <c r="N978" s="330"/>
      <c r="O978" s="330"/>
      <c r="P978" s="344" t="s">
        <v>727</v>
      </c>
      <c r="Q978" s="331"/>
      <c r="R978" s="331"/>
      <c r="S978" s="331"/>
      <c r="T978" s="331"/>
      <c r="U978" s="331"/>
      <c r="V978" s="331"/>
      <c r="W978" s="331"/>
      <c r="X978" s="331"/>
      <c r="Y978" s="332">
        <v>0.1</v>
      </c>
      <c r="Z978" s="333"/>
      <c r="AA978" s="333"/>
      <c r="AB978" s="334"/>
      <c r="AC978" s="335" t="s">
        <v>79</v>
      </c>
      <c r="AD978" s="336"/>
      <c r="AE978" s="336"/>
      <c r="AF978" s="336"/>
      <c r="AG978" s="336"/>
      <c r="AH978" s="345" t="s">
        <v>712</v>
      </c>
      <c r="AI978" s="346"/>
      <c r="AJ978" s="346"/>
      <c r="AK978" s="346"/>
      <c r="AL978" s="339" t="s">
        <v>712</v>
      </c>
      <c r="AM978" s="340"/>
      <c r="AN978" s="340"/>
      <c r="AO978" s="341"/>
      <c r="AP978" s="342" t="s">
        <v>712</v>
      </c>
      <c r="AQ978" s="342"/>
      <c r="AR978" s="342"/>
      <c r="AS978" s="342"/>
      <c r="AT978" s="342"/>
      <c r="AU978" s="342"/>
      <c r="AV978" s="342"/>
      <c r="AW978" s="342"/>
      <c r="AX978" s="342"/>
      <c r="AY978">
        <f>COUNTA($C$978)</f>
        <v>1</v>
      </c>
    </row>
    <row r="979" spans="1:51" ht="30" customHeight="1" x14ac:dyDescent="0.15">
      <c r="A979" s="355">
        <v>3</v>
      </c>
      <c r="B979" s="355">
        <v>1</v>
      </c>
      <c r="C979" s="343" t="s">
        <v>782</v>
      </c>
      <c r="D979" s="328"/>
      <c r="E979" s="328"/>
      <c r="F979" s="328"/>
      <c r="G979" s="328"/>
      <c r="H979" s="328"/>
      <c r="I979" s="328"/>
      <c r="J979" s="329">
        <v>7000020010006</v>
      </c>
      <c r="K979" s="330"/>
      <c r="L979" s="330"/>
      <c r="M979" s="330"/>
      <c r="N979" s="330"/>
      <c r="O979" s="330"/>
      <c r="P979" s="344" t="s">
        <v>727</v>
      </c>
      <c r="Q979" s="331"/>
      <c r="R979" s="331"/>
      <c r="S979" s="331"/>
      <c r="T979" s="331"/>
      <c r="U979" s="331"/>
      <c r="V979" s="331"/>
      <c r="W979" s="331"/>
      <c r="X979" s="331"/>
      <c r="Y979" s="332">
        <v>0.1</v>
      </c>
      <c r="Z979" s="333"/>
      <c r="AA979" s="333"/>
      <c r="AB979" s="334"/>
      <c r="AC979" s="335" t="s">
        <v>79</v>
      </c>
      <c r="AD979" s="336"/>
      <c r="AE979" s="336"/>
      <c r="AF979" s="336"/>
      <c r="AG979" s="336"/>
      <c r="AH979" s="345" t="s">
        <v>712</v>
      </c>
      <c r="AI979" s="346"/>
      <c r="AJ979" s="346"/>
      <c r="AK979" s="346"/>
      <c r="AL979" s="339" t="s">
        <v>712</v>
      </c>
      <c r="AM979" s="340"/>
      <c r="AN979" s="340"/>
      <c r="AO979" s="341"/>
      <c r="AP979" s="342" t="s">
        <v>712</v>
      </c>
      <c r="AQ979" s="342"/>
      <c r="AR979" s="342"/>
      <c r="AS979" s="342"/>
      <c r="AT979" s="342"/>
      <c r="AU979" s="342"/>
      <c r="AV979" s="342"/>
      <c r="AW979" s="342"/>
      <c r="AX979" s="342"/>
      <c r="AY979">
        <f>COUNTA($C$979)</f>
        <v>1</v>
      </c>
    </row>
    <row r="980" spans="1:51" ht="30" customHeight="1" x14ac:dyDescent="0.15">
      <c r="A980" s="355">
        <v>4</v>
      </c>
      <c r="B980" s="355">
        <v>1</v>
      </c>
      <c r="C980" s="343" t="s">
        <v>729</v>
      </c>
      <c r="D980" s="328"/>
      <c r="E980" s="328"/>
      <c r="F980" s="328"/>
      <c r="G980" s="328"/>
      <c r="H980" s="328"/>
      <c r="I980" s="328"/>
      <c r="J980" s="329">
        <v>4000020300004</v>
      </c>
      <c r="K980" s="330"/>
      <c r="L980" s="330"/>
      <c r="M980" s="330"/>
      <c r="N980" s="330"/>
      <c r="O980" s="330"/>
      <c r="P980" s="344" t="s">
        <v>727</v>
      </c>
      <c r="Q980" s="331"/>
      <c r="R980" s="331"/>
      <c r="S980" s="331"/>
      <c r="T980" s="331"/>
      <c r="U980" s="331"/>
      <c r="V980" s="331"/>
      <c r="W980" s="331"/>
      <c r="X980" s="331"/>
      <c r="Y980" s="332">
        <v>0.1</v>
      </c>
      <c r="Z980" s="333"/>
      <c r="AA980" s="333"/>
      <c r="AB980" s="334"/>
      <c r="AC980" s="335" t="s">
        <v>79</v>
      </c>
      <c r="AD980" s="336"/>
      <c r="AE980" s="336"/>
      <c r="AF980" s="336"/>
      <c r="AG980" s="336"/>
      <c r="AH980" s="345" t="s">
        <v>712</v>
      </c>
      <c r="AI980" s="346"/>
      <c r="AJ980" s="346"/>
      <c r="AK980" s="346"/>
      <c r="AL980" s="339" t="s">
        <v>712</v>
      </c>
      <c r="AM980" s="340"/>
      <c r="AN980" s="340"/>
      <c r="AO980" s="341"/>
      <c r="AP980" s="342" t="s">
        <v>712</v>
      </c>
      <c r="AQ980" s="342"/>
      <c r="AR980" s="342"/>
      <c r="AS980" s="342"/>
      <c r="AT980" s="342"/>
      <c r="AU980" s="342"/>
      <c r="AV980" s="342"/>
      <c r="AW980" s="342"/>
      <c r="AX980" s="342"/>
      <c r="AY980">
        <f>COUNTA($C$980)</f>
        <v>1</v>
      </c>
    </row>
    <row r="981" spans="1:51" ht="30" customHeight="1" x14ac:dyDescent="0.15">
      <c r="A981" s="355">
        <v>5</v>
      </c>
      <c r="B981" s="355">
        <v>1</v>
      </c>
      <c r="C981" s="343" t="s">
        <v>730</v>
      </c>
      <c r="D981" s="328"/>
      <c r="E981" s="328"/>
      <c r="F981" s="328"/>
      <c r="G981" s="328"/>
      <c r="H981" s="328"/>
      <c r="I981" s="328"/>
      <c r="J981" s="329">
        <v>2000020350001</v>
      </c>
      <c r="K981" s="330"/>
      <c r="L981" s="330"/>
      <c r="M981" s="330"/>
      <c r="N981" s="330"/>
      <c r="O981" s="330"/>
      <c r="P981" s="344" t="s">
        <v>727</v>
      </c>
      <c r="Q981" s="331"/>
      <c r="R981" s="331"/>
      <c r="S981" s="331"/>
      <c r="T981" s="331"/>
      <c r="U981" s="331"/>
      <c r="V981" s="331"/>
      <c r="W981" s="331"/>
      <c r="X981" s="331"/>
      <c r="Y981" s="332">
        <v>0.1</v>
      </c>
      <c r="Z981" s="333"/>
      <c r="AA981" s="333"/>
      <c r="AB981" s="334"/>
      <c r="AC981" s="335" t="s">
        <v>79</v>
      </c>
      <c r="AD981" s="336"/>
      <c r="AE981" s="336"/>
      <c r="AF981" s="336"/>
      <c r="AG981" s="336"/>
      <c r="AH981" s="345" t="s">
        <v>712</v>
      </c>
      <c r="AI981" s="346"/>
      <c r="AJ981" s="346"/>
      <c r="AK981" s="346"/>
      <c r="AL981" s="339" t="s">
        <v>712</v>
      </c>
      <c r="AM981" s="340"/>
      <c r="AN981" s="340"/>
      <c r="AO981" s="341"/>
      <c r="AP981" s="342" t="s">
        <v>712</v>
      </c>
      <c r="AQ981" s="342"/>
      <c r="AR981" s="342"/>
      <c r="AS981" s="342"/>
      <c r="AT981" s="342"/>
      <c r="AU981" s="342"/>
      <c r="AV981" s="342"/>
      <c r="AW981" s="342"/>
      <c r="AX981" s="342"/>
      <c r="AY981">
        <f>COUNTA($C$981)</f>
        <v>1</v>
      </c>
    </row>
    <row r="982" spans="1:51" ht="30" customHeight="1" x14ac:dyDescent="0.15">
      <c r="A982" s="355">
        <v>6</v>
      </c>
      <c r="B982" s="355">
        <v>1</v>
      </c>
      <c r="C982" s="343" t="s">
        <v>731</v>
      </c>
      <c r="D982" s="328"/>
      <c r="E982" s="328"/>
      <c r="F982" s="328"/>
      <c r="G982" s="328"/>
      <c r="H982" s="328"/>
      <c r="I982" s="328"/>
      <c r="J982" s="329">
        <v>5000020390003</v>
      </c>
      <c r="K982" s="330"/>
      <c r="L982" s="330"/>
      <c r="M982" s="330"/>
      <c r="N982" s="330"/>
      <c r="O982" s="330"/>
      <c r="P982" s="344" t="s">
        <v>727</v>
      </c>
      <c r="Q982" s="331"/>
      <c r="R982" s="331"/>
      <c r="S982" s="331"/>
      <c r="T982" s="331"/>
      <c r="U982" s="331"/>
      <c r="V982" s="331"/>
      <c r="W982" s="331"/>
      <c r="X982" s="331"/>
      <c r="Y982" s="332">
        <v>0.1</v>
      </c>
      <c r="Z982" s="333"/>
      <c r="AA982" s="333"/>
      <c r="AB982" s="334"/>
      <c r="AC982" s="335" t="s">
        <v>79</v>
      </c>
      <c r="AD982" s="336"/>
      <c r="AE982" s="336"/>
      <c r="AF982" s="336"/>
      <c r="AG982" s="336"/>
      <c r="AH982" s="345" t="s">
        <v>712</v>
      </c>
      <c r="AI982" s="346"/>
      <c r="AJ982" s="346"/>
      <c r="AK982" s="346"/>
      <c r="AL982" s="339" t="s">
        <v>712</v>
      </c>
      <c r="AM982" s="340"/>
      <c r="AN982" s="340"/>
      <c r="AO982" s="341"/>
      <c r="AP982" s="342" t="s">
        <v>712</v>
      </c>
      <c r="AQ982" s="342"/>
      <c r="AR982" s="342"/>
      <c r="AS982" s="342"/>
      <c r="AT982" s="342"/>
      <c r="AU982" s="342"/>
      <c r="AV982" s="342"/>
      <c r="AW982" s="342"/>
      <c r="AX982" s="342"/>
      <c r="AY982">
        <f>COUNTA($C$982)</f>
        <v>1</v>
      </c>
    </row>
    <row r="983" spans="1:51" ht="30" customHeight="1" x14ac:dyDescent="0.15">
      <c r="A983" s="355">
        <v>7</v>
      </c>
      <c r="B983" s="355">
        <v>1</v>
      </c>
      <c r="C983" s="343" t="s">
        <v>732</v>
      </c>
      <c r="D983" s="328"/>
      <c r="E983" s="328"/>
      <c r="F983" s="328"/>
      <c r="G983" s="328"/>
      <c r="H983" s="328"/>
      <c r="I983" s="328"/>
      <c r="J983" s="329">
        <v>2000020020001</v>
      </c>
      <c r="K983" s="330"/>
      <c r="L983" s="330"/>
      <c r="M983" s="330"/>
      <c r="N983" s="330"/>
      <c r="O983" s="330"/>
      <c r="P983" s="344" t="s">
        <v>727</v>
      </c>
      <c r="Q983" s="331"/>
      <c r="R983" s="331"/>
      <c r="S983" s="331"/>
      <c r="T983" s="331"/>
      <c r="U983" s="331"/>
      <c r="V983" s="331"/>
      <c r="W983" s="331"/>
      <c r="X983" s="331"/>
      <c r="Y983" s="332">
        <v>0.1</v>
      </c>
      <c r="Z983" s="333"/>
      <c r="AA983" s="333"/>
      <c r="AB983" s="334"/>
      <c r="AC983" s="335" t="s">
        <v>79</v>
      </c>
      <c r="AD983" s="336"/>
      <c r="AE983" s="336"/>
      <c r="AF983" s="336"/>
      <c r="AG983" s="336"/>
      <c r="AH983" s="345" t="s">
        <v>712</v>
      </c>
      <c r="AI983" s="346"/>
      <c r="AJ983" s="346"/>
      <c r="AK983" s="346"/>
      <c r="AL983" s="339" t="s">
        <v>712</v>
      </c>
      <c r="AM983" s="340"/>
      <c r="AN983" s="340"/>
      <c r="AO983" s="341"/>
      <c r="AP983" s="342" t="s">
        <v>712</v>
      </c>
      <c r="AQ983" s="342"/>
      <c r="AR983" s="342"/>
      <c r="AS983" s="342"/>
      <c r="AT983" s="342"/>
      <c r="AU983" s="342"/>
      <c r="AV983" s="342"/>
      <c r="AW983" s="342"/>
      <c r="AX983" s="342"/>
      <c r="AY983">
        <f>COUNTA($C$983)</f>
        <v>1</v>
      </c>
    </row>
    <row r="984" spans="1:51" ht="30" customHeight="1" x14ac:dyDescent="0.15">
      <c r="A984" s="355">
        <v>8</v>
      </c>
      <c r="B984" s="355">
        <v>1</v>
      </c>
      <c r="C984" s="343" t="s">
        <v>733</v>
      </c>
      <c r="D984" s="328"/>
      <c r="E984" s="328"/>
      <c r="F984" s="328"/>
      <c r="G984" s="328"/>
      <c r="H984" s="328"/>
      <c r="I984" s="328"/>
      <c r="J984" s="329">
        <v>4000020360007</v>
      </c>
      <c r="K984" s="330"/>
      <c r="L984" s="330"/>
      <c r="M984" s="330"/>
      <c r="N984" s="330"/>
      <c r="O984" s="330"/>
      <c r="P984" s="344" t="s">
        <v>727</v>
      </c>
      <c r="Q984" s="331"/>
      <c r="R984" s="331"/>
      <c r="S984" s="331"/>
      <c r="T984" s="331"/>
      <c r="U984" s="331"/>
      <c r="V984" s="331"/>
      <c r="W984" s="331"/>
      <c r="X984" s="331"/>
      <c r="Y984" s="332">
        <v>0</v>
      </c>
      <c r="Z984" s="333"/>
      <c r="AA984" s="333"/>
      <c r="AB984" s="334"/>
      <c r="AC984" s="335" t="s">
        <v>79</v>
      </c>
      <c r="AD984" s="336"/>
      <c r="AE984" s="336"/>
      <c r="AF984" s="336"/>
      <c r="AG984" s="336"/>
      <c r="AH984" s="345" t="s">
        <v>712</v>
      </c>
      <c r="AI984" s="346"/>
      <c r="AJ984" s="346"/>
      <c r="AK984" s="346"/>
      <c r="AL984" s="339" t="s">
        <v>712</v>
      </c>
      <c r="AM984" s="340"/>
      <c r="AN984" s="340"/>
      <c r="AO984" s="341"/>
      <c r="AP984" s="342" t="s">
        <v>712</v>
      </c>
      <c r="AQ984" s="342"/>
      <c r="AR984" s="342"/>
      <c r="AS984" s="342"/>
      <c r="AT984" s="342"/>
      <c r="AU984" s="342"/>
      <c r="AV984" s="342"/>
      <c r="AW984" s="342"/>
      <c r="AX984" s="342"/>
      <c r="AY984">
        <f>COUNTA($C$984)</f>
        <v>1</v>
      </c>
    </row>
    <row r="985" spans="1:51" ht="30" customHeight="1" x14ac:dyDescent="0.15">
      <c r="A985" s="355">
        <v>9</v>
      </c>
      <c r="B985" s="355">
        <v>1</v>
      </c>
      <c r="C985" s="343" t="s">
        <v>734</v>
      </c>
      <c r="D985" s="328"/>
      <c r="E985" s="328"/>
      <c r="F985" s="328"/>
      <c r="G985" s="328"/>
      <c r="H985" s="328"/>
      <c r="I985" s="328"/>
      <c r="J985" s="329">
        <v>5000020150002</v>
      </c>
      <c r="K985" s="330"/>
      <c r="L985" s="330"/>
      <c r="M985" s="330"/>
      <c r="N985" s="330"/>
      <c r="O985" s="330"/>
      <c r="P985" s="344" t="s">
        <v>727</v>
      </c>
      <c r="Q985" s="331"/>
      <c r="R985" s="331"/>
      <c r="S985" s="331"/>
      <c r="T985" s="331"/>
      <c r="U985" s="331"/>
      <c r="V985" s="331"/>
      <c r="W985" s="331"/>
      <c r="X985" s="331"/>
      <c r="Y985" s="332">
        <v>0</v>
      </c>
      <c r="Z985" s="333"/>
      <c r="AA985" s="333"/>
      <c r="AB985" s="334"/>
      <c r="AC985" s="335" t="s">
        <v>79</v>
      </c>
      <c r="AD985" s="336"/>
      <c r="AE985" s="336"/>
      <c r="AF985" s="336"/>
      <c r="AG985" s="336"/>
      <c r="AH985" s="345" t="s">
        <v>712</v>
      </c>
      <c r="AI985" s="346"/>
      <c r="AJ985" s="346"/>
      <c r="AK985" s="346"/>
      <c r="AL985" s="339" t="s">
        <v>712</v>
      </c>
      <c r="AM985" s="340"/>
      <c r="AN985" s="340"/>
      <c r="AO985" s="341"/>
      <c r="AP985" s="342" t="s">
        <v>712</v>
      </c>
      <c r="AQ985" s="342"/>
      <c r="AR985" s="342"/>
      <c r="AS985" s="342"/>
      <c r="AT985" s="342"/>
      <c r="AU985" s="342"/>
      <c r="AV985" s="342"/>
      <c r="AW985" s="342"/>
      <c r="AX985" s="342"/>
      <c r="AY985">
        <f>COUNTA($C$985)</f>
        <v>1</v>
      </c>
    </row>
    <row r="986" spans="1:51" ht="30" customHeight="1" x14ac:dyDescent="0.15">
      <c r="A986" s="355">
        <v>10</v>
      </c>
      <c r="B986" s="355">
        <v>1</v>
      </c>
      <c r="C986" s="343" t="s">
        <v>735</v>
      </c>
      <c r="D986" s="328"/>
      <c r="E986" s="328"/>
      <c r="F986" s="328"/>
      <c r="G986" s="328"/>
      <c r="H986" s="328"/>
      <c r="I986" s="328"/>
      <c r="J986" s="329">
        <v>4000020270008</v>
      </c>
      <c r="K986" s="330"/>
      <c r="L986" s="330"/>
      <c r="M986" s="330"/>
      <c r="N986" s="330"/>
      <c r="O986" s="330"/>
      <c r="P986" s="344" t="s">
        <v>727</v>
      </c>
      <c r="Q986" s="331"/>
      <c r="R986" s="331"/>
      <c r="S986" s="331"/>
      <c r="T986" s="331"/>
      <c r="U986" s="331"/>
      <c r="V986" s="331"/>
      <c r="W986" s="331"/>
      <c r="X986" s="331"/>
      <c r="Y986" s="332">
        <v>0</v>
      </c>
      <c r="Z986" s="333"/>
      <c r="AA986" s="333"/>
      <c r="AB986" s="334"/>
      <c r="AC986" s="335" t="s">
        <v>79</v>
      </c>
      <c r="AD986" s="336"/>
      <c r="AE986" s="336"/>
      <c r="AF986" s="336"/>
      <c r="AG986" s="336"/>
      <c r="AH986" s="345" t="s">
        <v>712</v>
      </c>
      <c r="AI986" s="346"/>
      <c r="AJ986" s="346"/>
      <c r="AK986" s="346"/>
      <c r="AL986" s="339" t="s">
        <v>712</v>
      </c>
      <c r="AM986" s="340"/>
      <c r="AN986" s="340"/>
      <c r="AO986" s="341"/>
      <c r="AP986" s="342" t="s">
        <v>712</v>
      </c>
      <c r="AQ986" s="342"/>
      <c r="AR986" s="342"/>
      <c r="AS986" s="342"/>
      <c r="AT986" s="342"/>
      <c r="AU986" s="342"/>
      <c r="AV986" s="342"/>
      <c r="AW986" s="342"/>
      <c r="AX986" s="342"/>
      <c r="AY986">
        <f>COUNTA($C$986)</f>
        <v>1</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7"/>
      <c r="B1009" s="347"/>
      <c r="C1009" s="347" t="s">
        <v>26</v>
      </c>
      <c r="D1009" s="347"/>
      <c r="E1009" s="347"/>
      <c r="F1009" s="347"/>
      <c r="G1009" s="347"/>
      <c r="H1009" s="347"/>
      <c r="I1009" s="347"/>
      <c r="J1009" s="137" t="s">
        <v>219</v>
      </c>
      <c r="K1009" s="348"/>
      <c r="L1009" s="348"/>
      <c r="M1009" s="348"/>
      <c r="N1009" s="348"/>
      <c r="O1009" s="348"/>
      <c r="P1009" s="232" t="s">
        <v>195</v>
      </c>
      <c r="Q1009" s="232"/>
      <c r="R1009" s="232"/>
      <c r="S1009" s="232"/>
      <c r="T1009" s="232"/>
      <c r="U1009" s="232"/>
      <c r="V1009" s="232"/>
      <c r="W1009" s="232"/>
      <c r="X1009" s="232"/>
      <c r="Y1009" s="349" t="s">
        <v>217</v>
      </c>
      <c r="Z1009" s="350"/>
      <c r="AA1009" s="350"/>
      <c r="AB1009" s="350"/>
      <c r="AC1009" s="137" t="s">
        <v>253</v>
      </c>
      <c r="AD1009" s="137"/>
      <c r="AE1009" s="137"/>
      <c r="AF1009" s="137"/>
      <c r="AG1009" s="137"/>
      <c r="AH1009" s="349" t="s">
        <v>279</v>
      </c>
      <c r="AI1009" s="347"/>
      <c r="AJ1009" s="347"/>
      <c r="AK1009" s="347"/>
      <c r="AL1009" s="347" t="s">
        <v>21</v>
      </c>
      <c r="AM1009" s="347"/>
      <c r="AN1009" s="347"/>
      <c r="AO1009" s="351"/>
      <c r="AP1009" s="352" t="s">
        <v>220</v>
      </c>
      <c r="AQ1009" s="352"/>
      <c r="AR1009" s="352"/>
      <c r="AS1009" s="352"/>
      <c r="AT1009" s="352"/>
      <c r="AU1009" s="352"/>
      <c r="AV1009" s="352"/>
      <c r="AW1009" s="352"/>
      <c r="AX1009" s="352"/>
      <c r="AY1009">
        <f t="shared" ref="AY1009:AY1010" si="122">$AY$1007</f>
        <v>1</v>
      </c>
    </row>
    <row r="1010" spans="1:51" ht="30" customHeight="1" x14ac:dyDescent="0.15">
      <c r="A1010" s="355">
        <v>1</v>
      </c>
      <c r="B1010" s="355">
        <v>1</v>
      </c>
      <c r="C1010" s="343" t="s">
        <v>736</v>
      </c>
      <c r="D1010" s="328"/>
      <c r="E1010" s="328"/>
      <c r="F1010" s="328"/>
      <c r="G1010" s="328"/>
      <c r="H1010" s="328"/>
      <c r="I1010" s="328"/>
      <c r="J1010" s="329">
        <v>3010002049767</v>
      </c>
      <c r="K1010" s="330"/>
      <c r="L1010" s="330"/>
      <c r="M1010" s="330"/>
      <c r="N1010" s="330"/>
      <c r="O1010" s="330"/>
      <c r="P1010" s="344" t="s">
        <v>737</v>
      </c>
      <c r="Q1010" s="331"/>
      <c r="R1010" s="331"/>
      <c r="S1010" s="331"/>
      <c r="T1010" s="331"/>
      <c r="U1010" s="331"/>
      <c r="V1010" s="331"/>
      <c r="W1010" s="331"/>
      <c r="X1010" s="331"/>
      <c r="Y1010" s="332">
        <v>11</v>
      </c>
      <c r="Z1010" s="333"/>
      <c r="AA1010" s="333"/>
      <c r="AB1010" s="334"/>
      <c r="AC1010" s="335" t="s">
        <v>283</v>
      </c>
      <c r="AD1010" s="336"/>
      <c r="AE1010" s="336"/>
      <c r="AF1010" s="336"/>
      <c r="AG1010" s="336"/>
      <c r="AH1010" s="345">
        <v>3</v>
      </c>
      <c r="AI1010" s="346"/>
      <c r="AJ1010" s="346"/>
      <c r="AK1010" s="346"/>
      <c r="AL1010" s="339">
        <v>99</v>
      </c>
      <c r="AM1010" s="340"/>
      <c r="AN1010" s="340"/>
      <c r="AO1010" s="341"/>
      <c r="AP1010" s="342" t="s">
        <v>785</v>
      </c>
      <c r="AQ1010" s="342"/>
      <c r="AR1010" s="342"/>
      <c r="AS1010" s="342"/>
      <c r="AT1010" s="342"/>
      <c r="AU1010" s="342"/>
      <c r="AV1010" s="342"/>
      <c r="AW1010" s="342"/>
      <c r="AX1010" s="342"/>
      <c r="AY1010">
        <f t="shared" si="122"/>
        <v>1</v>
      </c>
    </row>
    <row r="1011" spans="1:51" ht="30" hidden="1" customHeight="1" x14ac:dyDescent="0.15">
      <c r="A1011" s="355">
        <v>2</v>
      </c>
      <c r="B1011" s="355">
        <v>1</v>
      </c>
      <c r="C1011" s="343"/>
      <c r="D1011" s="328"/>
      <c r="E1011" s="328"/>
      <c r="F1011" s="328"/>
      <c r="G1011" s="328"/>
      <c r="H1011" s="328"/>
      <c r="I1011" s="328"/>
      <c r="J1011" s="329"/>
      <c r="K1011" s="330"/>
      <c r="L1011" s="330"/>
      <c r="M1011" s="330"/>
      <c r="N1011" s="330"/>
      <c r="O1011" s="330"/>
      <c r="P1011" s="344"/>
      <c r="Q1011" s="331"/>
      <c r="R1011" s="331"/>
      <c r="S1011" s="331"/>
      <c r="T1011" s="331"/>
      <c r="U1011" s="331"/>
      <c r="V1011" s="331"/>
      <c r="W1011" s="331"/>
      <c r="X1011" s="331"/>
      <c r="Y1011" s="332"/>
      <c r="Z1011" s="333"/>
      <c r="AA1011" s="333"/>
      <c r="AB1011" s="334"/>
      <c r="AC1011" s="335"/>
      <c r="AD1011" s="336"/>
      <c r="AE1011" s="336"/>
      <c r="AF1011" s="336"/>
      <c r="AG1011" s="336"/>
      <c r="AH1011" s="345"/>
      <c r="AI1011" s="346"/>
      <c r="AJ1011" s="346"/>
      <c r="AK1011" s="346"/>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7"/>
      <c r="B1042" s="347"/>
      <c r="C1042" s="347" t="s">
        <v>26</v>
      </c>
      <c r="D1042" s="347"/>
      <c r="E1042" s="347"/>
      <c r="F1042" s="347"/>
      <c r="G1042" s="347"/>
      <c r="H1042" s="347"/>
      <c r="I1042" s="347"/>
      <c r="J1042" s="137" t="s">
        <v>219</v>
      </c>
      <c r="K1042" s="348"/>
      <c r="L1042" s="348"/>
      <c r="M1042" s="348"/>
      <c r="N1042" s="348"/>
      <c r="O1042" s="348"/>
      <c r="P1042" s="232" t="s">
        <v>195</v>
      </c>
      <c r="Q1042" s="232"/>
      <c r="R1042" s="232"/>
      <c r="S1042" s="232"/>
      <c r="T1042" s="232"/>
      <c r="U1042" s="232"/>
      <c r="V1042" s="232"/>
      <c r="W1042" s="232"/>
      <c r="X1042" s="232"/>
      <c r="Y1042" s="349" t="s">
        <v>217</v>
      </c>
      <c r="Z1042" s="350"/>
      <c r="AA1042" s="350"/>
      <c r="AB1042" s="350"/>
      <c r="AC1042" s="137" t="s">
        <v>253</v>
      </c>
      <c r="AD1042" s="137"/>
      <c r="AE1042" s="137"/>
      <c r="AF1042" s="137"/>
      <c r="AG1042" s="137"/>
      <c r="AH1042" s="349" t="s">
        <v>279</v>
      </c>
      <c r="AI1042" s="347"/>
      <c r="AJ1042" s="347"/>
      <c r="AK1042" s="347"/>
      <c r="AL1042" s="347" t="s">
        <v>21</v>
      </c>
      <c r="AM1042" s="347"/>
      <c r="AN1042" s="347"/>
      <c r="AO1042" s="351"/>
      <c r="AP1042" s="352" t="s">
        <v>220</v>
      </c>
      <c r="AQ1042" s="352"/>
      <c r="AR1042" s="352"/>
      <c r="AS1042" s="352"/>
      <c r="AT1042" s="352"/>
      <c r="AU1042" s="352"/>
      <c r="AV1042" s="352"/>
      <c r="AW1042" s="352"/>
      <c r="AX1042" s="352"/>
      <c r="AY1042">
        <f t="shared" ref="AY1042:AY1043" si="123">$AY$1040</f>
        <v>1</v>
      </c>
    </row>
    <row r="1043" spans="1:51" ht="30" customHeight="1" x14ac:dyDescent="0.15">
      <c r="A1043" s="355">
        <v>1</v>
      </c>
      <c r="B1043" s="355">
        <v>1</v>
      </c>
      <c r="C1043" s="343" t="s">
        <v>740</v>
      </c>
      <c r="D1043" s="328"/>
      <c r="E1043" s="328"/>
      <c r="F1043" s="328"/>
      <c r="G1043" s="328"/>
      <c r="H1043" s="328"/>
      <c r="I1043" s="328"/>
      <c r="J1043" s="329">
        <v>6010405003434</v>
      </c>
      <c r="K1043" s="330"/>
      <c r="L1043" s="330"/>
      <c r="M1043" s="330"/>
      <c r="N1043" s="330"/>
      <c r="O1043" s="330"/>
      <c r="P1043" s="344" t="s">
        <v>741</v>
      </c>
      <c r="Q1043" s="331"/>
      <c r="R1043" s="331"/>
      <c r="S1043" s="331"/>
      <c r="T1043" s="331"/>
      <c r="U1043" s="331"/>
      <c r="V1043" s="331"/>
      <c r="W1043" s="331"/>
      <c r="X1043" s="331"/>
      <c r="Y1043" s="332">
        <v>13.7</v>
      </c>
      <c r="Z1043" s="333"/>
      <c r="AA1043" s="333"/>
      <c r="AB1043" s="334"/>
      <c r="AC1043" s="335" t="s">
        <v>290</v>
      </c>
      <c r="AD1043" s="336"/>
      <c r="AE1043" s="336"/>
      <c r="AF1043" s="336"/>
      <c r="AG1043" s="336"/>
      <c r="AH1043" s="345" t="s">
        <v>712</v>
      </c>
      <c r="AI1043" s="346"/>
      <c r="AJ1043" s="346"/>
      <c r="AK1043" s="346"/>
      <c r="AL1043" s="339">
        <v>100</v>
      </c>
      <c r="AM1043" s="340"/>
      <c r="AN1043" s="340"/>
      <c r="AO1043" s="341"/>
      <c r="AP1043" s="342" t="s">
        <v>712</v>
      </c>
      <c r="AQ1043" s="342"/>
      <c r="AR1043" s="342"/>
      <c r="AS1043" s="342"/>
      <c r="AT1043" s="342"/>
      <c r="AU1043" s="342"/>
      <c r="AV1043" s="342"/>
      <c r="AW1043" s="342"/>
      <c r="AX1043" s="342"/>
      <c r="AY1043">
        <f t="shared" si="123"/>
        <v>1</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45"/>
      <c r="AI1044" s="346"/>
      <c r="AJ1044" s="346"/>
      <c r="AK1044" s="346"/>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7"/>
      <c r="B1075" s="347"/>
      <c r="C1075" s="347" t="s">
        <v>26</v>
      </c>
      <c r="D1075" s="347"/>
      <c r="E1075" s="347"/>
      <c r="F1075" s="347"/>
      <c r="G1075" s="347"/>
      <c r="H1075" s="347"/>
      <c r="I1075" s="347"/>
      <c r="J1075" s="137" t="s">
        <v>219</v>
      </c>
      <c r="K1075" s="348"/>
      <c r="L1075" s="348"/>
      <c r="M1075" s="348"/>
      <c r="N1075" s="348"/>
      <c r="O1075" s="348"/>
      <c r="P1075" s="232" t="s">
        <v>195</v>
      </c>
      <c r="Q1075" s="232"/>
      <c r="R1075" s="232"/>
      <c r="S1075" s="232"/>
      <c r="T1075" s="232"/>
      <c r="U1075" s="232"/>
      <c r="V1075" s="232"/>
      <c r="W1075" s="232"/>
      <c r="X1075" s="232"/>
      <c r="Y1075" s="349" t="s">
        <v>217</v>
      </c>
      <c r="Z1075" s="350"/>
      <c r="AA1075" s="350"/>
      <c r="AB1075" s="350"/>
      <c r="AC1075" s="137" t="s">
        <v>253</v>
      </c>
      <c r="AD1075" s="137"/>
      <c r="AE1075" s="137"/>
      <c r="AF1075" s="137"/>
      <c r="AG1075" s="137"/>
      <c r="AH1075" s="349" t="s">
        <v>279</v>
      </c>
      <c r="AI1075" s="347"/>
      <c r="AJ1075" s="347"/>
      <c r="AK1075" s="347"/>
      <c r="AL1075" s="347" t="s">
        <v>21</v>
      </c>
      <c r="AM1075" s="347"/>
      <c r="AN1075" s="347"/>
      <c r="AO1075" s="351"/>
      <c r="AP1075" s="352" t="s">
        <v>220</v>
      </c>
      <c r="AQ1075" s="352"/>
      <c r="AR1075" s="352"/>
      <c r="AS1075" s="352"/>
      <c r="AT1075" s="352"/>
      <c r="AU1075" s="352"/>
      <c r="AV1075" s="352"/>
      <c r="AW1075" s="352"/>
      <c r="AX1075" s="352"/>
      <c r="AY1075">
        <f t="shared" ref="AY1075:AY1076" si="124">$AY$1073</f>
        <v>1</v>
      </c>
    </row>
    <row r="1076" spans="1:51" ht="30" customHeight="1" x14ac:dyDescent="0.15">
      <c r="A1076" s="355">
        <v>1</v>
      </c>
      <c r="B1076" s="355">
        <v>1</v>
      </c>
      <c r="C1076" s="343" t="s">
        <v>742</v>
      </c>
      <c r="D1076" s="328"/>
      <c r="E1076" s="328"/>
      <c r="F1076" s="328"/>
      <c r="G1076" s="328"/>
      <c r="H1076" s="328"/>
      <c r="I1076" s="328"/>
      <c r="J1076" s="329">
        <v>3010002049767</v>
      </c>
      <c r="K1076" s="330"/>
      <c r="L1076" s="330"/>
      <c r="M1076" s="330"/>
      <c r="N1076" s="330"/>
      <c r="O1076" s="330"/>
      <c r="P1076" s="344" t="s">
        <v>750</v>
      </c>
      <c r="Q1076" s="331"/>
      <c r="R1076" s="331"/>
      <c r="S1076" s="331"/>
      <c r="T1076" s="331"/>
      <c r="U1076" s="331"/>
      <c r="V1076" s="331"/>
      <c r="W1076" s="331"/>
      <c r="X1076" s="331"/>
      <c r="Y1076" s="332">
        <v>2.6</v>
      </c>
      <c r="Z1076" s="333"/>
      <c r="AA1076" s="333"/>
      <c r="AB1076" s="334"/>
      <c r="AC1076" s="335" t="s">
        <v>283</v>
      </c>
      <c r="AD1076" s="336"/>
      <c r="AE1076" s="336"/>
      <c r="AF1076" s="336"/>
      <c r="AG1076" s="336"/>
      <c r="AH1076" s="345">
        <v>3</v>
      </c>
      <c r="AI1076" s="346"/>
      <c r="AJ1076" s="346"/>
      <c r="AK1076" s="346"/>
      <c r="AL1076" s="339">
        <v>98</v>
      </c>
      <c r="AM1076" s="340"/>
      <c r="AN1076" s="340"/>
      <c r="AO1076" s="341"/>
      <c r="AP1076" s="342" t="s">
        <v>712</v>
      </c>
      <c r="AQ1076" s="342"/>
      <c r="AR1076" s="342"/>
      <c r="AS1076" s="342"/>
      <c r="AT1076" s="342"/>
      <c r="AU1076" s="342"/>
      <c r="AV1076" s="342"/>
      <c r="AW1076" s="342"/>
      <c r="AX1076" s="342"/>
      <c r="AY1076">
        <f t="shared" si="124"/>
        <v>1</v>
      </c>
    </row>
    <row r="1077" spans="1:51" ht="54.95" customHeight="1" x14ac:dyDescent="0.15">
      <c r="A1077" s="355">
        <v>2</v>
      </c>
      <c r="B1077" s="355">
        <v>1</v>
      </c>
      <c r="C1077" s="343" t="s">
        <v>743</v>
      </c>
      <c r="D1077" s="328"/>
      <c r="E1077" s="328"/>
      <c r="F1077" s="328"/>
      <c r="G1077" s="328"/>
      <c r="H1077" s="328"/>
      <c r="I1077" s="328"/>
      <c r="J1077" s="329">
        <v>6011205000217</v>
      </c>
      <c r="K1077" s="330"/>
      <c r="L1077" s="330"/>
      <c r="M1077" s="330"/>
      <c r="N1077" s="330"/>
      <c r="O1077" s="330"/>
      <c r="P1077" s="344" t="s">
        <v>756</v>
      </c>
      <c r="Q1077" s="331"/>
      <c r="R1077" s="331"/>
      <c r="S1077" s="331"/>
      <c r="T1077" s="331"/>
      <c r="U1077" s="331"/>
      <c r="V1077" s="331"/>
      <c r="W1077" s="331"/>
      <c r="X1077" s="331"/>
      <c r="Y1077" s="332">
        <v>1.8</v>
      </c>
      <c r="Z1077" s="333"/>
      <c r="AA1077" s="333"/>
      <c r="AB1077" s="334"/>
      <c r="AC1077" s="335" t="s">
        <v>289</v>
      </c>
      <c r="AD1077" s="336"/>
      <c r="AE1077" s="336"/>
      <c r="AF1077" s="336"/>
      <c r="AG1077" s="336"/>
      <c r="AH1077" s="345" t="s">
        <v>712</v>
      </c>
      <c r="AI1077" s="346"/>
      <c r="AJ1077" s="346"/>
      <c r="AK1077" s="346"/>
      <c r="AL1077" s="339">
        <v>100</v>
      </c>
      <c r="AM1077" s="340"/>
      <c r="AN1077" s="340"/>
      <c r="AO1077" s="341"/>
      <c r="AP1077" s="342" t="s">
        <v>712</v>
      </c>
      <c r="AQ1077" s="342"/>
      <c r="AR1077" s="342"/>
      <c r="AS1077" s="342"/>
      <c r="AT1077" s="342"/>
      <c r="AU1077" s="342"/>
      <c r="AV1077" s="342"/>
      <c r="AW1077" s="342"/>
      <c r="AX1077" s="342"/>
      <c r="AY1077">
        <f>COUNTA($C$1077)</f>
        <v>1</v>
      </c>
    </row>
    <row r="1078" spans="1:51" ht="54.95" customHeight="1" x14ac:dyDescent="0.15">
      <c r="A1078" s="355">
        <v>3</v>
      </c>
      <c r="B1078" s="355">
        <v>1</v>
      </c>
      <c r="C1078" s="343" t="s">
        <v>744</v>
      </c>
      <c r="D1078" s="328"/>
      <c r="E1078" s="328"/>
      <c r="F1078" s="328"/>
      <c r="G1078" s="328"/>
      <c r="H1078" s="328"/>
      <c r="I1078" s="328"/>
      <c r="J1078" s="329">
        <v>2120001066729</v>
      </c>
      <c r="K1078" s="330"/>
      <c r="L1078" s="330"/>
      <c r="M1078" s="330"/>
      <c r="N1078" s="330"/>
      <c r="O1078" s="330"/>
      <c r="P1078" s="344" t="s">
        <v>757</v>
      </c>
      <c r="Q1078" s="331"/>
      <c r="R1078" s="331"/>
      <c r="S1078" s="331"/>
      <c r="T1078" s="331"/>
      <c r="U1078" s="331"/>
      <c r="V1078" s="331"/>
      <c r="W1078" s="331"/>
      <c r="X1078" s="331"/>
      <c r="Y1078" s="332">
        <v>1.5</v>
      </c>
      <c r="Z1078" s="333"/>
      <c r="AA1078" s="333"/>
      <c r="AB1078" s="334"/>
      <c r="AC1078" s="335" t="s">
        <v>289</v>
      </c>
      <c r="AD1078" s="336"/>
      <c r="AE1078" s="336"/>
      <c r="AF1078" s="336"/>
      <c r="AG1078" s="336"/>
      <c r="AH1078" s="345" t="s">
        <v>712</v>
      </c>
      <c r="AI1078" s="346"/>
      <c r="AJ1078" s="346"/>
      <c r="AK1078" s="346"/>
      <c r="AL1078" s="339">
        <v>100</v>
      </c>
      <c r="AM1078" s="340"/>
      <c r="AN1078" s="340"/>
      <c r="AO1078" s="341"/>
      <c r="AP1078" s="342" t="s">
        <v>712</v>
      </c>
      <c r="AQ1078" s="342"/>
      <c r="AR1078" s="342"/>
      <c r="AS1078" s="342"/>
      <c r="AT1078" s="342"/>
      <c r="AU1078" s="342"/>
      <c r="AV1078" s="342"/>
      <c r="AW1078" s="342"/>
      <c r="AX1078" s="342"/>
      <c r="AY1078">
        <f>COUNTA($C$1078)</f>
        <v>1</v>
      </c>
    </row>
    <row r="1079" spans="1:51" ht="30" customHeight="1" x14ac:dyDescent="0.15">
      <c r="A1079" s="355">
        <v>4</v>
      </c>
      <c r="B1079" s="355">
        <v>1</v>
      </c>
      <c r="C1079" s="343" t="s">
        <v>738</v>
      </c>
      <c r="D1079" s="328"/>
      <c r="E1079" s="328"/>
      <c r="F1079" s="328"/>
      <c r="G1079" s="328"/>
      <c r="H1079" s="328"/>
      <c r="I1079" s="328"/>
      <c r="J1079" s="329">
        <v>7010001059391</v>
      </c>
      <c r="K1079" s="330"/>
      <c r="L1079" s="330"/>
      <c r="M1079" s="330"/>
      <c r="N1079" s="330"/>
      <c r="O1079" s="330"/>
      <c r="P1079" s="344" t="s">
        <v>739</v>
      </c>
      <c r="Q1079" s="331"/>
      <c r="R1079" s="331"/>
      <c r="S1079" s="331"/>
      <c r="T1079" s="331"/>
      <c r="U1079" s="331"/>
      <c r="V1079" s="331"/>
      <c r="W1079" s="331"/>
      <c r="X1079" s="331"/>
      <c r="Y1079" s="332">
        <v>1.4</v>
      </c>
      <c r="Z1079" s="333"/>
      <c r="AA1079" s="333"/>
      <c r="AB1079" s="334"/>
      <c r="AC1079" s="335" t="s">
        <v>289</v>
      </c>
      <c r="AD1079" s="336"/>
      <c r="AE1079" s="336"/>
      <c r="AF1079" s="336"/>
      <c r="AG1079" s="336"/>
      <c r="AH1079" s="345" t="s">
        <v>712</v>
      </c>
      <c r="AI1079" s="346"/>
      <c r="AJ1079" s="346"/>
      <c r="AK1079" s="346"/>
      <c r="AL1079" s="339">
        <v>100</v>
      </c>
      <c r="AM1079" s="340"/>
      <c r="AN1079" s="340"/>
      <c r="AO1079" s="341"/>
      <c r="AP1079" s="342" t="s">
        <v>712</v>
      </c>
      <c r="AQ1079" s="342"/>
      <c r="AR1079" s="342"/>
      <c r="AS1079" s="342"/>
      <c r="AT1079" s="342"/>
      <c r="AU1079" s="342"/>
      <c r="AV1079" s="342"/>
      <c r="AW1079" s="342"/>
      <c r="AX1079" s="342"/>
      <c r="AY1079">
        <f>COUNTA($C$1079)</f>
        <v>1</v>
      </c>
    </row>
    <row r="1080" spans="1:51" ht="54.95" customHeight="1" x14ac:dyDescent="0.15">
      <c r="A1080" s="355">
        <v>5</v>
      </c>
      <c r="B1080" s="355">
        <v>1</v>
      </c>
      <c r="C1080" s="343" t="s">
        <v>745</v>
      </c>
      <c r="D1080" s="328"/>
      <c r="E1080" s="328"/>
      <c r="F1080" s="328"/>
      <c r="G1080" s="328"/>
      <c r="H1080" s="328"/>
      <c r="I1080" s="328"/>
      <c r="J1080" s="329">
        <v>6011205000217</v>
      </c>
      <c r="K1080" s="330"/>
      <c r="L1080" s="330"/>
      <c r="M1080" s="330"/>
      <c r="N1080" s="330"/>
      <c r="O1080" s="330"/>
      <c r="P1080" s="344" t="s">
        <v>751</v>
      </c>
      <c r="Q1080" s="331"/>
      <c r="R1080" s="331"/>
      <c r="S1080" s="331"/>
      <c r="T1080" s="331"/>
      <c r="U1080" s="331"/>
      <c r="V1080" s="331"/>
      <c r="W1080" s="331"/>
      <c r="X1080" s="331"/>
      <c r="Y1080" s="332">
        <v>1.1000000000000001</v>
      </c>
      <c r="Z1080" s="333"/>
      <c r="AA1080" s="333"/>
      <c r="AB1080" s="334"/>
      <c r="AC1080" s="335" t="s">
        <v>289</v>
      </c>
      <c r="AD1080" s="336"/>
      <c r="AE1080" s="336"/>
      <c r="AF1080" s="336"/>
      <c r="AG1080" s="336"/>
      <c r="AH1080" s="345" t="s">
        <v>712</v>
      </c>
      <c r="AI1080" s="346"/>
      <c r="AJ1080" s="346"/>
      <c r="AK1080" s="346"/>
      <c r="AL1080" s="339">
        <v>100</v>
      </c>
      <c r="AM1080" s="340"/>
      <c r="AN1080" s="340"/>
      <c r="AO1080" s="341"/>
      <c r="AP1080" s="342" t="s">
        <v>712</v>
      </c>
      <c r="AQ1080" s="342"/>
      <c r="AR1080" s="342"/>
      <c r="AS1080" s="342"/>
      <c r="AT1080" s="342"/>
      <c r="AU1080" s="342"/>
      <c r="AV1080" s="342"/>
      <c r="AW1080" s="342"/>
      <c r="AX1080" s="342"/>
      <c r="AY1080">
        <f>COUNTA($C$1080)</f>
        <v>1</v>
      </c>
    </row>
    <row r="1081" spans="1:51" ht="30" customHeight="1" x14ac:dyDescent="0.15">
      <c r="A1081" s="355">
        <v>6</v>
      </c>
      <c r="B1081" s="355">
        <v>1</v>
      </c>
      <c r="C1081" s="343" t="s">
        <v>746</v>
      </c>
      <c r="D1081" s="328"/>
      <c r="E1081" s="328"/>
      <c r="F1081" s="328"/>
      <c r="G1081" s="328"/>
      <c r="H1081" s="328"/>
      <c r="I1081" s="328"/>
      <c r="J1081" s="329">
        <v>4010401004009</v>
      </c>
      <c r="K1081" s="330"/>
      <c r="L1081" s="330"/>
      <c r="M1081" s="330"/>
      <c r="N1081" s="330"/>
      <c r="O1081" s="330"/>
      <c r="P1081" s="344" t="s">
        <v>752</v>
      </c>
      <c r="Q1081" s="331"/>
      <c r="R1081" s="331"/>
      <c r="S1081" s="331"/>
      <c r="T1081" s="331"/>
      <c r="U1081" s="331"/>
      <c r="V1081" s="331"/>
      <c r="W1081" s="331"/>
      <c r="X1081" s="331"/>
      <c r="Y1081" s="332">
        <v>1</v>
      </c>
      <c r="Z1081" s="333"/>
      <c r="AA1081" s="333"/>
      <c r="AB1081" s="334"/>
      <c r="AC1081" s="335" t="s">
        <v>289</v>
      </c>
      <c r="AD1081" s="336"/>
      <c r="AE1081" s="336"/>
      <c r="AF1081" s="336"/>
      <c r="AG1081" s="336"/>
      <c r="AH1081" s="345" t="s">
        <v>712</v>
      </c>
      <c r="AI1081" s="346"/>
      <c r="AJ1081" s="346"/>
      <c r="AK1081" s="346"/>
      <c r="AL1081" s="339" t="s">
        <v>712</v>
      </c>
      <c r="AM1081" s="340"/>
      <c r="AN1081" s="340"/>
      <c r="AO1081" s="341"/>
      <c r="AP1081" s="342" t="s">
        <v>712</v>
      </c>
      <c r="AQ1081" s="342"/>
      <c r="AR1081" s="342"/>
      <c r="AS1081" s="342"/>
      <c r="AT1081" s="342"/>
      <c r="AU1081" s="342"/>
      <c r="AV1081" s="342"/>
      <c r="AW1081" s="342"/>
      <c r="AX1081" s="342"/>
      <c r="AY1081">
        <f>COUNTA($C$1081)</f>
        <v>1</v>
      </c>
    </row>
    <row r="1082" spans="1:51" ht="30" customHeight="1" x14ac:dyDescent="0.15">
      <c r="A1082" s="355">
        <v>7</v>
      </c>
      <c r="B1082" s="355">
        <v>1</v>
      </c>
      <c r="C1082" s="343" t="s">
        <v>747</v>
      </c>
      <c r="D1082" s="328"/>
      <c r="E1082" s="328"/>
      <c r="F1082" s="328"/>
      <c r="G1082" s="328"/>
      <c r="H1082" s="328"/>
      <c r="I1082" s="328"/>
      <c r="J1082" s="329">
        <v>6030001048831</v>
      </c>
      <c r="K1082" s="330"/>
      <c r="L1082" s="330"/>
      <c r="M1082" s="330"/>
      <c r="N1082" s="330"/>
      <c r="O1082" s="330"/>
      <c r="P1082" s="344" t="s">
        <v>753</v>
      </c>
      <c r="Q1082" s="331"/>
      <c r="R1082" s="331"/>
      <c r="S1082" s="331"/>
      <c r="T1082" s="331"/>
      <c r="U1082" s="331"/>
      <c r="V1082" s="331"/>
      <c r="W1082" s="331"/>
      <c r="X1082" s="331"/>
      <c r="Y1082" s="332">
        <v>1</v>
      </c>
      <c r="Z1082" s="333"/>
      <c r="AA1082" s="333"/>
      <c r="AB1082" s="334"/>
      <c r="AC1082" s="335" t="s">
        <v>289</v>
      </c>
      <c r="AD1082" s="336"/>
      <c r="AE1082" s="336"/>
      <c r="AF1082" s="336"/>
      <c r="AG1082" s="336"/>
      <c r="AH1082" s="345" t="s">
        <v>712</v>
      </c>
      <c r="AI1082" s="346"/>
      <c r="AJ1082" s="346"/>
      <c r="AK1082" s="346"/>
      <c r="AL1082" s="339" t="s">
        <v>712</v>
      </c>
      <c r="AM1082" s="340"/>
      <c r="AN1082" s="340"/>
      <c r="AO1082" s="341"/>
      <c r="AP1082" s="342" t="s">
        <v>712</v>
      </c>
      <c r="AQ1082" s="342"/>
      <c r="AR1082" s="342"/>
      <c r="AS1082" s="342"/>
      <c r="AT1082" s="342"/>
      <c r="AU1082" s="342"/>
      <c r="AV1082" s="342"/>
      <c r="AW1082" s="342"/>
      <c r="AX1082" s="342"/>
      <c r="AY1082">
        <f>COUNTA($C$1082)</f>
        <v>1</v>
      </c>
    </row>
    <row r="1083" spans="1:51" ht="30" customHeight="1" x14ac:dyDescent="0.15">
      <c r="A1083" s="355">
        <v>8</v>
      </c>
      <c r="B1083" s="355">
        <v>1</v>
      </c>
      <c r="C1083" s="343" t="s">
        <v>748</v>
      </c>
      <c r="D1083" s="328"/>
      <c r="E1083" s="328"/>
      <c r="F1083" s="328"/>
      <c r="G1083" s="328"/>
      <c r="H1083" s="328"/>
      <c r="I1083" s="328"/>
      <c r="J1083" s="329">
        <v>3010401084786</v>
      </c>
      <c r="K1083" s="330"/>
      <c r="L1083" s="330"/>
      <c r="M1083" s="330"/>
      <c r="N1083" s="330"/>
      <c r="O1083" s="330"/>
      <c r="P1083" s="344" t="s">
        <v>754</v>
      </c>
      <c r="Q1083" s="331"/>
      <c r="R1083" s="331"/>
      <c r="S1083" s="331"/>
      <c r="T1083" s="331"/>
      <c r="U1083" s="331"/>
      <c r="V1083" s="331"/>
      <c r="W1083" s="331"/>
      <c r="X1083" s="331"/>
      <c r="Y1083" s="332">
        <v>1</v>
      </c>
      <c r="Z1083" s="333"/>
      <c r="AA1083" s="333"/>
      <c r="AB1083" s="334"/>
      <c r="AC1083" s="335" t="s">
        <v>289</v>
      </c>
      <c r="AD1083" s="336"/>
      <c r="AE1083" s="336"/>
      <c r="AF1083" s="336"/>
      <c r="AG1083" s="336"/>
      <c r="AH1083" s="345" t="s">
        <v>712</v>
      </c>
      <c r="AI1083" s="346"/>
      <c r="AJ1083" s="346"/>
      <c r="AK1083" s="346"/>
      <c r="AL1083" s="339" t="s">
        <v>712</v>
      </c>
      <c r="AM1083" s="340"/>
      <c r="AN1083" s="340"/>
      <c r="AO1083" s="341"/>
      <c r="AP1083" s="342" t="s">
        <v>712</v>
      </c>
      <c r="AQ1083" s="342"/>
      <c r="AR1083" s="342"/>
      <c r="AS1083" s="342"/>
      <c r="AT1083" s="342"/>
      <c r="AU1083" s="342"/>
      <c r="AV1083" s="342"/>
      <c r="AW1083" s="342"/>
      <c r="AX1083" s="342"/>
      <c r="AY1083">
        <f>COUNTA($C$1083)</f>
        <v>1</v>
      </c>
    </row>
    <row r="1084" spans="1:51" ht="30" customHeight="1" x14ac:dyDescent="0.15">
      <c r="A1084" s="355">
        <v>9</v>
      </c>
      <c r="B1084" s="355">
        <v>1</v>
      </c>
      <c r="C1084" s="343" t="s">
        <v>749</v>
      </c>
      <c r="D1084" s="328"/>
      <c r="E1084" s="328"/>
      <c r="F1084" s="328"/>
      <c r="G1084" s="328"/>
      <c r="H1084" s="328"/>
      <c r="I1084" s="328"/>
      <c r="J1084" s="329">
        <v>7010001105955</v>
      </c>
      <c r="K1084" s="330"/>
      <c r="L1084" s="330"/>
      <c r="M1084" s="330"/>
      <c r="N1084" s="330"/>
      <c r="O1084" s="330"/>
      <c r="P1084" s="344" t="s">
        <v>755</v>
      </c>
      <c r="Q1084" s="331"/>
      <c r="R1084" s="331"/>
      <c r="S1084" s="331"/>
      <c r="T1084" s="331"/>
      <c r="U1084" s="331"/>
      <c r="V1084" s="331"/>
      <c r="W1084" s="331"/>
      <c r="X1084" s="331"/>
      <c r="Y1084" s="332">
        <v>0.7</v>
      </c>
      <c r="Z1084" s="333"/>
      <c r="AA1084" s="333"/>
      <c r="AB1084" s="334"/>
      <c r="AC1084" s="335" t="s">
        <v>289</v>
      </c>
      <c r="AD1084" s="336"/>
      <c r="AE1084" s="336"/>
      <c r="AF1084" s="336"/>
      <c r="AG1084" s="336"/>
      <c r="AH1084" s="345" t="s">
        <v>712</v>
      </c>
      <c r="AI1084" s="346"/>
      <c r="AJ1084" s="346"/>
      <c r="AK1084" s="346"/>
      <c r="AL1084" s="339" t="s">
        <v>712</v>
      </c>
      <c r="AM1084" s="340"/>
      <c r="AN1084" s="340"/>
      <c r="AO1084" s="341"/>
      <c r="AP1084" s="342" t="s">
        <v>712</v>
      </c>
      <c r="AQ1084" s="342"/>
      <c r="AR1084" s="342"/>
      <c r="AS1084" s="342"/>
      <c r="AT1084" s="342"/>
      <c r="AU1084" s="342"/>
      <c r="AV1084" s="342"/>
      <c r="AW1084" s="342"/>
      <c r="AX1084" s="342"/>
      <c r="AY1084">
        <f>COUNTA($C$1084)</f>
        <v>1</v>
      </c>
    </row>
    <row r="1085" spans="1:51" ht="30" customHeight="1" x14ac:dyDescent="0.15">
      <c r="A1085" s="355">
        <v>10</v>
      </c>
      <c r="B1085" s="355">
        <v>1</v>
      </c>
      <c r="C1085" s="343" t="s">
        <v>749</v>
      </c>
      <c r="D1085" s="328"/>
      <c r="E1085" s="328"/>
      <c r="F1085" s="328"/>
      <c r="G1085" s="328"/>
      <c r="H1085" s="328"/>
      <c r="I1085" s="328"/>
      <c r="J1085" s="329">
        <v>7010001105955</v>
      </c>
      <c r="K1085" s="330"/>
      <c r="L1085" s="330"/>
      <c r="M1085" s="330"/>
      <c r="N1085" s="330"/>
      <c r="O1085" s="330"/>
      <c r="P1085" s="344" t="s">
        <v>755</v>
      </c>
      <c r="Q1085" s="331"/>
      <c r="R1085" s="331"/>
      <c r="S1085" s="331"/>
      <c r="T1085" s="331"/>
      <c r="U1085" s="331"/>
      <c r="V1085" s="331"/>
      <c r="W1085" s="331"/>
      <c r="X1085" s="331"/>
      <c r="Y1085" s="332">
        <v>0.7</v>
      </c>
      <c r="Z1085" s="333"/>
      <c r="AA1085" s="333"/>
      <c r="AB1085" s="334"/>
      <c r="AC1085" s="335" t="s">
        <v>289</v>
      </c>
      <c r="AD1085" s="336"/>
      <c r="AE1085" s="336"/>
      <c r="AF1085" s="336"/>
      <c r="AG1085" s="336"/>
      <c r="AH1085" s="345" t="s">
        <v>712</v>
      </c>
      <c r="AI1085" s="346"/>
      <c r="AJ1085" s="346"/>
      <c r="AK1085" s="346"/>
      <c r="AL1085" s="339" t="s">
        <v>712</v>
      </c>
      <c r="AM1085" s="340"/>
      <c r="AN1085" s="340"/>
      <c r="AO1085" s="341"/>
      <c r="AP1085" s="342" t="s">
        <v>712</v>
      </c>
      <c r="AQ1085" s="342"/>
      <c r="AR1085" s="342"/>
      <c r="AS1085" s="342"/>
      <c r="AT1085" s="342"/>
      <c r="AU1085" s="342"/>
      <c r="AV1085" s="342"/>
      <c r="AW1085" s="342"/>
      <c r="AX1085" s="342"/>
      <c r="AY1085">
        <f>COUNTA($C$1085)</f>
        <v>1</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244</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214</v>
      </c>
      <c r="D1109" s="359"/>
      <c r="E1109" s="137" t="s">
        <v>213</v>
      </c>
      <c r="F1109" s="359"/>
      <c r="G1109" s="359"/>
      <c r="H1109" s="359"/>
      <c r="I1109" s="359"/>
      <c r="J1109" s="137" t="s">
        <v>219</v>
      </c>
      <c r="K1109" s="137"/>
      <c r="L1109" s="137"/>
      <c r="M1109" s="137"/>
      <c r="N1109" s="137"/>
      <c r="O1109" s="137"/>
      <c r="P1109" s="349" t="s">
        <v>27</v>
      </c>
      <c r="Q1109" s="349"/>
      <c r="R1109" s="349"/>
      <c r="S1109" s="349"/>
      <c r="T1109" s="349"/>
      <c r="U1109" s="349"/>
      <c r="V1109" s="349"/>
      <c r="W1109" s="349"/>
      <c r="X1109" s="349"/>
      <c r="Y1109" s="137" t="s">
        <v>221</v>
      </c>
      <c r="Z1109" s="359"/>
      <c r="AA1109" s="359"/>
      <c r="AB1109" s="359"/>
      <c r="AC1109" s="137" t="s">
        <v>196</v>
      </c>
      <c r="AD1109" s="137"/>
      <c r="AE1109" s="137"/>
      <c r="AF1109" s="137"/>
      <c r="AG1109" s="137"/>
      <c r="AH1109" s="349" t="s">
        <v>209</v>
      </c>
      <c r="AI1109" s="350"/>
      <c r="AJ1109" s="350"/>
      <c r="AK1109" s="350"/>
      <c r="AL1109" s="350" t="s">
        <v>21</v>
      </c>
      <c r="AM1109" s="350"/>
      <c r="AN1109" s="350"/>
      <c r="AO1109" s="360"/>
      <c r="AP1109" s="352" t="s">
        <v>245</v>
      </c>
      <c r="AQ1109" s="352"/>
      <c r="AR1109" s="352"/>
      <c r="AS1109" s="352"/>
      <c r="AT1109" s="352"/>
      <c r="AU1109" s="352"/>
      <c r="AV1109" s="352"/>
      <c r="AW1109" s="352"/>
      <c r="AX1109" s="352"/>
    </row>
    <row r="1110" spans="1:51" ht="30" customHeight="1" x14ac:dyDescent="0.15">
      <c r="A1110" s="355">
        <v>1</v>
      </c>
      <c r="B1110" s="355">
        <v>1</v>
      </c>
      <c r="C1110" s="353"/>
      <c r="D1110" s="353"/>
      <c r="E1110" s="135" t="s">
        <v>712</v>
      </c>
      <c r="F1110" s="354"/>
      <c r="G1110" s="354"/>
      <c r="H1110" s="354"/>
      <c r="I1110" s="354"/>
      <c r="J1110" s="329" t="s">
        <v>712</v>
      </c>
      <c r="K1110" s="330"/>
      <c r="L1110" s="330"/>
      <c r="M1110" s="330"/>
      <c r="N1110" s="330"/>
      <c r="O1110" s="330"/>
      <c r="P1110" s="344" t="s">
        <v>712</v>
      </c>
      <c r="Q1110" s="331"/>
      <c r="R1110" s="331"/>
      <c r="S1110" s="331"/>
      <c r="T1110" s="331"/>
      <c r="U1110" s="331"/>
      <c r="V1110" s="331"/>
      <c r="W1110" s="331"/>
      <c r="X1110" s="331"/>
      <c r="Y1110" s="332" t="s">
        <v>712</v>
      </c>
      <c r="Z1110" s="333"/>
      <c r="AA1110" s="333"/>
      <c r="AB1110" s="334"/>
      <c r="AC1110" s="335"/>
      <c r="AD1110" s="336"/>
      <c r="AE1110" s="336"/>
      <c r="AF1110" s="336"/>
      <c r="AG1110" s="336"/>
      <c r="AH1110" s="337" t="s">
        <v>712</v>
      </c>
      <c r="AI1110" s="338"/>
      <c r="AJ1110" s="338"/>
      <c r="AK1110" s="338"/>
      <c r="AL1110" s="339" t="s">
        <v>712</v>
      </c>
      <c r="AM1110" s="340"/>
      <c r="AN1110" s="340"/>
      <c r="AO1110" s="341"/>
      <c r="AP1110" s="342" t="s">
        <v>712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9:AO874">
    <cfRule type="expression" dxfId="1797" priority="6625">
      <formula>IF(AND(AL849&gt;=0, RIGHT(TEXT(AL849,"0.#"),1)&lt;&gt;"."),TRUE,FALSE)</formula>
    </cfRule>
    <cfRule type="expression" dxfId="1796" priority="6626">
      <formula>IF(AND(AL849&gt;=0, RIGHT(TEXT(AL849,"0.#"),1)="."),TRUE,FALSE)</formula>
    </cfRule>
    <cfRule type="expression" dxfId="1795" priority="6627">
      <formula>IF(AND(AL849&lt;0, RIGHT(TEXT(AL849,"0.#"),1)&lt;&gt;"."),TRUE,FALSE)</formula>
    </cfRule>
    <cfRule type="expression" dxfId="1794" priority="6628">
      <formula>IF(AND(AL849&lt;0, RIGHT(TEXT(AL849,"0.#"),1)="."),TRUE,FALSE)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8">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20:AO940">
    <cfRule type="expression" dxfId="1251" priority="2059">
      <formula>IF(AND(AL920&gt;=0, RIGHT(TEXT(AL920,"0.#"),1)&lt;&gt;"."),TRUE,FALSE)</formula>
    </cfRule>
    <cfRule type="expression" dxfId="1250" priority="2060">
      <formula>IF(AND(AL920&gt;=0, RIGHT(TEXT(AL920,"0.#"),1)="."),TRUE,FALSE)</formula>
    </cfRule>
    <cfRule type="expression" dxfId="1249" priority="2061">
      <formula>IF(AND(AL920&lt;0, RIGHT(TEXT(AL920,"0.#"),1)&lt;&gt;"."),TRUE,FALSE)</formula>
    </cfRule>
    <cfRule type="expression" dxfId="1248" priority="2062">
      <formula>IF(AND(AL920&lt;0, RIGHT(TEXT(AL920,"0.#"),1)="."),TRUE,FALSE)</formula>
    </cfRule>
  </conditionalFormatting>
  <conditionalFormatting sqref="AL911:AO919">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87:AO1006">
    <cfRule type="expression" dxfId="1235" priority="2035">
      <formula>IF(AND(AL987&gt;=0, RIGHT(TEXT(AL987,"0.#"),1)&lt;&gt;"."),TRUE,FALSE)</formula>
    </cfRule>
    <cfRule type="expression" dxfId="1234" priority="2036">
      <formula>IF(AND(AL987&gt;=0, RIGHT(TEXT(AL987,"0.#"),1)="."),TRUE,FALSE)</formula>
    </cfRule>
    <cfRule type="expression" dxfId="1233" priority="2037">
      <formula>IF(AND(AL987&lt;0, RIGHT(TEXT(AL987,"0.#"),1)&lt;&gt;"."),TRUE,FALSE)</formula>
    </cfRule>
    <cfRule type="expression" dxfId="1232" priority="2038">
      <formula>IF(AND(AL987&lt;0, RIGHT(TEXT(AL987,"0.#"),1)="."),TRUE,FALSE)</formula>
    </cfRule>
  </conditionalFormatting>
  <conditionalFormatting sqref="AL977:AO986">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86:AO1105">
    <cfRule type="expression" dxfId="1205" priority="1999">
      <formula>IF(AND(AL1086&gt;=0, RIGHT(TEXT(AL1086,"0.#"),1)&lt;&gt;"."),TRUE,FALSE)</formula>
    </cfRule>
    <cfRule type="expression" dxfId="1204" priority="2000">
      <formula>IF(AND(AL1086&gt;=0, RIGHT(TEXT(AL1086,"0.#"),1)="."),TRUE,FALSE)</formula>
    </cfRule>
    <cfRule type="expression" dxfId="1203" priority="2001">
      <formula>IF(AND(AL1086&lt;0, RIGHT(TEXT(AL1086,"0.#"),1)&lt;&gt;"."),TRUE,FALSE)</formula>
    </cfRule>
    <cfRule type="expression" dxfId="1202" priority="2002">
      <formula>IF(AND(AL1086&lt;0, RIGHT(TEXT(AL1086,"0.#"),1)="."),TRUE,FALSE)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85">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8" max="49" man="1"/>
    <brk id="747"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677</v>
      </c>
      <c r="H2" s="13" t="str">
        <f>IF(G2="","",F2)</f>
        <v>一般会計</v>
      </c>
      <c r="I2" s="13" t="str">
        <f>IF(H2="","",IF(I1&lt;&gt;"",CONCATENATE(I1,"、",H2),H2))</f>
        <v>一般会計</v>
      </c>
      <c r="K2" s="14" t="s">
        <v>102</v>
      </c>
      <c r="L2" s="15" t="s">
        <v>677</v>
      </c>
      <c r="M2" s="13" t="str">
        <f>IF(L2="","",K2)</f>
        <v>社会保障</v>
      </c>
      <c r="N2" s="13" t="str">
        <f>IF(M2="","",IF(N1&lt;&gt;"",CONCATENATE(N1,"、",M2),M2))</f>
        <v>社会保障</v>
      </c>
      <c r="O2" s="13"/>
      <c r="P2" s="12" t="s">
        <v>73</v>
      </c>
      <c r="Q2" s="17" t="s">
        <v>677</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677</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677</v>
      </c>
      <c r="R6" s="13" t="str">
        <f t="shared" si="3"/>
        <v>交付</v>
      </c>
      <c r="S6" s="13" t="str">
        <f t="shared" si="4"/>
        <v>直接実施、委託・請負、交付</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直接実施、委託・請負、交付</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直接実施、委託・請負、交付</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社会保障</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社会保障</v>
      </c>
      <c r="O10" s="13"/>
      <c r="P10" s="13" t="str">
        <f>S8</f>
        <v>直接実施、委託・請負、交付</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677</v>
      </c>
      <c r="M11" s="13" t="str">
        <f t="shared" si="2"/>
        <v>その他の事項経費</v>
      </c>
      <c r="N11" s="13" t="str">
        <f t="shared" si="6"/>
        <v>社会保障、その他の事項経費</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t="s">
        <v>677</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男女共同参画</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男女共同参画</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男女共同参画</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男女共同参画</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男女共同参画</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2021-06-14T10:35:46Z</cp:lastPrinted>
  <dcterms:created xsi:type="dcterms:W3CDTF">2012-03-13T00:50:25Z</dcterms:created>
  <dcterms:modified xsi:type="dcterms:W3CDTF">2021-06-28T06:52:38Z</dcterms:modified>
</cp:coreProperties>
</file>