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5    公表前最終エラーチェック\確認後修正\"/>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616" i="3"/>
  <c r="AY606" i="3"/>
  <c r="AY459" i="3"/>
  <c r="AY417" i="3"/>
  <c r="AY271" i="3"/>
  <c r="AY25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<sst xmlns="http://schemas.openxmlformats.org/spreadsheetml/2006/main" count="3975" uniqueCount="935">
  <si>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</si>
  <si>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</si>
  <si>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</si>
  <si>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</si>
  <si>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</si>
  <si>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</si>
  <si>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</si>
  <si>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</si>
  <si>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</si>
  <si>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</si>
  <si>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</si>
  <si>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</si>
  <si>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</si>
  <si>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</si>
  <si>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</si>
  <si>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</si>
  <si>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</si>
  <si>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</si>
  <si>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</si>
  <si>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</si>
  <si>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</si>
  <si>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</si>
  <si>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</si>
  <si>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</si>
  <si>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</si>
  <si>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</si>
  <si>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</si>
  <si>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</si>
  <si>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</si>
  <si>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</si>
  <si>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</si>
  <si>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</si>
  <si>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</si>
  <si>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</si>
  <si>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</si>
  <si>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</si>
  <si>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</si>
  <si>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</si>
  <si>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</si>
  <si>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</si>
  <si>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</si>
  <si>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</si>
  <si>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</si>
  <si>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</si>
  <si>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</si>
  <si>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</si>
  <si>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</si>
  <si>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</si>
  <si>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</si>
  <si>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</si>
  <si>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</si>
  <si>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</si>
  <si>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</si>
  <si>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</si>
  <si>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</si>
  <si>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</si>
  <si>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</si>
  <si>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</si>
  <si>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</si>
  <si>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</si>
  <si>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</si>
  <si>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</si>
  <si>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</si>
  <si>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</si>
  <si>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</si>
  <si>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</si>
  <si>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</si>
  <si>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</si>
  <si>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</si>
  <si>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</si>
  <si>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</si>
  <si>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</si>
  <si>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</si>
  <si>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</si>
  <si>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</si>
  <si>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</si>
  <si>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</si>
  <si>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</si>
  <si>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</si>
  <si>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</si>
  <si>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</si>
  <si>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</si>
  <si>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</si>
  <si>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</si>
  <si>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</si>
  <si>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</si>
  <si>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</si>
  <si>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</si>
  <si>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</si>
  <si>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</si>
  <si>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</si>
  <si>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</si>
  <si>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</si>
  <si>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</si>
  <si>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</si>
  <si>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</si>
  <si>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</si>
  <si>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</si>
  <si>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</si>
  <si>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</si>
  <si>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</si>
  <si>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</si>
  <si>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</si>
  <si>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</si>
  <si>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</si>
  <si>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</si>
  <si>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</si>
  <si>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</si>
  <si>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</si>
  <si>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</si>
  <si>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</si>
  <si>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</si>
  <si>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</si>
  <si>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</si>
  <si>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</si>
  <si>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</si>
  <si>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</si>
  <si>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</si>
  <si>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</si>
  <si>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</si>
  <si>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</si>
  <si>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</si>
  <si>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</si>
  <si>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</si>
  <si>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</si>
  <si>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</si>
  <si>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</si>
  <si>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</si>
  <si>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</si>
  <si>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</si>
  <si>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</si>
  <si>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</si>
  <si>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</si>
  <si>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</si>
  <si>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</si>
  <si>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</si>
  <si>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</si>
  <si>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</si>
  <si>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</si>
  <si>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</si>
  <si>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</si>
  <si>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</si>
  <si>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</si>
  <si>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</si>
  <si>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</si>
  <si>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</si>
  <si>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</si>
  <si>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</si>
  <si>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</si>
  <si>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</si>
  <si>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</si>
  <si>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</si>
  <si>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</si>
  <si>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</si>
  <si>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</si>
  <si>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</si>
  <si>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</si>
  <si>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</si>
  <si>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</si>
  <si>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</si>
  <si>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</si>
  <si>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</si>
  <si>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</si>
  <si>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</si>
  <si>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</si>
  <si>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</si>
  <si>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</si>
  <si>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</si>
  <si>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</si>
  <si>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</si>
  <si>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</si>
  <si>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</si>
  <si>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</si>
  <si>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</si>
  <si>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</si>
  <si>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</si>
  <si>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</si>
  <si>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</si>
  <si>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</si>
  <si>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</si>
  <si>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</si>
  <si>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</si>
  <si>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</si>
  <si>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</si>
  <si>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</si>
  <si>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</si>
  <si>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</si>
  <si>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</si>
  <si>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</si>
  <si>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</si>
  <si>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</si>
  <si>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</si>
  <si>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</si>
  <si>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</si>
  <si>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</si>
  <si>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</si>
  <si>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</si>
  <si>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</si>
  <si>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</si>
  <si>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</si>
  <si>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</si>
  <si>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</si>
  <si>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</si>
  <si>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</si>
  <si>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</si>
  <si>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</si>
  <si>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</si>
  <si>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</si>
  <si>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</si>
  <si>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</si>
  <si>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</si>
  <si>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</si>
  <si>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</si>
  <si>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</si>
  <si>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</si>
  <si>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</si>
  <si>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</si>
  <si>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</si>
  <si>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</si>
  <si>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</si>
  <si>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</si>
  <si>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</si>
  <si>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</si>
  <si>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</si>
  <si>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</si>
  <si>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</si>
  <si>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</si>
  <si>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</si>
  <si>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</si>
  <si>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</si>
  <si>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</si>
  <si>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</si>
  <si>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</si>
  <si>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</si>
  <si>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</si>
  <si>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</si>
  <si>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</si>
  <si>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</si>
  <si>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</si>
  <si>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</si>
  <si>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</si>
  <si>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</si>
  <si>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</si>
  <si>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</si>
  <si>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</si>
  <si>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</si>
  <si>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</si>
  <si>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</si>
  <si>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</si>
  <si>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</si>
  <si>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</si>
  <si>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</si>
  <si>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</si>
  <si>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</si>
  <si>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</si>
  <si>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</si>
  <si>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</si>
  <si>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</si>
  <si>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</si>
  <si>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</si>
  <si>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</si>
  <si>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</si>
  <si>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</si>
  <si>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</si>
  <si>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</si>
  <si>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</si>
  <si>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</si>
  <si>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</si>
  <si>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</si>
  <si>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</si>
  <si>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</si>
  <si>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</si>
  <si>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</si>
  <si>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</si>
  <si>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</si>
  <si>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</si>
  <si>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</si>
  <si>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</si>
  <si>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</si>
  <si>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</si>
  <si>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</si>
  <si>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</si>
  <si>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</si>
  <si>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</si>
  <si>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</si>
  <si>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</si>
  <si>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</si>
  <si>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</si>
  <si>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</si>
  <si>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</si>
  <si>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</si>
  <si>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</si>
  <si>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</si>
  <si>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</si>
  <si>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</si>
  <si>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</si>
  <si>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</si>
  <si>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</si>
  <si>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</si>
  <si>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</si>
  <si>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</si>
  <si>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</si>
  <si>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</si>
  <si>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</si>
  <si>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</si>
  <si>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</si>
  <si>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</si>
  <si>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</si>
  <si>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</si>
  <si>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</si>
  <si>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</si>
  <si>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</si>
  <si>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</si>
  <si>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</si>
  <si>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</si>
  <si>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</si>
  <si>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</si>
  <si>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</si>
  <si>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</si>
  <si>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</si>
  <si>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</si>
  <si>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</si>
  <si>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</si>
  <si>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</si>
  <si>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</si>
  <si>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</si>
  <si>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</si>
  <si>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</si>
  <si>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</si>
  <si>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</si>
  <si>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</si>
  <si>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</si>
  <si>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</si>
  <si>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</si>
  <si>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</si>
  <si>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</si>
  <si>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</si>
  <si>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</si>
  <si>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</si>
  <si>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</si>
  <si>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</si>
  <si>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</si>
  <si>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</si>
  <si>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</si>
  <si>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</si>
  <si>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</si>
  <si>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</si>
  <si>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</si>
  <si>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</si>
  <si>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</si>
  <si>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</si>
  <si>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</si>
  <si>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</si>
  <si>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</si>
  <si>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</si>
  <si>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</si>
  <si>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</si>
  <si>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</si>
  <si>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</si>
  <si>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</si>
  <si>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</si>
  <si>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</si>
  <si>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</si>
  <si>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</si>
  <si>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</si>
  <si>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</si>
  <si>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</si>
  <si>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</si>
  <si>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</si>
  <si>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</si>
  <si>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</si>
  <si>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</si>
  <si>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</si>
  <si>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</si>
  <si>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</si>
  <si>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</si>
  <si>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</si>
  <si>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</si>
  <si>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</si>
  <si>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</si>
  <si>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</si>
  <si>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</si>
  <si>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</si>
  <si>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</si>
  <si>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</si>
  <si>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</si>
  <si>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</si>
  <si>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</si>
  <si>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</si>
  <si>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</si>
  <si>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</si>
  <si>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</si>
  <si>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</si>
  <si>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</si>
  <si>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</si>
  <si>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</si>
  <si>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</si>
  <si>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</si>
  <si>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</si>
  <si>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</si>
  <si>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</si>
  <si>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</si>
  <si>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</si>
  <si>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</si>
  <si>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</si>
  <si>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</si>
  <si>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</si>
  <si>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</si>
  <si>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</si>
  <si>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</si>
  <si>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</si>
  <si>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</si>
  <si>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</si>
  <si>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</si>
  <si>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</si>
  <si>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</si>
  <si>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</si>
  <si>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</si>
  <si>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</si>
  <si>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</si>
  <si>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</si>
  <si>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</si>
  <si>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</si>
  <si>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</si>
  <si>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</si>
  <si>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</si>
  <si>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</si>
  <si>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</si>
  <si>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</si>
  <si>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</si>
  <si>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</si>
  <si>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</si>
  <si>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</si>
  <si>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</si>
  <si>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</si>
  <si>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</si>
  <si>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</si>
  <si>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</si>
  <si>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</si>
  <si>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</si>
  <si>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</si>
  <si>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</si>
  <si>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</si>
  <si>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</si>
  <si>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</si>
  <si>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</si>
  <si>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</si>
  <si>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</si>
  <si>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</si>
  <si>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</si>
  <si>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</si>
  <si>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</si>
  <si>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</si>
  <si>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</si>
  <si>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</si>
  <si>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</si>
  <si>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</si>
  <si>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</si>
  <si>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</si>
  <si>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</si>
  <si>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</si>
  <si>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</si>
  <si>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</si>
  <si>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</si>
  <si>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</si>
  <si>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</si>
  <si>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</si>
  <si>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</si>
  <si>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</si>
  <si>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</si>
  <si>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</si>
  <si>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</si>
  <si>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</si>
  <si>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</si>
  <si>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</si>
  <si>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</si>
  <si>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</si>
  <si>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</si>
  <si>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</si>
  <si>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</si>
  <si>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</si>
  <si>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</si>
  <si>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</si>
  <si>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</si>
  <si>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</si>
  <si>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</si>
  <si>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</si>
  <si>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</si>
  <si>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</si>
  <si>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</si>
  <si>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</si>
  <si>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</si>
  <si>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</si>
  <si>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</si>
  <si>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</si>
  <si>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</si>
  <si>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</si>
  <si>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</si>
  <si>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</si>
  <si>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</si>
  <si>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</si>
  <si>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</si>
  <si>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</si>
  <si>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</si>
  <si>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</si>
  <si>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</si>
  <si>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</si>
  <si>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</si>
  <si>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</si>
  <si>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</si>
  <si>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</si>
  <si>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</si>
  <si>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</si>
  <si>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</si>
  <si>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</si>
  <si>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</si>
  <si>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</si>
  <si>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</si>
  <si>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</si>
  <si>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</si>
  <si>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</si>
  <si>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</si>
  <si>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</si>
  <si>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</si>
  <si>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</si>
  <si>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</si>
  <si>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</si>
  <si>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</si>
  <si>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</si>
  <si>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</si>
  <si>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</si>
  <si>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</si>
  <si>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</si>
  <si>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</si>
  <si>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</si>
  <si>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</si>
  <si>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</si>
  <si>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</si>
  <si>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</si>
  <si>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</si>
  <si>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</si>
  <si>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</si>
  <si>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</si>
  <si>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</si>
  <si>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</si>
  <si>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</si>
  <si>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</si>
  <si>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</si>
  <si>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</si>
  <si>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</si>
  <si>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</si>
  <si>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</si>
  <si>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</si>
  <si>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</si>
  <si>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</si>
  <si>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</si>
  <si>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</si>
  <si>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</si>
  <si>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</si>
  <si>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</si>
  <si>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</si>
  <si>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</si>
  <si>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</si>
  <si>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</si>
  <si>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</si>
  <si>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</si>
  <si>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</si>
  <si>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</si>
  <si>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</si>
  <si>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</si>
  <si>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</si>
  <si>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</si>
  <si>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</si>
  <si>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</si>
  <si>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</si>
  <si>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</si>
  <si>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</si>
  <si>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</si>
  <si>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</si>
  <si>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</si>
  <si>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</si>
  <si>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</si>
  <si>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</si>
  <si>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</si>
  <si>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</si>
  <si>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</si>
  <si>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</si>
  <si>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</si>
  <si>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</si>
  <si>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</si>
  <si>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</si>
  <si>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</si>
  <si>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</si>
  <si>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</si>
  <si>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</si>
  <si>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</si>
  <si>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</si>
  <si>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</si>
  <si>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</si>
  <si>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</si>
  <si>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</si>
  <si>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</si>
  <si>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</si>
  <si>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</si>
  <si>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</si>
  <si>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</si>
  <si>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</si>
  <si>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</si>
  <si>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</si>
  <si>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</si>
  <si>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</si>
  <si>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</si>
  <si>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</si>
  <si>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</si>
  <si>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</si>
  <si>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</si>
  <si>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</si>
  <si>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</si>
  <si>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</si>
  <si>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</si>
  <si>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</si>
  <si>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</si>
  <si>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</si>
  <si>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</si>
  <si>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</si>
  <si>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</si>
  <si>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</si>
  <si>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</si>
  <si>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</si>
  <si>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</si>
  <si>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</si>
  <si>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</si>
  <si>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</si>
  <si>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</si>
  <si>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</si>
  <si>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</si>
  <si>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</si>
  <si>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</si>
  <si>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</si>
  <si>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</si>
  <si>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</si>
  <si>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</si>
  <si>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</si>
  <si>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</si>
  <si>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</si>
  <si>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</si>
  <si>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</si>
  <si>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</si>
  <si>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</si>
  <si>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</si>
  <si>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</si>
  <si>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</si>
  <si>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</si>
  <si>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</si>
  <si>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</si>
  <si>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</si>
  <si>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</si>
  <si>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</si>
  <si>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</si>
  <si>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</si>
  <si>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</si>
  <si>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</si>
  <si>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</si>
  <si>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</si>
  <si>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</si>
  <si>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</si>
  <si>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</si>
  <si>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</si>
  <si>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</si>
  <si>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</si>
  <si>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</si>
  <si>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</si>
  <si>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</si>
  <si>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</si>
  <si>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</si>
  <si>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</si>
  <si>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</si>
  <si>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</si>
  <si>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</si>
  <si>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</si>
  <si>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</si>
  <si>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</si>
  <si>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</si>
  <si>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</si>
  <si>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</si>
  <si>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</si>
  <si>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</si>
  <si>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</si>
  <si>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</si>
  <si>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</si>
  <si>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</si>
  <si>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</si>
  <si>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</si>
  <si>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</si>
  <si>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</si>
  <si>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</si>
  <si>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</si>
  <si>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</si>
  <si>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</si>
  <si>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</si>
  <si>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</si>
  <si>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</si>
  <si>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</si>
  <si>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</si>
  <si>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</si>
  <si>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</si>
  <si>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</si>
  <si>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</si>
  <si>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</si>
  <si>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</si>
  <si>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がん診療連携拠点病院機能強化事業等</t>
  </si>
  <si>
    <t>健康局</t>
  </si>
  <si>
    <t>がん・疾病対策課長
古元　重和</t>
  </si>
  <si>
    <t>平成18年度</t>
  </si>
  <si>
    <t>終了予定なし</t>
  </si>
  <si>
    <t>がん・疾病対策課</t>
  </si>
  <si>
    <t>がん対策基本法第16条</t>
  </si>
  <si>
    <t>「がん対策推進基本計画（平成30年３月）閣議決定」
「がん診療連携拠点病院機能強化事業の実施について（平成18年９月７日健発0907001号健康局長通知）」</t>
  </si>
  <si>
    <t>　がん対策基本法及びがん対策推進基本計画に基づき、がん患者がその居住する地域にかかわらず等しくそのがんの状態に応じた適切ながん医療が受けることができるよう、専門的ながん医療の提供等を行う医療機関の整備を図り、がん医療水準の均てん化（全国どこでもがんの標準的な専門医療を受けられるよう、医療技術等の格差を是正する。）を目的とする。</t>
  </si>
  <si>
    <t>　厚生労働大臣が指定した、がん診療連携拠点病院等が実施する、以下の事業に対して財政支援を行う。
がん診療連携拠点病院機能強化事業【補助率：１／２，１０／１０】
がん専門医等の育成、がん診療ネットワークの構築、がんの普及啓発、緩和ケアの提供体制の構築、がん患者やその家族に対する相談支援等の事業を行うために必要な経費を補助。</t>
  </si>
  <si>
    <t>-</t>
  </si>
  <si>
    <t>疾病予防対策事業費等補助金</t>
  </si>
  <si>
    <t>がんの年齢調整死亡率（75歳未満）を前年度以下へ減少</t>
  </si>
  <si>
    <t>がんの年齢調整死亡率
｛［観察集団の各年齢（年齢階級）の死亡率］×［基準人口集団のその年齢（年齢階級）の人口］｝の各年齢（年齢階級）の総和 / 基準人口集団の総人口</t>
  </si>
  <si>
    <t>人口10万対</t>
  </si>
  <si>
    <t>人口動態統計</t>
  </si>
  <si>
    <t>男女とも対策型検診で実施される全てのがん種におけるがん検診の受診率の目標値を50％</t>
  </si>
  <si>
    <t>がん検診受診率(胃がん・男性)
受診者数／調査対象者数×100
※40～69歳（男性）を対象として算定</t>
  </si>
  <si>
    <t>国民生活基礎調査</t>
  </si>
  <si>
    <t>がん検診受診率(胃がん・女性)
受診者数／調査対象者数×100
※40～69歳（女性）を対象として算定</t>
  </si>
  <si>
    <t>がん検診受診率(肺がん・男性)
受診者数／調査対象者数×100
※40～69歳（男性）を対象として算定</t>
  </si>
  <si>
    <t>がん検診受診率(肺がん・女性)
受診者数／調査対象者数×100
※40～69歳（女性）を対象として算定</t>
  </si>
  <si>
    <t>☑</t>
  </si>
  <si>
    <t>補助先のがん診療連携拠点病院等</t>
  </si>
  <si>
    <t>箇所</t>
  </si>
  <si>
    <t>X：当該年度執行額（百万円）／Y:事業実施団体（箇所）　　　　　　　　　　　　</t>
    <phoneticPr fontId="5"/>
  </si>
  <si>
    <t>百万円</t>
  </si>
  <si>
    <t>　　X/Y</t>
    <phoneticPr fontId="5"/>
  </si>
  <si>
    <t>5,901/442</t>
  </si>
  <si>
    <t>7000/445</t>
  </si>
  <si>
    <t>Ⅰ－１０　妊産婦・児童から高齢者に至るまでの幅広い年齢層において、地域・職場などの様々な場所で国民的な健康づくりを推進すること</t>
  </si>
  <si>
    <t>Ⅰ－１０－３　総合的ながん対策を推進すること</t>
  </si>
  <si>
    <t>男女とも対策型検診で実施される全てのがん種におけるがん検診の受診率の目標値を50％・男女ともに対策型がん検診で実施されるすべてのがん種におけるがん検診の受診率の目標値を50%（胃がん・男性）</t>
  </si>
  <si>
    <t>男女とも対策型検診で実施される全てのがん種におけるがん検診の受診率の目標値を50％・男女ともに対策型がん検診で実施されるすべてのがん種におけるがん検診の受診率の目標値を50%（胃がん・女性）</t>
  </si>
  <si>
    <t>男女とも対策型検診で実施される全てのがん種におけるがん検診の受診率の目標値を50％・男女ともに対策型がん検診で実施されるすべてのがん種におけるがん検診の受診率の目標値を50%（肺がん・男性）</t>
  </si>
  <si>
    <t>男女とも対策型検診で実施される全てのがん種におけるがん検診の受診率の目標値を50％・男女ともに対策型がん検診で実施されるすべてのがん種におけるがん検診の受診率の目標値を50%（肺がん・女性）</t>
  </si>
  <si>
    <t>男女とも対策型検診で実施される全てのがん種におけるがん検診の受診率の目標値を50％・男女ともに対策型がん検診で実施されるすべてのがん種におけるがん検診の受診率の目標値を50%（大腸がん・男性）</t>
  </si>
  <si>
    <t>男女とも対策型検診で実施される全てのがん種におけるがん検診の受診率の目標値を50％・男女ともに対策型がん検診で実施されるすべてのがん種におけるがん検診の受診率の目標値を50%（大腸がん・女性）</t>
  </si>
  <si>
    <t>男女とも対策型検診で実施される全てのがん種におけるがん検診の受診率の目標値を50％・男女ともに対策型がん検診で実施されるすべてのがん種におけるがん検診の受診率の目標値を50%（子宮頸がん・女性）</t>
  </si>
  <si>
    <t>男女とも対策型検診で実施される全てのがん種におけるがん検診の受診率の目標値を50％・男女ともに対策型がん検診で実施されるすべてのがん種におけるがん検診の受診率の目標値を50%（乳がん・女性）</t>
  </si>
  <si>
    <t>精密検査受診率の目標値を90％（胃がん）</t>
  </si>
  <si>
    <t>精密検査受診率の目標値を90％（肺がん）</t>
  </si>
  <si>
    <t>精密検査受診率の目標値を90％（大腸がん）</t>
  </si>
  <si>
    <t>精密検査受診率の目標値を90％（子宮頸がん）</t>
  </si>
  <si>
    <t>精密検査受診率の目標値を90％（乳がん）</t>
  </si>
  <si>
    <t>がん検診受診率【2022年度までにがん検診受診率50％】（胃がん・男性）</t>
  </si>
  <si>
    <t>がん検診受診率【2022年度までにがん検診受診率50％】（胃がん・女性）</t>
  </si>
  <si>
    <t>がん検診受診率【2022年度までにがん検診受診率50％】（肺がん・男性）</t>
  </si>
  <si>
    <t>がん検診受診率【2022年度までにがん検診受診率50％】（肺がん・女性）</t>
  </si>
  <si>
    <t>がん検診受診率【2022年度までにがん検診受診率50％】（大腸がん・男性）</t>
  </si>
  <si>
    <t>がん検診受診率【2022年度までにがん検診受診率50％】（大腸がん・女性）</t>
  </si>
  <si>
    <t>がん検診受診率【2022年度までにがん検診受診率50％】（子宮頸がん・女性）</t>
  </si>
  <si>
    <t>がん検診受診率【2022年度までにがん検診受診率50％】（乳がん・女性）</t>
  </si>
  <si>
    <t>がん検診精密検査受診率【2022年度までに精密検査受診率90%】　（胃がん）</t>
  </si>
  <si>
    <t>がん検診精密検査受診率【2022年度までに精密検査受診率90%】　（肺がん）</t>
  </si>
  <si>
    <t>がん検診精密検査受診率【2022年度までに精密検査受診率90%】　（大腸がん）</t>
  </si>
  <si>
    <t>がん検診精密検査受診率【2022年度までに精密検査受診率90%】　（子宮頸がん）</t>
  </si>
  <si>
    <t>がん検診精密検査受診率【2022年度までに精密検査受診率90%】　（乳がん）</t>
  </si>
  <si>
    <t>がんの死亡者【がんの75歳未満年齢調整死亡率を減少】</t>
  </si>
  <si>
    <t>がん診療連携拠点病院において、「治療と仕事両立プラン」等を活用して支援した就労に関する相談件数【2022年までに年間25,000件】</t>
  </si>
  <si>
    <t>仕事と治療の両立が出来る環境と思う人の割合【2025年度までに40%】</t>
  </si>
  <si>
    <t>303</t>
  </si>
  <si>
    <t>277</t>
  </si>
  <si>
    <t>240</t>
  </si>
  <si>
    <t>281</t>
  </si>
  <si>
    <t>295</t>
  </si>
  <si>
    <t>307</t>
  </si>
  <si>
    <t>304</t>
  </si>
  <si>
    <t>320</t>
  </si>
  <si>
    <t>326</t>
  </si>
  <si>
    <t>がん検診受診率(大腸がん・男性)
受診者数／調査対象者数×100
※40～69歳（男性）を対象として算定</t>
  </si>
  <si>
    <t>がん検診受診率(大腸がん・女性)
受診者数／調査対象者数×100
※40～69歳（女性）を対象として算定</t>
  </si>
  <si>
    <t>がん検診受診率(子宮頸がん・女性)
受診者数／調査対象者数×100
※20～69歳（女性）を対象として算定</t>
  </si>
  <si>
    <t>がん検診受診率（乳がん・女性)
受診者数／調査対象者数×100
※40～69歳（女性）を対象として算定</t>
  </si>
  <si>
    <t>精密検査受診率の目標値を90%</t>
  </si>
  <si>
    <t>精密検査受診率（胃がん）
（要精密検査者数－精密検査未受診者数－精密検査未把握者数）／要精密検査者数×100
※40～69歳を対象として算定
※H30年度成果実績については集計中</t>
  </si>
  <si>
    <t>精密検査受診率（肺がん）
（要精密検査者数－精密検査未受診者数－精密検査未把握者数）／要精密検査者数×100
※40～69歳を対象として算定
※H30年度成果実績については集計中</t>
  </si>
  <si>
    <t>精密検査受診率（大腸がん）
（要精密検査者数－精密検査未受診者数－精密検査未把握者数）／要精密検査者数×100
※40～69歳を対象として算定
※H30年度成果実績については集計中</t>
  </si>
  <si>
    <t>精密検査受診率（子宮頚がん）
（要精密検査者数－精密検査未受診者数－精密検査未把握者数）／要精密検査者数×100
※20～69歳を対象として算定
※H30年度成果実績については集計中</t>
  </si>
  <si>
    <t>精密検査受診率（乳がん）
（要精密検査者数－精密検査未受診者数－精密検査未把握者数）／要精密検査者数×100
※40～69歳を対象として算定
※H30年度成果実績については集計中</t>
  </si>
  <si>
    <t>○</t>
  </si>
  <si>
    <t>厚労</t>
  </si>
  <si>
    <t>人口10万対</t>
    <phoneticPr fontId="5"/>
  </si>
  <si>
    <t>-</t>
    <phoneticPr fontId="5"/>
  </si>
  <si>
    <t>科学的根拠に基づくがん予防・がん検診の充実、患者本位のがん医療の実現、尊厳を持って安心して暮らせる社会の構築を図り、がんの死亡者数を減少させる。</t>
    <rPh sb="0" eb="3">
      <t>カガクテキ</t>
    </rPh>
    <rPh sb="3" eb="5">
      <t>コンキョ</t>
    </rPh>
    <rPh sb="6" eb="7">
      <t>モト</t>
    </rPh>
    <rPh sb="11" eb="13">
      <t>ヨボウ</t>
    </rPh>
    <rPh sb="16" eb="18">
      <t>ケンシン</t>
    </rPh>
    <rPh sb="19" eb="21">
      <t>ジュウジツ</t>
    </rPh>
    <rPh sb="22" eb="24">
      <t>カンジャ</t>
    </rPh>
    <rPh sb="24" eb="26">
      <t>ホンイ</t>
    </rPh>
    <rPh sb="29" eb="31">
      <t>イリョウ</t>
    </rPh>
    <rPh sb="32" eb="34">
      <t>ジツゲン</t>
    </rPh>
    <rPh sb="35" eb="37">
      <t>ソンゲン</t>
    </rPh>
    <rPh sb="38" eb="39">
      <t>モ</t>
    </rPh>
    <rPh sb="41" eb="43">
      <t>アンシン</t>
    </rPh>
    <rPh sb="45" eb="46">
      <t>ク</t>
    </rPh>
    <rPh sb="49" eb="51">
      <t>シャカイ</t>
    </rPh>
    <rPh sb="52" eb="54">
      <t>コウチク</t>
    </rPh>
    <rPh sb="55" eb="56">
      <t>ハカ</t>
    </rPh>
    <rPh sb="61" eb="64">
      <t>シボウシャ</t>
    </rPh>
    <rPh sb="64" eb="65">
      <t>スウ</t>
    </rPh>
    <rPh sb="66" eb="68">
      <t>ゲンショウ</t>
    </rPh>
    <phoneticPr fontId="5"/>
  </si>
  <si>
    <t>-</t>
    <phoneticPr fontId="5"/>
  </si>
  <si>
    <t>本事業の進捗により、がん検診の受診率向上も見込まれ、がんの早期発見・治療が推進される。がんの早期発見・治療が推進されればがんの年齢調整死亡率は低下すると見込んでいる。</t>
    <rPh sb="0" eb="1">
      <t>ホン</t>
    </rPh>
    <rPh sb="1" eb="3">
      <t>ジギョウ</t>
    </rPh>
    <rPh sb="4" eb="6">
      <t>シンチョク</t>
    </rPh>
    <rPh sb="12" eb="14">
      <t>ケンシン</t>
    </rPh>
    <rPh sb="15" eb="18">
      <t>ジュシンリツ</t>
    </rPh>
    <rPh sb="18" eb="20">
      <t>コウジョウ</t>
    </rPh>
    <rPh sb="21" eb="23">
      <t>ミコ</t>
    </rPh>
    <rPh sb="29" eb="31">
      <t>ソウキ</t>
    </rPh>
    <rPh sb="31" eb="33">
      <t>ハッケン</t>
    </rPh>
    <rPh sb="34" eb="36">
      <t>チリョウ</t>
    </rPh>
    <rPh sb="37" eb="39">
      <t>スイシン</t>
    </rPh>
    <rPh sb="46" eb="48">
      <t>ソウキ</t>
    </rPh>
    <rPh sb="48" eb="50">
      <t>ハッケン</t>
    </rPh>
    <rPh sb="51" eb="53">
      <t>チリョウ</t>
    </rPh>
    <rPh sb="54" eb="56">
      <t>スイシン</t>
    </rPh>
    <rPh sb="63" eb="65">
      <t>ネンレイ</t>
    </rPh>
    <rPh sb="65" eb="67">
      <t>チョウセイ</t>
    </rPh>
    <rPh sb="67" eb="70">
      <t>シボウリツ</t>
    </rPh>
    <rPh sb="71" eb="73">
      <t>テイカ</t>
    </rPh>
    <rPh sb="76" eb="78">
      <t>ミコ</t>
    </rPh>
    <phoneticPr fontId="5"/>
  </si>
  <si>
    <t>無</t>
  </si>
  <si>
    <t>‐</t>
  </si>
  <si>
    <t>がん対策基本法等に基づき、専門的ながん医療の提供等を行う医療機関の整備を図り、がん医療水準の均てん化（全国どこでもがんの標準的な専門医療を受けられるよう、医療技術等の格差を是正する。）を図ることを目的としているため、国民や社会のニーズを的確に把握している事業である。</t>
    <phoneticPr fontId="5"/>
  </si>
  <si>
    <t>がん診療連携拠点病院等は地域のがん医療の均てん化を図るため国が指定するものであり、国の主導において拠点病院の機能強化を行うことで、全国どこにいても質の高い適切な医療を受けられるようになるので、民間等に委ねることができない。</t>
    <phoneticPr fontId="5"/>
  </si>
  <si>
    <t>地域のがん医療の均てん化を図り、全国どこにいても質の高い適切な医療を受けられるようになるために必要なので、優先度の高い事業である。</t>
    <phoneticPr fontId="5"/>
  </si>
  <si>
    <t>交付要綱により、負担割合が定められており、妥当である。</t>
    <phoneticPr fontId="5"/>
  </si>
  <si>
    <t>がん医療水準の均てん化を図るため、補助金を効率的に活用するよう努めている。</t>
    <phoneticPr fontId="5"/>
  </si>
  <si>
    <t>実施要綱に定めた事業の範囲で、がん診療連携拠点病院等として必要とされる機能の強化に対して補助することとなっている。</t>
    <phoneticPr fontId="5"/>
  </si>
  <si>
    <t>補助対象数や事業内容について定期的に見直しており、コスト削減や効率化に向けた工夫を行っている。</t>
    <phoneticPr fontId="5"/>
  </si>
  <si>
    <t>がんの年齢調整死亡率（75歳未満）は減少しているため、成果実績は成果目標に見合ったものとなっている。</t>
    <phoneticPr fontId="5"/>
  </si>
  <si>
    <t>本事業の補助金は、がん診療連携拠点病院等が果たすべき機能の強化に対し直接的に活用できる。</t>
    <phoneticPr fontId="5"/>
  </si>
  <si>
    <t>ほぼ全てのがん診療連携拠点病院等が本補助金を活用し、病院機能の強化に努めている。</t>
    <phoneticPr fontId="5"/>
  </si>
  <si>
    <t>事業実績報告書において成果の報告を受け、十分に活用されていることを確認している。</t>
    <phoneticPr fontId="5"/>
  </si>
  <si>
    <t>個人に最適化されたがん医療の実現を目指し、がん医療の質の向上、がんの特性に応じたがん医療の均てん化・集約化及びを効果的かつ持続可能ながん医療提供体制を進め、がんの死亡者数を減少させている。
また、令和２年度は前年度に引き続き高い執行率を維持しており、資金の流れ、費目・使途、活動実績等についても適切であった。</t>
    <phoneticPr fontId="5"/>
  </si>
  <si>
    <t>事業完了後提出される事業実績報告書等で、執行実態把握に努めつつ、より効果的な執行を図る。</t>
    <phoneticPr fontId="5"/>
  </si>
  <si>
    <t>-</t>
    <phoneticPr fontId="5"/>
  </si>
  <si>
    <t>青梅市立総合病院</t>
    <phoneticPr fontId="5"/>
  </si>
  <si>
    <t>公益財団法人がん研究会有明病院</t>
    <phoneticPr fontId="5"/>
  </si>
  <si>
    <t>日本医科大学付属病院</t>
    <phoneticPr fontId="5"/>
  </si>
  <si>
    <t>日本赤十字社医療センター</t>
    <phoneticPr fontId="5"/>
  </si>
  <si>
    <t>武蔵野赤十字病院</t>
    <phoneticPr fontId="5"/>
  </si>
  <si>
    <t>昭和大学病院</t>
    <phoneticPr fontId="5"/>
  </si>
  <si>
    <t>慶應義塾大学病院</t>
    <phoneticPr fontId="5"/>
  </si>
  <si>
    <t>東京医科大学病院</t>
    <phoneticPr fontId="5"/>
  </si>
  <si>
    <t>聖路加国際病院</t>
    <phoneticPr fontId="5"/>
  </si>
  <si>
    <t>ＮＴＴ東日本関東病院</t>
    <phoneticPr fontId="5"/>
  </si>
  <si>
    <t>がん診療連携拠点病院機能強化事業の実施</t>
  </si>
  <si>
    <t>がん診療連携拠点病院機能強化事業の実施</t>
    <phoneticPr fontId="5"/>
  </si>
  <si>
    <t>補助金等交付</t>
  </si>
  <si>
    <t>東京都</t>
    <rPh sb="0" eb="3">
      <t>トウキョウト</t>
    </rPh>
    <phoneticPr fontId="5"/>
  </si>
  <si>
    <t>千葉県</t>
    <rPh sb="0" eb="3">
      <t>チバケン</t>
    </rPh>
    <phoneticPr fontId="5"/>
  </si>
  <si>
    <t>埼玉県</t>
    <rPh sb="0" eb="3">
      <t>サイタマケン</t>
    </rPh>
    <phoneticPr fontId="5"/>
  </si>
  <si>
    <t>兵庫県</t>
    <rPh sb="0" eb="3">
      <t>ヒョウゴケン</t>
    </rPh>
    <phoneticPr fontId="5"/>
  </si>
  <si>
    <t>愛知県</t>
    <rPh sb="0" eb="3">
      <t>アイチケン</t>
    </rPh>
    <phoneticPr fontId="5"/>
  </si>
  <si>
    <t>京都府</t>
    <rPh sb="0" eb="3">
      <t>キョウトフ</t>
    </rPh>
    <phoneticPr fontId="5"/>
  </si>
  <si>
    <t>大阪府</t>
    <rPh sb="0" eb="3">
      <t>オオサカフ</t>
    </rPh>
    <phoneticPr fontId="5"/>
  </si>
  <si>
    <t>神奈川県</t>
    <rPh sb="0" eb="4">
      <t>カナガワケン</t>
    </rPh>
    <phoneticPr fontId="5"/>
  </si>
  <si>
    <t>静岡県</t>
    <rPh sb="0" eb="3">
      <t>シズオカケン</t>
    </rPh>
    <phoneticPr fontId="5"/>
  </si>
  <si>
    <t>長野県</t>
    <rPh sb="0" eb="3">
      <t>ナガノケン</t>
    </rPh>
    <phoneticPr fontId="5"/>
  </si>
  <si>
    <t>がん診療連携拠点病院機能強化事業の実施、がん診療連携拠点病院等への補助金の配分</t>
  </si>
  <si>
    <t>がん診療連携拠点病院機能強化事業の実施、がん診療連携拠点病院等への補助金の配分</t>
    <phoneticPr fontId="5"/>
  </si>
  <si>
    <t>国立研究開発法人国立がん研究センター</t>
    <phoneticPr fontId="5"/>
  </si>
  <si>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5"/>
  </si>
  <si>
    <t>がん診療連携拠点病院機能強化事業の実施</t>
    <rPh sb="2" eb="4">
      <t>シンリョウ</t>
    </rPh>
    <rPh sb="4" eb="6">
      <t>レンケイ</t>
    </rPh>
    <rPh sb="6" eb="8">
      <t>キョテン</t>
    </rPh>
    <rPh sb="8" eb="10">
      <t>ビョウイン</t>
    </rPh>
    <rPh sb="10" eb="12">
      <t>キノウ</t>
    </rPh>
    <rPh sb="12" eb="14">
      <t>キョウカ</t>
    </rPh>
    <rPh sb="14" eb="16">
      <t>ジギョウ</t>
    </rPh>
    <rPh sb="17" eb="19">
      <t>ジッシ</t>
    </rPh>
    <phoneticPr fontId="5"/>
  </si>
  <si>
    <t>国立大学法人京都大学医学部附属病院</t>
    <rPh sb="0" eb="2">
      <t>コクリツ</t>
    </rPh>
    <rPh sb="2" eb="4">
      <t>ダイガク</t>
    </rPh>
    <rPh sb="4" eb="6">
      <t>ホウジン</t>
    </rPh>
    <rPh sb="6" eb="8">
      <t>キョウト</t>
    </rPh>
    <rPh sb="8" eb="10">
      <t>ダイガク</t>
    </rPh>
    <rPh sb="10" eb="13">
      <t>イガクブ</t>
    </rPh>
    <rPh sb="13" eb="15">
      <t>フゾク</t>
    </rPh>
    <rPh sb="15" eb="17">
      <t>ビョウイン</t>
    </rPh>
    <phoneticPr fontId="5"/>
  </si>
  <si>
    <t>国立大学法人三重大学医学部附属病院</t>
    <rPh sb="0" eb="2">
      <t>コクリツ</t>
    </rPh>
    <rPh sb="2" eb="4">
      <t>ダイガク</t>
    </rPh>
    <rPh sb="4" eb="6">
      <t>ホウジン</t>
    </rPh>
    <rPh sb="6" eb="8">
      <t>ミエ</t>
    </rPh>
    <rPh sb="8" eb="10">
      <t>ダイガク</t>
    </rPh>
    <rPh sb="10" eb="13">
      <t>イガクブ</t>
    </rPh>
    <rPh sb="13" eb="15">
      <t>フゾク</t>
    </rPh>
    <rPh sb="15" eb="17">
      <t>ビョウイン</t>
    </rPh>
    <phoneticPr fontId="5"/>
  </si>
  <si>
    <t>独立行政法人国立病院機構四国がんセンター</t>
    <rPh sb="0" eb="2">
      <t>ドクリツ</t>
    </rPh>
    <rPh sb="2" eb="4">
      <t>ギョウセイ</t>
    </rPh>
    <rPh sb="4" eb="6">
      <t>ホウジン</t>
    </rPh>
    <rPh sb="6" eb="8">
      <t>コクリツ</t>
    </rPh>
    <rPh sb="8" eb="10">
      <t>ビョウイン</t>
    </rPh>
    <rPh sb="10" eb="12">
      <t>キコウ</t>
    </rPh>
    <rPh sb="12" eb="14">
      <t>シコク</t>
    </rPh>
    <phoneticPr fontId="5"/>
  </si>
  <si>
    <t>国立大学法人東海国立大学機構名古屋大学医学部附属病院</t>
    <rPh sb="0" eb="2">
      <t>コクリツ</t>
    </rPh>
    <rPh sb="2" eb="4">
      <t>ダイガク</t>
    </rPh>
    <rPh sb="4" eb="6">
      <t>ホウジン</t>
    </rPh>
    <rPh sb="6" eb="8">
      <t>トウカイ</t>
    </rPh>
    <rPh sb="8" eb="10">
      <t>コクリツ</t>
    </rPh>
    <rPh sb="10" eb="12">
      <t>ダイガク</t>
    </rPh>
    <rPh sb="12" eb="14">
      <t>キコウ</t>
    </rPh>
    <rPh sb="14" eb="17">
      <t>ナゴヤ</t>
    </rPh>
    <rPh sb="17" eb="19">
      <t>ダイガク</t>
    </rPh>
    <rPh sb="19" eb="21">
      <t>イガク</t>
    </rPh>
    <rPh sb="21" eb="22">
      <t>ブ</t>
    </rPh>
    <rPh sb="22" eb="24">
      <t>フゾク</t>
    </rPh>
    <rPh sb="24" eb="26">
      <t>ビョウイン</t>
    </rPh>
    <phoneticPr fontId="5"/>
  </si>
  <si>
    <t>独立行政法人国立病院機構九州がんセンター</t>
    <rPh sb="0" eb="2">
      <t>ドクリツ</t>
    </rPh>
    <rPh sb="2" eb="4">
      <t>ギョウセイ</t>
    </rPh>
    <rPh sb="4" eb="6">
      <t>ホウジン</t>
    </rPh>
    <rPh sb="6" eb="8">
      <t>コクリツ</t>
    </rPh>
    <rPh sb="8" eb="10">
      <t>ビョウイン</t>
    </rPh>
    <rPh sb="10" eb="12">
      <t>キコウ</t>
    </rPh>
    <rPh sb="12" eb="14">
      <t>キュウシュウ</t>
    </rPh>
    <phoneticPr fontId="5"/>
  </si>
  <si>
    <t>国立大学法人東北大学病院</t>
    <rPh sb="0" eb="2">
      <t>コクリツ</t>
    </rPh>
    <rPh sb="2" eb="4">
      <t>ダイガク</t>
    </rPh>
    <rPh sb="4" eb="6">
      <t>ホウジン</t>
    </rPh>
    <rPh sb="6" eb="8">
      <t>トウホク</t>
    </rPh>
    <rPh sb="8" eb="10">
      <t>ダイガク</t>
    </rPh>
    <rPh sb="10" eb="12">
      <t>ビョウイン</t>
    </rPh>
    <phoneticPr fontId="5"/>
  </si>
  <si>
    <t>国立大学法人九州大学病院</t>
    <rPh sb="0" eb="2">
      <t>コクリツ</t>
    </rPh>
    <rPh sb="2" eb="4">
      <t>ダイガク</t>
    </rPh>
    <rPh sb="4" eb="6">
      <t>ホウジン</t>
    </rPh>
    <rPh sb="6" eb="8">
      <t>キュウシュウ</t>
    </rPh>
    <rPh sb="8" eb="10">
      <t>ダイガク</t>
    </rPh>
    <rPh sb="10" eb="12">
      <t>ビョウイン</t>
    </rPh>
    <phoneticPr fontId="5"/>
  </si>
  <si>
    <t>国立大学法人北海道大学病院</t>
    <rPh sb="0" eb="2">
      <t>コクリツ</t>
    </rPh>
    <rPh sb="2" eb="4">
      <t>ダイガク</t>
    </rPh>
    <rPh sb="4" eb="6">
      <t>ホウジン</t>
    </rPh>
    <rPh sb="6" eb="9">
      <t>ホッカイドウ</t>
    </rPh>
    <rPh sb="9" eb="11">
      <t>ダイガク</t>
    </rPh>
    <rPh sb="11" eb="13">
      <t>ビョウイン</t>
    </rPh>
    <phoneticPr fontId="5"/>
  </si>
  <si>
    <t>A.東京都</t>
    <rPh sb="2" eb="5">
      <t>トウキョウト</t>
    </rPh>
    <phoneticPr fontId="5"/>
  </si>
  <si>
    <t>B.青梅市立総合病院</t>
    <rPh sb="2" eb="4">
      <t>オウメ</t>
    </rPh>
    <rPh sb="4" eb="6">
      <t>シリツ</t>
    </rPh>
    <rPh sb="6" eb="8">
      <t>ソウゴウ</t>
    </rPh>
    <rPh sb="8" eb="10">
      <t>ビョウイン</t>
    </rPh>
    <phoneticPr fontId="5"/>
  </si>
  <si>
    <t>C.国立研究開発法人国立がん研究センター</t>
    <rPh sb="2" eb="4">
      <t>コクリツ</t>
    </rPh>
    <rPh sb="4" eb="6">
      <t>ケンキュウ</t>
    </rPh>
    <rPh sb="6" eb="8">
      <t>カイハツ</t>
    </rPh>
    <rPh sb="8" eb="10">
      <t>ホウジン</t>
    </rPh>
    <rPh sb="10" eb="12">
      <t>コクリツ</t>
    </rPh>
    <rPh sb="14" eb="16">
      <t>ケンキュウ</t>
    </rPh>
    <phoneticPr fontId="5"/>
  </si>
  <si>
    <t>補助金</t>
    <rPh sb="0" eb="3">
      <t>ホジョキン</t>
    </rPh>
    <phoneticPr fontId="5"/>
  </si>
  <si>
    <t>がん診療連携拠点病院等に対する補助</t>
    <rPh sb="2" eb="4">
      <t>シンリョウ</t>
    </rPh>
    <rPh sb="4" eb="6">
      <t>レンケイ</t>
    </rPh>
    <rPh sb="6" eb="8">
      <t>キョテン</t>
    </rPh>
    <rPh sb="8" eb="10">
      <t>ビョウイン</t>
    </rPh>
    <rPh sb="10" eb="11">
      <t>トウ</t>
    </rPh>
    <rPh sb="12" eb="13">
      <t>タイ</t>
    </rPh>
    <rPh sb="15" eb="17">
      <t>ホジョ</t>
    </rPh>
    <phoneticPr fontId="5"/>
  </si>
  <si>
    <t>給与</t>
    <rPh sb="0" eb="2">
      <t>キュウヨ</t>
    </rPh>
    <phoneticPr fontId="5"/>
  </si>
  <si>
    <t>賃金</t>
    <rPh sb="0" eb="2">
      <t>チンギン</t>
    </rPh>
    <phoneticPr fontId="5"/>
  </si>
  <si>
    <t>病理医養成等事業</t>
    <rPh sb="0" eb="2">
      <t>ビョウリ</t>
    </rPh>
    <rPh sb="2" eb="3">
      <t>イ</t>
    </rPh>
    <rPh sb="3" eb="5">
      <t>ヨウセイ</t>
    </rPh>
    <rPh sb="5" eb="6">
      <t>トウ</t>
    </rPh>
    <rPh sb="6" eb="8">
      <t>ジギョウ</t>
    </rPh>
    <phoneticPr fontId="5"/>
  </si>
  <si>
    <t>がん相談支援事業</t>
    <rPh sb="2" eb="4">
      <t>ソウダン</t>
    </rPh>
    <rPh sb="4" eb="6">
      <t>シエン</t>
    </rPh>
    <rPh sb="6" eb="8">
      <t>ジギョウ</t>
    </rPh>
    <phoneticPr fontId="5"/>
  </si>
  <si>
    <t>委託料</t>
    <rPh sb="0" eb="3">
      <t>イタクリョウ</t>
    </rPh>
    <phoneticPr fontId="5"/>
  </si>
  <si>
    <t>がん相談支援事業（化学療法患者相談業務）</t>
    <rPh sb="2" eb="4">
      <t>ソウダン</t>
    </rPh>
    <rPh sb="4" eb="6">
      <t>シエン</t>
    </rPh>
    <rPh sb="6" eb="8">
      <t>ジギョウ</t>
    </rPh>
    <rPh sb="9" eb="11">
      <t>カガク</t>
    </rPh>
    <rPh sb="11" eb="13">
      <t>リョウホウ</t>
    </rPh>
    <rPh sb="13" eb="15">
      <t>カンジャ</t>
    </rPh>
    <rPh sb="15" eb="17">
      <t>ソウダン</t>
    </rPh>
    <rPh sb="17" eb="19">
      <t>ギョウム</t>
    </rPh>
    <phoneticPr fontId="5"/>
  </si>
  <si>
    <t>報償費</t>
    <rPh sb="0" eb="3">
      <t>ホウショウヒ</t>
    </rPh>
    <phoneticPr fontId="5"/>
  </si>
  <si>
    <t>がん医療従事者研修事業</t>
    <rPh sb="2" eb="4">
      <t>イリョウ</t>
    </rPh>
    <rPh sb="4" eb="7">
      <t>ジュウジシャ</t>
    </rPh>
    <rPh sb="7" eb="9">
      <t>ケンシュウ</t>
    </rPh>
    <rPh sb="9" eb="11">
      <t>ジギョウ</t>
    </rPh>
    <phoneticPr fontId="5"/>
  </si>
  <si>
    <t>その他</t>
    <rPh sb="2" eb="3">
      <t>タ</t>
    </rPh>
    <phoneticPr fontId="5"/>
  </si>
  <si>
    <t>会議費、需用費、旅費等</t>
    <rPh sb="0" eb="3">
      <t>カイギヒ</t>
    </rPh>
    <rPh sb="4" eb="7">
      <t>ジュヨウヒ</t>
    </rPh>
    <rPh sb="8" eb="10">
      <t>リョヒ</t>
    </rPh>
    <rPh sb="10" eb="11">
      <t>トウ</t>
    </rPh>
    <phoneticPr fontId="5"/>
  </si>
  <si>
    <t>がんゲノム情報レポジトリシステム構築等</t>
    <rPh sb="5" eb="7">
      <t>ジョウホウ</t>
    </rPh>
    <rPh sb="16" eb="18">
      <t>コウチク</t>
    </rPh>
    <rPh sb="18" eb="19">
      <t>トウ</t>
    </rPh>
    <phoneticPr fontId="5"/>
  </si>
  <si>
    <t>役務費</t>
    <rPh sb="0" eb="2">
      <t>エキム</t>
    </rPh>
    <rPh sb="2" eb="3">
      <t>ヒ</t>
    </rPh>
    <phoneticPr fontId="5"/>
  </si>
  <si>
    <t>使用料</t>
    <rPh sb="0" eb="3">
      <t>シヨウリョウ</t>
    </rPh>
    <phoneticPr fontId="5"/>
  </si>
  <si>
    <t>システム保守経費等</t>
    <rPh sb="4" eb="6">
      <t>ホシュ</t>
    </rPh>
    <rPh sb="6" eb="8">
      <t>ケイヒ</t>
    </rPh>
    <rPh sb="8" eb="9">
      <t>トウ</t>
    </rPh>
    <phoneticPr fontId="5"/>
  </si>
  <si>
    <t>データセンター利用料</t>
    <rPh sb="7" eb="10">
      <t>リヨウリョウ</t>
    </rPh>
    <phoneticPr fontId="5"/>
  </si>
  <si>
    <t>給料</t>
    <rPh sb="0" eb="2">
      <t>キュウリョウ</t>
    </rPh>
    <phoneticPr fontId="5"/>
  </si>
  <si>
    <t>ＳＥ等</t>
    <rPh sb="2" eb="3">
      <t>トウ</t>
    </rPh>
    <phoneticPr fontId="5"/>
  </si>
  <si>
    <t>事務補助員</t>
    <rPh sb="0" eb="2">
      <t>ジム</t>
    </rPh>
    <rPh sb="2" eb="5">
      <t>ホジョイン</t>
    </rPh>
    <phoneticPr fontId="5"/>
  </si>
  <si>
    <t>報酬</t>
    <rPh sb="0" eb="2">
      <t>ホウシュウ</t>
    </rPh>
    <phoneticPr fontId="5"/>
  </si>
  <si>
    <t>備品購入費</t>
    <rPh sb="0" eb="2">
      <t>ビヒン</t>
    </rPh>
    <rPh sb="2" eb="5">
      <t>コウニュウヒ</t>
    </rPh>
    <phoneticPr fontId="5"/>
  </si>
  <si>
    <t>がんゲノム情報レポジトリシステム構築に係る備品</t>
    <phoneticPr fontId="5"/>
  </si>
  <si>
    <t>技術審査会謝金等</t>
    <rPh sb="0" eb="2">
      <t>ギジュツ</t>
    </rPh>
    <rPh sb="2" eb="4">
      <t>シンサ</t>
    </rPh>
    <rPh sb="4" eb="5">
      <t>カイ</t>
    </rPh>
    <rPh sb="5" eb="7">
      <t>シャキン</t>
    </rPh>
    <rPh sb="7" eb="8">
      <t>トウ</t>
    </rPh>
    <phoneticPr fontId="5"/>
  </si>
  <si>
    <t>会議費、旅費等</t>
    <rPh sb="0" eb="3">
      <t>カイギヒ</t>
    </rPh>
    <rPh sb="4" eb="6">
      <t>リョヒ</t>
    </rPh>
    <rPh sb="6" eb="7">
      <t>トウ</t>
    </rPh>
    <phoneticPr fontId="5"/>
  </si>
  <si>
    <t>7501/447</t>
    <phoneticPr fontId="5"/>
  </si>
  <si>
    <t>7445/451</t>
    <phoneticPr fontId="5"/>
  </si>
  <si>
    <t>-</t>
    <phoneticPr fontId="5"/>
  </si>
  <si>
    <t>-</t>
    <phoneticPr fontId="5"/>
  </si>
  <si>
    <t>がん情報サービス</t>
    <rPh sb="2" eb="4">
      <t>ジョウホウ</t>
    </rPh>
    <phoneticPr fontId="5"/>
  </si>
  <si>
    <t>-</t>
    <phoneticPr fontId="5"/>
  </si>
  <si>
    <t>エム・アールアイ・リサーチアソシエイツ株式会社</t>
    <rPh sb="19" eb="21">
      <t>カブシキ</t>
    </rPh>
    <rPh sb="21" eb="23">
      <t>カイシャ</t>
    </rPh>
    <phoneticPr fontId="2"/>
  </si>
  <si>
    <t>株式会社リクルートスタッフィング</t>
  </si>
  <si>
    <t>株式会社大塚商会</t>
    <rPh sb="0" eb="2">
      <t>カブシキ</t>
    </rPh>
    <rPh sb="2" eb="4">
      <t>カイシャ</t>
    </rPh>
    <rPh sb="4" eb="6">
      <t>オオツカ</t>
    </rPh>
    <rPh sb="6" eb="8">
      <t>ショウカイ</t>
    </rPh>
    <phoneticPr fontId="2"/>
  </si>
  <si>
    <t>海外バイオバンク調査、遺伝子差別禁止法等調査</t>
    <rPh sb="0" eb="2">
      <t>カイガイ</t>
    </rPh>
    <rPh sb="8" eb="10">
      <t>チョウサ</t>
    </rPh>
    <rPh sb="11" eb="14">
      <t>イデンシ</t>
    </rPh>
    <rPh sb="14" eb="16">
      <t>サベツ</t>
    </rPh>
    <rPh sb="16" eb="19">
      <t>キンシホウ</t>
    </rPh>
    <rPh sb="19" eb="20">
      <t>ナド</t>
    </rPh>
    <rPh sb="20" eb="22">
      <t>チョウサ</t>
    </rPh>
    <phoneticPr fontId="2"/>
  </si>
  <si>
    <t>会議日程調整、デスクトップ調査支援</t>
    <rPh sb="0" eb="2">
      <t>カイギ</t>
    </rPh>
    <rPh sb="2" eb="4">
      <t>ニッテイ</t>
    </rPh>
    <rPh sb="4" eb="6">
      <t>チョウセイ</t>
    </rPh>
    <rPh sb="13" eb="15">
      <t>チョウサ</t>
    </rPh>
    <rPh sb="15" eb="17">
      <t>シエン</t>
    </rPh>
    <phoneticPr fontId="2"/>
  </si>
  <si>
    <t>データ共有サービスの利用</t>
  </si>
  <si>
    <t>随意契約
（その他）</t>
    <rPh sb="0" eb="2">
      <t>ズイイ</t>
    </rPh>
    <rPh sb="2" eb="4">
      <t>ケイヤク</t>
    </rPh>
    <rPh sb="8" eb="9">
      <t>タ</t>
    </rPh>
    <phoneticPr fontId="3"/>
  </si>
  <si>
    <t>-</t>
    <phoneticPr fontId="5"/>
  </si>
  <si>
    <t>F. エム・アールアイ・リサーチアソシエイツ株式会社</t>
    <phoneticPr fontId="5"/>
  </si>
  <si>
    <t>人件費</t>
    <rPh sb="0" eb="3">
      <t>ジンケンヒ</t>
    </rPh>
    <phoneticPr fontId="3"/>
  </si>
  <si>
    <t>海外バイオバンク調査、遺伝子差別禁止法調査</t>
    <rPh sb="0" eb="2">
      <t>カイガイ</t>
    </rPh>
    <rPh sb="8" eb="10">
      <t>チョウサ</t>
    </rPh>
    <rPh sb="11" eb="14">
      <t>イデンシ</t>
    </rPh>
    <rPh sb="14" eb="16">
      <t>サベツ</t>
    </rPh>
    <rPh sb="16" eb="19">
      <t>キンシホウ</t>
    </rPh>
    <rPh sb="19" eb="21">
      <t>チョウサ</t>
    </rPh>
    <phoneticPr fontId="3"/>
  </si>
  <si>
    <t>E.株式会社三菱総合研究所</t>
    <phoneticPr fontId="5"/>
  </si>
  <si>
    <t>人工費</t>
    <rPh sb="0" eb="2">
      <t>ジンコウ</t>
    </rPh>
    <rPh sb="2" eb="3">
      <t>ヒ</t>
    </rPh>
    <phoneticPr fontId="3"/>
  </si>
  <si>
    <t>委託費</t>
    <rPh sb="0" eb="3">
      <t>イタクヒ</t>
    </rPh>
    <phoneticPr fontId="3"/>
  </si>
  <si>
    <t>雑役務費</t>
    <rPh sb="0" eb="1">
      <t>ザツ</t>
    </rPh>
    <rPh sb="1" eb="4">
      <t>エキムヒ</t>
    </rPh>
    <phoneticPr fontId="2"/>
  </si>
  <si>
    <t>使用料</t>
    <rPh sb="0" eb="3">
      <t>シヨウリョウ</t>
    </rPh>
    <phoneticPr fontId="2"/>
  </si>
  <si>
    <t>研究員人工費等</t>
    <rPh sb="0" eb="3">
      <t>ケンキュウイン</t>
    </rPh>
    <rPh sb="3" eb="5">
      <t>ジンコウ</t>
    </rPh>
    <rPh sb="5" eb="6">
      <t>ヒ</t>
    </rPh>
    <rPh sb="6" eb="7">
      <t>ナド</t>
    </rPh>
    <phoneticPr fontId="3"/>
  </si>
  <si>
    <t>海外バイオバンク調査等</t>
    <rPh sb="0" eb="2">
      <t>カイガイ</t>
    </rPh>
    <rPh sb="8" eb="10">
      <t>チョウサ</t>
    </rPh>
    <rPh sb="10" eb="11">
      <t>ナド</t>
    </rPh>
    <phoneticPr fontId="3"/>
  </si>
  <si>
    <t>会議日程調整、各種デスクトップ調査支援</t>
    <rPh sb="0" eb="2">
      <t>カイギ</t>
    </rPh>
    <rPh sb="2" eb="4">
      <t>ニッテイ</t>
    </rPh>
    <rPh sb="4" eb="6">
      <t>チョウセイ</t>
    </rPh>
    <rPh sb="7" eb="9">
      <t>カクシュ</t>
    </rPh>
    <rPh sb="15" eb="17">
      <t>チョウサ</t>
    </rPh>
    <rPh sb="17" eb="19">
      <t>シエン</t>
    </rPh>
    <phoneticPr fontId="2"/>
  </si>
  <si>
    <t>データ共有サービスの利用</t>
    <rPh sb="3" eb="5">
      <t>キョウユウ</t>
    </rPh>
    <rPh sb="10" eb="12">
      <t>リヨウ</t>
    </rPh>
    <phoneticPr fontId="2"/>
  </si>
  <si>
    <t>D.富士通株式会社</t>
    <phoneticPr fontId="5"/>
  </si>
  <si>
    <t>役務費・使用料</t>
    <rPh sb="0" eb="3">
      <t>エキムヒ</t>
    </rPh>
    <rPh sb="4" eb="7">
      <t>シヨウリョウ</t>
    </rPh>
    <phoneticPr fontId="5"/>
  </si>
  <si>
    <t>がんゲノム情報レポジトリシステム構築</t>
  </si>
  <si>
    <t>ハードウェア・ソフトウェア保守、データセンター・回線利用</t>
  </si>
  <si>
    <t>ヘルプデスク業務</t>
  </si>
  <si>
    <t>運用支援業務</t>
  </si>
  <si>
    <t xml:space="preserve">停止対応作業 </t>
  </si>
  <si>
    <t>ネットワーク環境構築</t>
  </si>
  <si>
    <t>富士通株式会社</t>
    <rPh sb="0" eb="7">
      <t>フジツウカブシキガイシャ</t>
    </rPh>
    <phoneticPr fontId="5"/>
  </si>
  <si>
    <t>三井情報株式会社</t>
    <rPh sb="0" eb="2">
      <t>ミツイ</t>
    </rPh>
    <rPh sb="2" eb="4">
      <t>ジョウホウ</t>
    </rPh>
    <rPh sb="4" eb="8">
      <t>カブシキガイシャ</t>
    </rPh>
    <phoneticPr fontId="5"/>
  </si>
  <si>
    <t>株式会社日立製作所</t>
    <rPh sb="0" eb="4">
      <t>カブシキガイシャ</t>
    </rPh>
    <rPh sb="4" eb="6">
      <t>ヒタチ</t>
    </rPh>
    <rPh sb="6" eb="9">
      <t>セイサクショ</t>
    </rPh>
    <phoneticPr fontId="5"/>
  </si>
  <si>
    <t>株式会社キアゲン</t>
    <rPh sb="0" eb="4">
      <t>カブシキガイシャ</t>
    </rPh>
    <phoneticPr fontId="5"/>
  </si>
  <si>
    <t>株式会社メディカルエージェンシー</t>
    <rPh sb="0" eb="4">
      <t>カブシキガイシャ</t>
    </rPh>
    <phoneticPr fontId="5"/>
  </si>
  <si>
    <t>ユニアデックス株式会社</t>
  </si>
  <si>
    <t>がんゲノム情報レポジトリシステム構築</t>
    <rPh sb="16" eb="18">
      <t>コウチク</t>
    </rPh>
    <phoneticPr fontId="5"/>
  </si>
  <si>
    <t>ハードウェア・ソフトウェア保守、データセンター・回線利用</t>
    <rPh sb="13" eb="15">
      <t>ホシュ</t>
    </rPh>
    <rPh sb="24" eb="28">
      <t>カイセンリヨウ</t>
    </rPh>
    <phoneticPr fontId="5"/>
  </si>
  <si>
    <t>ゲノム医療知識統合システム構築</t>
    <rPh sb="3" eb="5">
      <t>イリョウ</t>
    </rPh>
    <rPh sb="5" eb="7">
      <t>チシキ</t>
    </rPh>
    <rPh sb="7" eb="9">
      <t>トウゴウ</t>
    </rPh>
    <rPh sb="13" eb="15">
      <t>コウチク</t>
    </rPh>
    <phoneticPr fontId="5"/>
  </si>
  <si>
    <t>がんゲノム医療情報利活用システム構築</t>
    <rPh sb="5" eb="7">
      <t>イリョウ</t>
    </rPh>
    <rPh sb="7" eb="12">
      <t>ジョウホウリカツヨウ</t>
    </rPh>
    <rPh sb="16" eb="18">
      <t>コウチク</t>
    </rPh>
    <phoneticPr fontId="5"/>
  </si>
  <si>
    <t>運用支援業務</t>
    <rPh sb="4" eb="6">
      <t>ギョウム</t>
    </rPh>
    <phoneticPr fontId="5"/>
  </si>
  <si>
    <t>ヘルプデスク業務</t>
    <rPh sb="6" eb="8">
      <t>ギョウム</t>
    </rPh>
    <phoneticPr fontId="5"/>
  </si>
  <si>
    <t>海外知識データベースサービス</t>
    <rPh sb="0" eb="4">
      <t>カイガイチシキ</t>
    </rPh>
    <phoneticPr fontId="5"/>
  </si>
  <si>
    <t>運用支援業務</t>
    <rPh sb="0" eb="6">
      <t>ウンヨウシエンギョウム</t>
    </rPh>
    <phoneticPr fontId="5"/>
  </si>
  <si>
    <t>コンサル業務</t>
    <rPh sb="4" eb="6">
      <t>ギョウム</t>
    </rPh>
    <phoneticPr fontId="5"/>
  </si>
  <si>
    <t>セキュリティ診断業務</t>
    <rPh sb="6" eb="10">
      <t>シンダンギョウム</t>
    </rPh>
    <phoneticPr fontId="5"/>
  </si>
  <si>
    <t>株式会社三菱総合研究所</t>
    <phoneticPr fontId="5"/>
  </si>
  <si>
    <t>がんの全ゲノム解析等に関する体制整備等に係る企画・調査</t>
    <phoneticPr fontId="5"/>
  </si>
  <si>
    <t>-</t>
    <phoneticPr fontId="5"/>
  </si>
  <si>
    <t>⑲「がん対策推進基本計画」に基づき、がん対策の取組を一層推進</t>
    <rPh sb="4" eb="6">
      <t>タイサク</t>
    </rPh>
    <rPh sb="6" eb="8">
      <t>スイシン</t>
    </rPh>
    <rPh sb="8" eb="10">
      <t>キホン</t>
    </rPh>
    <rPh sb="10" eb="12">
      <t>ケイカク</t>
    </rPh>
    <rPh sb="14" eb="15">
      <t>モト</t>
    </rPh>
    <rPh sb="20" eb="22">
      <t>タイサク</t>
    </rPh>
    <rPh sb="23" eb="25">
      <t>トリクミ</t>
    </rPh>
    <rPh sb="26" eb="28">
      <t>イッソウ</t>
    </rPh>
    <rPh sb="28" eb="30">
      <t>スイシン</t>
    </rPh>
    <phoneticPr fontId="5"/>
  </si>
  <si>
    <t>各補助事業については、実施要綱において事業内容及び実施主体（支出先）を示しており、交付要綱で使用可能な費目を定め、事業実績報告書にて事業内容及び支出について報告を受けており、事業目的にかなった補助となっていることを確認している。</t>
    <rPh sb="0" eb="1">
      <t>カク</t>
    </rPh>
    <rPh sb="1" eb="3">
      <t>ホジョ</t>
    </rPh>
    <rPh sb="3" eb="5">
      <t>ジギョウ</t>
    </rPh>
    <rPh sb="11" eb="13">
      <t>ジッシ</t>
    </rPh>
    <rPh sb="13" eb="15">
      <t>ヨウコウ</t>
    </rPh>
    <rPh sb="19" eb="21">
      <t>ジギョウ</t>
    </rPh>
    <rPh sb="21" eb="23">
      <t>ナイヨウ</t>
    </rPh>
    <rPh sb="23" eb="24">
      <t>オヨ</t>
    </rPh>
    <rPh sb="25" eb="27">
      <t>ジッシ</t>
    </rPh>
    <rPh sb="27" eb="29">
      <t>シュタイ</t>
    </rPh>
    <rPh sb="30" eb="32">
      <t>シシュツ</t>
    </rPh>
    <rPh sb="32" eb="33">
      <t>サキ</t>
    </rPh>
    <rPh sb="35" eb="36">
      <t>シメ</t>
    </rPh>
    <rPh sb="41" eb="43">
      <t>コウフ</t>
    </rPh>
    <rPh sb="43" eb="45">
      <t>ヨウコウ</t>
    </rPh>
    <rPh sb="46" eb="48">
      <t>シヨウ</t>
    </rPh>
    <rPh sb="48" eb="50">
      <t>カノウ</t>
    </rPh>
    <rPh sb="51" eb="53">
      <t>ヒモク</t>
    </rPh>
    <rPh sb="54" eb="55">
      <t>サダ</t>
    </rPh>
    <rPh sb="57" eb="59">
      <t>ジギョウ</t>
    </rPh>
    <rPh sb="59" eb="61">
      <t>ジッセキ</t>
    </rPh>
    <rPh sb="61" eb="64">
      <t>ホウコクショ</t>
    </rPh>
    <rPh sb="66" eb="68">
      <t>ジギョウ</t>
    </rPh>
    <rPh sb="68" eb="70">
      <t>ナイヨウ</t>
    </rPh>
    <rPh sb="70" eb="71">
      <t>オヨ</t>
    </rPh>
    <rPh sb="72" eb="74">
      <t>シシュツ</t>
    </rPh>
    <rPh sb="78" eb="80">
      <t>ホウコク</t>
    </rPh>
    <rPh sb="81" eb="82">
      <t>ウ</t>
    </rPh>
    <rPh sb="87" eb="89">
      <t>ジギョウ</t>
    </rPh>
    <rPh sb="89" eb="91">
      <t>モクテキ</t>
    </rPh>
    <rPh sb="96" eb="98">
      <t>ホジョ</t>
    </rPh>
    <rPh sb="107" eb="109">
      <t>カクニン</t>
    </rPh>
    <phoneticPr fontId="5"/>
  </si>
  <si>
    <t>国立研究開発法人国立がん研究センター</t>
  </si>
  <si>
    <t>がんゲノム情報管理センター事業の実施</t>
    <rPh sb="5" eb="7">
      <t>ジョウホウ</t>
    </rPh>
    <rPh sb="7" eb="9">
      <t>カンリ</t>
    </rPh>
    <rPh sb="13" eb="15">
      <t>ジギョウ</t>
    </rPh>
    <rPh sb="16" eb="18">
      <t>ジッシ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</si>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</sst>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57</xdr:col>
      <xdr:colOff>449036</xdr:colOff>
      <xdr:row>43</xdr:row>
      <xdr:rowOff>108857</xdr:rowOff>
    </xdr:from>
    <xdr:ext cx="184731" cy="264560"/>
    <xdr:sp macro="" textlink="">
      <xdr:nvSpPr>
        <xdr:cNvPr id="12" name="テキスト ボックス 11"/>
        <xdr:cNvSpPr txBox="1"/>
      </xdr:nvSpPr>
      <xdr:spPr>
        <a:xfrm>
          <a:off x="12015107" y="16859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38</xdr:col>
      <xdr:colOff>76200</xdr:colOff>
      <xdr:row>133</xdr:row>
      <xdr:rowOff>112059</xdr:rowOff>
    </xdr:from>
    <xdr:to>
      <xdr:col>41</xdr:col>
      <xdr:colOff>165099</xdr:colOff>
      <xdr:row>133</xdr:row>
      <xdr:rowOff>483826</xdr:rowOff>
    </xdr:to>
    <xdr:sp macro="" textlink="">
      <xdr:nvSpPr>
        <xdr:cNvPr id="17" name="テキスト ボックス 16"/>
        <xdr:cNvSpPr txBox="1"/>
      </xdr:nvSpPr>
      <xdr:spPr>
        <a:xfrm>
          <a:off x="7797800" y="27950459"/>
          <a:ext cx="698499" cy="3717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17</xdr:col>
      <xdr:colOff>177800</xdr:colOff>
      <xdr:row>748</xdr:row>
      <xdr:rowOff>139700</xdr:rowOff>
    </xdr:from>
    <xdr:to>
      <xdr:col>40</xdr:col>
      <xdr:colOff>70264</xdr:colOff>
      <xdr:row>750</xdr:row>
      <xdr:rowOff>16512</xdr:rowOff>
    </xdr:to>
    <xdr:sp macro="" textlink="">
      <xdr:nvSpPr>
        <xdr:cNvPr id="23" name="正方形/長方形 22"/>
        <xdr:cNvSpPr/>
      </xdr:nvSpPr>
      <xdr:spPr>
        <a:xfrm>
          <a:off x="3632200" y="94564200"/>
          <a:ext cx="4566064" cy="58801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　厚生労働省　　　　　　　　　　　　　</a:t>
          </a:r>
          <a:r>
            <a:rPr kumimoji="1" lang="en-US" altLang="ja-JP" sz="1400">
              <a:solidFill>
                <a:sysClr val="windowText" lastClr="000000"/>
              </a:solidFill>
            </a:rPr>
            <a:t>7,501</a:t>
          </a:r>
          <a:r>
            <a:rPr kumimoji="1" lang="ja-JP" altLang="en-US" sz="1400" baseline="0">
              <a:solidFill>
                <a:sysClr val="windowText" lastClr="000000"/>
              </a:solidFill>
            </a:rPr>
            <a:t> </a:t>
          </a:r>
          <a:r>
            <a:rPr kumimoji="1" lang="ja-JP" altLang="en-US" sz="1400">
              <a:solidFill>
                <a:sysClr val="windowText" lastClr="000000"/>
              </a:solidFill>
            </a:rPr>
            <a:t>百万円</a:t>
          </a:r>
        </a:p>
      </xdr:txBody>
    </xdr:sp>
    <xdr:clientData/>
  </xdr:twoCellAnchor>
  <xdr:twoCellAnchor>
    <xdr:from>
      <xdr:col>17</xdr:col>
      <xdr:colOff>152400</xdr:colOff>
      <xdr:row>750</xdr:row>
      <xdr:rowOff>139700</xdr:rowOff>
    </xdr:from>
    <xdr:to>
      <xdr:col>40</xdr:col>
      <xdr:colOff>44864</xdr:colOff>
      <xdr:row>752</xdr:row>
      <xdr:rowOff>155117</xdr:rowOff>
    </xdr:to>
    <xdr:sp macro="" textlink="">
      <xdr:nvSpPr>
        <xdr:cNvPr id="24" name="大かっこ 23"/>
        <xdr:cNvSpPr/>
      </xdr:nvSpPr>
      <xdr:spPr>
        <a:xfrm>
          <a:off x="3606800" y="95275400"/>
          <a:ext cx="4566064" cy="7266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がん診療連携拠点病院機能強化事業等が、適切に遂行できるよう、交付要綱に基づき補助金の交付を行っている。</a:t>
          </a:r>
        </a:p>
      </xdr:txBody>
    </xdr:sp>
    <xdr:clientData/>
  </xdr:twoCellAnchor>
  <xdr:twoCellAnchor>
    <xdr:from>
      <xdr:col>28</xdr:col>
      <xdr:colOff>165100</xdr:colOff>
      <xdr:row>752</xdr:row>
      <xdr:rowOff>25400</xdr:rowOff>
    </xdr:from>
    <xdr:to>
      <xdr:col>28</xdr:col>
      <xdr:colOff>165100</xdr:colOff>
      <xdr:row>752</xdr:row>
      <xdr:rowOff>355087</xdr:rowOff>
    </xdr:to>
    <xdr:cxnSp macro="">
      <xdr:nvCxnSpPr>
        <xdr:cNvPr id="25" name="直線コネクタ 24"/>
        <xdr:cNvCxnSpPr/>
      </xdr:nvCxnSpPr>
      <xdr:spPr>
        <a:xfrm>
          <a:off x="5854700" y="95872300"/>
          <a:ext cx="0" cy="32968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753</xdr:row>
      <xdr:rowOff>12700</xdr:rowOff>
    </xdr:from>
    <xdr:to>
      <xdr:col>45</xdr:col>
      <xdr:colOff>12700</xdr:colOff>
      <xdr:row>753</xdr:row>
      <xdr:rowOff>25400</xdr:rowOff>
    </xdr:to>
    <xdr:cxnSp macro="">
      <xdr:nvCxnSpPr>
        <xdr:cNvPr id="26" name="直線コネクタ 25"/>
        <xdr:cNvCxnSpPr/>
      </xdr:nvCxnSpPr>
      <xdr:spPr>
        <a:xfrm>
          <a:off x="2641600" y="96215200"/>
          <a:ext cx="6515100" cy="127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12700</xdr:colOff>
      <xdr:row>753</xdr:row>
      <xdr:rowOff>0</xdr:rowOff>
    </xdr:from>
    <xdr:to>
      <xdr:col>13</xdr:col>
      <xdr:colOff>13730</xdr:colOff>
      <xdr:row>754</xdr:row>
      <xdr:rowOff>99819</xdr:rowOff>
    </xdr:to>
    <xdr:cxnSp macro="">
      <xdr:nvCxnSpPr>
        <xdr:cNvPr id="27" name="直線矢印コネクタ 26"/>
        <xdr:cNvCxnSpPr/>
      </xdr:nvCxnSpPr>
      <xdr:spPr>
        <a:xfrm>
          <a:off x="2654300" y="96202500"/>
          <a:ext cx="1030" cy="45541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190500</xdr:colOff>
      <xdr:row>753</xdr:row>
      <xdr:rowOff>25400</xdr:rowOff>
    </xdr:from>
    <xdr:to>
      <xdr:col>44</xdr:col>
      <xdr:colOff>191530</xdr:colOff>
      <xdr:row>754</xdr:row>
      <xdr:rowOff>125219</xdr:rowOff>
    </xdr:to>
    <xdr:cxnSp macro="">
      <xdr:nvCxnSpPr>
        <xdr:cNvPr id="28" name="直線矢印コネクタ 27"/>
        <xdr:cNvCxnSpPr/>
      </xdr:nvCxnSpPr>
      <xdr:spPr>
        <a:xfrm>
          <a:off x="9131300" y="96227900"/>
          <a:ext cx="1030" cy="45541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165100</xdr:colOff>
      <xdr:row>753</xdr:row>
      <xdr:rowOff>25400</xdr:rowOff>
    </xdr:from>
    <xdr:to>
      <xdr:col>28</xdr:col>
      <xdr:colOff>166130</xdr:colOff>
      <xdr:row>754</xdr:row>
      <xdr:rowOff>125219</xdr:rowOff>
    </xdr:to>
    <xdr:cxnSp macro="">
      <xdr:nvCxnSpPr>
        <xdr:cNvPr id="29" name="直線矢印コネクタ 28"/>
        <xdr:cNvCxnSpPr/>
      </xdr:nvCxnSpPr>
      <xdr:spPr>
        <a:xfrm>
          <a:off x="5854700" y="96227900"/>
          <a:ext cx="1030" cy="45541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25400</xdr:colOff>
      <xdr:row>755</xdr:row>
      <xdr:rowOff>50800</xdr:rowOff>
    </xdr:from>
    <xdr:to>
      <xdr:col>20</xdr:col>
      <xdr:colOff>25400</xdr:colOff>
      <xdr:row>756</xdr:row>
      <xdr:rowOff>241300</xdr:rowOff>
    </xdr:to>
    <xdr:sp macro="" textlink="">
      <xdr:nvSpPr>
        <xdr:cNvPr id="30" name="正方形/長方形 29"/>
        <xdr:cNvSpPr/>
      </xdr:nvSpPr>
      <xdr:spPr>
        <a:xfrm>
          <a:off x="1447800" y="96964500"/>
          <a:ext cx="2641600" cy="5461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Ａ　　都道府県（</a:t>
          </a:r>
          <a:r>
            <a:rPr kumimoji="1" lang="en-US" altLang="ja-JP" sz="1100">
              <a:solidFill>
                <a:sysClr val="windowText" lastClr="000000"/>
              </a:solidFill>
            </a:rPr>
            <a:t>47</a:t>
          </a:r>
          <a:r>
            <a:rPr kumimoji="1" lang="ja-JP" altLang="en-US" sz="1100">
              <a:solidFill>
                <a:sysClr val="windowText" lastClr="000000"/>
              </a:solidFill>
            </a:rPr>
            <a:t>）　　</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1,761</a:t>
          </a:r>
          <a:r>
            <a:rPr kumimoji="1" lang="ja-JP" altLang="en-US" sz="1100">
              <a:solidFill>
                <a:sysClr val="windowText" lastClr="000000"/>
              </a:solidFill>
            </a:rPr>
            <a:t>百万円</a:t>
          </a:r>
        </a:p>
      </xdr:txBody>
    </xdr:sp>
    <xdr:clientData/>
  </xdr:twoCellAnchor>
  <xdr:twoCellAnchor>
    <xdr:from>
      <xdr:col>10</xdr:col>
      <xdr:colOff>50800</xdr:colOff>
      <xdr:row>753</xdr:row>
      <xdr:rowOff>304800</xdr:rowOff>
    </xdr:from>
    <xdr:to>
      <xdr:col>17</xdr:col>
      <xdr:colOff>104108</xdr:colOff>
      <xdr:row>755</xdr:row>
      <xdr:rowOff>130783</xdr:rowOff>
    </xdr:to>
    <xdr:sp macro="" textlink="">
      <xdr:nvSpPr>
        <xdr:cNvPr id="31" name="正方形/長方形 30"/>
        <xdr:cNvSpPr/>
      </xdr:nvSpPr>
      <xdr:spPr>
        <a:xfrm>
          <a:off x="2082800" y="96507300"/>
          <a:ext cx="1475708" cy="5371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152401</xdr:colOff>
      <xdr:row>757</xdr:row>
      <xdr:rowOff>38100</xdr:rowOff>
    </xdr:from>
    <xdr:to>
      <xdr:col>20</xdr:col>
      <xdr:colOff>12700</xdr:colOff>
      <xdr:row>759</xdr:row>
      <xdr:rowOff>203200</xdr:rowOff>
    </xdr:to>
    <xdr:sp macro="" textlink="">
      <xdr:nvSpPr>
        <xdr:cNvPr id="32" name="大かっこ 31"/>
        <xdr:cNvSpPr/>
      </xdr:nvSpPr>
      <xdr:spPr>
        <a:xfrm>
          <a:off x="1371601" y="97663000"/>
          <a:ext cx="2705099" cy="876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がん診療連携拠点病院機能強化事業の実施、がん診療連携拠点病院等への補助金の配分</a:t>
          </a:r>
        </a:p>
      </xdr:txBody>
    </xdr:sp>
    <xdr:clientData/>
  </xdr:twoCellAnchor>
  <xdr:twoCellAnchor>
    <xdr:from>
      <xdr:col>13</xdr:col>
      <xdr:colOff>0</xdr:colOff>
      <xdr:row>759</xdr:row>
      <xdr:rowOff>203200</xdr:rowOff>
    </xdr:from>
    <xdr:to>
      <xdr:col>13</xdr:col>
      <xdr:colOff>1072</xdr:colOff>
      <xdr:row>760</xdr:row>
      <xdr:rowOff>348739</xdr:rowOff>
    </xdr:to>
    <xdr:cxnSp macro="">
      <xdr:nvCxnSpPr>
        <xdr:cNvPr id="33" name="直線矢印コネクタ 32"/>
        <xdr:cNvCxnSpPr/>
      </xdr:nvCxnSpPr>
      <xdr:spPr>
        <a:xfrm>
          <a:off x="2641600" y="98539300"/>
          <a:ext cx="1072" cy="50113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25400</xdr:colOff>
      <xdr:row>760</xdr:row>
      <xdr:rowOff>292100</xdr:rowOff>
    </xdr:from>
    <xdr:to>
      <xdr:col>16</xdr:col>
      <xdr:colOff>142837</xdr:colOff>
      <xdr:row>761</xdr:row>
      <xdr:rowOff>333983</xdr:rowOff>
    </xdr:to>
    <xdr:sp macro="" textlink="">
      <xdr:nvSpPr>
        <xdr:cNvPr id="34" name="正方形/長方形 33"/>
        <xdr:cNvSpPr/>
      </xdr:nvSpPr>
      <xdr:spPr>
        <a:xfrm>
          <a:off x="2057400" y="98983800"/>
          <a:ext cx="1336637" cy="3974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127001</xdr:colOff>
      <xdr:row>762</xdr:row>
      <xdr:rowOff>0</xdr:rowOff>
    </xdr:from>
    <xdr:to>
      <xdr:col>20</xdr:col>
      <xdr:colOff>38101</xdr:colOff>
      <xdr:row>764</xdr:row>
      <xdr:rowOff>114300</xdr:rowOff>
    </xdr:to>
    <xdr:sp macro="" textlink="">
      <xdr:nvSpPr>
        <xdr:cNvPr id="35" name="正方形/長方形 34"/>
        <xdr:cNvSpPr/>
      </xdr:nvSpPr>
      <xdr:spPr>
        <a:xfrm>
          <a:off x="1346201" y="99402900"/>
          <a:ext cx="2755900" cy="8255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［東京都の例］</a:t>
          </a:r>
          <a:endParaRPr kumimoji="1" lang="en-US" altLang="ja-JP" sz="1100">
            <a:solidFill>
              <a:sysClr val="windowText" lastClr="000000"/>
            </a:solidFill>
          </a:endParaRPr>
        </a:p>
        <a:p>
          <a:pPr algn="l"/>
          <a:r>
            <a:rPr kumimoji="1" lang="ja-JP" altLang="en-US" sz="1100">
              <a:solidFill>
                <a:sysClr val="windowText" lastClr="000000"/>
              </a:solidFill>
            </a:rPr>
            <a:t>Ｂ　がん診療連携拠点病院等（</a:t>
          </a:r>
          <a:r>
            <a:rPr kumimoji="1" lang="en-US" altLang="ja-JP" sz="1100">
              <a:solidFill>
                <a:sysClr val="windowText" lastClr="000000"/>
              </a:solidFill>
            </a:rPr>
            <a:t>21</a:t>
          </a:r>
          <a:r>
            <a:rPr kumimoji="1" lang="ja-JP" altLang="en-US" sz="1100">
              <a:solidFill>
                <a:sysClr val="windowText" lastClr="000000"/>
              </a:solidFill>
            </a:rPr>
            <a:t>）</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178</a:t>
          </a:r>
          <a:r>
            <a:rPr kumimoji="1" lang="ja-JP" altLang="en-US" sz="1100">
              <a:solidFill>
                <a:sysClr val="windowText" lastClr="000000"/>
              </a:solidFill>
              <a:latin typeface="+mn-lt"/>
              <a:ea typeface="+mn-ea"/>
              <a:cs typeface="+mn-cs"/>
            </a:rPr>
            <a:t>百万円</a:t>
          </a:r>
          <a:endParaRPr kumimoji="1" lang="en-US" sz="1100">
            <a:solidFill>
              <a:schemeClr val="lt1"/>
            </a:solidFill>
            <a:latin typeface="+mn-lt"/>
            <a:ea typeface="+mn-ea"/>
            <a:cs typeface="+mn-cs"/>
          </a:endParaRPr>
        </a:p>
      </xdr:txBody>
    </xdr:sp>
    <xdr:clientData/>
  </xdr:twoCellAnchor>
  <xdr:twoCellAnchor>
    <xdr:from>
      <xdr:col>6</xdr:col>
      <xdr:colOff>114300</xdr:colOff>
      <xdr:row>764</xdr:row>
      <xdr:rowOff>177800</xdr:rowOff>
    </xdr:from>
    <xdr:to>
      <xdr:col>20</xdr:col>
      <xdr:colOff>25400</xdr:colOff>
      <xdr:row>765</xdr:row>
      <xdr:rowOff>381000</xdr:rowOff>
    </xdr:to>
    <xdr:sp macro="" textlink="">
      <xdr:nvSpPr>
        <xdr:cNvPr id="36" name="大かっこ 35"/>
        <xdr:cNvSpPr/>
      </xdr:nvSpPr>
      <xdr:spPr>
        <a:xfrm>
          <a:off x="1333500" y="100291900"/>
          <a:ext cx="2755900" cy="876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がん診療連携拠点病院機能強化事業の実施</a:t>
          </a:r>
          <a:endParaRPr kumimoji="1" lang="en-US" altLang="ja-JP" sz="1100"/>
        </a:p>
        <a:p>
          <a:pPr algn="ctr"/>
          <a:r>
            <a:rPr kumimoji="1" lang="ja-JP" altLang="en-US" sz="1100"/>
            <a:t>（独立行政法人、国立大学法人以外）</a:t>
          </a:r>
        </a:p>
      </xdr:txBody>
    </xdr:sp>
    <xdr:clientData/>
  </xdr:twoCellAnchor>
  <xdr:twoCellAnchor>
    <xdr:from>
      <xdr:col>25</xdr:col>
      <xdr:colOff>127000</xdr:colOff>
      <xdr:row>754</xdr:row>
      <xdr:rowOff>50800</xdr:rowOff>
    </xdr:from>
    <xdr:to>
      <xdr:col>32</xdr:col>
      <xdr:colOff>44824</xdr:colOff>
      <xdr:row>755</xdr:row>
      <xdr:rowOff>105383</xdr:rowOff>
    </xdr:to>
    <xdr:sp macro="" textlink="">
      <xdr:nvSpPr>
        <xdr:cNvPr id="37" name="正方形/長方形 36"/>
        <xdr:cNvSpPr/>
      </xdr:nvSpPr>
      <xdr:spPr>
        <a:xfrm>
          <a:off x="5207000" y="96608900"/>
          <a:ext cx="1340224" cy="4101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152400</xdr:colOff>
      <xdr:row>755</xdr:row>
      <xdr:rowOff>88900</xdr:rowOff>
    </xdr:from>
    <xdr:to>
      <xdr:col>35</xdr:col>
      <xdr:colOff>76200</xdr:colOff>
      <xdr:row>756</xdr:row>
      <xdr:rowOff>279400</xdr:rowOff>
    </xdr:to>
    <xdr:sp macro="" textlink="">
      <xdr:nvSpPr>
        <xdr:cNvPr id="38" name="正方形/長方形 37"/>
        <xdr:cNvSpPr/>
      </xdr:nvSpPr>
      <xdr:spPr>
        <a:xfrm>
          <a:off x="4419600" y="97002600"/>
          <a:ext cx="2768600" cy="5461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Ｃ　がん診療連携拠点病院等（</a:t>
          </a:r>
          <a:r>
            <a:rPr kumimoji="1" lang="en-US" altLang="ja-JP" sz="1100">
              <a:solidFill>
                <a:sysClr val="windowText" lastClr="000000"/>
              </a:solidFill>
            </a:rPr>
            <a:t>118</a:t>
          </a:r>
          <a:r>
            <a:rPr kumimoji="1" lang="ja-JP" altLang="en-US" sz="1100">
              <a:solidFill>
                <a:sysClr val="windowText" lastClr="000000"/>
              </a:solidFill>
            </a:rPr>
            <a:t>）</a:t>
          </a:r>
          <a:endParaRPr kumimoji="1" lang="en-US" altLang="ja-JP" sz="1100">
            <a:solidFill>
              <a:sysClr val="windowText" lastClr="000000"/>
            </a:solidFill>
          </a:endParaRPr>
        </a:p>
        <a:p>
          <a:pPr algn="l"/>
          <a:r>
            <a:rPr kumimoji="1" lang="en-US" altLang="ja-JP" sz="1100">
              <a:solidFill>
                <a:sysClr val="windowText" lastClr="000000"/>
              </a:solidFill>
            </a:rPr>
            <a:t>                                            5,714</a:t>
          </a:r>
          <a:r>
            <a:rPr kumimoji="1" lang="ja-JP" altLang="en-US" sz="1100">
              <a:solidFill>
                <a:sysClr val="windowText" lastClr="000000"/>
              </a:solidFill>
            </a:rPr>
            <a:t>百万円</a:t>
          </a:r>
        </a:p>
      </xdr:txBody>
    </xdr:sp>
    <xdr:clientData/>
  </xdr:twoCellAnchor>
  <xdr:twoCellAnchor>
    <xdr:from>
      <xdr:col>21</xdr:col>
      <xdr:colOff>127000</xdr:colOff>
      <xdr:row>757</xdr:row>
      <xdr:rowOff>50800</xdr:rowOff>
    </xdr:from>
    <xdr:to>
      <xdr:col>35</xdr:col>
      <xdr:colOff>88900</xdr:colOff>
      <xdr:row>759</xdr:row>
      <xdr:rowOff>266700</xdr:rowOff>
    </xdr:to>
    <xdr:sp macro="" textlink="">
      <xdr:nvSpPr>
        <xdr:cNvPr id="39" name="大かっこ 38"/>
        <xdr:cNvSpPr/>
      </xdr:nvSpPr>
      <xdr:spPr>
        <a:xfrm>
          <a:off x="4394200" y="97675700"/>
          <a:ext cx="2806700" cy="9271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がん診療連携拠点病院機能強化事業</a:t>
          </a:r>
          <a:r>
            <a:rPr kumimoji="1" lang="ja-JP" altLang="ja-JP" sz="1100">
              <a:solidFill>
                <a:schemeClr val="tx1"/>
              </a:solidFill>
              <a:effectLst/>
              <a:latin typeface="+mn-lt"/>
              <a:ea typeface="+mn-ea"/>
              <a:cs typeface="+mn-cs"/>
            </a:rPr>
            <a:t>（独立行政法人、国立大学法人）</a:t>
          </a:r>
          <a:r>
            <a:rPr kumimoji="1" lang="ja-JP" altLang="en-US" sz="1100">
              <a:solidFill>
                <a:schemeClr val="tx1"/>
              </a:solidFill>
              <a:effectLst/>
              <a:latin typeface="+mn-lt"/>
              <a:ea typeface="+mn-ea"/>
              <a:cs typeface="+mn-cs"/>
            </a:rPr>
            <a:t>、がんゲノム情報管理センター事業の</a:t>
          </a:r>
          <a:r>
            <a:rPr kumimoji="1" lang="ja-JP" altLang="en-US" sz="1100">
              <a:solidFill>
                <a:schemeClr val="tx1"/>
              </a:solidFill>
              <a:latin typeface="+mn-lt"/>
              <a:ea typeface="+mn-ea"/>
              <a:cs typeface="+mn-cs"/>
            </a:rPr>
            <a:t>実施</a:t>
          </a:r>
          <a:endParaRPr kumimoji="1" lang="en-US" altLang="ja-JP" sz="1100">
            <a:solidFill>
              <a:schemeClr val="tx1"/>
            </a:solidFill>
            <a:latin typeface="+mn-lt"/>
            <a:ea typeface="+mn-ea"/>
            <a:cs typeface="+mn-cs"/>
          </a:endParaRPr>
        </a:p>
        <a:p>
          <a:pPr algn="l"/>
          <a:r>
            <a:rPr kumimoji="1" lang="ja-JP" altLang="en-US" sz="1100">
              <a:solidFill>
                <a:schemeClr val="tx1"/>
              </a:solidFill>
              <a:latin typeface="+mn-lt"/>
              <a:ea typeface="+mn-ea"/>
              <a:cs typeface="+mn-cs"/>
            </a:rPr>
            <a:t>　　　　　　　　</a:t>
          </a:r>
          <a:endParaRPr kumimoji="1" lang="ja-JP" altLang="en-US" sz="1100"/>
        </a:p>
      </xdr:txBody>
    </xdr:sp>
    <xdr:clientData/>
  </xdr:twoCellAnchor>
  <xdr:twoCellAnchor>
    <xdr:from>
      <xdr:col>23</xdr:col>
      <xdr:colOff>101600</xdr:colOff>
      <xdr:row>760</xdr:row>
      <xdr:rowOff>177800</xdr:rowOff>
    </xdr:from>
    <xdr:to>
      <xdr:col>33</xdr:col>
      <xdr:colOff>190500</xdr:colOff>
      <xdr:row>762</xdr:row>
      <xdr:rowOff>46458</xdr:rowOff>
    </xdr:to>
    <xdr:sp macro="" textlink="">
      <xdr:nvSpPr>
        <xdr:cNvPr id="40" name="テキスト ボックス 39"/>
        <xdr:cNvSpPr txBox="1"/>
      </xdr:nvSpPr>
      <xdr:spPr>
        <a:xfrm>
          <a:off x="4775200" y="98869500"/>
          <a:ext cx="2120900" cy="5798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一般競争入札（総合評価</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28</xdr:col>
      <xdr:colOff>152400</xdr:colOff>
      <xdr:row>759</xdr:row>
      <xdr:rowOff>190500</xdr:rowOff>
    </xdr:from>
    <xdr:to>
      <xdr:col>28</xdr:col>
      <xdr:colOff>153472</xdr:colOff>
      <xdr:row>760</xdr:row>
      <xdr:rowOff>336039</xdr:rowOff>
    </xdr:to>
    <xdr:cxnSp macro="">
      <xdr:nvCxnSpPr>
        <xdr:cNvPr id="41" name="直線矢印コネクタ 40"/>
        <xdr:cNvCxnSpPr/>
      </xdr:nvCxnSpPr>
      <xdr:spPr>
        <a:xfrm>
          <a:off x="5842000" y="98526600"/>
          <a:ext cx="1072" cy="50113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50800</xdr:colOff>
      <xdr:row>762</xdr:row>
      <xdr:rowOff>0</xdr:rowOff>
    </xdr:from>
    <xdr:to>
      <xdr:col>34</xdr:col>
      <xdr:colOff>165100</xdr:colOff>
      <xdr:row>764</xdr:row>
      <xdr:rowOff>88900</xdr:rowOff>
    </xdr:to>
    <xdr:sp macro="" textlink="">
      <xdr:nvSpPr>
        <xdr:cNvPr id="42" name="正方形/長方形 41"/>
        <xdr:cNvSpPr/>
      </xdr:nvSpPr>
      <xdr:spPr>
        <a:xfrm>
          <a:off x="4521200" y="99402900"/>
          <a:ext cx="2552700" cy="8001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［国立がん研究センター（がんゲノム情報管理センター事業）の例］</a:t>
          </a:r>
          <a:endParaRPr kumimoji="1" lang="en-US" altLang="ja-JP" sz="1100">
            <a:solidFill>
              <a:sysClr val="windowText" lastClr="000000"/>
            </a:solidFill>
          </a:endParaRPr>
        </a:p>
        <a:p>
          <a:pPr algn="l"/>
          <a:r>
            <a:rPr kumimoji="1" lang="ja-JP" altLang="en-US" sz="1100">
              <a:solidFill>
                <a:sysClr val="windowText" lastClr="000000"/>
              </a:solidFill>
            </a:rPr>
            <a:t>Ｄ　民間団体（</a:t>
          </a:r>
          <a:r>
            <a:rPr kumimoji="1" lang="en-US" altLang="ja-JP" sz="1100">
              <a:solidFill>
                <a:sysClr val="windowText" lastClr="000000"/>
              </a:solidFill>
            </a:rPr>
            <a:t>38</a:t>
          </a:r>
          <a:r>
            <a:rPr kumimoji="1" lang="ja-JP" altLang="en-US" sz="1100">
              <a:solidFill>
                <a:sysClr val="windowText" lastClr="000000"/>
              </a:solidFill>
            </a:rPr>
            <a:t>）　</a:t>
          </a:r>
          <a:r>
            <a:rPr kumimoji="1" lang="en-US" altLang="ja-JP" sz="1100">
              <a:solidFill>
                <a:sysClr val="windowText" lastClr="000000"/>
              </a:solidFill>
            </a:rPr>
            <a:t>2,298 </a:t>
          </a:r>
          <a:r>
            <a:rPr kumimoji="1" lang="ja-JP" altLang="en-US" sz="1100">
              <a:solidFill>
                <a:sysClr val="windowText" lastClr="000000"/>
              </a:solidFill>
            </a:rPr>
            <a:t>百万円</a:t>
          </a:r>
        </a:p>
      </xdr:txBody>
    </xdr:sp>
    <xdr:clientData/>
  </xdr:twoCellAnchor>
  <xdr:twoCellAnchor>
    <xdr:from>
      <xdr:col>22</xdr:col>
      <xdr:colOff>12700</xdr:colOff>
      <xdr:row>764</xdr:row>
      <xdr:rowOff>190500</xdr:rowOff>
    </xdr:from>
    <xdr:to>
      <xdr:col>34</xdr:col>
      <xdr:colOff>177800</xdr:colOff>
      <xdr:row>765</xdr:row>
      <xdr:rowOff>647700</xdr:rowOff>
    </xdr:to>
    <xdr:sp macro="" textlink="">
      <xdr:nvSpPr>
        <xdr:cNvPr id="43" name="大かっこ 42"/>
        <xdr:cNvSpPr/>
      </xdr:nvSpPr>
      <xdr:spPr>
        <a:xfrm>
          <a:off x="4483100" y="100304600"/>
          <a:ext cx="2603500" cy="1130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がん患者レポジトリーシステム構築、ゲノム医療知識統合システム構築、がんゲノム医療情報利活用システム構築等</a:t>
          </a:r>
        </a:p>
      </xdr:txBody>
    </xdr:sp>
    <xdr:clientData/>
  </xdr:twoCellAnchor>
  <xdr:twoCellAnchor>
    <xdr:from>
      <xdr:col>38</xdr:col>
      <xdr:colOff>38100</xdr:colOff>
      <xdr:row>755</xdr:row>
      <xdr:rowOff>63500</xdr:rowOff>
    </xdr:from>
    <xdr:to>
      <xdr:col>49</xdr:col>
      <xdr:colOff>368300</xdr:colOff>
      <xdr:row>756</xdr:row>
      <xdr:rowOff>254000</xdr:rowOff>
    </xdr:to>
    <xdr:sp macro="" textlink="">
      <xdr:nvSpPr>
        <xdr:cNvPr id="44" name="正方形/長方形 43"/>
        <xdr:cNvSpPr/>
      </xdr:nvSpPr>
      <xdr:spPr>
        <a:xfrm>
          <a:off x="7759700" y="96977200"/>
          <a:ext cx="2565400" cy="5461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Ｅ　株式会社三菱総合研究所（</a:t>
          </a:r>
          <a:r>
            <a:rPr kumimoji="1" lang="en-US" altLang="ja-JP" sz="1100">
              <a:solidFill>
                <a:sysClr val="windowText" lastClr="000000"/>
              </a:solidFill>
            </a:rPr>
            <a:t>1</a:t>
          </a:r>
          <a:r>
            <a:rPr kumimoji="1" lang="ja-JP" altLang="en-US" sz="1100">
              <a:solidFill>
                <a:sysClr val="windowText" lastClr="000000"/>
              </a:solidFill>
            </a:rPr>
            <a:t>）</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26</a:t>
          </a:r>
          <a:r>
            <a:rPr kumimoji="1" lang="ja-JP" altLang="en-US" sz="1100">
              <a:solidFill>
                <a:sysClr val="windowText" lastClr="000000"/>
              </a:solidFill>
            </a:rPr>
            <a:t>百万円</a:t>
          </a:r>
        </a:p>
      </xdr:txBody>
    </xdr:sp>
    <xdr:clientData/>
  </xdr:twoCellAnchor>
  <xdr:twoCellAnchor>
    <xdr:from>
      <xdr:col>39</xdr:col>
      <xdr:colOff>114300</xdr:colOff>
      <xdr:row>753</xdr:row>
      <xdr:rowOff>342900</xdr:rowOff>
    </xdr:from>
    <xdr:to>
      <xdr:col>49</xdr:col>
      <xdr:colOff>203200</xdr:colOff>
      <xdr:row>755</xdr:row>
      <xdr:rowOff>148058</xdr:rowOff>
    </xdr:to>
    <xdr:sp macro="" textlink="">
      <xdr:nvSpPr>
        <xdr:cNvPr id="45" name="テキスト ボックス 44"/>
        <xdr:cNvSpPr txBox="1"/>
      </xdr:nvSpPr>
      <xdr:spPr>
        <a:xfrm>
          <a:off x="8039100" y="96545400"/>
          <a:ext cx="2120900" cy="51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一般競争入札（総合評価</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37</xdr:col>
      <xdr:colOff>190500</xdr:colOff>
      <xdr:row>757</xdr:row>
      <xdr:rowOff>38100</xdr:rowOff>
    </xdr:from>
    <xdr:to>
      <xdr:col>49</xdr:col>
      <xdr:colOff>355600</xdr:colOff>
      <xdr:row>759</xdr:row>
      <xdr:rowOff>190500</xdr:rowOff>
    </xdr:to>
    <xdr:sp macro="" textlink="">
      <xdr:nvSpPr>
        <xdr:cNvPr id="46" name="大かっこ 45"/>
        <xdr:cNvSpPr/>
      </xdr:nvSpPr>
      <xdr:spPr>
        <a:xfrm>
          <a:off x="7708900" y="97663000"/>
          <a:ext cx="2603500" cy="8636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がんの全ゲノム解析等に関する体制整備等に係る企画・調査</a:t>
          </a:r>
        </a:p>
      </xdr:txBody>
    </xdr:sp>
    <xdr:clientData/>
  </xdr:twoCellAnchor>
  <xdr:twoCellAnchor>
    <xdr:from>
      <xdr:col>44</xdr:col>
      <xdr:colOff>25400</xdr:colOff>
      <xdr:row>759</xdr:row>
      <xdr:rowOff>203200</xdr:rowOff>
    </xdr:from>
    <xdr:to>
      <xdr:col>44</xdr:col>
      <xdr:colOff>26472</xdr:colOff>
      <xdr:row>760</xdr:row>
      <xdr:rowOff>348739</xdr:rowOff>
    </xdr:to>
    <xdr:cxnSp macro="">
      <xdr:nvCxnSpPr>
        <xdr:cNvPr id="51" name="直線矢印コネクタ 50"/>
        <xdr:cNvCxnSpPr/>
      </xdr:nvCxnSpPr>
      <xdr:spPr>
        <a:xfrm>
          <a:off x="8966200" y="98539300"/>
          <a:ext cx="1072" cy="501139"/>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50800</xdr:colOff>
      <xdr:row>761</xdr:row>
      <xdr:rowOff>342900</xdr:rowOff>
    </xdr:from>
    <xdr:to>
      <xdr:col>49</xdr:col>
      <xdr:colOff>381000</xdr:colOff>
      <xdr:row>764</xdr:row>
      <xdr:rowOff>76200</xdr:rowOff>
    </xdr:to>
    <xdr:sp macro="" textlink="">
      <xdr:nvSpPr>
        <xdr:cNvPr id="52" name="正方形/長方形 51"/>
        <xdr:cNvSpPr/>
      </xdr:nvSpPr>
      <xdr:spPr>
        <a:xfrm>
          <a:off x="7772400" y="99390200"/>
          <a:ext cx="2565400" cy="8001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Ｆ　エム・アールアイ・リサーチアソシエイツ株式会社（</a:t>
          </a:r>
          <a:r>
            <a:rPr kumimoji="1" lang="en-US" altLang="ja-JP" sz="1100">
              <a:solidFill>
                <a:sysClr val="windowText" lastClr="000000"/>
              </a:solidFill>
            </a:rPr>
            <a:t>1</a:t>
          </a:r>
          <a:r>
            <a:rPr kumimoji="1" lang="ja-JP" altLang="en-US" sz="1100">
              <a:solidFill>
                <a:sysClr val="windowText" lastClr="000000"/>
              </a:solidFill>
            </a:rPr>
            <a:t>）</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3.5</a:t>
          </a:r>
          <a:r>
            <a:rPr kumimoji="1" lang="ja-JP" altLang="en-US" sz="1100">
              <a:solidFill>
                <a:sysClr val="windowText" lastClr="000000"/>
              </a:solidFill>
            </a:rPr>
            <a:t>百万円</a:t>
          </a:r>
        </a:p>
      </xdr:txBody>
    </xdr:sp>
    <xdr:clientData/>
  </xdr:twoCellAnchor>
  <xdr:twoCellAnchor>
    <xdr:from>
      <xdr:col>40</xdr:col>
      <xdr:colOff>101600</xdr:colOff>
      <xdr:row>760</xdr:row>
      <xdr:rowOff>241300</xdr:rowOff>
    </xdr:from>
    <xdr:to>
      <xdr:col>49</xdr:col>
      <xdr:colOff>393700</xdr:colOff>
      <xdr:row>762</xdr:row>
      <xdr:rowOff>109958</xdr:rowOff>
    </xdr:to>
    <xdr:sp macro="" textlink="">
      <xdr:nvSpPr>
        <xdr:cNvPr id="53" name="テキスト ボックス 52"/>
        <xdr:cNvSpPr txBox="1"/>
      </xdr:nvSpPr>
      <xdr:spPr>
        <a:xfrm>
          <a:off x="8229600" y="98933000"/>
          <a:ext cx="2120900" cy="5798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38</xdr:col>
      <xdr:colOff>12700</xdr:colOff>
      <xdr:row>764</xdr:row>
      <xdr:rowOff>165100</xdr:rowOff>
    </xdr:from>
    <xdr:to>
      <xdr:col>49</xdr:col>
      <xdr:colOff>381000</xdr:colOff>
      <xdr:row>765</xdr:row>
      <xdr:rowOff>355600</xdr:rowOff>
    </xdr:to>
    <xdr:sp macro="" textlink="">
      <xdr:nvSpPr>
        <xdr:cNvPr id="54" name="大かっこ 53"/>
        <xdr:cNvSpPr/>
      </xdr:nvSpPr>
      <xdr:spPr>
        <a:xfrm>
          <a:off x="7734300" y="100279200"/>
          <a:ext cx="2603500" cy="8636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海外バイオバンク調査、遺伝子差別禁止法等調査等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77" zoomScale="75" zoomScaleNormal="75" zoomScaleSheetLayoutView="75" zoomScalePageLayoutView="85" workbookViewId="0">
      <selection activeCell="T1152" sqref="T11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403</v>
      </c>
      <c r="AJ2" s="940" t="s">
        <v>791</v>
      </c>
      <c r="AK2" s="940"/>
      <c r="AL2" s="940"/>
      <c r="AM2" s="940"/>
      <c r="AN2" s="98" t="s">
        <v>403</v>
      </c>
      <c r="AO2" s="940">
        <v>20</v>
      </c>
      <c r="AP2" s="940"/>
      <c r="AQ2" s="940"/>
      <c r="AR2" s="99" t="s">
        <v>708</v>
      </c>
      <c r="AS2" s="946">
        <v>404</v>
      </c>
      <c r="AT2" s="946"/>
      <c r="AU2" s="946"/>
      <c r="AV2" s="98" t="str">
        <f>IF(AW2="","","-")</f>
        <v/>
      </c>
      <c r="AW2" s="906"/>
      <c r="AX2" s="906"/>
    </row>
    <row r="3" spans="1:50" ht="21" customHeight="1" thickBot="1" x14ac:dyDescent="0.2">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709</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712</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386</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子ども・若者育成支援、少子化社会対策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387</v>
      </c>
      <c r="Q12" s="441"/>
      <c r="R12" s="441"/>
      <c r="S12" s="441"/>
      <c r="T12" s="441"/>
      <c r="U12" s="441"/>
      <c r="V12" s="442"/>
      <c r="W12" s="446" t="s">
        <v>409</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5694</v>
      </c>
      <c r="Q13" s="656"/>
      <c r="R13" s="656"/>
      <c r="S13" s="656"/>
      <c r="T13" s="656"/>
      <c r="U13" s="656"/>
      <c r="V13" s="657"/>
      <c r="W13" s="655">
        <v>6707</v>
      </c>
      <c r="X13" s="656"/>
      <c r="Y13" s="656"/>
      <c r="Z13" s="656"/>
      <c r="AA13" s="656"/>
      <c r="AB13" s="656"/>
      <c r="AC13" s="657"/>
      <c r="AD13" s="655">
        <v>7451</v>
      </c>
      <c r="AE13" s="656"/>
      <c r="AF13" s="656"/>
      <c r="AG13" s="656"/>
      <c r="AH13" s="656"/>
      <c r="AI13" s="656"/>
      <c r="AJ13" s="657"/>
      <c r="AK13" s="655">
        <v>7445</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t="s">
        <v>812</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t="s">
        <v>812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t="s">
        <v>812</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v>219</v>
      </c>
      <c r="Q17" s="656"/>
      <c r="R17" s="656"/>
      <c r="S17" s="656"/>
      <c r="T17" s="656"/>
      <c r="U17" s="656"/>
      <c r="V17" s="657"/>
      <c r="W17" s="655">
        <v>293</v>
      </c>
      <c r="X17" s="656"/>
      <c r="Y17" s="656"/>
      <c r="Z17" s="656"/>
      <c r="AA17" s="656"/>
      <c r="AB17" s="656"/>
      <c r="AC17" s="657"/>
      <c r="AD17" s="655">
        <v>102</v>
      </c>
      <c r="AE17" s="656"/>
      <c r="AF17" s="656"/>
      <c r="AG17" s="656"/>
      <c r="AH17" s="656"/>
      <c r="AI17" s="656"/>
      <c r="AJ17" s="657"/>
      <c r="AK17" s="655" t="s">
        <v>812</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5913</v>
      </c>
      <c r="Q18" s="874"/>
      <c r="R18" s="874"/>
      <c r="S18" s="874"/>
      <c r="T18" s="874"/>
      <c r="U18" s="874"/>
      <c r="V18" s="875"/>
      <c r="W18" s="873">
        <f>SUM(W13:AC17)</f>
        <v>7000</v>
      </c>
      <c r="X18" s="874"/>
      <c r="Y18" s="874"/>
      <c r="Z18" s="874"/>
      <c r="AA18" s="874"/>
      <c r="AB18" s="874"/>
      <c r="AC18" s="875"/>
      <c r="AD18" s="873">
        <f>SUM(AD13:AJ17)</f>
        <v>7553</v>
      </c>
      <c r="AE18" s="874"/>
      <c r="AF18" s="874"/>
      <c r="AG18" s="874"/>
      <c r="AH18" s="874"/>
      <c r="AI18" s="874"/>
      <c r="AJ18" s="875"/>
      <c r="AK18" s="873">
        <f>SUM(AK13:AQ17)</f>
        <v>7445</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5901</v>
      </c>
      <c r="Q19" s="656"/>
      <c r="R19" s="656"/>
      <c r="S19" s="656"/>
      <c r="T19" s="656"/>
      <c r="U19" s="656"/>
      <c r="V19" s="657"/>
      <c r="W19" s="655">
        <v>7000</v>
      </c>
      <c r="X19" s="656"/>
      <c r="Y19" s="656"/>
      <c r="Z19" s="656"/>
      <c r="AA19" s="656"/>
      <c r="AB19" s="656"/>
      <c r="AC19" s="657"/>
      <c r="AD19" s="655">
        <v>7501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0.99797057331303907</v>
      </c>
      <c r="Q20" s="316"/>
      <c r="R20" s="316"/>
      <c r="S20" s="316"/>
      <c r="T20" s="316"/>
      <c r="U20" s="316"/>
      <c r="V20" s="316"/>
      <c r="W20" s="316">
        <f t="shared" ref="W20" si="0">IF(W18=0, "-", SUM(W19)/W18)</f>
        <v>1</v>
      </c>
      <c r="X20" s="316"/>
      <c r="Y20" s="316"/>
      <c r="Z20" s="316"/>
      <c r="AA20" s="316"/>
      <c r="AB20" s="316"/>
      <c r="AC20" s="316"/>
      <c r="AD20" s="316">
        <f t="shared" ref="AD20" si="1">IF(AD18=0, "-", SUM(AD19)/AD18)</f>
        <v>0.99311531841652323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350</v>
      </c>
      <c r="H21" s="315"/>
      <c r="I21" s="315"/>
      <c r="J21" s="315"/>
      <c r="K21" s="315"/>
      <c r="L21" s="315"/>
      <c r="M21" s="315"/>
      <c r="N21" s="315"/>
      <c r="O21" s="315"/>
      <c r="P21" s="316">
        <f>IF(P19=0, "-", SUM(P19)/SUM(P13,P14))</f>
        <v>1.036354056902002</v>
      </c>
      <c r="Q21" s="316"/>
      <c r="R21" s="316"/>
      <c r="S21" s="316"/>
      <c r="T21" s="316"/>
      <c r="U21" s="316"/>
      <c r="V21" s="316"/>
      <c r="W21" s="316">
        <f t="shared" ref="W21" si="2">IF(W19=0, "-", SUM(W19)/SUM(W13,W14))</f>
        <v>1.0436857015058894</v>
      </c>
      <c r="X21" s="316"/>
      <c r="Y21" s="316"/>
      <c r="Z21" s="316"/>
      <c r="AA21" s="316"/>
      <c r="AB21" s="316"/>
      <c r="AC21" s="316"/>
      <c r="AD21" s="316">
        <f t="shared" ref="AD21" si="3">IF(AD19=0, "-", SUM(AD19)/SUM(AD13,AD14))</f>
        <v>1.0067105086565562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706</v>
      </c>
      <c r="B22" s="969"/>
      <c r="C22" s="969"/>
      <c r="D22" s="969"/>
      <c r="E22" s="969"/>
      <c r="F22" s="970"/>
      <c r="G22" s="964" t="s">
        <v>329</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328</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721</v>
      </c>
      <c r="H23" s="966"/>
      <c r="I23" s="966"/>
      <c r="J23" s="966"/>
      <c r="K23" s="966"/>
      <c r="L23" s="966"/>
      <c r="M23" s="966"/>
      <c r="N23" s="966"/>
      <c r="O23" s="967"/>
      <c r="P23" s="915">
        <v>7445</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333</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330</v>
      </c>
      <c r="H29" s="938"/>
      <c r="I29" s="938"/>
      <c r="J29" s="938"/>
      <c r="K29" s="938"/>
      <c r="L29" s="938"/>
      <c r="M29" s="938"/>
      <c r="N29" s="938"/>
      <c r="O29" s="939"/>
      <c r="P29" s="655">
        <f>AK13</f>
        <v>7445</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345</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387</v>
      </c>
      <c r="AF30" s="854"/>
      <c r="AG30" s="854"/>
      <c r="AH30" s="855"/>
      <c r="AI30" s="910" t="s">
        <v>409</v>
      </c>
      <c r="AJ30" s="910"/>
      <c r="AK30" s="910"/>
      <c r="AL30" s="853"/>
      <c r="AM30" s="910" t="s">
        <v>506</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720</v>
      </c>
      <c r="AR31" s="201"/>
      <c r="AS31" s="136" t="s">
        <v>233</v>
      </c>
      <c r="AT31" s="137"/>
      <c r="AU31" s="200">
        <v>4</v>
      </c>
      <c r="AV31" s="200"/>
      <c r="AW31" s="392" t="s">
        <v>179</v>
      </c>
      <c r="AX31" s="393"/>
    </row>
    <row r="32" spans="1:50" ht="48.7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71.599999999999994</v>
      </c>
      <c r="AF32" s="219"/>
      <c r="AG32" s="219"/>
      <c r="AH32" s="219"/>
      <c r="AI32" s="218">
        <v>70</v>
      </c>
      <c r="AJ32" s="219"/>
      <c r="AK32" s="219"/>
      <c r="AL32" s="219"/>
      <c r="AM32" s="218" t="s">
        <v>934</v>
      </c>
      <c r="AN32" s="219"/>
      <c r="AO32" s="219"/>
      <c r="AP32" s="219"/>
      <c r="AQ32" s="336" t="s">
        <v>720</v>
      </c>
      <c r="AR32" s="208"/>
      <c r="AS32" s="208"/>
      <c r="AT32" s="337"/>
      <c r="AU32" s="219" t="s">
        <v>720</v>
      </c>
      <c r="AV32" s="219"/>
      <c r="AW32" s="219"/>
      <c r="AX32" s="221"/>
    </row>
    <row r="33" spans="1:51" ht="48.7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792</v>
      </c>
      <c r="AC33" s="522"/>
      <c r="AD33" s="522"/>
      <c r="AE33" s="218">
        <v>73.599999999999994</v>
      </c>
      <c r="AF33" s="219"/>
      <c r="AG33" s="219"/>
      <c r="AH33" s="219"/>
      <c r="AI33" s="218">
        <v>71.599999999999994</v>
      </c>
      <c r="AJ33" s="219"/>
      <c r="AK33" s="219"/>
      <c r="AL33" s="219"/>
      <c r="AM33" s="218">
        <v>70</v>
      </c>
      <c r="AN33" s="219"/>
      <c r="AO33" s="219"/>
      <c r="AP33" s="219"/>
      <c r="AQ33" s="336" t="s">
        <v>720</v>
      </c>
      <c r="AR33" s="208"/>
      <c r="AS33" s="208"/>
      <c r="AT33" s="337"/>
      <c r="AU33" s="219" t="s">
        <v>934</v>
      </c>
      <c r="AV33" s="219"/>
      <c r="AW33" s="219"/>
      <c r="AX33" s="221"/>
    </row>
    <row r="34" spans="1:51" ht="48.7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102.8</v>
      </c>
      <c r="AF34" s="219"/>
      <c r="AG34" s="219"/>
      <c r="AH34" s="219"/>
      <c r="AI34" s="218">
        <v>102.3</v>
      </c>
      <c r="AJ34" s="219"/>
      <c r="AK34" s="219"/>
      <c r="AL34" s="219"/>
      <c r="AM34" s="218" t="s">
        <v>934</v>
      </c>
      <c r="AN34" s="219"/>
      <c r="AO34" s="219"/>
      <c r="AP34" s="219"/>
      <c r="AQ34" s="336" t="s">
        <v>720</v>
      </c>
      <c r="AR34" s="208"/>
      <c r="AS34" s="208"/>
      <c r="AT34" s="337"/>
      <c r="AU34" s="219" t="s">
        <v>720</v>
      </c>
      <c r="AV34" s="219"/>
      <c r="AW34" s="219"/>
      <c r="AX34" s="221"/>
    </row>
    <row r="35" spans="1:51" ht="23.25" customHeight="1" x14ac:dyDescent="0.15">
      <c r="A35" s="228" t="s">
        <v>377</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345</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387</v>
      </c>
      <c r="AF37" s="247"/>
      <c r="AG37" s="247"/>
      <c r="AH37" s="247"/>
      <c r="AI37" s="247" t="s">
        <v>409</v>
      </c>
      <c r="AJ37" s="247"/>
      <c r="AK37" s="247"/>
      <c r="AL37" s="247"/>
      <c r="AM37" s="247" t="s">
        <v>506</v>
      </c>
      <c r="AN37" s="247"/>
      <c r="AO37" s="247"/>
      <c r="AP37" s="247"/>
      <c r="AQ37" s="154" t="s">
        <v>232</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720</v>
      </c>
      <c r="AR38" s="201"/>
      <c r="AS38" s="136" t="s">
        <v>233</v>
      </c>
      <c r="AT38" s="137"/>
      <c r="AU38" s="200">
        <v>4</v>
      </c>
      <c r="AV38" s="200"/>
      <c r="AW38" s="392" t="s">
        <v>179</v>
      </c>
      <c r="AX38" s="393"/>
      <c r="AY38">
        <f>$AY$37</f>
        <v>1</v>
      </c>
    </row>
    <row r="39" spans="1:51" ht="42" customHeight="1" x14ac:dyDescent="0.15">
      <c r="A39" s="397"/>
      <c r="B39" s="395"/>
      <c r="C39" s="395"/>
      <c r="D39" s="395"/>
      <c r="E39" s="395"/>
      <c r="F39" s="396"/>
      <c r="G39" s="563" t="s">
        <v>726</v>
      </c>
      <c r="H39" s="564"/>
      <c r="I39" s="564"/>
      <c r="J39" s="564"/>
      <c r="K39" s="564"/>
      <c r="L39" s="564"/>
      <c r="M39" s="564"/>
      <c r="N39" s="564"/>
      <c r="O39" s="565"/>
      <c r="P39" s="108" t="s">
        <v>727</v>
      </c>
      <c r="Q39" s="108"/>
      <c r="R39" s="108"/>
      <c r="S39" s="108"/>
      <c r="T39" s="108"/>
      <c r="U39" s="108"/>
      <c r="V39" s="108"/>
      <c r="W39" s="108"/>
      <c r="X39" s="109"/>
      <c r="Y39" s="470" t="s">
        <v>12</v>
      </c>
      <c r="Z39" s="530"/>
      <c r="AA39" s="531"/>
      <c r="AB39" s="460" t="s">
        <v>368</v>
      </c>
      <c r="AC39" s="460"/>
      <c r="AD39" s="460"/>
      <c r="AE39" s="218" t="s">
        <v>720</v>
      </c>
      <c r="AF39" s="219"/>
      <c r="AG39" s="219"/>
      <c r="AH39" s="219"/>
      <c r="AI39" s="218">
        <v>48</v>
      </c>
      <c r="AJ39" s="219"/>
      <c r="AK39" s="219"/>
      <c r="AL39" s="219"/>
      <c r="AM39" s="218" t="s">
        <v>793</v>
      </c>
      <c r="AN39" s="219"/>
      <c r="AO39" s="219"/>
      <c r="AP39" s="219"/>
      <c r="AQ39" s="336" t="s">
        <v>720</v>
      </c>
      <c r="AR39" s="208"/>
      <c r="AS39" s="208"/>
      <c r="AT39" s="337"/>
      <c r="AU39" s="219" t="s">
        <v>720</v>
      </c>
      <c r="AV39" s="219"/>
      <c r="AW39" s="219"/>
      <c r="AX39" s="221"/>
      <c r="AY39">
        <f t="shared" ref="AY39:AY43" si="4">$AY$37</f>
        <v>1</v>
      </c>
    </row>
    <row r="40" spans="1:51" ht="42"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368</v>
      </c>
      <c r="AC40" s="522"/>
      <c r="AD40" s="522"/>
      <c r="AE40" s="218" t="s">
        <v>720</v>
      </c>
      <c r="AF40" s="219"/>
      <c r="AG40" s="219"/>
      <c r="AH40" s="219"/>
      <c r="AI40" s="218" t="s">
        <v>793</v>
      </c>
      <c r="AJ40" s="219"/>
      <c r="AK40" s="219"/>
      <c r="AL40" s="219"/>
      <c r="AM40" s="218" t="s">
        <v>793</v>
      </c>
      <c r="AN40" s="219"/>
      <c r="AO40" s="219"/>
      <c r="AP40" s="219"/>
      <c r="AQ40" s="336" t="s">
        <v>720</v>
      </c>
      <c r="AR40" s="208"/>
      <c r="AS40" s="208"/>
      <c r="AT40" s="337"/>
      <c r="AU40" s="219">
        <v>50</v>
      </c>
      <c r="AV40" s="219"/>
      <c r="AW40" s="219"/>
      <c r="AX40" s="221"/>
      <c r="AY40">
        <f t="shared" si="4"/>
        <v>1</v>
      </c>
    </row>
    <row r="41" spans="1:51" ht="42"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t="s">
        <v>720</v>
      </c>
      <c r="AF41" s="219"/>
      <c r="AG41" s="219"/>
      <c r="AH41" s="219"/>
      <c r="AI41" s="218" t="s">
        <v>793</v>
      </c>
      <c r="AJ41" s="219"/>
      <c r="AK41" s="219"/>
      <c r="AL41" s="219"/>
      <c r="AM41" s="218" t="s">
        <v>793</v>
      </c>
      <c r="AN41" s="219"/>
      <c r="AO41" s="219"/>
      <c r="AP41" s="219"/>
      <c r="AQ41" s="336" t="s">
        <v>720</v>
      </c>
      <c r="AR41" s="208"/>
      <c r="AS41" s="208"/>
      <c r="AT41" s="337"/>
      <c r="AU41" s="219" t="s">
        <v>720</v>
      </c>
      <c r="AV41" s="219"/>
      <c r="AW41" s="219"/>
      <c r="AX41" s="221"/>
      <c r="AY41">
        <f t="shared" si="4"/>
        <v>1</v>
      </c>
    </row>
    <row r="42" spans="1:51" ht="23.25" customHeight="1" x14ac:dyDescent="0.15">
      <c r="A42" s="228" t="s">
        <v>377</v>
      </c>
      <c r="B42" s="229"/>
      <c r="C42" s="229"/>
      <c r="D42" s="229"/>
      <c r="E42" s="229"/>
      <c r="F42" s="230"/>
      <c r="G42" s="234" t="s">
        <v>728</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8" t="s">
        <v>345</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387</v>
      </c>
      <c r="AF44" s="247"/>
      <c r="AG44" s="247"/>
      <c r="AH44" s="247"/>
      <c r="AI44" s="247" t="s">
        <v>409</v>
      </c>
      <c r="AJ44" s="247"/>
      <c r="AK44" s="247"/>
      <c r="AL44" s="247"/>
      <c r="AM44" s="247" t="s">
        <v>506</v>
      </c>
      <c r="AN44" s="247"/>
      <c r="AO44" s="247"/>
      <c r="AP44" s="247"/>
      <c r="AQ44" s="154" t="s">
        <v>232</v>
      </c>
      <c r="AR44" s="155"/>
      <c r="AS44" s="155"/>
      <c r="AT44" s="156"/>
      <c r="AU44" s="411" t="s">
        <v>134</v>
      </c>
      <c r="AV44" s="411"/>
      <c r="AW44" s="411"/>
      <c r="AX44" s="905"/>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t="s">
        <v>720</v>
      </c>
      <c r="AR45" s="201"/>
      <c r="AS45" s="136" t="s">
        <v>233</v>
      </c>
      <c r="AT45" s="137"/>
      <c r="AU45" s="200">
        <v>4</v>
      </c>
      <c r="AV45" s="200"/>
      <c r="AW45" s="392" t="s">
        <v>179</v>
      </c>
      <c r="AX45" s="393"/>
      <c r="AY45">
        <f>$AY$44</f>
        <v>1</v>
      </c>
    </row>
    <row r="46" spans="1:51" ht="45.75" customHeight="1" x14ac:dyDescent="0.15">
      <c r="A46" s="397"/>
      <c r="B46" s="395"/>
      <c r="C46" s="395"/>
      <c r="D46" s="395"/>
      <c r="E46" s="395"/>
      <c r="F46" s="396"/>
      <c r="G46" s="563" t="s">
        <v>726</v>
      </c>
      <c r="H46" s="564"/>
      <c r="I46" s="564"/>
      <c r="J46" s="564"/>
      <c r="K46" s="564"/>
      <c r="L46" s="564"/>
      <c r="M46" s="564"/>
      <c r="N46" s="564"/>
      <c r="O46" s="565"/>
      <c r="P46" s="108" t="s">
        <v>729</v>
      </c>
      <c r="Q46" s="108"/>
      <c r="R46" s="108"/>
      <c r="S46" s="108"/>
      <c r="T46" s="108"/>
      <c r="U46" s="108"/>
      <c r="V46" s="108"/>
      <c r="W46" s="108"/>
      <c r="X46" s="109"/>
      <c r="Y46" s="470" t="s">
        <v>12</v>
      </c>
      <c r="Z46" s="530"/>
      <c r="AA46" s="531"/>
      <c r="AB46" s="460" t="s">
        <v>368</v>
      </c>
      <c r="AC46" s="460"/>
      <c r="AD46" s="460"/>
      <c r="AE46" s="282" t="s">
        <v>720</v>
      </c>
      <c r="AF46" s="282"/>
      <c r="AG46" s="282"/>
      <c r="AH46" s="282"/>
      <c r="AI46" s="282">
        <v>37.1</v>
      </c>
      <c r="AJ46" s="282"/>
      <c r="AK46" s="282"/>
      <c r="AL46" s="282"/>
      <c r="AM46" s="282" t="s">
        <v>793</v>
      </c>
      <c r="AN46" s="282"/>
      <c r="AO46" s="282"/>
      <c r="AP46" s="282"/>
      <c r="AQ46" s="336" t="s">
        <v>720</v>
      </c>
      <c r="AR46" s="208"/>
      <c r="AS46" s="208"/>
      <c r="AT46" s="337"/>
      <c r="AU46" s="219" t="s">
        <v>720</v>
      </c>
      <c r="AV46" s="219"/>
      <c r="AW46" s="219"/>
      <c r="AX46" s="221"/>
      <c r="AY46">
        <f t="shared" ref="AY46:AY50" si="5">$AY$44</f>
        <v>1</v>
      </c>
    </row>
    <row r="47" spans="1:51" ht="45.7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368</v>
      </c>
      <c r="AC47" s="522"/>
      <c r="AD47" s="522"/>
      <c r="AE47" s="218" t="s">
        <v>720</v>
      </c>
      <c r="AF47" s="219"/>
      <c r="AG47" s="219"/>
      <c r="AH47" s="219"/>
      <c r="AI47" s="218" t="s">
        <v>793</v>
      </c>
      <c r="AJ47" s="219"/>
      <c r="AK47" s="219"/>
      <c r="AL47" s="219"/>
      <c r="AM47" s="218" t="s">
        <v>793</v>
      </c>
      <c r="AN47" s="219"/>
      <c r="AO47" s="219"/>
      <c r="AP47" s="219"/>
      <c r="AQ47" s="336" t="s">
        <v>720</v>
      </c>
      <c r="AR47" s="208"/>
      <c r="AS47" s="208"/>
      <c r="AT47" s="337"/>
      <c r="AU47" s="219">
        <v>50</v>
      </c>
      <c r="AV47" s="219"/>
      <c r="AW47" s="219"/>
      <c r="AX47" s="221"/>
      <c r="AY47">
        <f t="shared" si="5"/>
        <v>1</v>
      </c>
    </row>
    <row r="48" spans="1:51" ht="45.7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t="s">
        <v>720</v>
      </c>
      <c r="AF48" s="219"/>
      <c r="AG48" s="219"/>
      <c r="AH48" s="219"/>
      <c r="AI48" s="218" t="s">
        <v>793</v>
      </c>
      <c r="AJ48" s="219"/>
      <c r="AK48" s="219"/>
      <c r="AL48" s="219"/>
      <c r="AM48" s="218" t="s">
        <v>793</v>
      </c>
      <c r="AN48" s="219"/>
      <c r="AO48" s="219"/>
      <c r="AP48" s="219"/>
      <c r="AQ48" s="336" t="s">
        <v>720</v>
      </c>
      <c r="AR48" s="208"/>
      <c r="AS48" s="208"/>
      <c r="AT48" s="337"/>
      <c r="AU48" s="219" t="s">
        <v>720</v>
      </c>
      <c r="AV48" s="219"/>
      <c r="AW48" s="219"/>
      <c r="AX48" s="221"/>
      <c r="AY48">
        <f t="shared" si="5"/>
        <v>1</v>
      </c>
    </row>
    <row r="49" spans="1:51" ht="23.25" customHeight="1" x14ac:dyDescent="0.15">
      <c r="A49" s="228" t="s">
        <v>377</v>
      </c>
      <c r="B49" s="229"/>
      <c r="C49" s="229"/>
      <c r="D49" s="229"/>
      <c r="E49" s="229"/>
      <c r="F49" s="230"/>
      <c r="G49" s="234" t="s">
        <v>728</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customHeight="1" x14ac:dyDescent="0.15">
      <c r="A51" s="394" t="s">
        <v>345</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387</v>
      </c>
      <c r="AF51" s="247"/>
      <c r="AG51" s="247"/>
      <c r="AH51" s="247"/>
      <c r="AI51" s="247" t="s">
        <v>409</v>
      </c>
      <c r="AJ51" s="247"/>
      <c r="AK51" s="247"/>
      <c r="AL51" s="247"/>
      <c r="AM51" s="247" t="s">
        <v>506</v>
      </c>
      <c r="AN51" s="247"/>
      <c r="AO51" s="247"/>
      <c r="AP51" s="247"/>
      <c r="AQ51" s="154" t="s">
        <v>232</v>
      </c>
      <c r="AR51" s="155"/>
      <c r="AS51" s="155"/>
      <c r="AT51" s="156"/>
      <c r="AU51" s="920" t="s">
        <v>134</v>
      </c>
      <c r="AV51" s="920"/>
      <c r="AW51" s="920"/>
      <c r="AX51" s="921"/>
      <c r="AY51">
        <f>COUNTA($G$53)</f>
        <v>1</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t="s">
        <v>720</v>
      </c>
      <c r="AR52" s="201"/>
      <c r="AS52" s="136" t="s">
        <v>233</v>
      </c>
      <c r="AT52" s="137"/>
      <c r="AU52" s="200">
        <v>4</v>
      </c>
      <c r="AV52" s="200"/>
      <c r="AW52" s="392" t="s">
        <v>179</v>
      </c>
      <c r="AX52" s="393"/>
      <c r="AY52">
        <f>$AY$51</f>
        <v>1</v>
      </c>
    </row>
    <row r="53" spans="1:51" ht="51.75" customHeight="1" x14ac:dyDescent="0.15">
      <c r="A53" s="397"/>
      <c r="B53" s="395"/>
      <c r="C53" s="395"/>
      <c r="D53" s="395"/>
      <c r="E53" s="395"/>
      <c r="F53" s="396"/>
      <c r="G53" s="563" t="s">
        <v>726</v>
      </c>
      <c r="H53" s="564"/>
      <c r="I53" s="564"/>
      <c r="J53" s="564"/>
      <c r="K53" s="564"/>
      <c r="L53" s="564"/>
      <c r="M53" s="564"/>
      <c r="N53" s="564"/>
      <c r="O53" s="565"/>
      <c r="P53" s="108" t="s">
        <v>730</v>
      </c>
      <c r="Q53" s="108"/>
      <c r="R53" s="108"/>
      <c r="S53" s="108"/>
      <c r="T53" s="108"/>
      <c r="U53" s="108"/>
      <c r="V53" s="108"/>
      <c r="W53" s="108"/>
      <c r="X53" s="109"/>
      <c r="Y53" s="470" t="s">
        <v>12</v>
      </c>
      <c r="Z53" s="530"/>
      <c r="AA53" s="531"/>
      <c r="AB53" s="460" t="s">
        <v>368</v>
      </c>
      <c r="AC53" s="460"/>
      <c r="AD53" s="460"/>
      <c r="AE53" s="218" t="s">
        <v>720</v>
      </c>
      <c r="AF53" s="219"/>
      <c r="AG53" s="219"/>
      <c r="AH53" s="219"/>
      <c r="AI53" s="218">
        <v>53.4</v>
      </c>
      <c r="AJ53" s="219"/>
      <c r="AK53" s="219"/>
      <c r="AL53" s="219"/>
      <c r="AM53" s="218" t="s">
        <v>720</v>
      </c>
      <c r="AN53" s="219"/>
      <c r="AO53" s="219"/>
      <c r="AP53" s="219"/>
      <c r="AQ53" s="336" t="s">
        <v>720</v>
      </c>
      <c r="AR53" s="208"/>
      <c r="AS53" s="208"/>
      <c r="AT53" s="337"/>
      <c r="AU53" s="219" t="s">
        <v>720</v>
      </c>
      <c r="AV53" s="219"/>
      <c r="AW53" s="219"/>
      <c r="AX53" s="221"/>
      <c r="AY53">
        <f t="shared" ref="AY53:AY57" si="6">$AY$51</f>
        <v>1</v>
      </c>
    </row>
    <row r="54" spans="1:51" ht="51.75"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t="s">
        <v>368</v>
      </c>
      <c r="AC54" s="522"/>
      <c r="AD54" s="522"/>
      <c r="AE54" s="218" t="s">
        <v>720</v>
      </c>
      <c r="AF54" s="219"/>
      <c r="AG54" s="219"/>
      <c r="AH54" s="219"/>
      <c r="AI54" s="218" t="s">
        <v>793</v>
      </c>
      <c r="AJ54" s="219"/>
      <c r="AK54" s="219"/>
      <c r="AL54" s="219"/>
      <c r="AM54" s="218" t="s">
        <v>720</v>
      </c>
      <c r="AN54" s="219"/>
      <c r="AO54" s="219"/>
      <c r="AP54" s="219"/>
      <c r="AQ54" s="336" t="s">
        <v>720</v>
      </c>
      <c r="AR54" s="208"/>
      <c r="AS54" s="208"/>
      <c r="AT54" s="337"/>
      <c r="AU54" s="219">
        <v>50</v>
      </c>
      <c r="AV54" s="219"/>
      <c r="AW54" s="219"/>
      <c r="AX54" s="221"/>
      <c r="AY54">
        <f t="shared" si="6"/>
        <v>1</v>
      </c>
    </row>
    <row r="55" spans="1:51" ht="51.75"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t="s">
        <v>720</v>
      </c>
      <c r="AF55" s="219"/>
      <c r="AG55" s="219"/>
      <c r="AH55" s="219"/>
      <c r="AI55" s="218" t="s">
        <v>793</v>
      </c>
      <c r="AJ55" s="219"/>
      <c r="AK55" s="219"/>
      <c r="AL55" s="219"/>
      <c r="AM55" s="218" t="s">
        <v>720</v>
      </c>
      <c r="AN55" s="219"/>
      <c r="AO55" s="219"/>
      <c r="AP55" s="219"/>
      <c r="AQ55" s="336" t="s">
        <v>720</v>
      </c>
      <c r="AR55" s="208"/>
      <c r="AS55" s="208"/>
      <c r="AT55" s="337"/>
      <c r="AU55" s="219" t="s">
        <v>720</v>
      </c>
      <c r="AV55" s="219"/>
      <c r="AW55" s="219"/>
      <c r="AX55" s="221"/>
      <c r="AY55">
        <f t="shared" si="6"/>
        <v>1</v>
      </c>
    </row>
    <row r="56" spans="1:51" ht="23.25" customHeight="1" x14ac:dyDescent="0.15">
      <c r="A56" s="228" t="s">
        <v>377</v>
      </c>
      <c r="B56" s="229"/>
      <c r="C56" s="229"/>
      <c r="D56" s="229"/>
      <c r="E56" s="229"/>
      <c r="F56" s="230"/>
      <c r="G56" s="234" t="s">
        <v>728</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1</v>
      </c>
    </row>
    <row r="58" spans="1:51" ht="18.75" customHeight="1" x14ac:dyDescent="0.15">
      <c r="A58" s="394" t="s">
        <v>345</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387</v>
      </c>
      <c r="AF58" s="247"/>
      <c r="AG58" s="247"/>
      <c r="AH58" s="247"/>
      <c r="AI58" s="247" t="s">
        <v>409</v>
      </c>
      <c r="AJ58" s="247"/>
      <c r="AK58" s="247"/>
      <c r="AL58" s="247"/>
      <c r="AM58" s="247" t="s">
        <v>506</v>
      </c>
      <c r="AN58" s="247"/>
      <c r="AO58" s="247"/>
      <c r="AP58" s="247"/>
      <c r="AQ58" s="154" t="s">
        <v>232</v>
      </c>
      <c r="AR58" s="155"/>
      <c r="AS58" s="155"/>
      <c r="AT58" s="156"/>
      <c r="AU58" s="920" t="s">
        <v>134</v>
      </c>
      <c r="AV58" s="920"/>
      <c r="AW58" s="920"/>
      <c r="AX58" s="921"/>
      <c r="AY58">
        <f>COUNTA($G$60)</f>
        <v>1</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t="s">
        <v>720</v>
      </c>
      <c r="AR59" s="201"/>
      <c r="AS59" s="136" t="s">
        <v>233</v>
      </c>
      <c r="AT59" s="137"/>
      <c r="AU59" s="200">
        <v>4</v>
      </c>
      <c r="AV59" s="200"/>
      <c r="AW59" s="392" t="s">
        <v>179</v>
      </c>
      <c r="AX59" s="393"/>
      <c r="AY59">
        <f>$AY$58</f>
        <v>1</v>
      </c>
    </row>
    <row r="60" spans="1:51" ht="46.5" customHeight="1" x14ac:dyDescent="0.15">
      <c r="A60" s="397"/>
      <c r="B60" s="395"/>
      <c r="C60" s="395"/>
      <c r="D60" s="395"/>
      <c r="E60" s="395"/>
      <c r="F60" s="396"/>
      <c r="G60" s="563" t="s">
        <v>726</v>
      </c>
      <c r="H60" s="564"/>
      <c r="I60" s="564"/>
      <c r="J60" s="564"/>
      <c r="K60" s="564"/>
      <c r="L60" s="564"/>
      <c r="M60" s="564"/>
      <c r="N60" s="564"/>
      <c r="O60" s="565"/>
      <c r="P60" s="108" t="s">
        <v>731</v>
      </c>
      <c r="Q60" s="108"/>
      <c r="R60" s="108"/>
      <c r="S60" s="108"/>
      <c r="T60" s="108"/>
      <c r="U60" s="108"/>
      <c r="V60" s="108"/>
      <c r="W60" s="108"/>
      <c r="X60" s="109"/>
      <c r="Y60" s="470" t="s">
        <v>12</v>
      </c>
      <c r="Z60" s="530"/>
      <c r="AA60" s="531"/>
      <c r="AB60" s="460" t="s">
        <v>368</v>
      </c>
      <c r="AC60" s="460"/>
      <c r="AD60" s="460"/>
      <c r="AE60" s="218" t="s">
        <v>720</v>
      </c>
      <c r="AF60" s="219"/>
      <c r="AG60" s="219"/>
      <c r="AH60" s="219"/>
      <c r="AI60" s="218">
        <v>45.6</v>
      </c>
      <c r="AJ60" s="219"/>
      <c r="AK60" s="219"/>
      <c r="AL60" s="219"/>
      <c r="AM60" s="218" t="s">
        <v>720</v>
      </c>
      <c r="AN60" s="219"/>
      <c r="AO60" s="219"/>
      <c r="AP60" s="219"/>
      <c r="AQ60" s="336" t="s">
        <v>720</v>
      </c>
      <c r="AR60" s="208"/>
      <c r="AS60" s="208"/>
      <c r="AT60" s="337"/>
      <c r="AU60" s="219" t="s">
        <v>720</v>
      </c>
      <c r="AV60" s="219"/>
      <c r="AW60" s="219"/>
      <c r="AX60" s="221"/>
      <c r="AY60">
        <f t="shared" ref="AY60:AY64" si="7">$AY$58</f>
        <v>1</v>
      </c>
    </row>
    <row r="61" spans="1:51" ht="46.5"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t="s">
        <v>368</v>
      </c>
      <c r="AC61" s="522"/>
      <c r="AD61" s="522"/>
      <c r="AE61" s="218" t="s">
        <v>720</v>
      </c>
      <c r="AF61" s="219"/>
      <c r="AG61" s="219"/>
      <c r="AH61" s="219"/>
      <c r="AI61" s="218" t="s">
        <v>793</v>
      </c>
      <c r="AJ61" s="219"/>
      <c r="AK61" s="219"/>
      <c r="AL61" s="219"/>
      <c r="AM61" s="218" t="s">
        <v>720</v>
      </c>
      <c r="AN61" s="219"/>
      <c r="AO61" s="219"/>
      <c r="AP61" s="219"/>
      <c r="AQ61" s="336" t="s">
        <v>720</v>
      </c>
      <c r="AR61" s="208"/>
      <c r="AS61" s="208"/>
      <c r="AT61" s="337"/>
      <c r="AU61" s="219">
        <v>50</v>
      </c>
      <c r="AV61" s="219"/>
      <c r="AW61" s="219"/>
      <c r="AX61" s="221"/>
      <c r="AY61">
        <f t="shared" si="7"/>
        <v>1</v>
      </c>
    </row>
    <row r="62" spans="1:51" ht="46.5"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t="s">
        <v>720</v>
      </c>
      <c r="AF62" s="219"/>
      <c r="AG62" s="219"/>
      <c r="AH62" s="219"/>
      <c r="AI62" s="218" t="s">
        <v>793</v>
      </c>
      <c r="AJ62" s="219"/>
      <c r="AK62" s="219"/>
      <c r="AL62" s="219"/>
      <c r="AM62" s="218" t="s">
        <v>720</v>
      </c>
      <c r="AN62" s="219"/>
      <c r="AO62" s="219"/>
      <c r="AP62" s="219"/>
      <c r="AQ62" s="336" t="s">
        <v>720</v>
      </c>
      <c r="AR62" s="208"/>
      <c r="AS62" s="208"/>
      <c r="AT62" s="337"/>
      <c r="AU62" s="219" t="s">
        <v>720</v>
      </c>
      <c r="AV62" s="219"/>
      <c r="AW62" s="219"/>
      <c r="AX62" s="221"/>
      <c r="AY62">
        <f t="shared" si="7"/>
        <v>1</v>
      </c>
    </row>
    <row r="63" spans="1:51" ht="23.25" customHeight="1" x14ac:dyDescent="0.15">
      <c r="A63" s="228" t="s">
        <v>377</v>
      </c>
      <c r="B63" s="229"/>
      <c r="C63" s="229"/>
      <c r="D63" s="229"/>
      <c r="E63" s="229"/>
      <c r="F63" s="230"/>
      <c r="G63" s="234" t="s">
        <v>728</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1</v>
      </c>
    </row>
    <row r="64" spans="1:5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1</v>
      </c>
    </row>
    <row r="65" spans="1:51" ht="18.75" hidden="1" customHeight="1" x14ac:dyDescent="0.15">
      <c r="A65" s="481" t="s">
        <v>346</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341</v>
      </c>
      <c r="X65" s="487"/>
      <c r="Y65" s="490"/>
      <c r="Z65" s="490"/>
      <c r="AA65" s="491"/>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344</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351</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346</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380</v>
      </c>
      <c r="B78" s="330"/>
      <c r="C78" s="330"/>
      <c r="D78" s="330"/>
      <c r="E78" s="327" t="s">
        <v>324</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340</v>
      </c>
      <c r="AP79" s="274"/>
      <c r="AQ79" s="274"/>
      <c r="AR79" s="76" t="s">
        <v>732</v>
      </c>
      <c r="AS79" s="273"/>
      <c r="AT79" s="274"/>
      <c r="AU79" s="274"/>
      <c r="AV79" s="274"/>
      <c r="AW79" s="274"/>
      <c r="AX79" s="963"/>
      <c r="AY79">
        <f>COUNTIF($AR$79,"☑")</f>
        <v>1</v>
      </c>
    </row>
    <row r="80" spans="1:51" ht="18.75" hidden="1" customHeight="1" x14ac:dyDescent="0.15">
      <c r="A80" s="859" t="s">
        <v>147</v>
      </c>
      <c r="B80" s="523" t="s">
        <v>337</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387</v>
      </c>
      <c r="AF85" s="247"/>
      <c r="AG85" s="247"/>
      <c r="AH85" s="247"/>
      <c r="AI85" s="247" t="s">
        <v>409</v>
      </c>
      <c r="AJ85" s="247"/>
      <c r="AK85" s="247"/>
      <c r="AL85" s="247"/>
      <c r="AM85" s="247" t="s">
        <v>506</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387</v>
      </c>
      <c r="AF90" s="247"/>
      <c r="AG90" s="247"/>
      <c r="AH90" s="247"/>
      <c r="AI90" s="247" t="s">
        <v>409</v>
      </c>
      <c r="AJ90" s="247"/>
      <c r="AK90" s="247"/>
      <c r="AL90" s="247"/>
      <c r="AM90" s="247" t="s">
        <v>506</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387</v>
      </c>
      <c r="AF95" s="247"/>
      <c r="AG95" s="247"/>
      <c r="AH95" s="247"/>
      <c r="AI95" s="247" t="s">
        <v>409</v>
      </c>
      <c r="AJ95" s="247"/>
      <c r="AK95" s="247"/>
      <c r="AL95" s="247"/>
      <c r="AM95" s="247" t="s">
        <v>506</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347</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387</v>
      </c>
      <c r="AF100" s="539"/>
      <c r="AG100" s="539"/>
      <c r="AH100" s="540"/>
      <c r="AI100" s="538" t="s">
        <v>409</v>
      </c>
      <c r="AJ100" s="539"/>
      <c r="AK100" s="539"/>
      <c r="AL100" s="540"/>
      <c r="AM100" s="538" t="s">
        <v>506</v>
      </c>
      <c r="AN100" s="539"/>
      <c r="AO100" s="539"/>
      <c r="AP100" s="540"/>
      <c r="AQ100" s="317" t="s">
        <v>414</v>
      </c>
      <c r="AR100" s="318"/>
      <c r="AS100" s="318"/>
      <c r="AT100" s="319"/>
      <c r="AU100" s="317" t="s">
        <v>540</v>
      </c>
      <c r="AV100" s="318"/>
      <c r="AW100" s="318"/>
      <c r="AX100" s="320"/>
    </row>
    <row r="101" spans="1:60" ht="23.25" customHeight="1" x14ac:dyDescent="0.15">
      <c r="A101" s="418"/>
      <c r="B101" s="419"/>
      <c r="C101" s="419"/>
      <c r="D101" s="419"/>
      <c r="E101" s="419"/>
      <c r="F101" s="420"/>
      <c r="G101" s="108" t="s">
        <v>733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734</v>
      </c>
      <c r="AC101" s="460"/>
      <c r="AD101" s="460"/>
      <c r="AE101" s="282">
        <v>442</v>
      </c>
      <c r="AF101" s="282"/>
      <c r="AG101" s="282"/>
      <c r="AH101" s="282"/>
      <c r="AI101" s="282">
        <v>445</v>
      </c>
      <c r="AJ101" s="282"/>
      <c r="AK101" s="282"/>
      <c r="AL101" s="282"/>
      <c r="AM101" s="282">
        <v>447</v>
      </c>
      <c r="AN101" s="282"/>
      <c r="AO101" s="282"/>
      <c r="AP101" s="282"/>
      <c r="AQ101" s="282" t="s">
        <v>793</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734</v>
      </c>
      <c r="AC102" s="460"/>
      <c r="AD102" s="460"/>
      <c r="AE102" s="282">
        <v>437</v>
      </c>
      <c r="AF102" s="282"/>
      <c r="AG102" s="282"/>
      <c r="AH102" s="282"/>
      <c r="AI102" s="282">
        <v>445</v>
      </c>
      <c r="AJ102" s="282"/>
      <c r="AK102" s="282"/>
      <c r="AL102" s="282"/>
      <c r="AM102" s="282">
        <v>447</v>
      </c>
      <c r="AN102" s="282"/>
      <c r="AO102" s="282"/>
      <c r="AP102" s="282"/>
      <c r="AQ102" s="282">
        <v>451</v>
      </c>
      <c r="AR102" s="282"/>
      <c r="AS102" s="282"/>
      <c r="AT102" s="282"/>
      <c r="AU102" s="225"/>
      <c r="AV102" s="226"/>
      <c r="AW102" s="226"/>
      <c r="AX102" s="321"/>
    </row>
    <row r="103" spans="1:60" ht="31.5" hidden="1" customHeight="1" x14ac:dyDescent="0.15">
      <c r="A103" s="415" t="s">
        <v>347</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540</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347</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347</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347</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387</v>
      </c>
      <c r="AF115" s="247"/>
      <c r="AG115" s="247"/>
      <c r="AH115" s="247"/>
      <c r="AI115" s="247" t="s">
        <v>409</v>
      </c>
      <c r="AJ115" s="247"/>
      <c r="AK115" s="247"/>
      <c r="AL115" s="247"/>
      <c r="AM115" s="247" t="s">
        <v>506</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735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736</v>
      </c>
      <c r="AC116" s="462"/>
      <c r="AD116" s="463"/>
      <c r="AE116" s="282">
        <v>13.4</v>
      </c>
      <c r="AF116" s="282"/>
      <c r="AG116" s="282"/>
      <c r="AH116" s="282"/>
      <c r="AI116" s="282">
        <v>15.7</v>
      </c>
      <c r="AJ116" s="282"/>
      <c r="AK116" s="282"/>
      <c r="AL116" s="282"/>
      <c r="AM116" s="282">
        <v>16.8</v>
      </c>
      <c r="AN116" s="282"/>
      <c r="AO116" s="282"/>
      <c r="AP116" s="282"/>
      <c r="AQ116" s="218">
        <v>16.5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737</v>
      </c>
      <c r="AC117" s="472"/>
      <c r="AD117" s="473"/>
      <c r="AE117" s="550" t="s">
        <v>738</v>
      </c>
      <c r="AF117" s="550"/>
      <c r="AG117" s="550"/>
      <c r="AH117" s="550"/>
      <c r="AI117" s="550" t="s">
        <v>739</v>
      </c>
      <c r="AJ117" s="550"/>
      <c r="AK117" s="550"/>
      <c r="AL117" s="550"/>
      <c r="AM117" s="550" t="s">
        <v>877</v>
      </c>
      <c r="AN117" s="550"/>
      <c r="AO117" s="550"/>
      <c r="AP117" s="550"/>
      <c r="AQ117" s="550" t="s">
        <v>878</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387</v>
      </c>
      <c r="AF118" s="247"/>
      <c r="AG118" s="247"/>
      <c r="AH118" s="247"/>
      <c r="AI118" s="247" t="s">
        <v>409</v>
      </c>
      <c r="AJ118" s="247"/>
      <c r="AK118" s="247"/>
      <c r="AL118" s="247"/>
      <c r="AM118" s="247" t="s">
        <v>506</v>
      </c>
      <c r="AN118" s="247"/>
      <c r="AO118" s="247"/>
      <c r="AP118" s="247"/>
      <c r="AQ118" s="589" t="s">
        <v>541</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355</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354</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387</v>
      </c>
      <c r="AF121" s="247"/>
      <c r="AG121" s="247"/>
      <c r="AH121" s="247"/>
      <c r="AI121" s="247" t="s">
        <v>409</v>
      </c>
      <c r="AJ121" s="247"/>
      <c r="AK121" s="247"/>
      <c r="AL121" s="247"/>
      <c r="AM121" s="247" t="s">
        <v>506</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356</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387</v>
      </c>
      <c r="AF124" s="247"/>
      <c r="AG124" s="247"/>
      <c r="AH124" s="247"/>
      <c r="AI124" s="247" t="s">
        <v>409</v>
      </c>
      <c r="AJ124" s="247"/>
      <c r="AK124" s="247"/>
      <c r="AL124" s="247"/>
      <c r="AM124" s="247" t="s">
        <v>506</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537</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354</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387</v>
      </c>
      <c r="AF127" s="247"/>
      <c r="AG127" s="247"/>
      <c r="AH127" s="247"/>
      <c r="AI127" s="247" t="s">
        <v>409</v>
      </c>
      <c r="AJ127" s="247"/>
      <c r="AK127" s="247"/>
      <c r="AL127" s="247"/>
      <c r="AM127" s="247" t="s">
        <v>506</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538</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354</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402</v>
      </c>
      <c r="B130" s="186"/>
      <c r="C130" s="185" t="s">
        <v>236</v>
      </c>
      <c r="D130" s="186"/>
      <c r="E130" s="170" t="s">
        <v>265</v>
      </c>
      <c r="F130" s="171"/>
      <c r="G130" s="172" t="s">
        <v>740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v>4</v>
      </c>
      <c r="AV133" s="201"/>
      <c r="AW133" s="136" t="s">
        <v>179</v>
      </c>
      <c r="AX133" s="196"/>
      <c r="AY133">
        <f>$AY$132</f>
        <v>1</v>
      </c>
    </row>
    <row r="134" spans="1:51" ht="39.75"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724</v>
      </c>
      <c r="AC134" s="206"/>
      <c r="AD134" s="206"/>
      <c r="AE134" s="207">
        <v>71.599999999999994</v>
      </c>
      <c r="AF134" s="208"/>
      <c r="AG134" s="208"/>
      <c r="AH134" s="208"/>
      <c r="AI134" s="207">
        <v>70</v>
      </c>
      <c r="AJ134" s="208"/>
      <c r="AK134" s="208"/>
      <c r="AL134" s="208"/>
      <c r="AM134" s="207"/>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724</v>
      </c>
      <c r="AC135" s="214"/>
      <c r="AD135" s="214"/>
      <c r="AE135" s="207">
        <v>73.599999999999994</v>
      </c>
      <c r="AF135" s="208"/>
      <c r="AG135" s="208"/>
      <c r="AH135" s="208"/>
      <c r="AI135" s="207">
        <v>71.599999999999994</v>
      </c>
      <c r="AJ135" s="208"/>
      <c r="AK135" s="208"/>
      <c r="AL135" s="208"/>
      <c r="AM135" s="207">
        <v>70</v>
      </c>
      <c r="AN135" s="208"/>
      <c r="AO135" s="208"/>
      <c r="AP135" s="208"/>
      <c r="AQ135" s="207" t="s">
        <v>720</v>
      </c>
      <c r="AR135" s="208"/>
      <c r="AS135" s="208"/>
      <c r="AT135" s="208"/>
      <c r="AU135" s="207" t="s">
        <v>934</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698</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720</v>
      </c>
      <c r="AR137" s="200"/>
      <c r="AS137" s="136" t="s">
        <v>233</v>
      </c>
      <c r="AT137" s="137"/>
      <c r="AU137" s="201">
        <v>4</v>
      </c>
      <c r="AV137" s="201"/>
      <c r="AW137" s="136" t="s">
        <v>179</v>
      </c>
      <c r="AX137" s="196"/>
      <c r="AY137">
        <f>$AY$136</f>
        <v>1</v>
      </c>
    </row>
    <row r="138" spans="1:51" ht="39.75" customHeight="1" x14ac:dyDescent="0.15">
      <c r="A138" s="190"/>
      <c r="B138" s="187"/>
      <c r="C138" s="181"/>
      <c r="D138" s="187"/>
      <c r="E138" s="181"/>
      <c r="F138" s="182"/>
      <c r="G138" s="107" t="s">
        <v>742</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368</v>
      </c>
      <c r="AC138" s="206"/>
      <c r="AD138" s="206"/>
      <c r="AE138" s="207" t="s">
        <v>720</v>
      </c>
      <c r="AF138" s="208"/>
      <c r="AG138" s="208"/>
      <c r="AH138" s="208"/>
      <c r="AI138" s="207">
        <v>48</v>
      </c>
      <c r="AJ138" s="208"/>
      <c r="AK138" s="208"/>
      <c r="AL138" s="208"/>
      <c r="AM138" s="207" t="s">
        <v>793</v>
      </c>
      <c r="AN138" s="208"/>
      <c r="AO138" s="208"/>
      <c r="AP138" s="208"/>
      <c r="AQ138" s="207" t="s">
        <v>720</v>
      </c>
      <c r="AR138" s="208"/>
      <c r="AS138" s="208"/>
      <c r="AT138" s="208"/>
      <c r="AU138" s="207" t="s">
        <v>720</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368</v>
      </c>
      <c r="AC139" s="214"/>
      <c r="AD139" s="214"/>
      <c r="AE139" s="207" t="s">
        <v>720</v>
      </c>
      <c r="AF139" s="208"/>
      <c r="AG139" s="208"/>
      <c r="AH139" s="208"/>
      <c r="AI139" s="207" t="s">
        <v>793</v>
      </c>
      <c r="AJ139" s="208"/>
      <c r="AK139" s="208"/>
      <c r="AL139" s="208"/>
      <c r="AM139" s="207" t="s">
        <v>793</v>
      </c>
      <c r="AN139" s="208"/>
      <c r="AO139" s="208"/>
      <c r="AP139" s="208"/>
      <c r="AQ139" s="207" t="s">
        <v>720</v>
      </c>
      <c r="AR139" s="208"/>
      <c r="AS139" s="208"/>
      <c r="AT139" s="208"/>
      <c r="AU139" s="207">
        <v>50</v>
      </c>
      <c r="AV139" s="208"/>
      <c r="AW139" s="208"/>
      <c r="AX139" s="209"/>
      <c r="AY139">
        <f t="shared" si="14"/>
        <v>1</v>
      </c>
    </row>
    <row r="140" spans="1:51" ht="18.75"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698</v>
      </c>
      <c r="AN140" s="133"/>
      <c r="AO140" s="133"/>
      <c r="AP140" s="134"/>
      <c r="AQ140" s="154" t="s">
        <v>232</v>
      </c>
      <c r="AR140" s="155"/>
      <c r="AS140" s="155"/>
      <c r="AT140" s="156"/>
      <c r="AU140" s="197" t="s">
        <v>248</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720</v>
      </c>
      <c r="AR141" s="200"/>
      <c r="AS141" s="136" t="s">
        <v>233</v>
      </c>
      <c r="AT141" s="137"/>
      <c r="AU141" s="201">
        <v>4</v>
      </c>
      <c r="AV141" s="201"/>
      <c r="AW141" s="136" t="s">
        <v>179</v>
      </c>
      <c r="AX141" s="196"/>
      <c r="AY141">
        <f>$AY$140</f>
        <v>1</v>
      </c>
    </row>
    <row r="142" spans="1:51" ht="39.75" customHeight="1" x14ac:dyDescent="0.15">
      <c r="A142" s="190"/>
      <c r="B142" s="187"/>
      <c r="C142" s="181"/>
      <c r="D142" s="187"/>
      <c r="E142" s="181"/>
      <c r="F142" s="182"/>
      <c r="G142" s="107" t="s">
        <v>743</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368</v>
      </c>
      <c r="AC142" s="206"/>
      <c r="AD142" s="206"/>
      <c r="AE142" s="207" t="s">
        <v>720</v>
      </c>
      <c r="AF142" s="208"/>
      <c r="AG142" s="208"/>
      <c r="AH142" s="208"/>
      <c r="AI142" s="207">
        <v>37.1</v>
      </c>
      <c r="AJ142" s="208"/>
      <c r="AK142" s="208"/>
      <c r="AL142" s="208"/>
      <c r="AM142" s="207" t="s">
        <v>793</v>
      </c>
      <c r="AN142" s="208"/>
      <c r="AO142" s="208"/>
      <c r="AP142" s="208"/>
      <c r="AQ142" s="207" t="s">
        <v>720</v>
      </c>
      <c r="AR142" s="208"/>
      <c r="AS142" s="208"/>
      <c r="AT142" s="208"/>
      <c r="AU142" s="207" t="s">
        <v>720</v>
      </c>
      <c r="AV142" s="208"/>
      <c r="AW142" s="208"/>
      <c r="AX142" s="209"/>
      <c r="AY142">
        <f t="shared" ref="AY142:AY143" si="15">$AY$140</f>
        <v>1</v>
      </c>
    </row>
    <row r="143" spans="1:51" ht="39.7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368</v>
      </c>
      <c r="AC143" s="214"/>
      <c r="AD143" s="214"/>
      <c r="AE143" s="207" t="s">
        <v>720</v>
      </c>
      <c r="AF143" s="208"/>
      <c r="AG143" s="208"/>
      <c r="AH143" s="208"/>
      <c r="AI143" s="207" t="s">
        <v>793</v>
      </c>
      <c r="AJ143" s="208"/>
      <c r="AK143" s="208"/>
      <c r="AL143" s="208"/>
      <c r="AM143" s="207" t="s">
        <v>793</v>
      </c>
      <c r="AN143" s="208"/>
      <c r="AO143" s="208"/>
      <c r="AP143" s="208"/>
      <c r="AQ143" s="207" t="s">
        <v>720</v>
      </c>
      <c r="AR143" s="208"/>
      <c r="AS143" s="208"/>
      <c r="AT143" s="208"/>
      <c r="AU143" s="207">
        <v>50</v>
      </c>
      <c r="AV143" s="208"/>
      <c r="AW143" s="208"/>
      <c r="AX143" s="209"/>
      <c r="AY143">
        <f t="shared" si="15"/>
        <v>1</v>
      </c>
    </row>
    <row r="144" spans="1:51" ht="18.75"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698</v>
      </c>
      <c r="AN144" s="133"/>
      <c r="AO144" s="133"/>
      <c r="AP144" s="134"/>
      <c r="AQ144" s="154" t="s">
        <v>232</v>
      </c>
      <c r="AR144" s="155"/>
      <c r="AS144" s="155"/>
      <c r="AT144" s="156"/>
      <c r="AU144" s="197" t="s">
        <v>248</v>
      </c>
      <c r="AV144" s="197"/>
      <c r="AW144" s="197"/>
      <c r="AX144" s="198"/>
      <c r="AY144">
        <f>COUNTA($G$146)</f>
        <v>1</v>
      </c>
    </row>
    <row r="145" spans="1:51" ht="18.75"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t="s">
        <v>720</v>
      </c>
      <c r="AR145" s="200"/>
      <c r="AS145" s="136" t="s">
        <v>233</v>
      </c>
      <c r="AT145" s="137"/>
      <c r="AU145" s="201">
        <v>4</v>
      </c>
      <c r="AV145" s="201"/>
      <c r="AW145" s="136" t="s">
        <v>179</v>
      </c>
      <c r="AX145" s="196"/>
      <c r="AY145">
        <f>$AY$144</f>
        <v>1</v>
      </c>
    </row>
    <row r="146" spans="1:51" ht="39.75" customHeight="1" x14ac:dyDescent="0.15">
      <c r="A146" s="190"/>
      <c r="B146" s="187"/>
      <c r="C146" s="181"/>
      <c r="D146" s="187"/>
      <c r="E146" s="181"/>
      <c r="F146" s="182"/>
      <c r="G146" s="107" t="s">
        <v>744</v>
      </c>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t="s">
        <v>368</v>
      </c>
      <c r="AC146" s="206"/>
      <c r="AD146" s="206"/>
      <c r="AE146" s="207" t="s">
        <v>720</v>
      </c>
      <c r="AF146" s="208"/>
      <c r="AG146" s="208"/>
      <c r="AH146" s="208"/>
      <c r="AI146" s="207">
        <v>53.4</v>
      </c>
      <c r="AJ146" s="208"/>
      <c r="AK146" s="208"/>
      <c r="AL146" s="208"/>
      <c r="AM146" s="207" t="s">
        <v>793</v>
      </c>
      <c r="AN146" s="208"/>
      <c r="AO146" s="208"/>
      <c r="AP146" s="208"/>
      <c r="AQ146" s="207" t="s">
        <v>720</v>
      </c>
      <c r="AR146" s="208"/>
      <c r="AS146" s="208"/>
      <c r="AT146" s="208"/>
      <c r="AU146" s="207" t="s">
        <v>720</v>
      </c>
      <c r="AV146" s="208"/>
      <c r="AW146" s="208"/>
      <c r="AX146" s="209"/>
      <c r="AY146">
        <f t="shared" ref="AY146:AY147" si="16">$AY$144</f>
        <v>1</v>
      </c>
    </row>
    <row r="147" spans="1:51" ht="39.75"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t="s">
        <v>368</v>
      </c>
      <c r="AC147" s="214"/>
      <c r="AD147" s="214"/>
      <c r="AE147" s="207" t="s">
        <v>720</v>
      </c>
      <c r="AF147" s="208"/>
      <c r="AG147" s="208"/>
      <c r="AH147" s="208"/>
      <c r="AI147" s="207" t="s">
        <v>793</v>
      </c>
      <c r="AJ147" s="208"/>
      <c r="AK147" s="208"/>
      <c r="AL147" s="208"/>
      <c r="AM147" s="207" t="s">
        <v>793</v>
      </c>
      <c r="AN147" s="208"/>
      <c r="AO147" s="208"/>
      <c r="AP147" s="208"/>
      <c r="AQ147" s="207" t="s">
        <v>720</v>
      </c>
      <c r="AR147" s="208"/>
      <c r="AS147" s="208"/>
      <c r="AT147" s="208"/>
      <c r="AU147" s="207">
        <v>50</v>
      </c>
      <c r="AV147" s="208"/>
      <c r="AW147" s="208"/>
      <c r="AX147" s="209"/>
      <c r="AY147">
        <f t="shared" si="16"/>
        <v>1</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698</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720</v>
      </c>
      <c r="AR149" s="200"/>
      <c r="AS149" s="136" t="s">
        <v>233</v>
      </c>
      <c r="AT149" s="137"/>
      <c r="AU149" s="201">
        <v>4</v>
      </c>
      <c r="AV149" s="201"/>
      <c r="AW149" s="136" t="s">
        <v>179</v>
      </c>
      <c r="AX149" s="196"/>
      <c r="AY149">
        <f>$AY$148</f>
        <v>1</v>
      </c>
    </row>
    <row r="150" spans="1:51" ht="39.75" customHeight="1" x14ac:dyDescent="0.15">
      <c r="A150" s="190"/>
      <c r="B150" s="187"/>
      <c r="C150" s="181"/>
      <c r="D150" s="187"/>
      <c r="E150" s="181"/>
      <c r="F150" s="182"/>
      <c r="G150" s="107" t="s">
        <v>745</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368</v>
      </c>
      <c r="AC150" s="206"/>
      <c r="AD150" s="206"/>
      <c r="AE150" s="207" t="s">
        <v>720</v>
      </c>
      <c r="AF150" s="208"/>
      <c r="AG150" s="208"/>
      <c r="AH150" s="208"/>
      <c r="AI150" s="207">
        <v>45.6</v>
      </c>
      <c r="AJ150" s="208"/>
      <c r="AK150" s="208"/>
      <c r="AL150" s="208"/>
      <c r="AM150" s="207" t="s">
        <v>793</v>
      </c>
      <c r="AN150" s="208"/>
      <c r="AO150" s="208"/>
      <c r="AP150" s="208"/>
      <c r="AQ150" s="207" t="s">
        <v>720</v>
      </c>
      <c r="AR150" s="208"/>
      <c r="AS150" s="208"/>
      <c r="AT150" s="208"/>
      <c r="AU150" s="207" t="s">
        <v>720</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368</v>
      </c>
      <c r="AC151" s="214"/>
      <c r="AD151" s="214"/>
      <c r="AE151" s="207" t="s">
        <v>720</v>
      </c>
      <c r="AF151" s="208"/>
      <c r="AG151" s="208"/>
      <c r="AH151" s="208"/>
      <c r="AI151" s="207" t="s">
        <v>720</v>
      </c>
      <c r="AJ151" s="208"/>
      <c r="AK151" s="208"/>
      <c r="AL151" s="208"/>
      <c r="AM151" s="207" t="s">
        <v>793</v>
      </c>
      <c r="AN151" s="208"/>
      <c r="AO151" s="208"/>
      <c r="AP151" s="208"/>
      <c r="AQ151" s="207" t="s">
        <v>720</v>
      </c>
      <c r="AR151" s="208"/>
      <c r="AS151" s="208"/>
      <c r="AT151" s="208"/>
      <c r="AU151" s="207">
        <v>50</v>
      </c>
      <c r="AV151" s="208"/>
      <c r="AW151" s="208"/>
      <c r="AX151" s="209"/>
      <c r="AY151">
        <f t="shared" si="17"/>
        <v>1</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331</v>
      </c>
      <c r="R152" s="133"/>
      <c r="S152" s="133"/>
      <c r="T152" s="133"/>
      <c r="U152" s="133"/>
      <c r="V152" s="133"/>
      <c r="W152" s="133"/>
      <c r="X152" s="133"/>
      <c r="Y152" s="133"/>
      <c r="Z152" s="133"/>
      <c r="AA152" s="133"/>
      <c r="AB152" s="132" t="s">
        <v>332</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331</v>
      </c>
      <c r="R159" s="133"/>
      <c r="S159" s="133"/>
      <c r="T159" s="133"/>
      <c r="U159" s="133"/>
      <c r="V159" s="133"/>
      <c r="W159" s="133"/>
      <c r="X159" s="133"/>
      <c r="Y159" s="133"/>
      <c r="Z159" s="133"/>
      <c r="AA159" s="133"/>
      <c r="AB159" s="132" t="s">
        <v>332</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331</v>
      </c>
      <c r="R166" s="133"/>
      <c r="S166" s="133"/>
      <c r="T166" s="133"/>
      <c r="U166" s="133"/>
      <c r="V166" s="133"/>
      <c r="W166" s="133"/>
      <c r="X166" s="133"/>
      <c r="Y166" s="133"/>
      <c r="Z166" s="133"/>
      <c r="AA166" s="133"/>
      <c r="AB166" s="132" t="s">
        <v>332</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331</v>
      </c>
      <c r="R173" s="133"/>
      <c r="S173" s="133"/>
      <c r="T173" s="133"/>
      <c r="U173" s="133"/>
      <c r="V173" s="133"/>
      <c r="W173" s="133"/>
      <c r="X173" s="133"/>
      <c r="Y173" s="133"/>
      <c r="Z173" s="133"/>
      <c r="AA173" s="133"/>
      <c r="AB173" s="132" t="s">
        <v>332</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331</v>
      </c>
      <c r="R180" s="133"/>
      <c r="S180" s="133"/>
      <c r="T180" s="133"/>
      <c r="U180" s="133"/>
      <c r="V180" s="133"/>
      <c r="W180" s="133"/>
      <c r="X180" s="133"/>
      <c r="Y180" s="133"/>
      <c r="Z180" s="133"/>
      <c r="AA180" s="133"/>
      <c r="AB180" s="132" t="s">
        <v>332</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698</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720</v>
      </c>
      <c r="AR193" s="200"/>
      <c r="AS193" s="136" t="s">
        <v>233</v>
      </c>
      <c r="AT193" s="137"/>
      <c r="AU193" s="201">
        <v>4</v>
      </c>
      <c r="AV193" s="201"/>
      <c r="AW193" s="136" t="s">
        <v>179</v>
      </c>
      <c r="AX193" s="196"/>
      <c r="AY193">
        <f>$AY$192</f>
        <v>1</v>
      </c>
    </row>
    <row r="194" spans="1:51" ht="39.75" customHeight="1" x14ac:dyDescent="0.15">
      <c r="A194" s="190"/>
      <c r="B194" s="187"/>
      <c r="C194" s="181"/>
      <c r="D194" s="187"/>
      <c r="E194" s="181"/>
      <c r="F194" s="182"/>
      <c r="G194" s="107" t="s">
        <v>746</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368</v>
      </c>
      <c r="AC194" s="206"/>
      <c r="AD194" s="206"/>
      <c r="AE194" s="207" t="s">
        <v>720</v>
      </c>
      <c r="AF194" s="208"/>
      <c r="AG194" s="208"/>
      <c r="AH194" s="208"/>
      <c r="AI194" s="207">
        <v>47.8</v>
      </c>
      <c r="AJ194" s="208"/>
      <c r="AK194" s="208"/>
      <c r="AL194" s="208"/>
      <c r="AM194" s="207" t="s">
        <v>793</v>
      </c>
      <c r="AN194" s="208"/>
      <c r="AO194" s="208"/>
      <c r="AP194" s="208"/>
      <c r="AQ194" s="207" t="s">
        <v>720</v>
      </c>
      <c r="AR194" s="208"/>
      <c r="AS194" s="208"/>
      <c r="AT194" s="208"/>
      <c r="AU194" s="207" t="s">
        <v>720</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368</v>
      </c>
      <c r="AC195" s="214"/>
      <c r="AD195" s="214"/>
      <c r="AE195" s="207" t="s">
        <v>720</v>
      </c>
      <c r="AF195" s="208"/>
      <c r="AG195" s="208"/>
      <c r="AH195" s="208"/>
      <c r="AI195" s="207" t="s">
        <v>720</v>
      </c>
      <c r="AJ195" s="208"/>
      <c r="AK195" s="208"/>
      <c r="AL195" s="208"/>
      <c r="AM195" s="207" t="s">
        <v>793</v>
      </c>
      <c r="AN195" s="208"/>
      <c r="AO195" s="208"/>
      <c r="AP195" s="208"/>
      <c r="AQ195" s="207" t="s">
        <v>720</v>
      </c>
      <c r="AR195" s="208"/>
      <c r="AS195" s="208"/>
      <c r="AT195" s="208"/>
      <c r="AU195" s="207">
        <v>50</v>
      </c>
      <c r="AV195" s="208"/>
      <c r="AW195" s="208"/>
      <c r="AX195" s="209"/>
      <c r="AY195">
        <f t="shared" si="23"/>
        <v>1</v>
      </c>
    </row>
    <row r="196" spans="1:51" ht="18.75"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698</v>
      </c>
      <c r="AN196" s="133"/>
      <c r="AO196" s="133"/>
      <c r="AP196" s="134"/>
      <c r="AQ196" s="154" t="s">
        <v>232</v>
      </c>
      <c r="AR196" s="155"/>
      <c r="AS196" s="155"/>
      <c r="AT196" s="156"/>
      <c r="AU196" s="197" t="s">
        <v>248</v>
      </c>
      <c r="AV196" s="197"/>
      <c r="AW196" s="197"/>
      <c r="AX196" s="198"/>
      <c r="AY196">
        <f>COUNTA($G$198)</f>
        <v>1</v>
      </c>
    </row>
    <row r="197" spans="1:51" ht="18.75"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t="s">
        <v>720</v>
      </c>
      <c r="AR197" s="200"/>
      <c r="AS197" s="136" t="s">
        <v>233</v>
      </c>
      <c r="AT197" s="137"/>
      <c r="AU197" s="201">
        <v>4</v>
      </c>
      <c r="AV197" s="201"/>
      <c r="AW197" s="136" t="s">
        <v>179</v>
      </c>
      <c r="AX197" s="196"/>
      <c r="AY197">
        <f>$AY$196</f>
        <v>1</v>
      </c>
    </row>
    <row r="198" spans="1:51" ht="39.75" customHeight="1" x14ac:dyDescent="0.15">
      <c r="A198" s="190"/>
      <c r="B198" s="187"/>
      <c r="C198" s="181"/>
      <c r="D198" s="187"/>
      <c r="E198" s="181"/>
      <c r="F198" s="182"/>
      <c r="G198" s="107" t="s">
        <v>747</v>
      </c>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t="s">
        <v>368</v>
      </c>
      <c r="AC198" s="206"/>
      <c r="AD198" s="206"/>
      <c r="AE198" s="207" t="s">
        <v>720</v>
      </c>
      <c r="AF198" s="208"/>
      <c r="AG198" s="208"/>
      <c r="AH198" s="208"/>
      <c r="AI198" s="207">
        <v>40.9</v>
      </c>
      <c r="AJ198" s="208"/>
      <c r="AK198" s="208"/>
      <c r="AL198" s="208"/>
      <c r="AM198" s="207" t="s">
        <v>720</v>
      </c>
      <c r="AN198" s="208"/>
      <c r="AO198" s="208"/>
      <c r="AP198" s="208"/>
      <c r="AQ198" s="207" t="s">
        <v>720</v>
      </c>
      <c r="AR198" s="208"/>
      <c r="AS198" s="208"/>
      <c r="AT198" s="208"/>
      <c r="AU198" s="207" t="s">
        <v>720</v>
      </c>
      <c r="AV198" s="208"/>
      <c r="AW198" s="208"/>
      <c r="AX198" s="209"/>
      <c r="AY198">
        <f t="shared" ref="AY198:AY199" si="24">$AY$196</f>
        <v>1</v>
      </c>
    </row>
    <row r="199" spans="1:51" ht="39.75"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t="s">
        <v>368</v>
      </c>
      <c r="AC199" s="214"/>
      <c r="AD199" s="214"/>
      <c r="AE199" s="207" t="s">
        <v>720</v>
      </c>
      <c r="AF199" s="208"/>
      <c r="AG199" s="208"/>
      <c r="AH199" s="208"/>
      <c r="AI199" s="207" t="s">
        <v>720</v>
      </c>
      <c r="AJ199" s="208"/>
      <c r="AK199" s="208"/>
      <c r="AL199" s="208"/>
      <c r="AM199" s="207" t="s">
        <v>720</v>
      </c>
      <c r="AN199" s="208"/>
      <c r="AO199" s="208"/>
      <c r="AP199" s="208"/>
      <c r="AQ199" s="207" t="s">
        <v>720</v>
      </c>
      <c r="AR199" s="208"/>
      <c r="AS199" s="208"/>
      <c r="AT199" s="208"/>
      <c r="AU199" s="207">
        <v>50</v>
      </c>
      <c r="AV199" s="208"/>
      <c r="AW199" s="208"/>
      <c r="AX199" s="209"/>
      <c r="AY199">
        <f t="shared" si="24"/>
        <v>1</v>
      </c>
    </row>
    <row r="200" spans="1:51" ht="18.75"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698</v>
      </c>
      <c r="AN200" s="133"/>
      <c r="AO200" s="133"/>
      <c r="AP200" s="134"/>
      <c r="AQ200" s="154" t="s">
        <v>232</v>
      </c>
      <c r="AR200" s="155"/>
      <c r="AS200" s="155"/>
      <c r="AT200" s="156"/>
      <c r="AU200" s="197" t="s">
        <v>248</v>
      </c>
      <c r="AV200" s="197"/>
      <c r="AW200" s="197"/>
      <c r="AX200" s="198"/>
      <c r="AY200">
        <f>COUNTA($G$202)</f>
        <v>1</v>
      </c>
    </row>
    <row r="201" spans="1:51" ht="18.75"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t="s">
        <v>720</v>
      </c>
      <c r="AR201" s="200"/>
      <c r="AS201" s="136" t="s">
        <v>233</v>
      </c>
      <c r="AT201" s="137"/>
      <c r="AU201" s="201">
        <v>4</v>
      </c>
      <c r="AV201" s="201"/>
      <c r="AW201" s="136" t="s">
        <v>179</v>
      </c>
      <c r="AX201" s="196"/>
      <c r="AY201">
        <f>$AY$200</f>
        <v>1</v>
      </c>
    </row>
    <row r="202" spans="1:51" ht="39.75" customHeight="1" x14ac:dyDescent="0.15">
      <c r="A202" s="190"/>
      <c r="B202" s="187"/>
      <c r="C202" s="181"/>
      <c r="D202" s="187"/>
      <c r="E202" s="181"/>
      <c r="F202" s="182"/>
      <c r="G202" s="107" t="s">
        <v>748</v>
      </c>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t="s">
        <v>368</v>
      </c>
      <c r="AC202" s="206"/>
      <c r="AD202" s="206"/>
      <c r="AE202" s="207" t="s">
        <v>720</v>
      </c>
      <c r="AF202" s="208"/>
      <c r="AG202" s="208"/>
      <c r="AH202" s="208"/>
      <c r="AI202" s="207">
        <v>43.7</v>
      </c>
      <c r="AJ202" s="208"/>
      <c r="AK202" s="208"/>
      <c r="AL202" s="208"/>
      <c r="AM202" s="207" t="s">
        <v>720</v>
      </c>
      <c r="AN202" s="208"/>
      <c r="AO202" s="208"/>
      <c r="AP202" s="208"/>
      <c r="AQ202" s="207" t="s">
        <v>720</v>
      </c>
      <c r="AR202" s="208"/>
      <c r="AS202" s="208"/>
      <c r="AT202" s="208"/>
      <c r="AU202" s="207" t="s">
        <v>720</v>
      </c>
      <c r="AV202" s="208"/>
      <c r="AW202" s="208"/>
      <c r="AX202" s="209"/>
      <c r="AY202">
        <f t="shared" ref="AY202:AY203" si="25">$AY$200</f>
        <v>1</v>
      </c>
    </row>
    <row r="203" spans="1:51" ht="39.75"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t="s">
        <v>368</v>
      </c>
      <c r="AC203" s="214"/>
      <c r="AD203" s="214"/>
      <c r="AE203" s="207" t="s">
        <v>720</v>
      </c>
      <c r="AF203" s="208"/>
      <c r="AG203" s="208"/>
      <c r="AH203" s="208"/>
      <c r="AI203" s="207" t="s">
        <v>720</v>
      </c>
      <c r="AJ203" s="208"/>
      <c r="AK203" s="208"/>
      <c r="AL203" s="208"/>
      <c r="AM203" s="207" t="s">
        <v>720</v>
      </c>
      <c r="AN203" s="208"/>
      <c r="AO203" s="208"/>
      <c r="AP203" s="208"/>
      <c r="AQ203" s="207" t="s">
        <v>720</v>
      </c>
      <c r="AR203" s="208"/>
      <c r="AS203" s="208"/>
      <c r="AT203" s="208"/>
      <c r="AU203" s="207">
        <v>50</v>
      </c>
      <c r="AV203" s="208"/>
      <c r="AW203" s="208"/>
      <c r="AX203" s="209"/>
      <c r="AY203">
        <f t="shared" si="25"/>
        <v>1</v>
      </c>
    </row>
    <row r="204" spans="1:51" ht="18.75"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698</v>
      </c>
      <c r="AN204" s="133"/>
      <c r="AO204" s="133"/>
      <c r="AP204" s="134"/>
      <c r="AQ204" s="154" t="s">
        <v>232</v>
      </c>
      <c r="AR204" s="155"/>
      <c r="AS204" s="155"/>
      <c r="AT204" s="156"/>
      <c r="AU204" s="197" t="s">
        <v>248</v>
      </c>
      <c r="AV204" s="197"/>
      <c r="AW204" s="197"/>
      <c r="AX204" s="198"/>
      <c r="AY204">
        <f>COUNTA($G$206)</f>
        <v>1</v>
      </c>
    </row>
    <row r="205" spans="1:51" ht="18.75"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t="s">
        <v>720</v>
      </c>
      <c r="AR205" s="200"/>
      <c r="AS205" s="136" t="s">
        <v>233</v>
      </c>
      <c r="AT205" s="137"/>
      <c r="AU205" s="201">
        <v>4</v>
      </c>
      <c r="AV205" s="201"/>
      <c r="AW205" s="136" t="s">
        <v>179</v>
      </c>
      <c r="AX205" s="196"/>
      <c r="AY205">
        <f>$AY$204</f>
        <v>1</v>
      </c>
    </row>
    <row r="206" spans="1:51" ht="39.75" customHeight="1" x14ac:dyDescent="0.15">
      <c r="A206" s="190"/>
      <c r="B206" s="187"/>
      <c r="C206" s="181"/>
      <c r="D206" s="187"/>
      <c r="E206" s="181"/>
      <c r="F206" s="182"/>
      <c r="G206" s="107" t="s">
        <v>749</v>
      </c>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t="s">
        <v>368</v>
      </c>
      <c r="AC206" s="206"/>
      <c r="AD206" s="206"/>
      <c r="AE206" s="207" t="s">
        <v>720</v>
      </c>
      <c r="AF206" s="208"/>
      <c r="AG206" s="208"/>
      <c r="AH206" s="208"/>
      <c r="AI206" s="207">
        <v>47.4</v>
      </c>
      <c r="AJ206" s="208"/>
      <c r="AK206" s="208"/>
      <c r="AL206" s="208"/>
      <c r="AM206" s="207" t="s">
        <v>720</v>
      </c>
      <c r="AN206" s="208"/>
      <c r="AO206" s="208"/>
      <c r="AP206" s="208"/>
      <c r="AQ206" s="207" t="s">
        <v>720</v>
      </c>
      <c r="AR206" s="208"/>
      <c r="AS206" s="208"/>
      <c r="AT206" s="208"/>
      <c r="AU206" s="207" t="s">
        <v>720</v>
      </c>
      <c r="AV206" s="208"/>
      <c r="AW206" s="208"/>
      <c r="AX206" s="209"/>
      <c r="AY206">
        <f t="shared" ref="AY206:AY207" si="26">$AY$204</f>
        <v>1</v>
      </c>
    </row>
    <row r="207" spans="1:51" ht="39.75"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t="s">
        <v>368</v>
      </c>
      <c r="AC207" s="214"/>
      <c r="AD207" s="214"/>
      <c r="AE207" s="207" t="s">
        <v>720</v>
      </c>
      <c r="AF207" s="208"/>
      <c r="AG207" s="208"/>
      <c r="AH207" s="208"/>
      <c r="AI207" s="207" t="s">
        <v>720</v>
      </c>
      <c r="AJ207" s="208"/>
      <c r="AK207" s="208"/>
      <c r="AL207" s="208"/>
      <c r="AM207" s="207" t="s">
        <v>720</v>
      </c>
      <c r="AN207" s="208"/>
      <c r="AO207" s="208"/>
      <c r="AP207" s="208"/>
      <c r="AQ207" s="207" t="s">
        <v>720</v>
      </c>
      <c r="AR207" s="208"/>
      <c r="AS207" s="208"/>
      <c r="AT207" s="208"/>
      <c r="AU207" s="207">
        <v>50</v>
      </c>
      <c r="AV207" s="208"/>
      <c r="AW207" s="208"/>
      <c r="AX207" s="209"/>
      <c r="AY207">
        <f t="shared" si="26"/>
        <v>1</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698</v>
      </c>
      <c r="AN208" s="133"/>
      <c r="AO208" s="133"/>
      <c r="AP208" s="134"/>
      <c r="AQ208" s="154" t="s">
        <v>232</v>
      </c>
      <c r="AR208" s="155"/>
      <c r="AS208" s="155"/>
      <c r="AT208" s="156"/>
      <c r="AU208" s="197" t="s">
        <v>248</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720</v>
      </c>
      <c r="AR209" s="200"/>
      <c r="AS209" s="136" t="s">
        <v>233</v>
      </c>
      <c r="AT209" s="137"/>
      <c r="AU209" s="201">
        <v>4</v>
      </c>
      <c r="AV209" s="201"/>
      <c r="AW209" s="136" t="s">
        <v>179</v>
      </c>
      <c r="AX209" s="196"/>
      <c r="AY209">
        <f>$AY$208</f>
        <v>1</v>
      </c>
    </row>
    <row r="210" spans="1:51" ht="39.75" customHeight="1" x14ac:dyDescent="0.15">
      <c r="A210" s="190"/>
      <c r="B210" s="187"/>
      <c r="C210" s="181"/>
      <c r="D210" s="187"/>
      <c r="E210" s="181"/>
      <c r="F210" s="182"/>
      <c r="G210" s="107" t="s">
        <v>750</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368</v>
      </c>
      <c r="AC210" s="206"/>
      <c r="AD210" s="206"/>
      <c r="AE210" s="207" t="s">
        <v>720</v>
      </c>
      <c r="AF210" s="208"/>
      <c r="AG210" s="208"/>
      <c r="AH210" s="208"/>
      <c r="AI210" s="207" t="s">
        <v>720</v>
      </c>
      <c r="AJ210" s="208"/>
      <c r="AK210" s="208"/>
      <c r="AL210" s="208"/>
      <c r="AM210" s="207" t="s">
        <v>879</v>
      </c>
      <c r="AN210" s="208"/>
      <c r="AO210" s="208"/>
      <c r="AP210" s="208"/>
      <c r="AQ210" s="207" t="s">
        <v>720</v>
      </c>
      <c r="AR210" s="208"/>
      <c r="AS210" s="208"/>
      <c r="AT210" s="208"/>
      <c r="AU210" s="207" t="s">
        <v>720</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368</v>
      </c>
      <c r="AC211" s="214"/>
      <c r="AD211" s="214"/>
      <c r="AE211" s="207" t="s">
        <v>879</v>
      </c>
      <c r="AF211" s="208"/>
      <c r="AG211" s="208"/>
      <c r="AH211" s="208"/>
      <c r="AI211" s="207" t="s">
        <v>720</v>
      </c>
      <c r="AJ211" s="208"/>
      <c r="AK211" s="208"/>
      <c r="AL211" s="208"/>
      <c r="AM211" s="207" t="s">
        <v>879</v>
      </c>
      <c r="AN211" s="208"/>
      <c r="AO211" s="208"/>
      <c r="AP211" s="208"/>
      <c r="AQ211" s="207" t="s">
        <v>720</v>
      </c>
      <c r="AR211" s="208"/>
      <c r="AS211" s="208"/>
      <c r="AT211" s="208"/>
      <c r="AU211" s="207">
        <v>90</v>
      </c>
      <c r="AV211" s="208"/>
      <c r="AW211" s="208"/>
      <c r="AX211" s="209"/>
      <c r="AY211">
        <f t="shared" si="27"/>
        <v>1</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331</v>
      </c>
      <c r="R212" s="133"/>
      <c r="S212" s="133"/>
      <c r="T212" s="133"/>
      <c r="U212" s="133"/>
      <c r="V212" s="133"/>
      <c r="W212" s="133"/>
      <c r="X212" s="133"/>
      <c r="Y212" s="133"/>
      <c r="Z212" s="133"/>
      <c r="AA212" s="133"/>
      <c r="AB212" s="132" t="s">
        <v>332</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331</v>
      </c>
      <c r="R219" s="133"/>
      <c r="S219" s="133"/>
      <c r="T219" s="133"/>
      <c r="U219" s="133"/>
      <c r="V219" s="133"/>
      <c r="W219" s="133"/>
      <c r="X219" s="133"/>
      <c r="Y219" s="133"/>
      <c r="Z219" s="133"/>
      <c r="AA219" s="133"/>
      <c r="AB219" s="132" t="s">
        <v>332</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331</v>
      </c>
      <c r="R226" s="133"/>
      <c r="S226" s="133"/>
      <c r="T226" s="133"/>
      <c r="U226" s="133"/>
      <c r="V226" s="133"/>
      <c r="W226" s="133"/>
      <c r="X226" s="133"/>
      <c r="Y226" s="133"/>
      <c r="Z226" s="133"/>
      <c r="AA226" s="133"/>
      <c r="AB226" s="132" t="s">
        <v>332</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331</v>
      </c>
      <c r="R233" s="133"/>
      <c r="S233" s="133"/>
      <c r="T233" s="133"/>
      <c r="U233" s="133"/>
      <c r="V233" s="133"/>
      <c r="W233" s="133"/>
      <c r="X233" s="133"/>
      <c r="Y233" s="133"/>
      <c r="Z233" s="133"/>
      <c r="AA233" s="133"/>
      <c r="AB233" s="132" t="s">
        <v>332</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331</v>
      </c>
      <c r="R240" s="133"/>
      <c r="S240" s="133"/>
      <c r="T240" s="133"/>
      <c r="U240" s="133"/>
      <c r="V240" s="133"/>
      <c r="W240" s="133"/>
      <c r="X240" s="133"/>
      <c r="Y240" s="133"/>
      <c r="Z240" s="133"/>
      <c r="AA240" s="133"/>
      <c r="AB240" s="132" t="s">
        <v>332</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698</v>
      </c>
      <c r="AN252" s="133"/>
      <c r="AO252" s="133"/>
      <c r="AP252" s="134"/>
      <c r="AQ252" s="154" t="s">
        <v>232</v>
      </c>
      <c r="AR252" s="155"/>
      <c r="AS252" s="155"/>
      <c r="AT252" s="156"/>
      <c r="AU252" s="197" t="s">
        <v>248</v>
      </c>
      <c r="AV252" s="197"/>
      <c r="AW252" s="197"/>
      <c r="AX252" s="198"/>
      <c r="AY252">
        <f>COUNTA($G$254)</f>
        <v>1</v>
      </c>
    </row>
    <row r="253" spans="1:51" ht="18.75"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720</v>
      </c>
      <c r="AR253" s="200"/>
      <c r="AS253" s="136" t="s">
        <v>233</v>
      </c>
      <c r="AT253" s="137"/>
      <c r="AU253" s="201">
        <v>4</v>
      </c>
      <c r="AV253" s="201"/>
      <c r="AW253" s="136" t="s">
        <v>179</v>
      </c>
      <c r="AX253" s="196"/>
      <c r="AY253">
        <f>$AY$252</f>
        <v>1</v>
      </c>
    </row>
    <row r="254" spans="1:51" ht="39.75" customHeight="1" x14ac:dyDescent="0.15">
      <c r="A254" s="190"/>
      <c r="B254" s="187"/>
      <c r="C254" s="181"/>
      <c r="D254" s="187"/>
      <c r="E254" s="181"/>
      <c r="F254" s="182"/>
      <c r="G254" s="107" t="s">
        <v>751</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368</v>
      </c>
      <c r="AC254" s="206"/>
      <c r="AD254" s="206"/>
      <c r="AE254" s="207" t="s">
        <v>720</v>
      </c>
      <c r="AF254" s="208"/>
      <c r="AG254" s="208"/>
      <c r="AH254" s="208"/>
      <c r="AI254" s="207" t="s">
        <v>720</v>
      </c>
      <c r="AJ254" s="208"/>
      <c r="AK254" s="208"/>
      <c r="AL254" s="208"/>
      <c r="AM254" s="207" t="s">
        <v>879</v>
      </c>
      <c r="AN254" s="208"/>
      <c r="AO254" s="208"/>
      <c r="AP254" s="208"/>
      <c r="AQ254" s="207" t="s">
        <v>720</v>
      </c>
      <c r="AR254" s="208"/>
      <c r="AS254" s="208"/>
      <c r="AT254" s="208"/>
      <c r="AU254" s="207" t="s">
        <v>720</v>
      </c>
      <c r="AV254" s="208"/>
      <c r="AW254" s="208"/>
      <c r="AX254" s="209"/>
      <c r="AY254">
        <f t="shared" ref="AY254:AY255" si="33">$AY$252</f>
        <v>1</v>
      </c>
    </row>
    <row r="255" spans="1:51" ht="39.75"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368</v>
      </c>
      <c r="AC255" s="214"/>
      <c r="AD255" s="214"/>
      <c r="AE255" s="207" t="s">
        <v>879</v>
      </c>
      <c r="AF255" s="208"/>
      <c r="AG255" s="208"/>
      <c r="AH255" s="208"/>
      <c r="AI255" s="207" t="s">
        <v>720</v>
      </c>
      <c r="AJ255" s="208"/>
      <c r="AK255" s="208"/>
      <c r="AL255" s="208"/>
      <c r="AM255" s="207" t="s">
        <v>879</v>
      </c>
      <c r="AN255" s="208"/>
      <c r="AO255" s="208"/>
      <c r="AP255" s="208"/>
      <c r="AQ255" s="207" t="s">
        <v>720</v>
      </c>
      <c r="AR255" s="208"/>
      <c r="AS255" s="208"/>
      <c r="AT255" s="208"/>
      <c r="AU255" s="207">
        <v>90</v>
      </c>
      <c r="AV255" s="208"/>
      <c r="AW255" s="208"/>
      <c r="AX255" s="209"/>
      <c r="AY255">
        <f t="shared" si="33"/>
        <v>1</v>
      </c>
    </row>
    <row r="256" spans="1:51" ht="18.75"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698</v>
      </c>
      <c r="AN256" s="133"/>
      <c r="AO256" s="133"/>
      <c r="AP256" s="134"/>
      <c r="AQ256" s="154" t="s">
        <v>232</v>
      </c>
      <c r="AR256" s="155"/>
      <c r="AS256" s="155"/>
      <c r="AT256" s="156"/>
      <c r="AU256" s="197" t="s">
        <v>248</v>
      </c>
      <c r="AV256" s="197"/>
      <c r="AW256" s="197"/>
      <c r="AX256" s="198"/>
      <c r="AY256">
        <f>COUNTA($G$258)</f>
        <v>1</v>
      </c>
    </row>
    <row r="257" spans="1:51" ht="18.75"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t="s">
        <v>720</v>
      </c>
      <c r="AR257" s="200"/>
      <c r="AS257" s="136" t="s">
        <v>233</v>
      </c>
      <c r="AT257" s="137"/>
      <c r="AU257" s="201">
        <v>4</v>
      </c>
      <c r="AV257" s="201"/>
      <c r="AW257" s="136" t="s">
        <v>179</v>
      </c>
      <c r="AX257" s="196"/>
      <c r="AY257">
        <f>$AY$256</f>
        <v>1</v>
      </c>
    </row>
    <row r="258" spans="1:51" ht="39.75" customHeight="1" x14ac:dyDescent="0.15">
      <c r="A258" s="190"/>
      <c r="B258" s="187"/>
      <c r="C258" s="181"/>
      <c r="D258" s="187"/>
      <c r="E258" s="181"/>
      <c r="F258" s="182"/>
      <c r="G258" s="107" t="s">
        <v>752</v>
      </c>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t="s">
        <v>368</v>
      </c>
      <c r="AC258" s="206"/>
      <c r="AD258" s="206"/>
      <c r="AE258" s="207" t="s">
        <v>720</v>
      </c>
      <c r="AF258" s="208"/>
      <c r="AG258" s="208"/>
      <c r="AH258" s="208"/>
      <c r="AI258" s="207" t="s">
        <v>720</v>
      </c>
      <c r="AJ258" s="208"/>
      <c r="AK258" s="208"/>
      <c r="AL258" s="208"/>
      <c r="AM258" s="207" t="s">
        <v>879</v>
      </c>
      <c r="AN258" s="208"/>
      <c r="AO258" s="208"/>
      <c r="AP258" s="208"/>
      <c r="AQ258" s="207" t="s">
        <v>720</v>
      </c>
      <c r="AR258" s="208"/>
      <c r="AS258" s="208"/>
      <c r="AT258" s="208"/>
      <c r="AU258" s="207" t="s">
        <v>720</v>
      </c>
      <c r="AV258" s="208"/>
      <c r="AW258" s="208"/>
      <c r="AX258" s="209"/>
      <c r="AY258">
        <f t="shared" ref="AY258:AY259" si="34">$AY$256</f>
        <v>1</v>
      </c>
    </row>
    <row r="259" spans="1:51" ht="39.75"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t="s">
        <v>368</v>
      </c>
      <c r="AC259" s="214"/>
      <c r="AD259" s="214"/>
      <c r="AE259" s="207" t="s">
        <v>879</v>
      </c>
      <c r="AF259" s="208"/>
      <c r="AG259" s="208"/>
      <c r="AH259" s="208"/>
      <c r="AI259" s="207" t="s">
        <v>720</v>
      </c>
      <c r="AJ259" s="208"/>
      <c r="AK259" s="208"/>
      <c r="AL259" s="208"/>
      <c r="AM259" s="207" t="s">
        <v>879</v>
      </c>
      <c r="AN259" s="208"/>
      <c r="AO259" s="208"/>
      <c r="AP259" s="208"/>
      <c r="AQ259" s="207" t="s">
        <v>720</v>
      </c>
      <c r="AR259" s="208"/>
      <c r="AS259" s="208"/>
      <c r="AT259" s="208"/>
      <c r="AU259" s="207">
        <v>90</v>
      </c>
      <c r="AV259" s="208"/>
      <c r="AW259" s="208"/>
      <c r="AX259" s="209"/>
      <c r="AY259">
        <f t="shared" si="34"/>
        <v>1</v>
      </c>
    </row>
    <row r="260" spans="1:51" ht="18.75"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698</v>
      </c>
      <c r="AN260" s="133"/>
      <c r="AO260" s="133"/>
      <c r="AP260" s="134"/>
      <c r="AQ260" s="154" t="s">
        <v>232</v>
      </c>
      <c r="AR260" s="155"/>
      <c r="AS260" s="155"/>
      <c r="AT260" s="156"/>
      <c r="AU260" s="197" t="s">
        <v>248</v>
      </c>
      <c r="AV260" s="197"/>
      <c r="AW260" s="197"/>
      <c r="AX260" s="198"/>
      <c r="AY260">
        <f>COUNTA($G$262)</f>
        <v>1</v>
      </c>
    </row>
    <row r="261" spans="1:51" ht="18.75"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t="s">
        <v>720</v>
      </c>
      <c r="AR261" s="200"/>
      <c r="AS261" s="136" t="s">
        <v>233</v>
      </c>
      <c r="AT261" s="137"/>
      <c r="AU261" s="201">
        <v>4</v>
      </c>
      <c r="AV261" s="201"/>
      <c r="AW261" s="136" t="s">
        <v>179</v>
      </c>
      <c r="AX261" s="196"/>
      <c r="AY261">
        <f>$AY$260</f>
        <v>1</v>
      </c>
    </row>
    <row r="262" spans="1:51" ht="39.75" customHeight="1" x14ac:dyDescent="0.15">
      <c r="A262" s="190"/>
      <c r="B262" s="187"/>
      <c r="C262" s="181"/>
      <c r="D262" s="187"/>
      <c r="E262" s="181"/>
      <c r="F262" s="182"/>
      <c r="G262" s="107" t="s">
        <v>753</v>
      </c>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t="s">
        <v>368</v>
      </c>
      <c r="AC262" s="206"/>
      <c r="AD262" s="206"/>
      <c r="AE262" s="207" t="s">
        <v>720</v>
      </c>
      <c r="AF262" s="208"/>
      <c r="AG262" s="208"/>
      <c r="AH262" s="208"/>
      <c r="AI262" s="207" t="s">
        <v>720</v>
      </c>
      <c r="AJ262" s="208"/>
      <c r="AK262" s="208"/>
      <c r="AL262" s="208"/>
      <c r="AM262" s="207" t="s">
        <v>879</v>
      </c>
      <c r="AN262" s="208"/>
      <c r="AO262" s="208"/>
      <c r="AP262" s="208"/>
      <c r="AQ262" s="207" t="s">
        <v>720</v>
      </c>
      <c r="AR262" s="208"/>
      <c r="AS262" s="208"/>
      <c r="AT262" s="208"/>
      <c r="AU262" s="207" t="s">
        <v>720</v>
      </c>
      <c r="AV262" s="208"/>
      <c r="AW262" s="208"/>
      <c r="AX262" s="209"/>
      <c r="AY262">
        <f t="shared" ref="AY262:AY263" si="35">$AY$260</f>
        <v>1</v>
      </c>
    </row>
    <row r="263" spans="1:51" ht="39.75"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t="s">
        <v>368</v>
      </c>
      <c r="AC263" s="214"/>
      <c r="AD263" s="214"/>
      <c r="AE263" s="207" t="s">
        <v>879</v>
      </c>
      <c r="AF263" s="208"/>
      <c r="AG263" s="208"/>
      <c r="AH263" s="208"/>
      <c r="AI263" s="207" t="s">
        <v>720</v>
      </c>
      <c r="AJ263" s="208"/>
      <c r="AK263" s="208"/>
      <c r="AL263" s="208"/>
      <c r="AM263" s="207" t="s">
        <v>879</v>
      </c>
      <c r="AN263" s="208"/>
      <c r="AO263" s="208"/>
      <c r="AP263" s="208"/>
      <c r="AQ263" s="207" t="s">
        <v>720</v>
      </c>
      <c r="AR263" s="208"/>
      <c r="AS263" s="208"/>
      <c r="AT263" s="208"/>
      <c r="AU263" s="207">
        <v>90</v>
      </c>
      <c r="AV263" s="208"/>
      <c r="AW263" s="208"/>
      <c r="AX263" s="209"/>
      <c r="AY263">
        <f t="shared" si="35"/>
        <v>1</v>
      </c>
    </row>
    <row r="264" spans="1:51" ht="18.75"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698</v>
      </c>
      <c r="AN264" s="133"/>
      <c r="AO264" s="133"/>
      <c r="AP264" s="134"/>
      <c r="AQ264" s="158" t="s">
        <v>232</v>
      </c>
      <c r="AR264" s="133"/>
      <c r="AS264" s="133"/>
      <c r="AT264" s="134"/>
      <c r="AU264" s="139" t="s">
        <v>248</v>
      </c>
      <c r="AV264" s="139"/>
      <c r="AW264" s="139"/>
      <c r="AX264" s="140"/>
      <c r="AY264">
        <f>COUNTA($G$266)</f>
        <v>1</v>
      </c>
    </row>
    <row r="265" spans="1:51" ht="18.75"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t="s">
        <v>720</v>
      </c>
      <c r="AR265" s="200"/>
      <c r="AS265" s="136" t="s">
        <v>233</v>
      </c>
      <c r="AT265" s="137"/>
      <c r="AU265" s="201">
        <v>4</v>
      </c>
      <c r="AV265" s="201"/>
      <c r="AW265" s="136" t="s">
        <v>179</v>
      </c>
      <c r="AX265" s="196"/>
      <c r="AY265">
        <f>$AY$264</f>
        <v>1</v>
      </c>
    </row>
    <row r="266" spans="1:51" ht="39.75" customHeight="1" x14ac:dyDescent="0.15">
      <c r="A266" s="190"/>
      <c r="B266" s="187"/>
      <c r="C266" s="181"/>
      <c r="D266" s="187"/>
      <c r="E266" s="181"/>
      <c r="F266" s="182"/>
      <c r="G266" s="107" t="s">
        <v>754</v>
      </c>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t="s">
        <v>368</v>
      </c>
      <c r="AC266" s="206"/>
      <c r="AD266" s="206"/>
      <c r="AE266" s="207" t="s">
        <v>720</v>
      </c>
      <c r="AF266" s="208"/>
      <c r="AG266" s="208"/>
      <c r="AH266" s="208"/>
      <c r="AI266" s="207" t="s">
        <v>720</v>
      </c>
      <c r="AJ266" s="208"/>
      <c r="AK266" s="208"/>
      <c r="AL266" s="208"/>
      <c r="AM266" s="207" t="s">
        <v>879</v>
      </c>
      <c r="AN266" s="208"/>
      <c r="AO266" s="208"/>
      <c r="AP266" s="208"/>
      <c r="AQ266" s="207" t="s">
        <v>720</v>
      </c>
      <c r="AR266" s="208"/>
      <c r="AS266" s="208"/>
      <c r="AT266" s="208"/>
      <c r="AU266" s="207" t="s">
        <v>720</v>
      </c>
      <c r="AV266" s="208"/>
      <c r="AW266" s="208"/>
      <c r="AX266" s="209"/>
      <c r="AY266">
        <f t="shared" ref="AY266:AY267" si="36">$AY$264</f>
        <v>1</v>
      </c>
    </row>
    <row r="267" spans="1:51" ht="39.75"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t="s">
        <v>368</v>
      </c>
      <c r="AC267" s="214"/>
      <c r="AD267" s="214"/>
      <c r="AE267" s="207" t="s">
        <v>879</v>
      </c>
      <c r="AF267" s="208"/>
      <c r="AG267" s="208"/>
      <c r="AH267" s="208"/>
      <c r="AI267" s="207" t="s">
        <v>720</v>
      </c>
      <c r="AJ267" s="208"/>
      <c r="AK267" s="208"/>
      <c r="AL267" s="208"/>
      <c r="AM267" s="207" t="s">
        <v>879</v>
      </c>
      <c r="AN267" s="208"/>
      <c r="AO267" s="208"/>
      <c r="AP267" s="208"/>
      <c r="AQ267" s="207" t="s">
        <v>720</v>
      </c>
      <c r="AR267" s="208"/>
      <c r="AS267" s="208"/>
      <c r="AT267" s="208"/>
      <c r="AU267" s="207">
        <v>90</v>
      </c>
      <c r="AV267" s="208"/>
      <c r="AW267" s="208"/>
      <c r="AX267" s="209"/>
      <c r="AY267">
        <f t="shared" si="36"/>
        <v>1</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t="s">
        <v>720</v>
      </c>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t="s">
        <v>720</v>
      </c>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t="s">
        <v>720</v>
      </c>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331</v>
      </c>
      <c r="R272" s="133"/>
      <c r="S272" s="133"/>
      <c r="T272" s="133"/>
      <c r="U272" s="133"/>
      <c r="V272" s="133"/>
      <c r="W272" s="133"/>
      <c r="X272" s="133"/>
      <c r="Y272" s="133"/>
      <c r="Z272" s="133"/>
      <c r="AA272" s="133"/>
      <c r="AB272" s="132" t="s">
        <v>332</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720</v>
      </c>
      <c r="H274" s="108"/>
      <c r="I274" s="108"/>
      <c r="J274" s="108"/>
      <c r="K274" s="108"/>
      <c r="L274" s="108"/>
      <c r="M274" s="108"/>
      <c r="N274" s="108"/>
      <c r="O274" s="108"/>
      <c r="P274" s="109"/>
      <c r="Q274" s="116" t="s">
        <v>720</v>
      </c>
      <c r="R274" s="117"/>
      <c r="S274" s="117"/>
      <c r="T274" s="117"/>
      <c r="U274" s="117"/>
      <c r="V274" s="117"/>
      <c r="W274" s="117"/>
      <c r="X274" s="117"/>
      <c r="Y274" s="117"/>
      <c r="Z274" s="117"/>
      <c r="AA274" s="118"/>
      <c r="AB274" s="144" t="s">
        <v>720</v>
      </c>
      <c r="AC274" s="145"/>
      <c r="AD274" s="145"/>
      <c r="AE274" s="150" t="s">
        <v>720</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22.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879</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22.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331</v>
      </c>
      <c r="R279" s="133"/>
      <c r="S279" s="133"/>
      <c r="T279" s="133"/>
      <c r="U279" s="133"/>
      <c r="V279" s="133"/>
      <c r="W279" s="133"/>
      <c r="X279" s="133"/>
      <c r="Y279" s="133"/>
      <c r="Z279" s="133"/>
      <c r="AA279" s="133"/>
      <c r="AB279" s="132" t="s">
        <v>332</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331</v>
      </c>
      <c r="R286" s="133"/>
      <c r="S286" s="133"/>
      <c r="T286" s="133"/>
      <c r="U286" s="133"/>
      <c r="V286" s="133"/>
      <c r="W286" s="133"/>
      <c r="X286" s="133"/>
      <c r="Y286" s="133"/>
      <c r="Z286" s="133"/>
      <c r="AA286" s="133"/>
      <c r="AB286" s="132" t="s">
        <v>332</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331</v>
      </c>
      <c r="R293" s="133"/>
      <c r="S293" s="133"/>
      <c r="T293" s="133"/>
      <c r="U293" s="133"/>
      <c r="V293" s="133"/>
      <c r="W293" s="133"/>
      <c r="X293" s="133"/>
      <c r="Y293" s="133"/>
      <c r="Z293" s="133"/>
      <c r="AA293" s="133"/>
      <c r="AB293" s="132" t="s">
        <v>332</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331</v>
      </c>
      <c r="R300" s="133"/>
      <c r="S300" s="133"/>
      <c r="T300" s="133"/>
      <c r="U300" s="133"/>
      <c r="V300" s="133"/>
      <c r="W300" s="133"/>
      <c r="X300" s="133"/>
      <c r="Y300" s="133"/>
      <c r="Z300" s="133"/>
      <c r="AA300" s="133"/>
      <c r="AB300" s="132" t="s">
        <v>332</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794</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331</v>
      </c>
      <c r="R332" s="133"/>
      <c r="S332" s="133"/>
      <c r="T332" s="133"/>
      <c r="U332" s="133"/>
      <c r="V332" s="133"/>
      <c r="W332" s="133"/>
      <c r="X332" s="133"/>
      <c r="Y332" s="133"/>
      <c r="Z332" s="133"/>
      <c r="AA332" s="133"/>
      <c r="AB332" s="132" t="s">
        <v>332</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331</v>
      </c>
      <c r="R339" s="133"/>
      <c r="S339" s="133"/>
      <c r="T339" s="133"/>
      <c r="U339" s="133"/>
      <c r="V339" s="133"/>
      <c r="W339" s="133"/>
      <c r="X339" s="133"/>
      <c r="Y339" s="133"/>
      <c r="Z339" s="133"/>
      <c r="AA339" s="133"/>
      <c r="AB339" s="132" t="s">
        <v>332</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331</v>
      </c>
      <c r="R346" s="133"/>
      <c r="S346" s="133"/>
      <c r="T346" s="133"/>
      <c r="U346" s="133"/>
      <c r="V346" s="133"/>
      <c r="W346" s="133"/>
      <c r="X346" s="133"/>
      <c r="Y346" s="133"/>
      <c r="Z346" s="133"/>
      <c r="AA346" s="133"/>
      <c r="AB346" s="132" t="s">
        <v>332</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331</v>
      </c>
      <c r="R353" s="133"/>
      <c r="S353" s="133"/>
      <c r="T353" s="133"/>
      <c r="U353" s="133"/>
      <c r="V353" s="133"/>
      <c r="W353" s="133"/>
      <c r="X353" s="133"/>
      <c r="Y353" s="133"/>
      <c r="Z353" s="133"/>
      <c r="AA353" s="133"/>
      <c r="AB353" s="132" t="s">
        <v>332</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331</v>
      </c>
      <c r="R360" s="133"/>
      <c r="S360" s="133"/>
      <c r="T360" s="133"/>
      <c r="U360" s="133"/>
      <c r="V360" s="133"/>
      <c r="W360" s="133"/>
      <c r="X360" s="133"/>
      <c r="Y360" s="133"/>
      <c r="Z360" s="133"/>
      <c r="AA360" s="133"/>
      <c r="AB360" s="132" t="s">
        <v>332</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331</v>
      </c>
      <c r="R392" s="133"/>
      <c r="S392" s="133"/>
      <c r="T392" s="133"/>
      <c r="U392" s="133"/>
      <c r="V392" s="133"/>
      <c r="W392" s="133"/>
      <c r="X392" s="133"/>
      <c r="Y392" s="133"/>
      <c r="Z392" s="133"/>
      <c r="AA392" s="133"/>
      <c r="AB392" s="132" t="s">
        <v>332</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331</v>
      </c>
      <c r="R399" s="133"/>
      <c r="S399" s="133"/>
      <c r="T399" s="133"/>
      <c r="U399" s="133"/>
      <c r="V399" s="133"/>
      <c r="W399" s="133"/>
      <c r="X399" s="133"/>
      <c r="Y399" s="133"/>
      <c r="Z399" s="133"/>
      <c r="AA399" s="133"/>
      <c r="AB399" s="132" t="s">
        <v>332</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331</v>
      </c>
      <c r="R406" s="133"/>
      <c r="S406" s="133"/>
      <c r="T406" s="133"/>
      <c r="U406" s="133"/>
      <c r="V406" s="133"/>
      <c r="W406" s="133"/>
      <c r="X406" s="133"/>
      <c r="Y406" s="133"/>
      <c r="Z406" s="133"/>
      <c r="AA406" s="133"/>
      <c r="AB406" s="132" t="s">
        <v>332</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331</v>
      </c>
      <c r="R413" s="133"/>
      <c r="S413" s="133"/>
      <c r="T413" s="133"/>
      <c r="U413" s="133"/>
      <c r="V413" s="133"/>
      <c r="W413" s="133"/>
      <c r="X413" s="133"/>
      <c r="Y413" s="133"/>
      <c r="Z413" s="133"/>
      <c r="AA413" s="133"/>
      <c r="AB413" s="132" t="s">
        <v>332</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331</v>
      </c>
      <c r="R420" s="133"/>
      <c r="S420" s="133"/>
      <c r="T420" s="133"/>
      <c r="U420" s="133"/>
      <c r="V420" s="133"/>
      <c r="W420" s="133"/>
      <c r="X420" s="133"/>
      <c r="Y420" s="133"/>
      <c r="Z420" s="133"/>
      <c r="AA420" s="133"/>
      <c r="AB420" s="132" t="s">
        <v>332</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27"/>
      <c r="E430" s="175" t="s">
        <v>396</v>
      </c>
      <c r="F430" s="893"/>
      <c r="G430" s="894" t="s">
        <v>252</v>
      </c>
      <c r="H430" s="126"/>
      <c r="I430" s="126"/>
      <c r="J430" s="895" t="s">
        <v>103</v>
      </c>
      <c r="K430" s="896"/>
      <c r="L430" s="896"/>
      <c r="M430" s="896"/>
      <c r="N430" s="896"/>
      <c r="O430" s="896"/>
      <c r="P430" s="896"/>
      <c r="Q430" s="896"/>
      <c r="R430" s="896"/>
      <c r="S430" s="896"/>
      <c r="T430" s="897"/>
      <c r="U430" s="587" t="s">
        <v>930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29</v>
      </c>
      <c r="AF432" s="201"/>
      <c r="AG432" s="136" t="s">
        <v>233</v>
      </c>
      <c r="AH432" s="137"/>
      <c r="AI432" s="335"/>
      <c r="AJ432" s="335"/>
      <c r="AK432" s="335"/>
      <c r="AL432" s="157"/>
      <c r="AM432" s="335"/>
      <c r="AN432" s="335"/>
      <c r="AO432" s="335"/>
      <c r="AP432" s="157"/>
      <c r="AQ432" s="250" t="s">
        <v>720</v>
      </c>
      <c r="AR432" s="201"/>
      <c r="AS432" s="136" t="s">
        <v>233</v>
      </c>
      <c r="AT432" s="137"/>
      <c r="AU432" s="201">
        <v>4</v>
      </c>
      <c r="AV432" s="201"/>
      <c r="AW432" s="136" t="s">
        <v>179</v>
      </c>
      <c r="AX432" s="196"/>
      <c r="AY432">
        <f>$AY$431</f>
        <v>1</v>
      </c>
    </row>
    <row r="433" spans="1:51" ht="23.25" customHeight="1" x14ac:dyDescent="0.15">
      <c r="A433" s="190"/>
      <c r="B433" s="187"/>
      <c r="C433" s="181"/>
      <c r="D433" s="187"/>
      <c r="E433" s="338"/>
      <c r="F433" s="339"/>
      <c r="G433" s="107" t="s">
        <v>755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368</v>
      </c>
      <c r="AC433" s="214"/>
      <c r="AD433" s="214"/>
      <c r="AE433" s="336" t="s">
        <v>720</v>
      </c>
      <c r="AF433" s="208"/>
      <c r="AG433" s="208"/>
      <c r="AH433" s="208"/>
      <c r="AI433" s="336" t="s">
        <v>720</v>
      </c>
      <c r="AJ433" s="208"/>
      <c r="AK433" s="208"/>
      <c r="AL433" s="208"/>
      <c r="AM433" s="336" t="s">
        <v>795</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368</v>
      </c>
      <c r="AC434" s="206"/>
      <c r="AD434" s="206"/>
      <c r="AE434" s="336" t="s">
        <v>720</v>
      </c>
      <c r="AF434" s="208"/>
      <c r="AG434" s="208"/>
      <c r="AH434" s="337"/>
      <c r="AI434" s="336" t="s">
        <v>720</v>
      </c>
      <c r="AJ434" s="208"/>
      <c r="AK434" s="208"/>
      <c r="AL434" s="208"/>
      <c r="AM434" s="336" t="s">
        <v>795</v>
      </c>
      <c r="AN434" s="208"/>
      <c r="AO434" s="208"/>
      <c r="AP434" s="337"/>
      <c r="AQ434" s="336" t="s">
        <v>720</v>
      </c>
      <c r="AR434" s="208"/>
      <c r="AS434" s="208"/>
      <c r="AT434" s="337"/>
      <c r="AU434" s="208">
        <v>50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t="s">
        <v>795</v>
      </c>
      <c r="AN435" s="208"/>
      <c r="AO435" s="208"/>
      <c r="AP435" s="337"/>
      <c r="AQ435" s="336" t="s">
        <v>720</v>
      </c>
      <c r="AR435" s="208"/>
      <c r="AS435" s="208"/>
      <c r="AT435" s="337"/>
      <c r="AU435" s="208" t="s">
        <v>720</v>
      </c>
      <c r="AV435" s="208"/>
      <c r="AW435" s="208"/>
      <c r="AX435" s="209"/>
      <c r="AY435">
        <f t="shared" si="63"/>
        <v>1</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1</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v>29</v>
      </c>
      <c r="AF437" s="201"/>
      <c r="AG437" s="136" t="s">
        <v>233</v>
      </c>
      <c r="AH437" s="137"/>
      <c r="AI437" s="335"/>
      <c r="AJ437" s="335"/>
      <c r="AK437" s="335"/>
      <c r="AL437" s="157"/>
      <c r="AM437" s="335"/>
      <c r="AN437" s="335"/>
      <c r="AO437" s="335"/>
      <c r="AP437" s="157"/>
      <c r="AQ437" s="250" t="s">
        <v>720</v>
      </c>
      <c r="AR437" s="201"/>
      <c r="AS437" s="136" t="s">
        <v>233</v>
      </c>
      <c r="AT437" s="137"/>
      <c r="AU437" s="201">
        <v>4</v>
      </c>
      <c r="AV437" s="201"/>
      <c r="AW437" s="136" t="s">
        <v>179</v>
      </c>
      <c r="AX437" s="196"/>
      <c r="AY437">
        <f>$AY$436</f>
        <v>1</v>
      </c>
    </row>
    <row r="438" spans="1:51" ht="23.25" customHeight="1" x14ac:dyDescent="0.15">
      <c r="A438" s="190"/>
      <c r="B438" s="187"/>
      <c r="C438" s="181"/>
      <c r="D438" s="187"/>
      <c r="E438" s="338"/>
      <c r="F438" s="339"/>
      <c r="G438" s="107" t="s">
        <v>756</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368</v>
      </c>
      <c r="AC438" s="214"/>
      <c r="AD438" s="214"/>
      <c r="AE438" s="336" t="s">
        <v>720</v>
      </c>
      <c r="AF438" s="208"/>
      <c r="AG438" s="208"/>
      <c r="AH438" s="208"/>
      <c r="AI438" s="336" t="s">
        <v>720</v>
      </c>
      <c r="AJ438" s="208"/>
      <c r="AK438" s="208"/>
      <c r="AL438" s="208"/>
      <c r="AM438" s="336" t="s">
        <v>795</v>
      </c>
      <c r="AN438" s="208"/>
      <c r="AO438" s="208"/>
      <c r="AP438" s="337"/>
      <c r="AQ438" s="336" t="s">
        <v>720</v>
      </c>
      <c r="AR438" s="208"/>
      <c r="AS438" s="208"/>
      <c r="AT438" s="337"/>
      <c r="AU438" s="208" t="s">
        <v>720</v>
      </c>
      <c r="AV438" s="208"/>
      <c r="AW438" s="208"/>
      <c r="AX438" s="209"/>
      <c r="AY438">
        <f t="shared" ref="AY438:AY440" si="64">$AY$436</f>
        <v>1</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368</v>
      </c>
      <c r="AC439" s="206"/>
      <c r="AD439" s="206"/>
      <c r="AE439" s="336" t="s">
        <v>720</v>
      </c>
      <c r="AF439" s="208"/>
      <c r="AG439" s="208"/>
      <c r="AH439" s="337"/>
      <c r="AI439" s="336" t="s">
        <v>720</v>
      </c>
      <c r="AJ439" s="208"/>
      <c r="AK439" s="208"/>
      <c r="AL439" s="208"/>
      <c r="AM439" s="336" t="s">
        <v>795</v>
      </c>
      <c r="AN439" s="208"/>
      <c r="AO439" s="208"/>
      <c r="AP439" s="337"/>
      <c r="AQ439" s="336" t="s">
        <v>720</v>
      </c>
      <c r="AR439" s="208"/>
      <c r="AS439" s="208"/>
      <c r="AT439" s="337"/>
      <c r="AU439" s="208">
        <v>50</v>
      </c>
      <c r="AV439" s="208"/>
      <c r="AW439" s="208"/>
      <c r="AX439" s="209"/>
      <c r="AY439">
        <f t="shared" si="64"/>
        <v>1</v>
      </c>
    </row>
    <row r="440" spans="1:51" ht="23.25"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720</v>
      </c>
      <c r="AF440" s="208"/>
      <c r="AG440" s="208"/>
      <c r="AH440" s="337"/>
      <c r="AI440" s="336" t="s">
        <v>720</v>
      </c>
      <c r="AJ440" s="208"/>
      <c r="AK440" s="208"/>
      <c r="AL440" s="208"/>
      <c r="AM440" s="336" t="s">
        <v>795</v>
      </c>
      <c r="AN440" s="208"/>
      <c r="AO440" s="208"/>
      <c r="AP440" s="337"/>
      <c r="AQ440" s="336" t="s">
        <v>720</v>
      </c>
      <c r="AR440" s="208"/>
      <c r="AS440" s="208"/>
      <c r="AT440" s="337"/>
      <c r="AU440" s="208" t="s">
        <v>720</v>
      </c>
      <c r="AV440" s="208"/>
      <c r="AW440" s="208"/>
      <c r="AX440" s="209"/>
      <c r="AY440">
        <f t="shared" si="64"/>
        <v>1</v>
      </c>
    </row>
    <row r="441" spans="1:51" ht="18.75"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1</v>
      </c>
    </row>
    <row r="442" spans="1:51" ht="18.75"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v>29</v>
      </c>
      <c r="AF442" s="201"/>
      <c r="AG442" s="136" t="s">
        <v>233</v>
      </c>
      <c r="AH442" s="137"/>
      <c r="AI442" s="335"/>
      <c r="AJ442" s="335"/>
      <c r="AK442" s="335"/>
      <c r="AL442" s="157"/>
      <c r="AM442" s="335"/>
      <c r="AN442" s="335"/>
      <c r="AO442" s="335"/>
      <c r="AP442" s="157"/>
      <c r="AQ442" s="250" t="s">
        <v>720</v>
      </c>
      <c r="AR442" s="201"/>
      <c r="AS442" s="136" t="s">
        <v>233</v>
      </c>
      <c r="AT442" s="137"/>
      <c r="AU442" s="201">
        <v>4</v>
      </c>
      <c r="AV442" s="201"/>
      <c r="AW442" s="136" t="s">
        <v>179</v>
      </c>
      <c r="AX442" s="196"/>
      <c r="AY442">
        <f>$AY$441</f>
        <v>1</v>
      </c>
    </row>
    <row r="443" spans="1:51" ht="23.25" customHeight="1" x14ac:dyDescent="0.15">
      <c r="A443" s="190"/>
      <c r="B443" s="187"/>
      <c r="C443" s="181"/>
      <c r="D443" s="187"/>
      <c r="E443" s="338"/>
      <c r="F443" s="339"/>
      <c r="G443" s="107" t="s">
        <v>757</v>
      </c>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t="s">
        <v>368</v>
      </c>
      <c r="AC443" s="214"/>
      <c r="AD443" s="214"/>
      <c r="AE443" s="336" t="s">
        <v>720</v>
      </c>
      <c r="AF443" s="208"/>
      <c r="AG443" s="208"/>
      <c r="AH443" s="208"/>
      <c r="AI443" s="336" t="s">
        <v>720</v>
      </c>
      <c r="AJ443" s="208"/>
      <c r="AK443" s="208"/>
      <c r="AL443" s="208"/>
      <c r="AM443" s="336" t="s">
        <v>795</v>
      </c>
      <c r="AN443" s="208"/>
      <c r="AO443" s="208"/>
      <c r="AP443" s="337"/>
      <c r="AQ443" s="336" t="s">
        <v>720</v>
      </c>
      <c r="AR443" s="208"/>
      <c r="AS443" s="208"/>
      <c r="AT443" s="337"/>
      <c r="AU443" s="208" t="s">
        <v>720</v>
      </c>
      <c r="AV443" s="208"/>
      <c r="AW443" s="208"/>
      <c r="AX443" s="209"/>
      <c r="AY443">
        <f t="shared" ref="AY443:AY445" si="65">$AY$441</f>
        <v>1</v>
      </c>
    </row>
    <row r="444" spans="1:51" ht="23.25"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t="s">
        <v>368</v>
      </c>
      <c r="AC444" s="206"/>
      <c r="AD444" s="206"/>
      <c r="AE444" s="336" t="s">
        <v>720</v>
      </c>
      <c r="AF444" s="208"/>
      <c r="AG444" s="208"/>
      <c r="AH444" s="337"/>
      <c r="AI444" s="336" t="s">
        <v>720</v>
      </c>
      <c r="AJ444" s="208"/>
      <c r="AK444" s="208"/>
      <c r="AL444" s="208"/>
      <c r="AM444" s="336" t="s">
        <v>795</v>
      </c>
      <c r="AN444" s="208"/>
      <c r="AO444" s="208"/>
      <c r="AP444" s="337"/>
      <c r="AQ444" s="336" t="s">
        <v>720</v>
      </c>
      <c r="AR444" s="208"/>
      <c r="AS444" s="208"/>
      <c r="AT444" s="337"/>
      <c r="AU444" s="208">
        <v>50</v>
      </c>
      <c r="AV444" s="208"/>
      <c r="AW444" s="208"/>
      <c r="AX444" s="209"/>
      <c r="AY444">
        <f t="shared" si="65"/>
        <v>1</v>
      </c>
    </row>
    <row r="445" spans="1:51" ht="23.25"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t="s">
        <v>720</v>
      </c>
      <c r="AF445" s="208"/>
      <c r="AG445" s="208"/>
      <c r="AH445" s="337"/>
      <c r="AI445" s="336" t="s">
        <v>720</v>
      </c>
      <c r="AJ445" s="208"/>
      <c r="AK445" s="208"/>
      <c r="AL445" s="208"/>
      <c r="AM445" s="336" t="s">
        <v>795</v>
      </c>
      <c r="AN445" s="208"/>
      <c r="AO445" s="208"/>
      <c r="AP445" s="337"/>
      <c r="AQ445" s="336" t="s">
        <v>720</v>
      </c>
      <c r="AR445" s="208"/>
      <c r="AS445" s="208"/>
      <c r="AT445" s="337"/>
      <c r="AU445" s="208" t="s">
        <v>720</v>
      </c>
      <c r="AV445" s="208"/>
      <c r="AW445" s="208"/>
      <c r="AX445" s="209"/>
      <c r="AY445">
        <f t="shared" si="65"/>
        <v>1</v>
      </c>
    </row>
    <row r="446" spans="1:51" ht="18.75"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1</v>
      </c>
    </row>
    <row r="447" spans="1:51" ht="18.75"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v>29</v>
      </c>
      <c r="AF447" s="201"/>
      <c r="AG447" s="136" t="s">
        <v>233</v>
      </c>
      <c r="AH447" s="137"/>
      <c r="AI447" s="335"/>
      <c r="AJ447" s="335"/>
      <c r="AK447" s="335"/>
      <c r="AL447" s="157"/>
      <c r="AM447" s="335"/>
      <c r="AN447" s="335"/>
      <c r="AO447" s="335"/>
      <c r="AP447" s="157"/>
      <c r="AQ447" s="250" t="s">
        <v>720</v>
      </c>
      <c r="AR447" s="201"/>
      <c r="AS447" s="136" t="s">
        <v>233</v>
      </c>
      <c r="AT447" s="137"/>
      <c r="AU447" s="201">
        <v>4</v>
      </c>
      <c r="AV447" s="201"/>
      <c r="AW447" s="136" t="s">
        <v>179</v>
      </c>
      <c r="AX447" s="196"/>
      <c r="AY447">
        <f>$AY$446</f>
        <v>1</v>
      </c>
    </row>
    <row r="448" spans="1:51" ht="23.25" customHeight="1" x14ac:dyDescent="0.15">
      <c r="A448" s="190"/>
      <c r="B448" s="187"/>
      <c r="C448" s="181"/>
      <c r="D448" s="187"/>
      <c r="E448" s="338"/>
      <c r="F448" s="339"/>
      <c r="G448" s="107" t="s">
        <v>758</v>
      </c>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t="s">
        <v>368</v>
      </c>
      <c r="AC448" s="214"/>
      <c r="AD448" s="214"/>
      <c r="AE448" s="336" t="s">
        <v>720</v>
      </c>
      <c r="AF448" s="208"/>
      <c r="AG448" s="208"/>
      <c r="AH448" s="208"/>
      <c r="AI448" s="336" t="s">
        <v>720</v>
      </c>
      <c r="AJ448" s="208"/>
      <c r="AK448" s="208"/>
      <c r="AL448" s="208"/>
      <c r="AM448" s="336" t="s">
        <v>795</v>
      </c>
      <c r="AN448" s="208"/>
      <c r="AO448" s="208"/>
      <c r="AP448" s="337"/>
      <c r="AQ448" s="336" t="s">
        <v>720</v>
      </c>
      <c r="AR448" s="208"/>
      <c r="AS448" s="208"/>
      <c r="AT448" s="337"/>
      <c r="AU448" s="208" t="s">
        <v>720</v>
      </c>
      <c r="AV448" s="208"/>
      <c r="AW448" s="208"/>
      <c r="AX448" s="209"/>
      <c r="AY448">
        <f t="shared" ref="AY448:AY450" si="66">$AY$446</f>
        <v>1</v>
      </c>
    </row>
    <row r="449" spans="1:51" ht="23.25"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t="s">
        <v>368</v>
      </c>
      <c r="AC449" s="206"/>
      <c r="AD449" s="206"/>
      <c r="AE449" s="336" t="s">
        <v>720</v>
      </c>
      <c r="AF449" s="208"/>
      <c r="AG449" s="208"/>
      <c r="AH449" s="337"/>
      <c r="AI449" s="336" t="s">
        <v>720</v>
      </c>
      <c r="AJ449" s="208"/>
      <c r="AK449" s="208"/>
      <c r="AL449" s="208"/>
      <c r="AM449" s="336" t="s">
        <v>795</v>
      </c>
      <c r="AN449" s="208"/>
      <c r="AO449" s="208"/>
      <c r="AP449" s="337"/>
      <c r="AQ449" s="336" t="s">
        <v>720</v>
      </c>
      <c r="AR449" s="208"/>
      <c r="AS449" s="208"/>
      <c r="AT449" s="337"/>
      <c r="AU449" s="208">
        <v>50</v>
      </c>
      <c r="AV449" s="208"/>
      <c r="AW449" s="208"/>
      <c r="AX449" s="209"/>
      <c r="AY449">
        <f t="shared" si="66"/>
        <v>1</v>
      </c>
    </row>
    <row r="450" spans="1:51" ht="23.25"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t="s">
        <v>720</v>
      </c>
      <c r="AF450" s="208"/>
      <c r="AG450" s="208"/>
      <c r="AH450" s="337"/>
      <c r="AI450" s="336" t="s">
        <v>720</v>
      </c>
      <c r="AJ450" s="208"/>
      <c r="AK450" s="208"/>
      <c r="AL450" s="208"/>
      <c r="AM450" s="336" t="s">
        <v>795</v>
      </c>
      <c r="AN450" s="208"/>
      <c r="AO450" s="208"/>
      <c r="AP450" s="337"/>
      <c r="AQ450" s="336" t="s">
        <v>720</v>
      </c>
      <c r="AR450" s="208"/>
      <c r="AS450" s="208"/>
      <c r="AT450" s="337"/>
      <c r="AU450" s="208" t="s">
        <v>720</v>
      </c>
      <c r="AV450" s="208"/>
      <c r="AW450" s="208"/>
      <c r="AX450" s="209"/>
      <c r="AY450">
        <f t="shared" si="66"/>
        <v>1</v>
      </c>
    </row>
    <row r="451" spans="1:51" ht="18.75"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1</v>
      </c>
    </row>
    <row r="452" spans="1:51" ht="18.75"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v>29</v>
      </c>
      <c r="AF452" s="201"/>
      <c r="AG452" s="136" t="s">
        <v>233</v>
      </c>
      <c r="AH452" s="137"/>
      <c r="AI452" s="335"/>
      <c r="AJ452" s="335"/>
      <c r="AK452" s="335"/>
      <c r="AL452" s="157"/>
      <c r="AM452" s="335"/>
      <c r="AN452" s="335"/>
      <c r="AO452" s="335"/>
      <c r="AP452" s="157"/>
      <c r="AQ452" s="250" t="s">
        <v>720</v>
      </c>
      <c r="AR452" s="201"/>
      <c r="AS452" s="136" t="s">
        <v>233</v>
      </c>
      <c r="AT452" s="137"/>
      <c r="AU452" s="201">
        <v>4</v>
      </c>
      <c r="AV452" s="201"/>
      <c r="AW452" s="136" t="s">
        <v>179</v>
      </c>
      <c r="AX452" s="196"/>
      <c r="AY452">
        <f>$AY$451</f>
        <v>1</v>
      </c>
    </row>
    <row r="453" spans="1:51" ht="23.25" customHeight="1" x14ac:dyDescent="0.15">
      <c r="A453" s="190"/>
      <c r="B453" s="187"/>
      <c r="C453" s="181"/>
      <c r="D453" s="187"/>
      <c r="E453" s="338"/>
      <c r="F453" s="339"/>
      <c r="G453" s="107" t="s">
        <v>759</v>
      </c>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t="s">
        <v>368</v>
      </c>
      <c r="AC453" s="214"/>
      <c r="AD453" s="214"/>
      <c r="AE453" s="336" t="s">
        <v>720</v>
      </c>
      <c r="AF453" s="208"/>
      <c r="AG453" s="208"/>
      <c r="AH453" s="208"/>
      <c r="AI453" s="336" t="s">
        <v>720</v>
      </c>
      <c r="AJ453" s="208"/>
      <c r="AK453" s="208"/>
      <c r="AL453" s="208"/>
      <c r="AM453" s="336" t="s">
        <v>795</v>
      </c>
      <c r="AN453" s="208"/>
      <c r="AO453" s="208"/>
      <c r="AP453" s="337"/>
      <c r="AQ453" s="336" t="s">
        <v>720</v>
      </c>
      <c r="AR453" s="208"/>
      <c r="AS453" s="208"/>
      <c r="AT453" s="337"/>
      <c r="AU453" s="208" t="s">
        <v>720</v>
      </c>
      <c r="AV453" s="208"/>
      <c r="AW453" s="208"/>
      <c r="AX453" s="209"/>
      <c r="AY453">
        <f t="shared" ref="AY453:AY455" si="67">$AY$451</f>
        <v>1</v>
      </c>
    </row>
    <row r="454" spans="1:51" ht="23.25"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t="s">
        <v>368</v>
      </c>
      <c r="AC454" s="206"/>
      <c r="AD454" s="206"/>
      <c r="AE454" s="336" t="s">
        <v>720</v>
      </c>
      <c r="AF454" s="208"/>
      <c r="AG454" s="208"/>
      <c r="AH454" s="337"/>
      <c r="AI454" s="336" t="s">
        <v>720</v>
      </c>
      <c r="AJ454" s="208"/>
      <c r="AK454" s="208"/>
      <c r="AL454" s="208"/>
      <c r="AM454" s="336" t="s">
        <v>795</v>
      </c>
      <c r="AN454" s="208"/>
      <c r="AO454" s="208"/>
      <c r="AP454" s="337"/>
      <c r="AQ454" s="336" t="s">
        <v>720</v>
      </c>
      <c r="AR454" s="208"/>
      <c r="AS454" s="208"/>
      <c r="AT454" s="337"/>
      <c r="AU454" s="208">
        <v>50</v>
      </c>
      <c r="AV454" s="208"/>
      <c r="AW454" s="208"/>
      <c r="AX454" s="209"/>
      <c r="AY454">
        <f t="shared" si="67"/>
        <v>1</v>
      </c>
    </row>
    <row r="455" spans="1:51" ht="23.25"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t="s">
        <v>720</v>
      </c>
      <c r="AF455" s="208"/>
      <c r="AG455" s="208"/>
      <c r="AH455" s="337"/>
      <c r="AI455" s="336" t="s">
        <v>720</v>
      </c>
      <c r="AJ455" s="208"/>
      <c r="AK455" s="208"/>
      <c r="AL455" s="208"/>
      <c r="AM455" s="336" t="s">
        <v>795</v>
      </c>
      <c r="AN455" s="208"/>
      <c r="AO455" s="208"/>
      <c r="AP455" s="337"/>
      <c r="AQ455" s="336" t="s">
        <v>720</v>
      </c>
      <c r="AR455" s="208"/>
      <c r="AS455" s="208"/>
      <c r="AT455" s="337"/>
      <c r="AU455" s="208" t="s">
        <v>720</v>
      </c>
      <c r="AV455" s="208"/>
      <c r="AW455" s="208"/>
      <c r="AX455" s="209"/>
      <c r="AY455">
        <f t="shared" si="67"/>
        <v>1</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399</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1</v>
      </c>
    </row>
    <row r="486" spans="1:51" ht="18.75"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v>29</v>
      </c>
      <c r="AF486" s="201"/>
      <c r="AG486" s="136" t="s">
        <v>233</v>
      </c>
      <c r="AH486" s="137"/>
      <c r="AI486" s="335"/>
      <c r="AJ486" s="335"/>
      <c r="AK486" s="335"/>
      <c r="AL486" s="157"/>
      <c r="AM486" s="335"/>
      <c r="AN486" s="335"/>
      <c r="AO486" s="335"/>
      <c r="AP486" s="157"/>
      <c r="AQ486" s="250" t="s">
        <v>720</v>
      </c>
      <c r="AR486" s="201"/>
      <c r="AS486" s="136" t="s">
        <v>233</v>
      </c>
      <c r="AT486" s="137"/>
      <c r="AU486" s="201">
        <v>4</v>
      </c>
      <c r="AV486" s="201"/>
      <c r="AW486" s="136" t="s">
        <v>179</v>
      </c>
      <c r="AX486" s="196"/>
      <c r="AY486">
        <f>$AY$485</f>
        <v>1</v>
      </c>
    </row>
    <row r="487" spans="1:51" ht="23.25" customHeight="1" x14ac:dyDescent="0.15">
      <c r="A487" s="190"/>
      <c r="B487" s="187"/>
      <c r="C487" s="181"/>
      <c r="D487" s="187"/>
      <c r="E487" s="338"/>
      <c r="F487" s="339"/>
      <c r="G487" s="107" t="s">
        <v>760</v>
      </c>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t="s">
        <v>368</v>
      </c>
      <c r="AC487" s="214"/>
      <c r="AD487" s="214"/>
      <c r="AE487" s="336" t="s">
        <v>720</v>
      </c>
      <c r="AF487" s="208"/>
      <c r="AG487" s="208"/>
      <c r="AH487" s="208"/>
      <c r="AI487" s="336" t="s">
        <v>720</v>
      </c>
      <c r="AJ487" s="208"/>
      <c r="AK487" s="208"/>
      <c r="AL487" s="208"/>
      <c r="AM487" s="336" t="s">
        <v>795</v>
      </c>
      <c r="AN487" s="208"/>
      <c r="AO487" s="208"/>
      <c r="AP487" s="337"/>
      <c r="AQ487" s="336" t="s">
        <v>720</v>
      </c>
      <c r="AR487" s="208"/>
      <c r="AS487" s="208"/>
      <c r="AT487" s="337"/>
      <c r="AU487" s="208" t="s">
        <v>720</v>
      </c>
      <c r="AV487" s="208"/>
      <c r="AW487" s="208"/>
      <c r="AX487" s="209"/>
      <c r="AY487">
        <f t="shared" ref="AY487:AY489" si="73">$AY$485</f>
        <v>1</v>
      </c>
    </row>
    <row r="488" spans="1:51" ht="23.25"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t="s">
        <v>368</v>
      </c>
      <c r="AC488" s="206"/>
      <c r="AD488" s="206"/>
      <c r="AE488" s="336" t="s">
        <v>720</v>
      </c>
      <c r="AF488" s="208"/>
      <c r="AG488" s="208"/>
      <c r="AH488" s="337"/>
      <c r="AI488" s="336" t="s">
        <v>720</v>
      </c>
      <c r="AJ488" s="208"/>
      <c r="AK488" s="208"/>
      <c r="AL488" s="208"/>
      <c r="AM488" s="336" t="s">
        <v>795</v>
      </c>
      <c r="AN488" s="208"/>
      <c r="AO488" s="208"/>
      <c r="AP488" s="337"/>
      <c r="AQ488" s="336" t="s">
        <v>720</v>
      </c>
      <c r="AR488" s="208"/>
      <c r="AS488" s="208"/>
      <c r="AT488" s="337"/>
      <c r="AU488" s="208">
        <v>50</v>
      </c>
      <c r="AV488" s="208"/>
      <c r="AW488" s="208"/>
      <c r="AX488" s="209"/>
      <c r="AY488">
        <f t="shared" si="73"/>
        <v>1</v>
      </c>
    </row>
    <row r="489" spans="1:51" ht="23.25"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t="s">
        <v>720</v>
      </c>
      <c r="AF489" s="208"/>
      <c r="AG489" s="208"/>
      <c r="AH489" s="337"/>
      <c r="AI489" s="336" t="s">
        <v>720</v>
      </c>
      <c r="AJ489" s="208"/>
      <c r="AK489" s="208"/>
      <c r="AL489" s="208"/>
      <c r="AM489" s="336" t="s">
        <v>795</v>
      </c>
      <c r="AN489" s="208"/>
      <c r="AO489" s="208"/>
      <c r="AP489" s="337"/>
      <c r="AQ489" s="336" t="s">
        <v>720</v>
      </c>
      <c r="AR489" s="208"/>
      <c r="AS489" s="208"/>
      <c r="AT489" s="337"/>
      <c r="AU489" s="208" t="s">
        <v>720</v>
      </c>
      <c r="AV489" s="208"/>
      <c r="AW489" s="208"/>
      <c r="AX489" s="209"/>
      <c r="AY489">
        <f t="shared" si="73"/>
        <v>1</v>
      </c>
    </row>
    <row r="490" spans="1:51" ht="18.75"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1</v>
      </c>
    </row>
    <row r="491" spans="1:51" ht="18.75"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v>29</v>
      </c>
      <c r="AF491" s="201"/>
      <c r="AG491" s="136" t="s">
        <v>233</v>
      </c>
      <c r="AH491" s="137"/>
      <c r="AI491" s="335"/>
      <c r="AJ491" s="335"/>
      <c r="AK491" s="335"/>
      <c r="AL491" s="157"/>
      <c r="AM491" s="335"/>
      <c r="AN491" s="335"/>
      <c r="AO491" s="335"/>
      <c r="AP491" s="157"/>
      <c r="AQ491" s="250" t="s">
        <v>720</v>
      </c>
      <c r="AR491" s="201"/>
      <c r="AS491" s="136" t="s">
        <v>233</v>
      </c>
      <c r="AT491" s="137"/>
      <c r="AU491" s="201">
        <v>4</v>
      </c>
      <c r="AV491" s="201"/>
      <c r="AW491" s="136" t="s">
        <v>179</v>
      </c>
      <c r="AX491" s="196"/>
      <c r="AY491">
        <f>$AY$490</f>
        <v>1</v>
      </c>
    </row>
    <row r="492" spans="1:51" ht="23.25" customHeight="1" x14ac:dyDescent="0.15">
      <c r="A492" s="190"/>
      <c r="B492" s="187"/>
      <c r="C492" s="181"/>
      <c r="D492" s="187"/>
      <c r="E492" s="338"/>
      <c r="F492" s="339"/>
      <c r="G492" s="107" t="s">
        <v>761</v>
      </c>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t="s">
        <v>368</v>
      </c>
      <c r="AC492" s="214"/>
      <c r="AD492" s="214"/>
      <c r="AE492" s="336" t="s">
        <v>720</v>
      </c>
      <c r="AF492" s="208"/>
      <c r="AG492" s="208"/>
      <c r="AH492" s="208"/>
      <c r="AI492" s="336" t="s">
        <v>720</v>
      </c>
      <c r="AJ492" s="208"/>
      <c r="AK492" s="208"/>
      <c r="AL492" s="208"/>
      <c r="AM492" s="336" t="s">
        <v>795</v>
      </c>
      <c r="AN492" s="208"/>
      <c r="AO492" s="208"/>
      <c r="AP492" s="337"/>
      <c r="AQ492" s="336" t="s">
        <v>720</v>
      </c>
      <c r="AR492" s="208"/>
      <c r="AS492" s="208"/>
      <c r="AT492" s="337"/>
      <c r="AU492" s="208" t="s">
        <v>720</v>
      </c>
      <c r="AV492" s="208"/>
      <c r="AW492" s="208"/>
      <c r="AX492" s="209"/>
      <c r="AY492">
        <f t="shared" ref="AY492:AY494" si="74">$AY$490</f>
        <v>1</v>
      </c>
    </row>
    <row r="493" spans="1:51" ht="23.25"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t="s">
        <v>368</v>
      </c>
      <c r="AC493" s="206"/>
      <c r="AD493" s="206"/>
      <c r="AE493" s="336" t="s">
        <v>720</v>
      </c>
      <c r="AF493" s="208"/>
      <c r="AG493" s="208"/>
      <c r="AH493" s="337"/>
      <c r="AI493" s="336" t="s">
        <v>720</v>
      </c>
      <c r="AJ493" s="208"/>
      <c r="AK493" s="208"/>
      <c r="AL493" s="208"/>
      <c r="AM493" s="336" t="s">
        <v>795</v>
      </c>
      <c r="AN493" s="208"/>
      <c r="AO493" s="208"/>
      <c r="AP493" s="337"/>
      <c r="AQ493" s="336" t="s">
        <v>720</v>
      </c>
      <c r="AR493" s="208"/>
      <c r="AS493" s="208"/>
      <c r="AT493" s="337"/>
      <c r="AU493" s="208">
        <v>50</v>
      </c>
      <c r="AV493" s="208"/>
      <c r="AW493" s="208"/>
      <c r="AX493" s="209"/>
      <c r="AY493">
        <f t="shared" si="74"/>
        <v>1</v>
      </c>
    </row>
    <row r="494" spans="1:51" ht="23.25"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t="s">
        <v>720</v>
      </c>
      <c r="AF494" s="208"/>
      <c r="AG494" s="208"/>
      <c r="AH494" s="337"/>
      <c r="AI494" s="336" t="s">
        <v>720</v>
      </c>
      <c r="AJ494" s="208"/>
      <c r="AK494" s="208"/>
      <c r="AL494" s="208"/>
      <c r="AM494" s="336" t="s">
        <v>795</v>
      </c>
      <c r="AN494" s="208"/>
      <c r="AO494" s="208"/>
      <c r="AP494" s="337"/>
      <c r="AQ494" s="336" t="s">
        <v>720</v>
      </c>
      <c r="AR494" s="208"/>
      <c r="AS494" s="208"/>
      <c r="AT494" s="337"/>
      <c r="AU494" s="208" t="s">
        <v>720</v>
      </c>
      <c r="AV494" s="208"/>
      <c r="AW494" s="208"/>
      <c r="AX494" s="209"/>
      <c r="AY494">
        <f t="shared" si="74"/>
        <v>1</v>
      </c>
    </row>
    <row r="495" spans="1:51" ht="18.75"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1</v>
      </c>
    </row>
    <row r="496" spans="1:51" ht="18.75"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v>29</v>
      </c>
      <c r="AF496" s="201"/>
      <c r="AG496" s="136" t="s">
        <v>233</v>
      </c>
      <c r="AH496" s="137"/>
      <c r="AI496" s="335"/>
      <c r="AJ496" s="335"/>
      <c r="AK496" s="335"/>
      <c r="AL496" s="157"/>
      <c r="AM496" s="335"/>
      <c r="AN496" s="335"/>
      <c r="AO496" s="335"/>
      <c r="AP496" s="157"/>
      <c r="AQ496" s="250" t="s">
        <v>720</v>
      </c>
      <c r="AR496" s="201"/>
      <c r="AS496" s="136" t="s">
        <v>233</v>
      </c>
      <c r="AT496" s="137"/>
      <c r="AU496" s="201">
        <v>4</v>
      </c>
      <c r="AV496" s="201"/>
      <c r="AW496" s="136" t="s">
        <v>179</v>
      </c>
      <c r="AX496" s="196"/>
      <c r="AY496">
        <f>$AY$495</f>
        <v>1</v>
      </c>
    </row>
    <row r="497" spans="1:51" ht="23.25" customHeight="1" x14ac:dyDescent="0.15">
      <c r="A497" s="190"/>
      <c r="B497" s="187"/>
      <c r="C497" s="181"/>
      <c r="D497" s="187"/>
      <c r="E497" s="338"/>
      <c r="F497" s="339"/>
      <c r="G497" s="107" t="s">
        <v>762</v>
      </c>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t="s">
        <v>368</v>
      </c>
      <c r="AC497" s="214"/>
      <c r="AD497" s="214"/>
      <c r="AE497" s="336" t="s">
        <v>720</v>
      </c>
      <c r="AF497" s="208"/>
      <c r="AG497" s="208"/>
      <c r="AH497" s="208"/>
      <c r="AI497" s="336" t="s">
        <v>720</v>
      </c>
      <c r="AJ497" s="208"/>
      <c r="AK497" s="208"/>
      <c r="AL497" s="208"/>
      <c r="AM497" s="336" t="s">
        <v>795</v>
      </c>
      <c r="AN497" s="208"/>
      <c r="AO497" s="208"/>
      <c r="AP497" s="337"/>
      <c r="AQ497" s="336" t="s">
        <v>720</v>
      </c>
      <c r="AR497" s="208"/>
      <c r="AS497" s="208"/>
      <c r="AT497" s="337"/>
      <c r="AU497" s="208" t="s">
        <v>720</v>
      </c>
      <c r="AV497" s="208"/>
      <c r="AW497" s="208"/>
      <c r="AX497" s="209"/>
      <c r="AY497">
        <f t="shared" ref="AY497:AY499" si="75">$AY$495</f>
        <v>1</v>
      </c>
    </row>
    <row r="498" spans="1:51" ht="23.25"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t="s">
        <v>368</v>
      </c>
      <c r="AC498" s="206"/>
      <c r="AD498" s="206"/>
      <c r="AE498" s="336" t="s">
        <v>720</v>
      </c>
      <c r="AF498" s="208"/>
      <c r="AG498" s="208"/>
      <c r="AH498" s="337"/>
      <c r="AI498" s="336" t="s">
        <v>720</v>
      </c>
      <c r="AJ498" s="208"/>
      <c r="AK498" s="208"/>
      <c r="AL498" s="208"/>
      <c r="AM498" s="336" t="s">
        <v>795</v>
      </c>
      <c r="AN498" s="208"/>
      <c r="AO498" s="208"/>
      <c r="AP498" s="337"/>
      <c r="AQ498" s="336" t="s">
        <v>720</v>
      </c>
      <c r="AR498" s="208"/>
      <c r="AS498" s="208"/>
      <c r="AT498" s="337"/>
      <c r="AU498" s="208">
        <v>50</v>
      </c>
      <c r="AV498" s="208"/>
      <c r="AW498" s="208"/>
      <c r="AX498" s="209"/>
      <c r="AY498">
        <f t="shared" si="75"/>
        <v>1</v>
      </c>
    </row>
    <row r="499" spans="1:51" ht="23.25"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t="s">
        <v>720</v>
      </c>
      <c r="AF499" s="208"/>
      <c r="AG499" s="208"/>
      <c r="AH499" s="337"/>
      <c r="AI499" s="336" t="s">
        <v>720</v>
      </c>
      <c r="AJ499" s="208"/>
      <c r="AK499" s="208"/>
      <c r="AL499" s="208"/>
      <c r="AM499" s="336" t="s">
        <v>795</v>
      </c>
      <c r="AN499" s="208"/>
      <c r="AO499" s="208"/>
      <c r="AP499" s="337"/>
      <c r="AQ499" s="336" t="s">
        <v>720</v>
      </c>
      <c r="AR499" s="208"/>
      <c r="AS499" s="208"/>
      <c r="AT499" s="337"/>
      <c r="AU499" s="208" t="s">
        <v>720</v>
      </c>
      <c r="AV499" s="208"/>
      <c r="AW499" s="208"/>
      <c r="AX499" s="209"/>
      <c r="AY499">
        <f t="shared" si="75"/>
        <v>1</v>
      </c>
    </row>
    <row r="500" spans="1:51" ht="18.75"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1</v>
      </c>
    </row>
    <row r="501" spans="1:51" ht="18.75"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v>29</v>
      </c>
      <c r="AF501" s="201"/>
      <c r="AG501" s="136" t="s">
        <v>233</v>
      </c>
      <c r="AH501" s="137"/>
      <c r="AI501" s="335"/>
      <c r="AJ501" s="335"/>
      <c r="AK501" s="335"/>
      <c r="AL501" s="157"/>
      <c r="AM501" s="335"/>
      <c r="AN501" s="335"/>
      <c r="AO501" s="335"/>
      <c r="AP501" s="157"/>
      <c r="AQ501" s="250" t="s">
        <v>720</v>
      </c>
      <c r="AR501" s="201"/>
      <c r="AS501" s="136" t="s">
        <v>233</v>
      </c>
      <c r="AT501" s="137"/>
      <c r="AU501" s="201">
        <v>4</v>
      </c>
      <c r="AV501" s="201"/>
      <c r="AW501" s="136" t="s">
        <v>179</v>
      </c>
      <c r="AX501" s="196"/>
      <c r="AY501">
        <f>$AY$500</f>
        <v>1</v>
      </c>
    </row>
    <row r="502" spans="1:51" ht="23.25" customHeight="1" x14ac:dyDescent="0.15">
      <c r="A502" s="190"/>
      <c r="B502" s="187"/>
      <c r="C502" s="181"/>
      <c r="D502" s="187"/>
      <c r="E502" s="338"/>
      <c r="F502" s="339"/>
      <c r="G502" s="107" t="s">
        <v>763</v>
      </c>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t="s">
        <v>368</v>
      </c>
      <c r="AC502" s="214"/>
      <c r="AD502" s="214"/>
      <c r="AE502" s="336">
        <v>81</v>
      </c>
      <c r="AF502" s="208"/>
      <c r="AG502" s="208"/>
      <c r="AH502" s="208"/>
      <c r="AI502" s="336" t="s">
        <v>720</v>
      </c>
      <c r="AJ502" s="208"/>
      <c r="AK502" s="208"/>
      <c r="AL502" s="208"/>
      <c r="AM502" s="336" t="s">
        <v>882</v>
      </c>
      <c r="AN502" s="208"/>
      <c r="AO502" s="208"/>
      <c r="AP502" s="337"/>
      <c r="AQ502" s="336" t="s">
        <v>720</v>
      </c>
      <c r="AR502" s="208"/>
      <c r="AS502" s="208"/>
      <c r="AT502" s="337"/>
      <c r="AU502" s="208" t="s">
        <v>720</v>
      </c>
      <c r="AV502" s="208"/>
      <c r="AW502" s="208"/>
      <c r="AX502" s="209"/>
      <c r="AY502">
        <f t="shared" ref="AY502:AY504" si="76">$AY$500</f>
        <v>1</v>
      </c>
    </row>
    <row r="503" spans="1:51" ht="23.25"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t="s">
        <v>368</v>
      </c>
      <c r="AC503" s="206"/>
      <c r="AD503" s="206"/>
      <c r="AE503" s="336">
        <v>90</v>
      </c>
      <c r="AF503" s="208"/>
      <c r="AG503" s="208"/>
      <c r="AH503" s="337"/>
      <c r="AI503" s="336" t="s">
        <v>720</v>
      </c>
      <c r="AJ503" s="208"/>
      <c r="AK503" s="208"/>
      <c r="AL503" s="208"/>
      <c r="AM503" s="336" t="s">
        <v>882</v>
      </c>
      <c r="AN503" s="208"/>
      <c r="AO503" s="208"/>
      <c r="AP503" s="337"/>
      <c r="AQ503" s="336" t="s">
        <v>720</v>
      </c>
      <c r="AR503" s="208"/>
      <c r="AS503" s="208"/>
      <c r="AT503" s="337"/>
      <c r="AU503" s="208">
        <v>90</v>
      </c>
      <c r="AV503" s="208"/>
      <c r="AW503" s="208"/>
      <c r="AX503" s="209"/>
      <c r="AY503">
        <f t="shared" si="76"/>
        <v>1</v>
      </c>
    </row>
    <row r="504" spans="1:51" ht="23.25"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v>90</v>
      </c>
      <c r="AF504" s="208"/>
      <c r="AG504" s="208"/>
      <c r="AH504" s="337"/>
      <c r="AI504" s="336" t="s">
        <v>720</v>
      </c>
      <c r="AJ504" s="208"/>
      <c r="AK504" s="208"/>
      <c r="AL504" s="208"/>
      <c r="AM504" s="336" t="s">
        <v>882</v>
      </c>
      <c r="AN504" s="208"/>
      <c r="AO504" s="208"/>
      <c r="AP504" s="337"/>
      <c r="AQ504" s="336" t="s">
        <v>720</v>
      </c>
      <c r="AR504" s="208"/>
      <c r="AS504" s="208"/>
      <c r="AT504" s="337"/>
      <c r="AU504" s="208" t="s">
        <v>720</v>
      </c>
      <c r="AV504" s="208"/>
      <c r="AW504" s="208"/>
      <c r="AX504" s="209"/>
      <c r="AY504">
        <f t="shared" si="76"/>
        <v>1</v>
      </c>
    </row>
    <row r="505" spans="1:51" ht="18.75"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1</v>
      </c>
    </row>
    <row r="506" spans="1:51" ht="18.75"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v>29</v>
      </c>
      <c r="AF506" s="201"/>
      <c r="AG506" s="136" t="s">
        <v>233</v>
      </c>
      <c r="AH506" s="137"/>
      <c r="AI506" s="335"/>
      <c r="AJ506" s="335"/>
      <c r="AK506" s="335"/>
      <c r="AL506" s="157"/>
      <c r="AM506" s="335"/>
      <c r="AN506" s="335"/>
      <c r="AO506" s="335"/>
      <c r="AP506" s="157"/>
      <c r="AQ506" s="250" t="s">
        <v>720</v>
      </c>
      <c r="AR506" s="201"/>
      <c r="AS506" s="136" t="s">
        <v>233</v>
      </c>
      <c r="AT506" s="137"/>
      <c r="AU506" s="201">
        <v>4</v>
      </c>
      <c r="AV506" s="201"/>
      <c r="AW506" s="136" t="s">
        <v>179</v>
      </c>
      <c r="AX506" s="196"/>
      <c r="AY506">
        <f>$AY$505</f>
        <v>1</v>
      </c>
    </row>
    <row r="507" spans="1:51" ht="23.25" customHeight="1" x14ac:dyDescent="0.15">
      <c r="A507" s="190"/>
      <c r="B507" s="187"/>
      <c r="C507" s="181"/>
      <c r="D507" s="187"/>
      <c r="E507" s="338"/>
      <c r="F507" s="339"/>
      <c r="G507" s="107" t="s">
        <v>764</v>
      </c>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t="s">
        <v>368</v>
      </c>
      <c r="AC507" s="214"/>
      <c r="AD507" s="214"/>
      <c r="AE507" s="336">
        <v>83.5</v>
      </c>
      <c r="AF507" s="208"/>
      <c r="AG507" s="208"/>
      <c r="AH507" s="208"/>
      <c r="AI507" s="336" t="s">
        <v>720</v>
      </c>
      <c r="AJ507" s="208"/>
      <c r="AK507" s="208"/>
      <c r="AL507" s="208"/>
      <c r="AM507" s="336" t="s">
        <v>882</v>
      </c>
      <c r="AN507" s="208"/>
      <c r="AO507" s="208"/>
      <c r="AP507" s="337"/>
      <c r="AQ507" s="336" t="s">
        <v>720</v>
      </c>
      <c r="AR507" s="208"/>
      <c r="AS507" s="208"/>
      <c r="AT507" s="337"/>
      <c r="AU507" s="208" t="s">
        <v>720</v>
      </c>
      <c r="AV507" s="208"/>
      <c r="AW507" s="208"/>
      <c r="AX507" s="209"/>
      <c r="AY507">
        <f t="shared" ref="AY507:AY509" si="77">$AY$505</f>
        <v>1</v>
      </c>
    </row>
    <row r="508" spans="1:51" ht="23.25"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t="s">
        <v>368</v>
      </c>
      <c r="AC508" s="206"/>
      <c r="AD508" s="206"/>
      <c r="AE508" s="336">
        <v>90</v>
      </c>
      <c r="AF508" s="208"/>
      <c r="AG508" s="208"/>
      <c r="AH508" s="337"/>
      <c r="AI508" s="336" t="s">
        <v>720</v>
      </c>
      <c r="AJ508" s="208"/>
      <c r="AK508" s="208"/>
      <c r="AL508" s="208"/>
      <c r="AM508" s="336" t="s">
        <v>882</v>
      </c>
      <c r="AN508" s="208"/>
      <c r="AO508" s="208"/>
      <c r="AP508" s="337"/>
      <c r="AQ508" s="336" t="s">
        <v>720</v>
      </c>
      <c r="AR508" s="208"/>
      <c r="AS508" s="208"/>
      <c r="AT508" s="337"/>
      <c r="AU508" s="208">
        <v>90</v>
      </c>
      <c r="AV508" s="208"/>
      <c r="AW508" s="208"/>
      <c r="AX508" s="209"/>
      <c r="AY508">
        <f t="shared" si="77"/>
        <v>1</v>
      </c>
    </row>
    <row r="509" spans="1:51" ht="23.25"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v>92.8</v>
      </c>
      <c r="AF509" s="208"/>
      <c r="AG509" s="208"/>
      <c r="AH509" s="337"/>
      <c r="AI509" s="336" t="s">
        <v>720</v>
      </c>
      <c r="AJ509" s="208"/>
      <c r="AK509" s="208"/>
      <c r="AL509" s="208"/>
      <c r="AM509" s="336" t="s">
        <v>882</v>
      </c>
      <c r="AN509" s="208"/>
      <c r="AO509" s="208"/>
      <c r="AP509" s="337"/>
      <c r="AQ509" s="336" t="s">
        <v>720</v>
      </c>
      <c r="AR509" s="208"/>
      <c r="AS509" s="208"/>
      <c r="AT509" s="337"/>
      <c r="AU509" s="208" t="s">
        <v>720</v>
      </c>
      <c r="AV509" s="208"/>
      <c r="AW509" s="208"/>
      <c r="AX509" s="209"/>
      <c r="AY509">
        <f t="shared" si="77"/>
        <v>1</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1</v>
      </c>
    </row>
    <row r="540" spans="1:51" ht="18.75"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v>29</v>
      </c>
      <c r="AF540" s="201"/>
      <c r="AG540" s="136" t="s">
        <v>233</v>
      </c>
      <c r="AH540" s="137"/>
      <c r="AI540" s="335"/>
      <c r="AJ540" s="335"/>
      <c r="AK540" s="335"/>
      <c r="AL540" s="157"/>
      <c r="AM540" s="335"/>
      <c r="AN540" s="335"/>
      <c r="AO540" s="335"/>
      <c r="AP540" s="157"/>
      <c r="AQ540" s="250" t="s">
        <v>720</v>
      </c>
      <c r="AR540" s="201"/>
      <c r="AS540" s="136" t="s">
        <v>233</v>
      </c>
      <c r="AT540" s="137"/>
      <c r="AU540" s="201">
        <v>4</v>
      </c>
      <c r="AV540" s="201"/>
      <c r="AW540" s="136" t="s">
        <v>179</v>
      </c>
      <c r="AX540" s="196"/>
      <c r="AY540">
        <f>$AY$539</f>
        <v>1</v>
      </c>
    </row>
    <row r="541" spans="1:51" ht="23.25" customHeight="1" x14ac:dyDescent="0.15">
      <c r="A541" s="190"/>
      <c r="B541" s="187"/>
      <c r="C541" s="181"/>
      <c r="D541" s="187"/>
      <c r="E541" s="338"/>
      <c r="F541" s="339"/>
      <c r="G541" s="107" t="s">
        <v>765</v>
      </c>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t="s">
        <v>368</v>
      </c>
      <c r="AC541" s="214"/>
      <c r="AD541" s="214"/>
      <c r="AE541" s="336">
        <v>70.7</v>
      </c>
      <c r="AF541" s="208"/>
      <c r="AG541" s="208"/>
      <c r="AH541" s="208"/>
      <c r="AI541" s="336" t="s">
        <v>720</v>
      </c>
      <c r="AJ541" s="208"/>
      <c r="AK541" s="208"/>
      <c r="AL541" s="208"/>
      <c r="AM541" s="336" t="s">
        <v>882</v>
      </c>
      <c r="AN541" s="208"/>
      <c r="AO541" s="208"/>
      <c r="AP541" s="337"/>
      <c r="AQ541" s="336" t="s">
        <v>720</v>
      </c>
      <c r="AR541" s="208"/>
      <c r="AS541" s="208"/>
      <c r="AT541" s="337"/>
      <c r="AU541" s="208" t="s">
        <v>720</v>
      </c>
      <c r="AV541" s="208"/>
      <c r="AW541" s="208"/>
      <c r="AX541" s="209"/>
      <c r="AY541">
        <f t="shared" ref="AY541:AY543" si="83">$AY$539</f>
        <v>1</v>
      </c>
    </row>
    <row r="542" spans="1:51" ht="23.25"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t="s">
        <v>368</v>
      </c>
      <c r="AC542" s="206"/>
      <c r="AD542" s="206"/>
      <c r="AE542" s="336">
        <v>90</v>
      </c>
      <c r="AF542" s="208"/>
      <c r="AG542" s="208"/>
      <c r="AH542" s="337"/>
      <c r="AI542" s="336" t="s">
        <v>720</v>
      </c>
      <c r="AJ542" s="208"/>
      <c r="AK542" s="208"/>
      <c r="AL542" s="208"/>
      <c r="AM542" s="336" t="s">
        <v>882</v>
      </c>
      <c r="AN542" s="208"/>
      <c r="AO542" s="208"/>
      <c r="AP542" s="337"/>
      <c r="AQ542" s="336" t="s">
        <v>720</v>
      </c>
      <c r="AR542" s="208"/>
      <c r="AS542" s="208"/>
      <c r="AT542" s="337"/>
      <c r="AU542" s="208">
        <v>90</v>
      </c>
      <c r="AV542" s="208"/>
      <c r="AW542" s="208"/>
      <c r="AX542" s="209"/>
      <c r="AY542">
        <f t="shared" si="83"/>
        <v>1</v>
      </c>
    </row>
    <row r="543" spans="1:51" ht="23.25"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v>78.599999999999994</v>
      </c>
      <c r="AF543" s="208"/>
      <c r="AG543" s="208"/>
      <c r="AH543" s="337"/>
      <c r="AI543" s="336" t="s">
        <v>720</v>
      </c>
      <c r="AJ543" s="208"/>
      <c r="AK543" s="208"/>
      <c r="AL543" s="208"/>
      <c r="AM543" s="336" t="s">
        <v>882</v>
      </c>
      <c r="AN543" s="208"/>
      <c r="AO543" s="208"/>
      <c r="AP543" s="337"/>
      <c r="AQ543" s="336" t="s">
        <v>720</v>
      </c>
      <c r="AR543" s="208"/>
      <c r="AS543" s="208"/>
      <c r="AT543" s="337"/>
      <c r="AU543" s="208" t="s">
        <v>720</v>
      </c>
      <c r="AV543" s="208"/>
      <c r="AW543" s="208"/>
      <c r="AX543" s="209"/>
      <c r="AY543">
        <f t="shared" si="83"/>
        <v>1</v>
      </c>
    </row>
    <row r="544" spans="1:51" ht="18.75"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1</v>
      </c>
    </row>
    <row r="545" spans="1:51" ht="18.75"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v>29</v>
      </c>
      <c r="AF545" s="201"/>
      <c r="AG545" s="136" t="s">
        <v>233</v>
      </c>
      <c r="AH545" s="137"/>
      <c r="AI545" s="335"/>
      <c r="AJ545" s="335"/>
      <c r="AK545" s="335"/>
      <c r="AL545" s="157"/>
      <c r="AM545" s="335"/>
      <c r="AN545" s="335"/>
      <c r="AO545" s="335"/>
      <c r="AP545" s="157"/>
      <c r="AQ545" s="250" t="s">
        <v>720</v>
      </c>
      <c r="AR545" s="201"/>
      <c r="AS545" s="136" t="s">
        <v>233</v>
      </c>
      <c r="AT545" s="137"/>
      <c r="AU545" s="201">
        <v>4</v>
      </c>
      <c r="AV545" s="201"/>
      <c r="AW545" s="136" t="s">
        <v>179</v>
      </c>
      <c r="AX545" s="196"/>
      <c r="AY545">
        <f>$AY$544</f>
        <v>1</v>
      </c>
    </row>
    <row r="546" spans="1:51" ht="23.25" customHeight="1" x14ac:dyDescent="0.15">
      <c r="A546" s="190"/>
      <c r="B546" s="187"/>
      <c r="C546" s="181"/>
      <c r="D546" s="187"/>
      <c r="E546" s="338"/>
      <c r="F546" s="339"/>
      <c r="G546" s="107" t="s">
        <v>766</v>
      </c>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t="s">
        <v>368</v>
      </c>
      <c r="AC546" s="214"/>
      <c r="AD546" s="214"/>
      <c r="AE546" s="336">
        <v>75.2</v>
      </c>
      <c r="AF546" s="208"/>
      <c r="AG546" s="208"/>
      <c r="AH546" s="208"/>
      <c r="AI546" s="336" t="s">
        <v>720</v>
      </c>
      <c r="AJ546" s="208"/>
      <c r="AK546" s="208"/>
      <c r="AL546" s="208"/>
      <c r="AM546" s="336" t="s">
        <v>882</v>
      </c>
      <c r="AN546" s="208"/>
      <c r="AO546" s="208"/>
      <c r="AP546" s="337"/>
      <c r="AQ546" s="336" t="s">
        <v>720</v>
      </c>
      <c r="AR546" s="208"/>
      <c r="AS546" s="208"/>
      <c r="AT546" s="337"/>
      <c r="AU546" s="208" t="s">
        <v>720</v>
      </c>
      <c r="AV546" s="208"/>
      <c r="AW546" s="208"/>
      <c r="AX546" s="209"/>
      <c r="AY546">
        <f t="shared" ref="AY546:AY548" si="84">$AY$544</f>
        <v>1</v>
      </c>
    </row>
    <row r="547" spans="1:51" ht="23.25"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t="s">
        <v>368</v>
      </c>
      <c r="AC547" s="206"/>
      <c r="AD547" s="206"/>
      <c r="AE547" s="336">
        <v>90</v>
      </c>
      <c r="AF547" s="208"/>
      <c r="AG547" s="208"/>
      <c r="AH547" s="337"/>
      <c r="AI547" s="336" t="s">
        <v>720</v>
      </c>
      <c r="AJ547" s="208"/>
      <c r="AK547" s="208"/>
      <c r="AL547" s="208"/>
      <c r="AM547" s="336" t="s">
        <v>882</v>
      </c>
      <c r="AN547" s="208"/>
      <c r="AO547" s="208"/>
      <c r="AP547" s="337"/>
      <c r="AQ547" s="336" t="s">
        <v>720</v>
      </c>
      <c r="AR547" s="208"/>
      <c r="AS547" s="208"/>
      <c r="AT547" s="337"/>
      <c r="AU547" s="208">
        <v>90</v>
      </c>
      <c r="AV547" s="208"/>
      <c r="AW547" s="208"/>
      <c r="AX547" s="209"/>
      <c r="AY547">
        <f t="shared" si="84"/>
        <v>1</v>
      </c>
    </row>
    <row r="548" spans="1:51" ht="23.25"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v>83.6</v>
      </c>
      <c r="AF548" s="208"/>
      <c r="AG548" s="208"/>
      <c r="AH548" s="337"/>
      <c r="AI548" s="336" t="s">
        <v>720</v>
      </c>
      <c r="AJ548" s="208"/>
      <c r="AK548" s="208"/>
      <c r="AL548" s="208"/>
      <c r="AM548" s="336" t="s">
        <v>882</v>
      </c>
      <c r="AN548" s="208"/>
      <c r="AO548" s="208"/>
      <c r="AP548" s="337"/>
      <c r="AQ548" s="336" t="s">
        <v>720</v>
      </c>
      <c r="AR548" s="208"/>
      <c r="AS548" s="208"/>
      <c r="AT548" s="337"/>
      <c r="AU548" s="208" t="s">
        <v>720</v>
      </c>
      <c r="AV548" s="208"/>
      <c r="AW548" s="208"/>
      <c r="AX548" s="209"/>
      <c r="AY548">
        <f t="shared" si="84"/>
        <v>1</v>
      </c>
    </row>
    <row r="549" spans="1:51" ht="18.75"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1</v>
      </c>
    </row>
    <row r="550" spans="1:51" ht="18.75"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v>29</v>
      </c>
      <c r="AF550" s="201"/>
      <c r="AG550" s="136" t="s">
        <v>233</v>
      </c>
      <c r="AH550" s="137"/>
      <c r="AI550" s="335"/>
      <c r="AJ550" s="335"/>
      <c r="AK550" s="335"/>
      <c r="AL550" s="157"/>
      <c r="AM550" s="335"/>
      <c r="AN550" s="335"/>
      <c r="AO550" s="335"/>
      <c r="AP550" s="157"/>
      <c r="AQ550" s="250" t="s">
        <v>720</v>
      </c>
      <c r="AR550" s="201"/>
      <c r="AS550" s="136" t="s">
        <v>233</v>
      </c>
      <c r="AT550" s="137"/>
      <c r="AU550" s="201">
        <v>4</v>
      </c>
      <c r="AV550" s="201"/>
      <c r="AW550" s="136" t="s">
        <v>179</v>
      </c>
      <c r="AX550" s="196"/>
      <c r="AY550">
        <f>$AY$549</f>
        <v>1</v>
      </c>
    </row>
    <row r="551" spans="1:51" ht="23.25" customHeight="1" x14ac:dyDescent="0.15">
      <c r="A551" s="190"/>
      <c r="B551" s="187"/>
      <c r="C551" s="181"/>
      <c r="D551" s="187"/>
      <c r="E551" s="338"/>
      <c r="F551" s="339"/>
      <c r="G551" s="107" t="s">
        <v>767</v>
      </c>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t="s">
        <v>368</v>
      </c>
      <c r="AC551" s="214"/>
      <c r="AD551" s="214"/>
      <c r="AE551" s="336">
        <v>88.8</v>
      </c>
      <c r="AF551" s="208"/>
      <c r="AG551" s="208"/>
      <c r="AH551" s="208"/>
      <c r="AI551" s="336" t="s">
        <v>720</v>
      </c>
      <c r="AJ551" s="208"/>
      <c r="AK551" s="208"/>
      <c r="AL551" s="208"/>
      <c r="AM551" s="336" t="s">
        <v>882</v>
      </c>
      <c r="AN551" s="208"/>
      <c r="AO551" s="208"/>
      <c r="AP551" s="337"/>
      <c r="AQ551" s="336" t="s">
        <v>720</v>
      </c>
      <c r="AR551" s="208"/>
      <c r="AS551" s="208"/>
      <c r="AT551" s="337"/>
      <c r="AU551" s="208" t="s">
        <v>720</v>
      </c>
      <c r="AV551" s="208"/>
      <c r="AW551" s="208"/>
      <c r="AX551" s="209"/>
      <c r="AY551">
        <f t="shared" ref="AY551:AY553" si="85">$AY$549</f>
        <v>1</v>
      </c>
    </row>
    <row r="552" spans="1:51" ht="23.25"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t="s">
        <v>368</v>
      </c>
      <c r="AC552" s="206"/>
      <c r="AD552" s="206"/>
      <c r="AE552" s="336">
        <v>90</v>
      </c>
      <c r="AF552" s="208"/>
      <c r="AG552" s="208"/>
      <c r="AH552" s="337"/>
      <c r="AI552" s="336" t="s">
        <v>720</v>
      </c>
      <c r="AJ552" s="208"/>
      <c r="AK552" s="208"/>
      <c r="AL552" s="208"/>
      <c r="AM552" s="336" t="s">
        <v>882</v>
      </c>
      <c r="AN552" s="208"/>
      <c r="AO552" s="208"/>
      <c r="AP552" s="337"/>
      <c r="AQ552" s="336" t="s">
        <v>720</v>
      </c>
      <c r="AR552" s="208"/>
      <c r="AS552" s="208"/>
      <c r="AT552" s="337"/>
      <c r="AU552" s="208">
        <v>90</v>
      </c>
      <c r="AV552" s="208"/>
      <c r="AW552" s="208"/>
      <c r="AX552" s="209"/>
      <c r="AY552">
        <f t="shared" si="85"/>
        <v>1</v>
      </c>
    </row>
    <row r="553" spans="1:51" ht="23.25"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v>98.7</v>
      </c>
      <c r="AF553" s="208"/>
      <c r="AG553" s="208"/>
      <c r="AH553" s="337"/>
      <c r="AI553" s="336" t="s">
        <v>720</v>
      </c>
      <c r="AJ553" s="208"/>
      <c r="AK553" s="208"/>
      <c r="AL553" s="208"/>
      <c r="AM553" s="336" t="s">
        <v>882</v>
      </c>
      <c r="AN553" s="208"/>
      <c r="AO553" s="208"/>
      <c r="AP553" s="337"/>
      <c r="AQ553" s="336" t="s">
        <v>720</v>
      </c>
      <c r="AR553" s="208"/>
      <c r="AS553" s="208"/>
      <c r="AT553" s="337"/>
      <c r="AU553" s="208" t="s">
        <v>720</v>
      </c>
      <c r="AV553" s="208"/>
      <c r="AW553" s="208"/>
      <c r="AX553" s="209"/>
      <c r="AY553">
        <f t="shared" si="85"/>
        <v>1</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1</v>
      </c>
    </row>
    <row r="565" spans="1:51" ht="18.75"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v>29</v>
      </c>
      <c r="AF565" s="201"/>
      <c r="AG565" s="136" t="s">
        <v>233</v>
      </c>
      <c r="AH565" s="137"/>
      <c r="AI565" s="335"/>
      <c r="AJ565" s="335"/>
      <c r="AK565" s="335"/>
      <c r="AL565" s="157"/>
      <c r="AM565" s="335"/>
      <c r="AN565" s="335"/>
      <c r="AO565" s="335"/>
      <c r="AP565" s="157"/>
      <c r="AQ565" s="250" t="s">
        <v>720</v>
      </c>
      <c r="AR565" s="201"/>
      <c r="AS565" s="136" t="s">
        <v>233</v>
      </c>
      <c r="AT565" s="137"/>
      <c r="AU565" s="201">
        <v>4</v>
      </c>
      <c r="AV565" s="201"/>
      <c r="AW565" s="136" t="s">
        <v>179</v>
      </c>
      <c r="AX565" s="196"/>
      <c r="AY565">
        <f>$AY$564</f>
        <v>1</v>
      </c>
    </row>
    <row r="566" spans="1:51" ht="23.25" customHeight="1" x14ac:dyDescent="0.15">
      <c r="A566" s="190"/>
      <c r="B566" s="187"/>
      <c r="C566" s="181"/>
      <c r="D566" s="187"/>
      <c r="E566" s="338"/>
      <c r="F566" s="339"/>
      <c r="G566" s="107" t="s">
        <v>768</v>
      </c>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t="s">
        <v>724</v>
      </c>
      <c r="AC566" s="214"/>
      <c r="AD566" s="214"/>
      <c r="AE566" s="336">
        <v>73.599999999999994</v>
      </c>
      <c r="AF566" s="208"/>
      <c r="AG566" s="208"/>
      <c r="AH566" s="208"/>
      <c r="AI566" s="336" t="s">
        <v>720</v>
      </c>
      <c r="AJ566" s="208"/>
      <c r="AK566" s="208"/>
      <c r="AL566" s="208"/>
      <c r="AM566" s="336" t="s">
        <v>795</v>
      </c>
      <c r="AN566" s="208"/>
      <c r="AO566" s="208"/>
      <c r="AP566" s="337"/>
      <c r="AQ566" s="336" t="s">
        <v>720</v>
      </c>
      <c r="AR566" s="208"/>
      <c r="AS566" s="208"/>
      <c r="AT566" s="337"/>
      <c r="AU566" s="208" t="s">
        <v>720</v>
      </c>
      <c r="AV566" s="208"/>
      <c r="AW566" s="208"/>
      <c r="AX566" s="209"/>
      <c r="AY566">
        <f t="shared" ref="AY566:AY568" si="88">$AY$564</f>
        <v>1</v>
      </c>
    </row>
    <row r="567" spans="1:51" ht="23.25"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t="s">
        <v>724</v>
      </c>
      <c r="AC567" s="206"/>
      <c r="AD567" s="206"/>
      <c r="AE567" s="336">
        <v>76.099999999999994</v>
      </c>
      <c r="AF567" s="208"/>
      <c r="AG567" s="208"/>
      <c r="AH567" s="337"/>
      <c r="AI567" s="336" t="s">
        <v>720</v>
      </c>
      <c r="AJ567" s="208"/>
      <c r="AK567" s="208"/>
      <c r="AL567" s="208"/>
      <c r="AM567" s="336" t="s">
        <v>795</v>
      </c>
      <c r="AN567" s="208"/>
      <c r="AO567" s="208"/>
      <c r="AP567" s="337"/>
      <c r="AQ567" s="336" t="s">
        <v>720</v>
      </c>
      <c r="AR567" s="208"/>
      <c r="AS567" s="208"/>
      <c r="AT567" s="337"/>
      <c r="AU567" s="208" t="s">
        <v>934</v>
      </c>
      <c r="AV567" s="208"/>
      <c r="AW567" s="208"/>
      <c r="AX567" s="209"/>
      <c r="AY567">
        <f t="shared" si="88"/>
        <v>1</v>
      </c>
    </row>
    <row r="568" spans="1:51" ht="23.25"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v>110.5</v>
      </c>
      <c r="AF568" s="208"/>
      <c r="AG568" s="208"/>
      <c r="AH568" s="337"/>
      <c r="AI568" s="336" t="s">
        <v>720</v>
      </c>
      <c r="AJ568" s="208"/>
      <c r="AK568" s="208"/>
      <c r="AL568" s="208"/>
      <c r="AM568" s="336" t="s">
        <v>795</v>
      </c>
      <c r="AN568" s="208"/>
      <c r="AO568" s="208"/>
      <c r="AP568" s="337"/>
      <c r="AQ568" s="336" t="s">
        <v>720</v>
      </c>
      <c r="AR568" s="208"/>
      <c r="AS568" s="208"/>
      <c r="AT568" s="337"/>
      <c r="AU568" s="208" t="s">
        <v>720</v>
      </c>
      <c r="AV568" s="208"/>
      <c r="AW568" s="208"/>
      <c r="AX568" s="209"/>
      <c r="AY568">
        <f t="shared" si="88"/>
        <v>1</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1</v>
      </c>
    </row>
    <row r="594" spans="1:51" ht="18.75"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v>29</v>
      </c>
      <c r="AF594" s="201"/>
      <c r="AG594" s="136" t="s">
        <v>233</v>
      </c>
      <c r="AH594" s="137"/>
      <c r="AI594" s="335"/>
      <c r="AJ594" s="335"/>
      <c r="AK594" s="335"/>
      <c r="AL594" s="157"/>
      <c r="AM594" s="335"/>
      <c r="AN594" s="335"/>
      <c r="AO594" s="335"/>
      <c r="AP594" s="157"/>
      <c r="AQ594" s="250" t="s">
        <v>720</v>
      </c>
      <c r="AR594" s="201"/>
      <c r="AS594" s="136" t="s">
        <v>233</v>
      </c>
      <c r="AT594" s="137"/>
      <c r="AU594" s="201">
        <v>4</v>
      </c>
      <c r="AV594" s="201"/>
      <c r="AW594" s="136" t="s">
        <v>179</v>
      </c>
      <c r="AX594" s="196"/>
      <c r="AY594">
        <f>$AY$593</f>
        <v>1</v>
      </c>
    </row>
    <row r="595" spans="1:51" ht="23.25" customHeight="1" x14ac:dyDescent="0.15">
      <c r="A595" s="190"/>
      <c r="B595" s="187"/>
      <c r="C595" s="181"/>
      <c r="D595" s="187"/>
      <c r="E595" s="338"/>
      <c r="F595" s="339"/>
      <c r="G595" s="107" t="s">
        <v>769</v>
      </c>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t="s">
        <v>368</v>
      </c>
      <c r="AC595" s="214"/>
      <c r="AD595" s="214"/>
      <c r="AE595" s="336" t="s">
        <v>720</v>
      </c>
      <c r="AF595" s="208"/>
      <c r="AG595" s="208"/>
      <c r="AH595" s="208"/>
      <c r="AI595" s="336" t="s">
        <v>720</v>
      </c>
      <c r="AJ595" s="208"/>
      <c r="AK595" s="208"/>
      <c r="AL595" s="208"/>
      <c r="AM595" s="336" t="s">
        <v>795</v>
      </c>
      <c r="AN595" s="208"/>
      <c r="AO595" s="208"/>
      <c r="AP595" s="337"/>
      <c r="AQ595" s="336" t="s">
        <v>720</v>
      </c>
      <c r="AR595" s="208"/>
      <c r="AS595" s="208"/>
      <c r="AT595" s="337"/>
      <c r="AU595" s="208" t="s">
        <v>720</v>
      </c>
      <c r="AV595" s="208"/>
      <c r="AW595" s="208"/>
      <c r="AX595" s="209"/>
      <c r="AY595">
        <f t="shared" ref="AY595:AY597" si="93">$AY$593</f>
        <v>1</v>
      </c>
    </row>
    <row r="596" spans="1:51" ht="23.25"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t="s">
        <v>368</v>
      </c>
      <c r="AC596" s="206"/>
      <c r="AD596" s="206"/>
      <c r="AE596" s="336" t="s">
        <v>720</v>
      </c>
      <c r="AF596" s="208"/>
      <c r="AG596" s="208"/>
      <c r="AH596" s="337"/>
      <c r="AI596" s="336" t="s">
        <v>720</v>
      </c>
      <c r="AJ596" s="208"/>
      <c r="AK596" s="208"/>
      <c r="AL596" s="208"/>
      <c r="AM596" s="336" t="s">
        <v>795</v>
      </c>
      <c r="AN596" s="208"/>
      <c r="AO596" s="208"/>
      <c r="AP596" s="337"/>
      <c r="AQ596" s="336" t="s">
        <v>720</v>
      </c>
      <c r="AR596" s="208"/>
      <c r="AS596" s="208"/>
      <c r="AT596" s="337"/>
      <c r="AU596" s="208">
        <v>25000</v>
      </c>
      <c r="AV596" s="208"/>
      <c r="AW596" s="208"/>
      <c r="AX596" s="209"/>
      <c r="AY596">
        <f t="shared" si="93"/>
        <v>1</v>
      </c>
    </row>
    <row r="597" spans="1:51" ht="23.25"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t="s">
        <v>720</v>
      </c>
      <c r="AF597" s="208"/>
      <c r="AG597" s="208"/>
      <c r="AH597" s="337"/>
      <c r="AI597" s="336" t="s">
        <v>720</v>
      </c>
      <c r="AJ597" s="208"/>
      <c r="AK597" s="208"/>
      <c r="AL597" s="208"/>
      <c r="AM597" s="336" t="s">
        <v>795</v>
      </c>
      <c r="AN597" s="208"/>
      <c r="AO597" s="208"/>
      <c r="AP597" s="337"/>
      <c r="AQ597" s="336" t="s">
        <v>720</v>
      </c>
      <c r="AR597" s="208"/>
      <c r="AS597" s="208"/>
      <c r="AT597" s="337"/>
      <c r="AU597" s="208" t="s">
        <v>720</v>
      </c>
      <c r="AV597" s="208"/>
      <c r="AW597" s="208"/>
      <c r="AX597" s="209"/>
      <c r="AY597">
        <f t="shared" si="93"/>
        <v>1</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1</v>
      </c>
    </row>
    <row r="619" spans="1:51" ht="18.75"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v>28</v>
      </c>
      <c r="AF619" s="201"/>
      <c r="AG619" s="136" t="s">
        <v>233</v>
      </c>
      <c r="AH619" s="137"/>
      <c r="AI619" s="335"/>
      <c r="AJ619" s="335"/>
      <c r="AK619" s="335"/>
      <c r="AL619" s="157"/>
      <c r="AM619" s="335"/>
      <c r="AN619" s="335"/>
      <c r="AO619" s="335"/>
      <c r="AP619" s="157"/>
      <c r="AQ619" s="250" t="s">
        <v>720</v>
      </c>
      <c r="AR619" s="201"/>
      <c r="AS619" s="136" t="s">
        <v>233</v>
      </c>
      <c r="AT619" s="137"/>
      <c r="AU619" s="201">
        <v>7</v>
      </c>
      <c r="AV619" s="201"/>
      <c r="AW619" s="136" t="s">
        <v>179</v>
      </c>
      <c r="AX619" s="196"/>
      <c r="AY619">
        <f>$AY$618</f>
        <v>1</v>
      </c>
    </row>
    <row r="620" spans="1:51" ht="23.25" customHeight="1" x14ac:dyDescent="0.15">
      <c r="A620" s="190"/>
      <c r="B620" s="187"/>
      <c r="C620" s="181"/>
      <c r="D620" s="187"/>
      <c r="E620" s="338"/>
      <c r="F620" s="339"/>
      <c r="G620" s="107" t="s">
        <v>770</v>
      </c>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t="s">
        <v>368</v>
      </c>
      <c r="AC620" s="214"/>
      <c r="AD620" s="214"/>
      <c r="AE620" s="336">
        <v>27.9</v>
      </c>
      <c r="AF620" s="208"/>
      <c r="AG620" s="208"/>
      <c r="AH620" s="208"/>
      <c r="AI620" s="336" t="s">
        <v>720</v>
      </c>
      <c r="AJ620" s="208"/>
      <c r="AK620" s="208"/>
      <c r="AL620" s="208"/>
      <c r="AM620" s="336" t="s">
        <v>795</v>
      </c>
      <c r="AN620" s="208"/>
      <c r="AO620" s="208"/>
      <c r="AP620" s="337"/>
      <c r="AQ620" s="336" t="s">
        <v>720</v>
      </c>
      <c r="AR620" s="208"/>
      <c r="AS620" s="208"/>
      <c r="AT620" s="337"/>
      <c r="AU620" s="208" t="s">
        <v>720</v>
      </c>
      <c r="AV620" s="208"/>
      <c r="AW620" s="208"/>
      <c r="AX620" s="209"/>
      <c r="AY620">
        <f t="shared" ref="AY620:AY622" si="98">$AY$618</f>
        <v>1</v>
      </c>
    </row>
    <row r="621" spans="1:51" ht="23.25"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t="s">
        <v>368</v>
      </c>
      <c r="AC621" s="206"/>
      <c r="AD621" s="206"/>
      <c r="AE621" s="336" t="s">
        <v>720</v>
      </c>
      <c r="AF621" s="208"/>
      <c r="AG621" s="208"/>
      <c r="AH621" s="337"/>
      <c r="AI621" s="336" t="s">
        <v>720</v>
      </c>
      <c r="AJ621" s="208"/>
      <c r="AK621" s="208"/>
      <c r="AL621" s="208"/>
      <c r="AM621" s="336" t="s">
        <v>795</v>
      </c>
      <c r="AN621" s="208"/>
      <c r="AO621" s="208"/>
      <c r="AP621" s="337"/>
      <c r="AQ621" s="336" t="s">
        <v>720</v>
      </c>
      <c r="AR621" s="208"/>
      <c r="AS621" s="208"/>
      <c r="AT621" s="337"/>
      <c r="AU621" s="208">
        <v>40</v>
      </c>
      <c r="AV621" s="208"/>
      <c r="AW621" s="208"/>
      <c r="AX621" s="209"/>
      <c r="AY621">
        <f t="shared" si="98"/>
        <v>1</v>
      </c>
    </row>
    <row r="622" spans="1:51" ht="23.25"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t="s">
        <v>720</v>
      </c>
      <c r="AF622" s="208"/>
      <c r="AG622" s="208"/>
      <c r="AH622" s="337"/>
      <c r="AI622" s="336" t="s">
        <v>720</v>
      </c>
      <c r="AJ622" s="208"/>
      <c r="AK622" s="208"/>
      <c r="AL622" s="208"/>
      <c r="AM622" s="336" t="s">
        <v>795</v>
      </c>
      <c r="AN622" s="208"/>
      <c r="AO622" s="208"/>
      <c r="AP622" s="337"/>
      <c r="AQ622" s="336" t="s">
        <v>720</v>
      </c>
      <c r="AR622" s="208"/>
      <c r="AS622" s="208"/>
      <c r="AT622" s="337"/>
      <c r="AU622" s="208" t="s">
        <v>720</v>
      </c>
      <c r="AV622" s="208"/>
      <c r="AW622" s="208"/>
      <c r="AX622" s="209"/>
      <c r="AY622">
        <f t="shared" si="98"/>
        <v>1</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1</v>
      </c>
    </row>
    <row r="644" spans="1:51" ht="24.75" customHeight="1" x14ac:dyDescent="0.15">
      <c r="A644" s="190"/>
      <c r="B644" s="187"/>
      <c r="C644" s="181"/>
      <c r="D644" s="187"/>
      <c r="E644" s="128" t="s">
        <v>796</v>
      </c>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1</v>
      </c>
    </row>
    <row r="645" spans="1:51" ht="24.75" customHeight="1" thickBo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1</v>
      </c>
    </row>
    <row r="646" spans="1:51" ht="34.5" hidden="1" customHeight="1" x14ac:dyDescent="0.15">
      <c r="A646" s="190"/>
      <c r="B646" s="187"/>
      <c r="C646" s="181"/>
      <c r="D646" s="187"/>
      <c r="E646" s="175" t="s">
        <v>400</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70.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790</v>
      </c>
      <c r="AE702" s="342"/>
      <c r="AF702" s="342"/>
      <c r="AG702" s="379" t="s">
        <v>799</v>
      </c>
      <c r="AH702" s="380"/>
      <c r="AI702" s="380"/>
      <c r="AJ702" s="380"/>
      <c r="AK702" s="380"/>
      <c r="AL702" s="380"/>
      <c r="AM702" s="380"/>
      <c r="AN702" s="380"/>
      <c r="AO702" s="380"/>
      <c r="AP702" s="380"/>
      <c r="AQ702" s="380"/>
      <c r="AR702" s="380"/>
      <c r="AS702" s="380"/>
      <c r="AT702" s="380"/>
      <c r="AU702" s="380"/>
      <c r="AV702" s="380"/>
      <c r="AW702" s="380"/>
      <c r="AX702" s="381"/>
    </row>
    <row r="703" spans="1:51" ht="70.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790</v>
      </c>
      <c r="AE703" s="323"/>
      <c r="AF703" s="323"/>
      <c r="AG703" s="104" t="s">
        <v>800</v>
      </c>
      <c r="AH703" s="105"/>
      <c r="AI703" s="105"/>
      <c r="AJ703" s="105"/>
      <c r="AK703" s="105"/>
      <c r="AL703" s="105"/>
      <c r="AM703" s="105"/>
      <c r="AN703" s="105"/>
      <c r="AO703" s="105"/>
      <c r="AP703" s="105"/>
      <c r="AQ703" s="105"/>
      <c r="AR703" s="105"/>
      <c r="AS703" s="105"/>
      <c r="AT703" s="105"/>
      <c r="AU703" s="105"/>
      <c r="AV703" s="105"/>
      <c r="AW703" s="105"/>
      <c r="AX703" s="106"/>
    </row>
    <row r="704" spans="1:51" ht="70.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790</v>
      </c>
      <c r="AE704" s="781"/>
      <c r="AF704" s="781"/>
      <c r="AG704" s="168" t="s">
        <v>801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790</v>
      </c>
      <c r="AE705" s="713"/>
      <c r="AF705" s="713"/>
      <c r="AG705" s="128" t="s">
        <v>931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378</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797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797</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790</v>
      </c>
      <c r="AE708" s="603"/>
      <c r="AF708" s="603"/>
      <c r="AG708" s="740" t="s">
        <v>802</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790</v>
      </c>
      <c r="AE709" s="323"/>
      <c r="AF709" s="323"/>
      <c r="AG709" s="104" t="s">
        <v>803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798</v>
      </c>
      <c r="AE710" s="323"/>
      <c r="AF710" s="323"/>
      <c r="AG710" s="104" t="s">
        <v>795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790</v>
      </c>
      <c r="AE711" s="323"/>
      <c r="AF711" s="323"/>
      <c r="AG711" s="104" t="s">
        <v>804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342</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798</v>
      </c>
      <c r="AE712" s="781"/>
      <c r="AF712" s="781"/>
      <c r="AG712" s="805" t="s">
        <v>795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343</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798</v>
      </c>
      <c r="AE713" s="323"/>
      <c r="AF713" s="661"/>
      <c r="AG713" s="104" t="s">
        <v>795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790</v>
      </c>
      <c r="AE714" s="803"/>
      <c r="AF714" s="804"/>
      <c r="AG714" s="734" t="s">
        <v>805</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790</v>
      </c>
      <c r="AE715" s="603"/>
      <c r="AF715" s="654"/>
      <c r="AG715" s="740" t="s">
        <v>806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790</v>
      </c>
      <c r="AE716" s="625"/>
      <c r="AF716" s="625"/>
      <c r="AG716" s="104" t="s">
        <v>807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790</v>
      </c>
      <c r="AE717" s="323"/>
      <c r="AF717" s="323"/>
      <c r="AG717" s="104" t="s">
        <v>808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790</v>
      </c>
      <c r="AE718" s="323"/>
      <c r="AF718" s="323"/>
      <c r="AG718" s="130" t="s">
        <v>809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798</v>
      </c>
      <c r="AE719" s="603"/>
      <c r="AF719" s="603"/>
      <c r="AG719" s="128" t="s">
        <v>795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335</v>
      </c>
      <c r="D720" s="297"/>
      <c r="E720" s="297"/>
      <c r="F720" s="300"/>
      <c r="G720" s="296" t="s">
        <v>336</v>
      </c>
      <c r="H720" s="297"/>
      <c r="I720" s="297"/>
      <c r="J720" s="297"/>
      <c r="K720" s="297"/>
      <c r="L720" s="297"/>
      <c r="M720" s="297"/>
      <c r="N720" s="296" t="s">
        <v>339</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810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811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348</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671</v>
      </c>
      <c r="B737" s="211"/>
      <c r="C737" s="211"/>
      <c r="D737" s="212"/>
      <c r="E737" s="950" t="s">
        <v>771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394</v>
      </c>
      <c r="B738" s="361"/>
      <c r="C738" s="361"/>
      <c r="D738" s="361"/>
      <c r="E738" s="950" t="s">
        <v>772</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393</v>
      </c>
      <c r="B739" s="361"/>
      <c r="C739" s="361"/>
      <c r="D739" s="361"/>
      <c r="E739" s="950" t="s">
        <v>773</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392</v>
      </c>
      <c r="B740" s="361"/>
      <c r="C740" s="361"/>
      <c r="D740" s="361"/>
      <c r="E740" s="950" t="s">
        <v>774</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391</v>
      </c>
      <c r="B741" s="361"/>
      <c r="C741" s="361"/>
      <c r="D741" s="361"/>
      <c r="E741" s="950" t="s">
        <v>775</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390</v>
      </c>
      <c r="B742" s="361"/>
      <c r="C742" s="361"/>
      <c r="D742" s="361"/>
      <c r="E742" s="950" t="s">
        <v>776</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389</v>
      </c>
      <c r="B743" s="361"/>
      <c r="C743" s="361"/>
      <c r="D743" s="361"/>
      <c r="E743" s="950" t="s">
        <v>777</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388</v>
      </c>
      <c r="B744" s="361"/>
      <c r="C744" s="361"/>
      <c r="D744" s="361"/>
      <c r="E744" s="950" t="s">
        <v>778</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387</v>
      </c>
      <c r="B745" s="361"/>
      <c r="C745" s="361"/>
      <c r="D745" s="361"/>
      <c r="E745" s="987" t="s">
        <v>779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544</v>
      </c>
      <c r="B746" s="361"/>
      <c r="C746" s="361"/>
      <c r="D746" s="361"/>
      <c r="E746" s="956"/>
      <c r="F746" s="954"/>
      <c r="G746" s="954"/>
      <c r="H746" s="100" t="str">
        <f>IF(E746="","","-")</f>
        <v/>
      </c>
      <c r="I746" s="954"/>
      <c r="J746" s="954"/>
      <c r="K746" s="100" t="str">
        <f>IF(I746="","","-")</f>
        <v/>
      </c>
      <c r="L746" s="955">
        <v>340</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506</v>
      </c>
      <c r="B747" s="361"/>
      <c r="C747" s="361"/>
      <c r="D747" s="361"/>
      <c r="E747" s="956"/>
      <c r="F747" s="954"/>
      <c r="G747" s="954"/>
      <c r="H747" s="100" t="str">
        <f>IF(E747="","","-")</f>
        <v/>
      </c>
      <c r="I747" s="954"/>
      <c r="J747" s="954"/>
      <c r="K747" s="100" t="str">
        <f>IF(I747="","","-")</f>
        <v/>
      </c>
      <c r="L747" s="955">
        <v>347</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381</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383</v>
      </c>
      <c r="B787" s="627"/>
      <c r="C787" s="627"/>
      <c r="D787" s="627"/>
      <c r="E787" s="627"/>
      <c r="F787" s="628"/>
      <c r="G787" s="593" t="s">
        <v>849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850</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852</v>
      </c>
      <c r="H789" s="669"/>
      <c r="I789" s="669"/>
      <c r="J789" s="669"/>
      <c r="K789" s="670"/>
      <c r="L789" s="662" t="s">
        <v>853</v>
      </c>
      <c r="M789" s="663"/>
      <c r="N789" s="663"/>
      <c r="O789" s="663"/>
      <c r="P789" s="663"/>
      <c r="Q789" s="663"/>
      <c r="R789" s="663"/>
      <c r="S789" s="663"/>
      <c r="T789" s="663"/>
      <c r="U789" s="663"/>
      <c r="V789" s="663"/>
      <c r="W789" s="663"/>
      <c r="X789" s="664"/>
      <c r="Y789" s="382">
        <v>206</v>
      </c>
      <c r="Z789" s="383"/>
      <c r="AA789" s="383"/>
      <c r="AB789" s="800"/>
      <c r="AC789" s="668" t="s">
        <v>855</v>
      </c>
      <c r="AD789" s="669"/>
      <c r="AE789" s="669"/>
      <c r="AF789" s="669"/>
      <c r="AG789" s="670"/>
      <c r="AH789" s="662" t="s">
        <v>856</v>
      </c>
      <c r="AI789" s="663"/>
      <c r="AJ789" s="663"/>
      <c r="AK789" s="663"/>
      <c r="AL789" s="663"/>
      <c r="AM789" s="663"/>
      <c r="AN789" s="663"/>
      <c r="AO789" s="663"/>
      <c r="AP789" s="663"/>
      <c r="AQ789" s="663"/>
      <c r="AR789" s="663"/>
      <c r="AS789" s="663"/>
      <c r="AT789" s="664"/>
      <c r="AU789" s="382">
        <v>9</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t="s">
        <v>854</v>
      </c>
      <c r="AD790" s="605"/>
      <c r="AE790" s="605"/>
      <c r="AF790" s="605"/>
      <c r="AG790" s="606"/>
      <c r="AH790" s="596" t="s">
        <v>857</v>
      </c>
      <c r="AI790" s="597"/>
      <c r="AJ790" s="597"/>
      <c r="AK790" s="597"/>
      <c r="AL790" s="597"/>
      <c r="AM790" s="597"/>
      <c r="AN790" s="597"/>
      <c r="AO790" s="597"/>
      <c r="AP790" s="597"/>
      <c r="AQ790" s="597"/>
      <c r="AR790" s="597"/>
      <c r="AS790" s="597"/>
      <c r="AT790" s="598"/>
      <c r="AU790" s="599">
        <v>4</v>
      </c>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t="s">
        <v>854</v>
      </c>
      <c r="AD791" s="605"/>
      <c r="AE791" s="605"/>
      <c r="AF791" s="605"/>
      <c r="AG791" s="606"/>
      <c r="AH791" s="596" t="s">
        <v>856</v>
      </c>
      <c r="AI791" s="597"/>
      <c r="AJ791" s="597"/>
      <c r="AK791" s="597"/>
      <c r="AL791" s="597"/>
      <c r="AM791" s="597"/>
      <c r="AN791" s="597"/>
      <c r="AO791" s="597"/>
      <c r="AP791" s="597"/>
      <c r="AQ791" s="597"/>
      <c r="AR791" s="597"/>
      <c r="AS791" s="597"/>
      <c r="AT791" s="598"/>
      <c r="AU791" s="599">
        <v>3</v>
      </c>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t="s">
        <v>858</v>
      </c>
      <c r="AD792" s="605"/>
      <c r="AE792" s="605"/>
      <c r="AF792" s="605"/>
      <c r="AG792" s="606"/>
      <c r="AH792" s="596" t="s">
        <v>859</v>
      </c>
      <c r="AI792" s="597"/>
      <c r="AJ792" s="597"/>
      <c r="AK792" s="597"/>
      <c r="AL792" s="597"/>
      <c r="AM792" s="597"/>
      <c r="AN792" s="597"/>
      <c r="AO792" s="597"/>
      <c r="AP792" s="597"/>
      <c r="AQ792" s="597"/>
      <c r="AR792" s="597"/>
      <c r="AS792" s="597"/>
      <c r="AT792" s="598"/>
      <c r="AU792" s="599">
        <v>3</v>
      </c>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t="s">
        <v>860</v>
      </c>
      <c r="AD793" s="605"/>
      <c r="AE793" s="605"/>
      <c r="AF793" s="605"/>
      <c r="AG793" s="606"/>
      <c r="AH793" s="596" t="s">
        <v>861</v>
      </c>
      <c r="AI793" s="597"/>
      <c r="AJ793" s="597"/>
      <c r="AK793" s="597"/>
      <c r="AL793" s="597"/>
      <c r="AM793" s="597"/>
      <c r="AN793" s="597"/>
      <c r="AO793" s="597"/>
      <c r="AP793" s="597"/>
      <c r="AQ793" s="597"/>
      <c r="AR793" s="597"/>
      <c r="AS793" s="597"/>
      <c r="AT793" s="598"/>
      <c r="AU793" s="599">
        <v>1</v>
      </c>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t="s">
        <v>862</v>
      </c>
      <c r="AD794" s="605"/>
      <c r="AE794" s="605"/>
      <c r="AF794" s="605"/>
      <c r="AG794" s="606"/>
      <c r="AH794" s="596" t="s">
        <v>863</v>
      </c>
      <c r="AI794" s="597"/>
      <c r="AJ794" s="597"/>
      <c r="AK794" s="597"/>
      <c r="AL794" s="597"/>
      <c r="AM794" s="597"/>
      <c r="AN794" s="597"/>
      <c r="AO794" s="597"/>
      <c r="AP794" s="597"/>
      <c r="AQ794" s="597"/>
      <c r="AR794" s="597"/>
      <c r="AS794" s="597"/>
      <c r="AT794" s="598"/>
      <c r="AU794" s="599">
        <v>1</v>
      </c>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206</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21</v>
      </c>
      <c r="AV799" s="827"/>
      <c r="AW799" s="827"/>
      <c r="AX799" s="829"/>
    </row>
    <row r="800" spans="1:51" ht="24.75" customHeight="1" x14ac:dyDescent="0.15">
      <c r="A800" s="629"/>
      <c r="B800" s="630"/>
      <c r="C800" s="630"/>
      <c r="D800" s="630"/>
      <c r="E800" s="630"/>
      <c r="F800" s="631"/>
      <c r="G800" s="593" t="s">
        <v>851</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903</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858</v>
      </c>
      <c r="H802" s="669"/>
      <c r="I802" s="669"/>
      <c r="J802" s="669"/>
      <c r="K802" s="670"/>
      <c r="L802" s="662" t="s">
        <v>864</v>
      </c>
      <c r="M802" s="663"/>
      <c r="N802" s="663"/>
      <c r="O802" s="663"/>
      <c r="P802" s="663"/>
      <c r="Q802" s="663"/>
      <c r="R802" s="663"/>
      <c r="S802" s="663"/>
      <c r="T802" s="663"/>
      <c r="U802" s="663"/>
      <c r="V802" s="663"/>
      <c r="W802" s="663"/>
      <c r="X802" s="664"/>
      <c r="Y802" s="382">
        <v>1955</v>
      </c>
      <c r="Z802" s="383"/>
      <c r="AA802" s="383"/>
      <c r="AB802" s="800"/>
      <c r="AC802" s="668" t="s">
        <v>858</v>
      </c>
      <c r="AD802" s="669"/>
      <c r="AE802" s="669"/>
      <c r="AF802" s="669"/>
      <c r="AG802" s="670"/>
      <c r="AH802" s="662" t="s">
        <v>905</v>
      </c>
      <c r="AI802" s="663"/>
      <c r="AJ802" s="663"/>
      <c r="AK802" s="663"/>
      <c r="AL802" s="663"/>
      <c r="AM802" s="663"/>
      <c r="AN802" s="663"/>
      <c r="AO802" s="663"/>
      <c r="AP802" s="663"/>
      <c r="AQ802" s="663"/>
      <c r="AR802" s="663"/>
      <c r="AS802" s="663"/>
      <c r="AT802" s="664"/>
      <c r="AU802" s="382">
        <v>987</v>
      </c>
      <c r="AV802" s="383"/>
      <c r="AW802" s="383"/>
      <c r="AX802" s="384"/>
      <c r="AY802">
        <f t="shared" ref="AY802:AY812" si="115">$AY$800</f>
        <v>2</v>
      </c>
    </row>
    <row r="803" spans="1:51" ht="24.75" customHeight="1" x14ac:dyDescent="0.15">
      <c r="A803" s="629"/>
      <c r="B803" s="630"/>
      <c r="C803" s="630"/>
      <c r="D803" s="630"/>
      <c r="E803" s="630"/>
      <c r="F803" s="631"/>
      <c r="G803" s="604" t="s">
        <v>865</v>
      </c>
      <c r="H803" s="605"/>
      <c r="I803" s="605"/>
      <c r="J803" s="605"/>
      <c r="K803" s="606"/>
      <c r="L803" s="596" t="s">
        <v>867</v>
      </c>
      <c r="M803" s="597"/>
      <c r="N803" s="597"/>
      <c r="O803" s="597"/>
      <c r="P803" s="597"/>
      <c r="Q803" s="597"/>
      <c r="R803" s="597"/>
      <c r="S803" s="597"/>
      <c r="T803" s="597"/>
      <c r="U803" s="597"/>
      <c r="V803" s="597"/>
      <c r="W803" s="597"/>
      <c r="X803" s="598"/>
      <c r="Y803" s="599">
        <v>166</v>
      </c>
      <c r="Z803" s="600"/>
      <c r="AA803" s="600"/>
      <c r="AB803" s="610"/>
      <c r="AC803" s="604" t="s">
        <v>904</v>
      </c>
      <c r="AD803" s="605"/>
      <c r="AE803" s="605"/>
      <c r="AF803" s="605"/>
      <c r="AG803" s="606"/>
      <c r="AH803" s="596" t="s">
        <v>906</v>
      </c>
      <c r="AI803" s="597"/>
      <c r="AJ803" s="597"/>
      <c r="AK803" s="597"/>
      <c r="AL803" s="597"/>
      <c r="AM803" s="597"/>
      <c r="AN803" s="597"/>
      <c r="AO803" s="597"/>
      <c r="AP803" s="597"/>
      <c r="AQ803" s="597"/>
      <c r="AR803" s="597"/>
      <c r="AS803" s="597"/>
      <c r="AT803" s="598"/>
      <c r="AU803" s="599">
        <v>234</v>
      </c>
      <c r="AV803" s="600"/>
      <c r="AW803" s="600"/>
      <c r="AX803" s="601"/>
      <c r="AY803">
        <f t="shared" si="115"/>
        <v>2</v>
      </c>
    </row>
    <row r="804" spans="1:51" ht="24.75" customHeight="1" x14ac:dyDescent="0.15">
      <c r="A804" s="629"/>
      <c r="B804" s="630"/>
      <c r="C804" s="630"/>
      <c r="D804" s="630"/>
      <c r="E804" s="630"/>
      <c r="F804" s="631"/>
      <c r="G804" s="604" t="s">
        <v>866</v>
      </c>
      <c r="H804" s="605"/>
      <c r="I804" s="605"/>
      <c r="J804" s="605"/>
      <c r="K804" s="606"/>
      <c r="L804" s="596" t="s">
        <v>868</v>
      </c>
      <c r="M804" s="597"/>
      <c r="N804" s="597"/>
      <c r="O804" s="597"/>
      <c r="P804" s="597"/>
      <c r="Q804" s="597"/>
      <c r="R804" s="597"/>
      <c r="S804" s="597"/>
      <c r="T804" s="597"/>
      <c r="U804" s="597"/>
      <c r="V804" s="597"/>
      <c r="W804" s="597"/>
      <c r="X804" s="598"/>
      <c r="Y804" s="599">
        <v>102</v>
      </c>
      <c r="Z804" s="600"/>
      <c r="AA804" s="600"/>
      <c r="AB804" s="610"/>
      <c r="AC804" s="604" t="s">
        <v>858</v>
      </c>
      <c r="AD804" s="605"/>
      <c r="AE804" s="605"/>
      <c r="AF804" s="605"/>
      <c r="AG804" s="606"/>
      <c r="AH804" s="596" t="s">
        <v>907</v>
      </c>
      <c r="AI804" s="597"/>
      <c r="AJ804" s="597"/>
      <c r="AK804" s="597"/>
      <c r="AL804" s="597"/>
      <c r="AM804" s="597"/>
      <c r="AN804" s="597"/>
      <c r="AO804" s="597"/>
      <c r="AP804" s="597"/>
      <c r="AQ804" s="597"/>
      <c r="AR804" s="597"/>
      <c r="AS804" s="597"/>
      <c r="AT804" s="598"/>
      <c r="AU804" s="599">
        <v>95</v>
      </c>
      <c r="AV804" s="600"/>
      <c r="AW804" s="600"/>
      <c r="AX804" s="601"/>
      <c r="AY804">
        <f t="shared" si="115"/>
        <v>2</v>
      </c>
    </row>
    <row r="805" spans="1:51" ht="24.75" customHeight="1" x14ac:dyDescent="0.15">
      <c r="A805" s="629"/>
      <c r="B805" s="630"/>
      <c r="C805" s="630"/>
      <c r="D805" s="630"/>
      <c r="E805" s="630"/>
      <c r="F805" s="631"/>
      <c r="G805" s="604" t="s">
        <v>869</v>
      </c>
      <c r="H805" s="605"/>
      <c r="I805" s="605"/>
      <c r="J805" s="605"/>
      <c r="K805" s="606"/>
      <c r="L805" s="596" t="s">
        <v>870</v>
      </c>
      <c r="M805" s="597"/>
      <c r="N805" s="597"/>
      <c r="O805" s="597"/>
      <c r="P805" s="597"/>
      <c r="Q805" s="597"/>
      <c r="R805" s="597"/>
      <c r="S805" s="597"/>
      <c r="T805" s="597"/>
      <c r="U805" s="597"/>
      <c r="V805" s="597"/>
      <c r="W805" s="597"/>
      <c r="X805" s="598"/>
      <c r="Y805" s="599">
        <v>63</v>
      </c>
      <c r="Z805" s="600"/>
      <c r="AA805" s="600"/>
      <c r="AB805" s="610"/>
      <c r="AC805" s="604" t="s">
        <v>858</v>
      </c>
      <c r="AD805" s="605"/>
      <c r="AE805" s="605"/>
      <c r="AF805" s="605"/>
      <c r="AG805" s="606"/>
      <c r="AH805" s="596" t="s">
        <v>908</v>
      </c>
      <c r="AI805" s="597"/>
      <c r="AJ805" s="597"/>
      <c r="AK805" s="597"/>
      <c r="AL805" s="597"/>
      <c r="AM805" s="597"/>
      <c r="AN805" s="597"/>
      <c r="AO805" s="597"/>
      <c r="AP805" s="597"/>
      <c r="AQ805" s="597"/>
      <c r="AR805" s="597"/>
      <c r="AS805" s="597"/>
      <c r="AT805" s="598"/>
      <c r="AU805" s="599">
        <v>57</v>
      </c>
      <c r="AV805" s="600"/>
      <c r="AW805" s="600"/>
      <c r="AX805" s="601"/>
      <c r="AY805">
        <f t="shared" si="115"/>
        <v>2</v>
      </c>
    </row>
    <row r="806" spans="1:51" ht="24.75" customHeight="1" x14ac:dyDescent="0.15">
      <c r="A806" s="629"/>
      <c r="B806" s="630"/>
      <c r="C806" s="630"/>
      <c r="D806" s="630"/>
      <c r="E806" s="630"/>
      <c r="F806" s="631"/>
      <c r="G806" s="604" t="s">
        <v>855</v>
      </c>
      <c r="H806" s="605"/>
      <c r="I806" s="605"/>
      <c r="J806" s="605"/>
      <c r="K806" s="606"/>
      <c r="L806" s="596" t="s">
        <v>871</v>
      </c>
      <c r="M806" s="597"/>
      <c r="N806" s="597"/>
      <c r="O806" s="597"/>
      <c r="P806" s="597"/>
      <c r="Q806" s="597"/>
      <c r="R806" s="597"/>
      <c r="S806" s="597"/>
      <c r="T806" s="597"/>
      <c r="U806" s="597"/>
      <c r="V806" s="597"/>
      <c r="W806" s="597"/>
      <c r="X806" s="598"/>
      <c r="Y806" s="599">
        <v>5</v>
      </c>
      <c r="Z806" s="600"/>
      <c r="AA806" s="600"/>
      <c r="AB806" s="610"/>
      <c r="AC806" s="604" t="s">
        <v>858</v>
      </c>
      <c r="AD806" s="605"/>
      <c r="AE806" s="605"/>
      <c r="AF806" s="605"/>
      <c r="AG806" s="606"/>
      <c r="AH806" s="596" t="s">
        <v>909</v>
      </c>
      <c r="AI806" s="597"/>
      <c r="AJ806" s="597"/>
      <c r="AK806" s="597"/>
      <c r="AL806" s="597"/>
      <c r="AM806" s="597"/>
      <c r="AN806" s="597"/>
      <c r="AO806" s="597"/>
      <c r="AP806" s="597"/>
      <c r="AQ806" s="597"/>
      <c r="AR806" s="597"/>
      <c r="AS806" s="597"/>
      <c r="AT806" s="598"/>
      <c r="AU806" s="599">
        <v>1</v>
      </c>
      <c r="AV806" s="600"/>
      <c r="AW806" s="600"/>
      <c r="AX806" s="601"/>
      <c r="AY806">
        <f t="shared" si="115"/>
        <v>2</v>
      </c>
    </row>
    <row r="807" spans="1:51" ht="24.75" customHeight="1" x14ac:dyDescent="0.15">
      <c r="A807" s="629"/>
      <c r="B807" s="630"/>
      <c r="C807" s="630"/>
      <c r="D807" s="630"/>
      <c r="E807" s="630"/>
      <c r="F807" s="631"/>
      <c r="G807" s="604" t="s">
        <v>872</v>
      </c>
      <c r="H807" s="605"/>
      <c r="I807" s="605"/>
      <c r="J807" s="605"/>
      <c r="K807" s="606"/>
      <c r="L807" s="596" t="s">
        <v>875</v>
      </c>
      <c r="M807" s="597"/>
      <c r="N807" s="597"/>
      <c r="O807" s="597"/>
      <c r="P807" s="597"/>
      <c r="Q807" s="597"/>
      <c r="R807" s="597"/>
      <c r="S807" s="597"/>
      <c r="T807" s="597"/>
      <c r="U807" s="597"/>
      <c r="V807" s="597"/>
      <c r="W807" s="597"/>
      <c r="X807" s="598"/>
      <c r="Y807" s="599">
        <v>3</v>
      </c>
      <c r="Z807" s="600"/>
      <c r="AA807" s="600"/>
      <c r="AB807" s="610"/>
      <c r="AC807" s="604" t="s">
        <v>858</v>
      </c>
      <c r="AD807" s="605"/>
      <c r="AE807" s="605"/>
      <c r="AF807" s="605"/>
      <c r="AG807" s="606"/>
      <c r="AH807" s="596" t="s">
        <v>910</v>
      </c>
      <c r="AI807" s="597"/>
      <c r="AJ807" s="597"/>
      <c r="AK807" s="597"/>
      <c r="AL807" s="597"/>
      <c r="AM807" s="597"/>
      <c r="AN807" s="597"/>
      <c r="AO807" s="597"/>
      <c r="AP807" s="597"/>
      <c r="AQ807" s="597"/>
      <c r="AR807" s="597"/>
      <c r="AS807" s="597"/>
      <c r="AT807" s="598"/>
      <c r="AU807" s="599">
        <v>1</v>
      </c>
      <c r="AV807" s="600"/>
      <c r="AW807" s="600"/>
      <c r="AX807" s="601"/>
      <c r="AY807">
        <f t="shared" si="115"/>
        <v>2</v>
      </c>
    </row>
    <row r="808" spans="1:51" ht="24.75" customHeight="1" x14ac:dyDescent="0.15">
      <c r="A808" s="629"/>
      <c r="B808" s="630"/>
      <c r="C808" s="630"/>
      <c r="D808" s="630"/>
      <c r="E808" s="630"/>
      <c r="F808" s="631"/>
      <c r="G808" s="604" t="s">
        <v>873</v>
      </c>
      <c r="H808" s="605"/>
      <c r="I808" s="605"/>
      <c r="J808" s="605"/>
      <c r="K808" s="606"/>
      <c r="L808" s="596" t="s">
        <v>874</v>
      </c>
      <c r="M808" s="597"/>
      <c r="N808" s="597"/>
      <c r="O808" s="597"/>
      <c r="P808" s="597"/>
      <c r="Q808" s="597"/>
      <c r="R808" s="597"/>
      <c r="S808" s="597"/>
      <c r="T808" s="597"/>
      <c r="U808" s="597"/>
      <c r="V808" s="597"/>
      <c r="W808" s="597"/>
      <c r="X808" s="598"/>
      <c r="Y808" s="599">
        <v>2</v>
      </c>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customHeight="1" x14ac:dyDescent="0.15">
      <c r="A809" s="629"/>
      <c r="B809" s="630"/>
      <c r="C809" s="630"/>
      <c r="D809" s="630"/>
      <c r="E809" s="630"/>
      <c r="F809" s="631"/>
      <c r="G809" s="604" t="s">
        <v>862</v>
      </c>
      <c r="H809" s="605"/>
      <c r="I809" s="605"/>
      <c r="J809" s="605"/>
      <c r="K809" s="606"/>
      <c r="L809" s="596" t="s">
        <v>876</v>
      </c>
      <c r="M809" s="597"/>
      <c r="N809" s="597"/>
      <c r="O809" s="597"/>
      <c r="P809" s="597"/>
      <c r="Q809" s="597"/>
      <c r="R809" s="597"/>
      <c r="S809" s="597"/>
      <c r="T809" s="597"/>
      <c r="U809" s="597"/>
      <c r="V809" s="597"/>
      <c r="W809" s="597"/>
      <c r="X809" s="598"/>
      <c r="Y809" s="599">
        <v>2</v>
      </c>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2298</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1375</v>
      </c>
      <c r="AV812" s="827"/>
      <c r="AW812" s="827"/>
      <c r="AX812" s="829"/>
      <c r="AY812">
        <f t="shared" si="115"/>
        <v>2</v>
      </c>
    </row>
    <row r="813" spans="1:51" ht="24.75" customHeight="1" x14ac:dyDescent="0.15">
      <c r="A813" s="629"/>
      <c r="B813" s="630"/>
      <c r="C813" s="630"/>
      <c r="D813" s="630"/>
      <c r="E813" s="630"/>
      <c r="F813" s="631"/>
      <c r="G813" s="593" t="s">
        <v>894</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891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2</v>
      </c>
    </row>
    <row r="814" spans="1:51" ht="24.75"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2</v>
      </c>
    </row>
    <row r="815" spans="1:51" ht="24.75" customHeight="1" x14ac:dyDescent="0.15">
      <c r="A815" s="629"/>
      <c r="B815" s="630"/>
      <c r="C815" s="630"/>
      <c r="D815" s="630"/>
      <c r="E815" s="630"/>
      <c r="F815" s="631"/>
      <c r="G815" s="668" t="s">
        <v>895</v>
      </c>
      <c r="H815" s="669"/>
      <c r="I815" s="669"/>
      <c r="J815" s="669"/>
      <c r="K815" s="670"/>
      <c r="L815" s="662" t="s">
        <v>899</v>
      </c>
      <c r="M815" s="663"/>
      <c r="N815" s="663"/>
      <c r="O815" s="663"/>
      <c r="P815" s="663"/>
      <c r="Q815" s="663"/>
      <c r="R815" s="663"/>
      <c r="S815" s="663"/>
      <c r="T815" s="663"/>
      <c r="U815" s="663"/>
      <c r="V815" s="663"/>
      <c r="W815" s="663"/>
      <c r="X815" s="664"/>
      <c r="Y815" s="382">
        <v>22</v>
      </c>
      <c r="Z815" s="383"/>
      <c r="AA815" s="383"/>
      <c r="AB815" s="800"/>
      <c r="AC815" s="668" t="s">
        <v>892</v>
      </c>
      <c r="AD815" s="669"/>
      <c r="AE815" s="669"/>
      <c r="AF815" s="669"/>
      <c r="AG815" s="670"/>
      <c r="AH815" s="662" t="s">
        <v>893</v>
      </c>
      <c r="AI815" s="663"/>
      <c r="AJ815" s="663"/>
      <c r="AK815" s="663"/>
      <c r="AL815" s="663"/>
      <c r="AM815" s="663"/>
      <c r="AN815" s="663"/>
      <c r="AO815" s="663"/>
      <c r="AP815" s="663"/>
      <c r="AQ815" s="663"/>
      <c r="AR815" s="663"/>
      <c r="AS815" s="663"/>
      <c r="AT815" s="664"/>
      <c r="AU815" s="382">
        <v>3.5</v>
      </c>
      <c r="AV815" s="383"/>
      <c r="AW815" s="383"/>
      <c r="AX815" s="384"/>
      <c r="AY815">
        <f t="shared" ref="AY815:AY825" si="116">$AY$813</f>
        <v>2</v>
      </c>
    </row>
    <row r="816" spans="1:51" ht="24.75" customHeight="1" x14ac:dyDescent="0.15">
      <c r="A816" s="629"/>
      <c r="B816" s="630"/>
      <c r="C816" s="630"/>
      <c r="D816" s="630"/>
      <c r="E816" s="630"/>
      <c r="F816" s="631"/>
      <c r="G816" s="604" t="s">
        <v>896</v>
      </c>
      <c r="H816" s="605"/>
      <c r="I816" s="605"/>
      <c r="J816" s="605"/>
      <c r="K816" s="606"/>
      <c r="L816" s="596" t="s">
        <v>900</v>
      </c>
      <c r="M816" s="597"/>
      <c r="N816" s="597"/>
      <c r="O816" s="597"/>
      <c r="P816" s="597"/>
      <c r="Q816" s="597"/>
      <c r="R816" s="597"/>
      <c r="S816" s="597"/>
      <c r="T816" s="597"/>
      <c r="U816" s="597"/>
      <c r="V816" s="597"/>
      <c r="W816" s="597"/>
      <c r="X816" s="598"/>
      <c r="Y816" s="599">
        <v>3.5</v>
      </c>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2</v>
      </c>
    </row>
    <row r="817" spans="1:51" ht="24.75" customHeight="1" x14ac:dyDescent="0.15">
      <c r="A817" s="629"/>
      <c r="B817" s="630"/>
      <c r="C817" s="630"/>
      <c r="D817" s="630"/>
      <c r="E817" s="630"/>
      <c r="F817" s="631"/>
      <c r="G817" s="604" t="s">
        <v>897</v>
      </c>
      <c r="H817" s="605"/>
      <c r="I817" s="605"/>
      <c r="J817" s="605"/>
      <c r="K817" s="606"/>
      <c r="L817" s="596" t="s">
        <v>901</v>
      </c>
      <c r="M817" s="597"/>
      <c r="N817" s="597"/>
      <c r="O817" s="597"/>
      <c r="P817" s="597"/>
      <c r="Q817" s="597"/>
      <c r="R817" s="597"/>
      <c r="S817" s="597"/>
      <c r="T817" s="597"/>
      <c r="U817" s="597"/>
      <c r="V817" s="597"/>
      <c r="W817" s="597"/>
      <c r="X817" s="598"/>
      <c r="Y817" s="599">
        <v>0.4</v>
      </c>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2</v>
      </c>
    </row>
    <row r="818" spans="1:51" ht="24.75" customHeight="1" x14ac:dyDescent="0.15">
      <c r="A818" s="629"/>
      <c r="B818" s="630"/>
      <c r="C818" s="630"/>
      <c r="D818" s="630"/>
      <c r="E818" s="630"/>
      <c r="F818" s="631"/>
      <c r="G818" s="604" t="s">
        <v>898</v>
      </c>
      <c r="H818" s="605"/>
      <c r="I818" s="605"/>
      <c r="J818" s="605"/>
      <c r="K818" s="606"/>
      <c r="L818" s="596" t="s">
        <v>902</v>
      </c>
      <c r="M818" s="597"/>
      <c r="N818" s="597"/>
      <c r="O818" s="597"/>
      <c r="P818" s="597"/>
      <c r="Q818" s="597"/>
      <c r="R818" s="597"/>
      <c r="S818" s="597"/>
      <c r="T818" s="597"/>
      <c r="U818" s="597"/>
      <c r="V818" s="597"/>
      <c r="W818" s="597"/>
      <c r="X818" s="598"/>
      <c r="Y818" s="599">
        <v>0.1</v>
      </c>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2</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2</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2</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2</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2</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2</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2</v>
      </c>
    </row>
    <row r="825" spans="1:51" ht="24.75" customHeight="1" x14ac:dyDescent="0.15">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26</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3.5</v>
      </c>
      <c r="AV825" s="827"/>
      <c r="AW825" s="827"/>
      <c r="AX825" s="829"/>
      <c r="AY825">
        <f t="shared" si="116"/>
        <v>2</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340</v>
      </c>
      <c r="AM839" s="276"/>
      <c r="AN839" s="276"/>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334</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58.5" customHeight="1" x14ac:dyDescent="0.15">
      <c r="A845" s="370">
        <v>1</v>
      </c>
      <c r="B845" s="370">
        <v>1</v>
      </c>
      <c r="C845" s="358" t="s">
        <v>826</v>
      </c>
      <c r="D845" s="343"/>
      <c r="E845" s="343"/>
      <c r="F845" s="343"/>
      <c r="G845" s="343"/>
      <c r="H845" s="343"/>
      <c r="I845" s="343"/>
      <c r="J845" s="344">
        <v>8000020130001</v>
      </c>
      <c r="K845" s="345"/>
      <c r="L845" s="345"/>
      <c r="M845" s="345"/>
      <c r="N845" s="345"/>
      <c r="O845" s="345"/>
      <c r="P845" s="359" t="s">
        <v>837</v>
      </c>
      <c r="Q845" s="346"/>
      <c r="R845" s="346"/>
      <c r="S845" s="346"/>
      <c r="T845" s="346"/>
      <c r="U845" s="346"/>
      <c r="V845" s="346"/>
      <c r="W845" s="346"/>
      <c r="X845" s="346"/>
      <c r="Y845" s="347">
        <v>206</v>
      </c>
      <c r="Z845" s="348"/>
      <c r="AA845" s="348"/>
      <c r="AB845" s="349"/>
      <c r="AC845" s="350" t="s">
        <v>825</v>
      </c>
      <c r="AD845" s="351"/>
      <c r="AE845" s="351"/>
      <c r="AF845" s="351"/>
      <c r="AG845" s="351"/>
      <c r="AH845" s="366" t="s">
        <v>812</v>
      </c>
      <c r="AI845" s="367"/>
      <c r="AJ845" s="367"/>
      <c r="AK845" s="367"/>
      <c r="AL845" s="354" t="s">
        <v>812</v>
      </c>
      <c r="AM845" s="355"/>
      <c r="AN845" s="355"/>
      <c r="AO845" s="356"/>
      <c r="AP845" s="357" t="s">
        <v>812</v>
      </c>
      <c r="AQ845" s="357"/>
      <c r="AR845" s="357"/>
      <c r="AS845" s="357"/>
      <c r="AT845" s="357"/>
      <c r="AU845" s="357"/>
      <c r="AV845" s="357"/>
      <c r="AW845" s="357"/>
      <c r="AX845" s="357"/>
    </row>
    <row r="846" spans="1:51" ht="58.5" customHeight="1" x14ac:dyDescent="0.15">
      <c r="A846" s="370">
        <v>2</v>
      </c>
      <c r="B846" s="370">
        <v>1</v>
      </c>
      <c r="C846" s="358" t="s">
        <v>827</v>
      </c>
      <c r="D846" s="343"/>
      <c r="E846" s="343"/>
      <c r="F846" s="343"/>
      <c r="G846" s="343"/>
      <c r="H846" s="343"/>
      <c r="I846" s="343"/>
      <c r="J846" s="344">
        <v>4000020120006</v>
      </c>
      <c r="K846" s="345"/>
      <c r="L846" s="345"/>
      <c r="M846" s="345"/>
      <c r="N846" s="345"/>
      <c r="O846" s="345"/>
      <c r="P846" s="346" t="s">
        <v>836</v>
      </c>
      <c r="Q846" s="346"/>
      <c r="R846" s="346"/>
      <c r="S846" s="346"/>
      <c r="T846" s="346"/>
      <c r="U846" s="346"/>
      <c r="V846" s="346"/>
      <c r="W846" s="346"/>
      <c r="X846" s="346"/>
      <c r="Y846" s="347">
        <v>85</v>
      </c>
      <c r="Z846" s="348"/>
      <c r="AA846" s="348"/>
      <c r="AB846" s="349"/>
      <c r="AC846" s="350" t="s">
        <v>825</v>
      </c>
      <c r="AD846" s="351"/>
      <c r="AE846" s="351"/>
      <c r="AF846" s="351"/>
      <c r="AG846" s="351"/>
      <c r="AH846" s="366" t="s">
        <v>720</v>
      </c>
      <c r="AI846" s="367"/>
      <c r="AJ846" s="367"/>
      <c r="AK846" s="367"/>
      <c r="AL846" s="354" t="s">
        <v>720</v>
      </c>
      <c r="AM846" s="355"/>
      <c r="AN846" s="355"/>
      <c r="AO846" s="356"/>
      <c r="AP846" s="357" t="s">
        <v>720</v>
      </c>
      <c r="AQ846" s="357"/>
      <c r="AR846" s="357"/>
      <c r="AS846" s="357"/>
      <c r="AT846" s="357"/>
      <c r="AU846" s="357"/>
      <c r="AV846" s="357"/>
      <c r="AW846" s="357"/>
      <c r="AX846" s="357"/>
      <c r="AY846">
        <f>COUNTA($C$846)</f>
        <v>1</v>
      </c>
    </row>
    <row r="847" spans="1:51" ht="58.5" customHeight="1" x14ac:dyDescent="0.15">
      <c r="A847" s="370">
        <v>3</v>
      </c>
      <c r="B847" s="370">
        <v>1</v>
      </c>
      <c r="C847" s="358" t="s">
        <v>828</v>
      </c>
      <c r="D847" s="343"/>
      <c r="E847" s="343"/>
      <c r="F847" s="343"/>
      <c r="G847" s="343"/>
      <c r="H847" s="343"/>
      <c r="I847" s="343"/>
      <c r="J847" s="344">
        <v>1000020110001</v>
      </c>
      <c r="K847" s="345"/>
      <c r="L847" s="345"/>
      <c r="M847" s="345"/>
      <c r="N847" s="345"/>
      <c r="O847" s="345"/>
      <c r="P847" s="359" t="s">
        <v>836</v>
      </c>
      <c r="Q847" s="346"/>
      <c r="R847" s="346"/>
      <c r="S847" s="346"/>
      <c r="T847" s="346"/>
      <c r="U847" s="346"/>
      <c r="V847" s="346"/>
      <c r="W847" s="346"/>
      <c r="X847" s="346"/>
      <c r="Y847" s="347">
        <v>76</v>
      </c>
      <c r="Z847" s="348"/>
      <c r="AA847" s="348"/>
      <c r="AB847" s="349"/>
      <c r="AC847" s="350" t="s">
        <v>825</v>
      </c>
      <c r="AD847" s="351"/>
      <c r="AE847" s="351"/>
      <c r="AF847" s="351"/>
      <c r="AG847" s="351"/>
      <c r="AH847" s="352" t="s">
        <v>720</v>
      </c>
      <c r="AI847" s="353"/>
      <c r="AJ847" s="353"/>
      <c r="AK847" s="353"/>
      <c r="AL847" s="354" t="s">
        <v>720</v>
      </c>
      <c r="AM847" s="355"/>
      <c r="AN847" s="355"/>
      <c r="AO847" s="356"/>
      <c r="AP847" s="357" t="s">
        <v>720</v>
      </c>
      <c r="AQ847" s="357"/>
      <c r="AR847" s="357"/>
      <c r="AS847" s="357"/>
      <c r="AT847" s="357"/>
      <c r="AU847" s="357"/>
      <c r="AV847" s="357"/>
      <c r="AW847" s="357"/>
      <c r="AX847" s="357"/>
      <c r="AY847">
        <f>COUNTA($C$847)</f>
        <v>1</v>
      </c>
    </row>
    <row r="848" spans="1:51" ht="58.5" customHeight="1" x14ac:dyDescent="0.15">
      <c r="A848" s="370">
        <v>4</v>
      </c>
      <c r="B848" s="370">
        <v>1</v>
      </c>
      <c r="C848" s="358" t="s">
        <v>829</v>
      </c>
      <c r="D848" s="343"/>
      <c r="E848" s="343"/>
      <c r="F848" s="343"/>
      <c r="G848" s="343"/>
      <c r="H848" s="343"/>
      <c r="I848" s="343"/>
      <c r="J848" s="344">
        <v>8000020280003</v>
      </c>
      <c r="K848" s="345"/>
      <c r="L848" s="345"/>
      <c r="M848" s="345"/>
      <c r="N848" s="345"/>
      <c r="O848" s="345"/>
      <c r="P848" s="359" t="s">
        <v>836</v>
      </c>
      <c r="Q848" s="346"/>
      <c r="R848" s="346"/>
      <c r="S848" s="346"/>
      <c r="T848" s="346"/>
      <c r="U848" s="346"/>
      <c r="V848" s="346"/>
      <c r="W848" s="346"/>
      <c r="X848" s="346"/>
      <c r="Y848" s="347">
        <v>73</v>
      </c>
      <c r="Z848" s="348"/>
      <c r="AA848" s="348"/>
      <c r="AB848" s="349"/>
      <c r="AC848" s="350" t="s">
        <v>825</v>
      </c>
      <c r="AD848" s="351"/>
      <c r="AE848" s="351"/>
      <c r="AF848" s="351"/>
      <c r="AG848" s="351"/>
      <c r="AH848" s="352" t="s">
        <v>720</v>
      </c>
      <c r="AI848" s="353"/>
      <c r="AJ848" s="353"/>
      <c r="AK848" s="353"/>
      <c r="AL848" s="354" t="s">
        <v>720</v>
      </c>
      <c r="AM848" s="355"/>
      <c r="AN848" s="355"/>
      <c r="AO848" s="356"/>
      <c r="AP848" s="357" t="s">
        <v>720</v>
      </c>
      <c r="AQ848" s="357"/>
      <c r="AR848" s="357"/>
      <c r="AS848" s="357"/>
      <c r="AT848" s="357"/>
      <c r="AU848" s="357"/>
      <c r="AV848" s="357"/>
      <c r="AW848" s="357"/>
      <c r="AX848" s="357"/>
      <c r="AY848">
        <f>COUNTA($C$848)</f>
        <v>1</v>
      </c>
    </row>
    <row r="849" spans="1:51" ht="58.5" customHeight="1" x14ac:dyDescent="0.15">
      <c r="A849" s="370">
        <v>5</v>
      </c>
      <c r="B849" s="370">
        <v>1</v>
      </c>
      <c r="C849" s="358" t="s">
        <v>830</v>
      </c>
      <c r="D849" s="343"/>
      <c r="E849" s="343"/>
      <c r="F849" s="343"/>
      <c r="G849" s="343"/>
      <c r="H849" s="343"/>
      <c r="I849" s="343"/>
      <c r="J849" s="344">
        <v>1000020230006</v>
      </c>
      <c r="K849" s="345"/>
      <c r="L849" s="345"/>
      <c r="M849" s="345"/>
      <c r="N849" s="345"/>
      <c r="O849" s="345"/>
      <c r="P849" s="346" t="s">
        <v>836</v>
      </c>
      <c r="Q849" s="346"/>
      <c r="R849" s="346"/>
      <c r="S849" s="346"/>
      <c r="T849" s="346"/>
      <c r="U849" s="346"/>
      <c r="V849" s="346"/>
      <c r="W849" s="346"/>
      <c r="X849" s="346"/>
      <c r="Y849" s="347">
        <v>71</v>
      </c>
      <c r="Z849" s="348"/>
      <c r="AA849" s="348"/>
      <c r="AB849" s="349"/>
      <c r="AC849" s="350" t="s">
        <v>825</v>
      </c>
      <c r="AD849" s="351"/>
      <c r="AE849" s="351"/>
      <c r="AF849" s="351"/>
      <c r="AG849" s="351"/>
      <c r="AH849" s="352" t="s">
        <v>720</v>
      </c>
      <c r="AI849" s="353"/>
      <c r="AJ849" s="353"/>
      <c r="AK849" s="353"/>
      <c r="AL849" s="354" t="s">
        <v>720</v>
      </c>
      <c r="AM849" s="355"/>
      <c r="AN849" s="355"/>
      <c r="AO849" s="356"/>
      <c r="AP849" s="357" t="s">
        <v>720</v>
      </c>
      <c r="AQ849" s="357"/>
      <c r="AR849" s="357"/>
      <c r="AS849" s="357"/>
      <c r="AT849" s="357"/>
      <c r="AU849" s="357"/>
      <c r="AV849" s="357"/>
      <c r="AW849" s="357"/>
      <c r="AX849" s="357"/>
      <c r="AY849">
        <f>COUNTA($C$849)</f>
        <v>1</v>
      </c>
    </row>
    <row r="850" spans="1:51" ht="58.5" customHeight="1" x14ac:dyDescent="0.15">
      <c r="A850" s="370">
        <v>6</v>
      </c>
      <c r="B850" s="370">
        <v>1</v>
      </c>
      <c r="C850" s="358" t="s">
        <v>831</v>
      </c>
      <c r="D850" s="343"/>
      <c r="E850" s="343"/>
      <c r="F850" s="343"/>
      <c r="G850" s="343"/>
      <c r="H850" s="343"/>
      <c r="I850" s="343"/>
      <c r="J850" s="344">
        <v>2000020260002</v>
      </c>
      <c r="K850" s="345"/>
      <c r="L850" s="345"/>
      <c r="M850" s="345"/>
      <c r="N850" s="345"/>
      <c r="O850" s="345"/>
      <c r="P850" s="346" t="s">
        <v>836</v>
      </c>
      <c r="Q850" s="346"/>
      <c r="R850" s="346"/>
      <c r="S850" s="346"/>
      <c r="T850" s="346"/>
      <c r="U850" s="346"/>
      <c r="V850" s="346"/>
      <c r="W850" s="346"/>
      <c r="X850" s="346"/>
      <c r="Y850" s="347">
        <v>70</v>
      </c>
      <c r="Z850" s="348"/>
      <c r="AA850" s="348"/>
      <c r="AB850" s="349"/>
      <c r="AC850" s="350" t="s">
        <v>825</v>
      </c>
      <c r="AD850" s="351"/>
      <c r="AE850" s="351"/>
      <c r="AF850" s="351"/>
      <c r="AG850" s="351"/>
      <c r="AH850" s="352" t="s">
        <v>720</v>
      </c>
      <c r="AI850" s="353"/>
      <c r="AJ850" s="353"/>
      <c r="AK850" s="353"/>
      <c r="AL850" s="354" t="s">
        <v>720</v>
      </c>
      <c r="AM850" s="355"/>
      <c r="AN850" s="355"/>
      <c r="AO850" s="356"/>
      <c r="AP850" s="357" t="s">
        <v>720</v>
      </c>
      <c r="AQ850" s="357"/>
      <c r="AR850" s="357"/>
      <c r="AS850" s="357"/>
      <c r="AT850" s="357"/>
      <c r="AU850" s="357"/>
      <c r="AV850" s="357"/>
      <c r="AW850" s="357"/>
      <c r="AX850" s="357"/>
      <c r="AY850">
        <f>COUNTA($C$850)</f>
        <v>1</v>
      </c>
    </row>
    <row r="851" spans="1:51" ht="58.5" customHeight="1" x14ac:dyDescent="0.15">
      <c r="A851" s="370">
        <v>7</v>
      </c>
      <c r="B851" s="370">
        <v>1</v>
      </c>
      <c r="C851" s="358" t="s">
        <v>832</v>
      </c>
      <c r="D851" s="343"/>
      <c r="E851" s="343"/>
      <c r="F851" s="343"/>
      <c r="G851" s="343"/>
      <c r="H851" s="343"/>
      <c r="I851" s="343"/>
      <c r="J851" s="344">
        <v>4000020270008</v>
      </c>
      <c r="K851" s="345"/>
      <c r="L851" s="345"/>
      <c r="M851" s="345"/>
      <c r="N851" s="345"/>
      <c r="O851" s="345"/>
      <c r="P851" s="346" t="s">
        <v>836</v>
      </c>
      <c r="Q851" s="346"/>
      <c r="R851" s="346"/>
      <c r="S851" s="346"/>
      <c r="T851" s="346"/>
      <c r="U851" s="346"/>
      <c r="V851" s="346"/>
      <c r="W851" s="346"/>
      <c r="X851" s="346"/>
      <c r="Y851" s="347">
        <v>69</v>
      </c>
      <c r="Z851" s="348"/>
      <c r="AA851" s="348"/>
      <c r="AB851" s="349"/>
      <c r="AC851" s="350" t="s">
        <v>825</v>
      </c>
      <c r="AD851" s="351"/>
      <c r="AE851" s="351"/>
      <c r="AF851" s="351"/>
      <c r="AG851" s="351"/>
      <c r="AH851" s="352" t="s">
        <v>720</v>
      </c>
      <c r="AI851" s="353"/>
      <c r="AJ851" s="353"/>
      <c r="AK851" s="353"/>
      <c r="AL851" s="354" t="s">
        <v>720</v>
      </c>
      <c r="AM851" s="355"/>
      <c r="AN851" s="355"/>
      <c r="AO851" s="356"/>
      <c r="AP851" s="357" t="s">
        <v>720</v>
      </c>
      <c r="AQ851" s="357"/>
      <c r="AR851" s="357"/>
      <c r="AS851" s="357"/>
      <c r="AT851" s="357"/>
      <c r="AU851" s="357"/>
      <c r="AV851" s="357"/>
      <c r="AW851" s="357"/>
      <c r="AX851" s="357"/>
      <c r="AY851">
        <f>COUNTA($C$851)</f>
        <v>1</v>
      </c>
    </row>
    <row r="852" spans="1:51" ht="58.5" customHeight="1" x14ac:dyDescent="0.15">
      <c r="A852" s="370">
        <v>8</v>
      </c>
      <c r="B852" s="370">
        <v>1</v>
      </c>
      <c r="C852" s="358" t="s">
        <v>833</v>
      </c>
      <c r="D852" s="343"/>
      <c r="E852" s="343"/>
      <c r="F852" s="343"/>
      <c r="G852" s="343"/>
      <c r="H852" s="343"/>
      <c r="I852" s="343"/>
      <c r="J852" s="344">
        <v>1000020140007</v>
      </c>
      <c r="K852" s="345"/>
      <c r="L852" s="345"/>
      <c r="M852" s="345"/>
      <c r="N852" s="345"/>
      <c r="O852" s="345"/>
      <c r="P852" s="346" t="s">
        <v>836</v>
      </c>
      <c r="Q852" s="346"/>
      <c r="R852" s="346"/>
      <c r="S852" s="346"/>
      <c r="T852" s="346"/>
      <c r="U852" s="346"/>
      <c r="V852" s="346"/>
      <c r="W852" s="346"/>
      <c r="X852" s="346"/>
      <c r="Y852" s="347">
        <v>64</v>
      </c>
      <c r="Z852" s="348"/>
      <c r="AA852" s="348"/>
      <c r="AB852" s="349"/>
      <c r="AC852" s="350" t="s">
        <v>825</v>
      </c>
      <c r="AD852" s="351"/>
      <c r="AE852" s="351"/>
      <c r="AF852" s="351"/>
      <c r="AG852" s="351"/>
      <c r="AH852" s="352" t="s">
        <v>720</v>
      </c>
      <c r="AI852" s="353"/>
      <c r="AJ852" s="353"/>
      <c r="AK852" s="353"/>
      <c r="AL852" s="354" t="s">
        <v>720</v>
      </c>
      <c r="AM852" s="355"/>
      <c r="AN852" s="355"/>
      <c r="AO852" s="356"/>
      <c r="AP852" s="357" t="s">
        <v>720</v>
      </c>
      <c r="AQ852" s="357"/>
      <c r="AR852" s="357"/>
      <c r="AS852" s="357"/>
      <c r="AT852" s="357"/>
      <c r="AU852" s="357"/>
      <c r="AV852" s="357"/>
      <c r="AW852" s="357"/>
      <c r="AX852" s="357"/>
      <c r="AY852">
        <f>COUNTA($C$852)</f>
        <v>1</v>
      </c>
    </row>
    <row r="853" spans="1:51" ht="58.5" customHeight="1" x14ac:dyDescent="0.15">
      <c r="A853" s="370">
        <v>9</v>
      </c>
      <c r="B853" s="370">
        <v>1</v>
      </c>
      <c r="C853" s="358" t="s">
        <v>834</v>
      </c>
      <c r="D853" s="343"/>
      <c r="E853" s="343"/>
      <c r="F853" s="343"/>
      <c r="G853" s="343"/>
      <c r="H853" s="343"/>
      <c r="I853" s="343"/>
      <c r="J853" s="344">
        <v>7000020220001</v>
      </c>
      <c r="K853" s="345"/>
      <c r="L853" s="345"/>
      <c r="M853" s="345"/>
      <c r="N853" s="345"/>
      <c r="O853" s="345"/>
      <c r="P853" s="346" t="s">
        <v>836</v>
      </c>
      <c r="Q853" s="346"/>
      <c r="R853" s="346"/>
      <c r="S853" s="346"/>
      <c r="T853" s="346"/>
      <c r="U853" s="346"/>
      <c r="V853" s="346"/>
      <c r="W853" s="346"/>
      <c r="X853" s="346"/>
      <c r="Y853" s="347">
        <v>61</v>
      </c>
      <c r="Z853" s="348"/>
      <c r="AA853" s="348"/>
      <c r="AB853" s="349"/>
      <c r="AC853" s="350" t="s">
        <v>825</v>
      </c>
      <c r="AD853" s="351"/>
      <c r="AE853" s="351"/>
      <c r="AF853" s="351"/>
      <c r="AG853" s="351"/>
      <c r="AH853" s="352" t="s">
        <v>720</v>
      </c>
      <c r="AI853" s="353"/>
      <c r="AJ853" s="353"/>
      <c r="AK853" s="353"/>
      <c r="AL853" s="354" t="s">
        <v>720</v>
      </c>
      <c r="AM853" s="355"/>
      <c r="AN853" s="355"/>
      <c r="AO853" s="356"/>
      <c r="AP853" s="357" t="s">
        <v>720</v>
      </c>
      <c r="AQ853" s="357"/>
      <c r="AR853" s="357"/>
      <c r="AS853" s="357"/>
      <c r="AT853" s="357"/>
      <c r="AU853" s="357"/>
      <c r="AV853" s="357"/>
      <c r="AW853" s="357"/>
      <c r="AX853" s="357"/>
      <c r="AY853">
        <f>COUNTA($C$853)</f>
        <v>1</v>
      </c>
    </row>
    <row r="854" spans="1:51" ht="58.5" customHeight="1" x14ac:dyDescent="0.15">
      <c r="A854" s="370">
        <v>10</v>
      </c>
      <c r="B854" s="370">
        <v>1</v>
      </c>
      <c r="C854" s="358" t="s">
        <v>835</v>
      </c>
      <c r="D854" s="343"/>
      <c r="E854" s="343"/>
      <c r="F854" s="343"/>
      <c r="G854" s="343"/>
      <c r="H854" s="343"/>
      <c r="I854" s="343"/>
      <c r="J854" s="344">
        <v>1000020200000</v>
      </c>
      <c r="K854" s="345"/>
      <c r="L854" s="345"/>
      <c r="M854" s="345"/>
      <c r="N854" s="345"/>
      <c r="O854" s="345"/>
      <c r="P854" s="346" t="s">
        <v>836</v>
      </c>
      <c r="Q854" s="346"/>
      <c r="R854" s="346"/>
      <c r="S854" s="346"/>
      <c r="T854" s="346"/>
      <c r="U854" s="346"/>
      <c r="V854" s="346"/>
      <c r="W854" s="346"/>
      <c r="X854" s="346"/>
      <c r="Y854" s="347">
        <v>59</v>
      </c>
      <c r="Z854" s="348"/>
      <c r="AA854" s="348"/>
      <c r="AB854" s="349"/>
      <c r="AC854" s="350" t="s">
        <v>825</v>
      </c>
      <c r="AD854" s="351"/>
      <c r="AE854" s="351"/>
      <c r="AF854" s="351"/>
      <c r="AG854" s="351"/>
      <c r="AH854" s="352" t="s">
        <v>720</v>
      </c>
      <c r="AI854" s="353"/>
      <c r="AJ854" s="353"/>
      <c r="AK854" s="353"/>
      <c r="AL854" s="354" t="s">
        <v>720</v>
      </c>
      <c r="AM854" s="355"/>
      <c r="AN854" s="355"/>
      <c r="AO854" s="356"/>
      <c r="AP854" s="357" t="s">
        <v>720</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14.25"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334</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813</v>
      </c>
      <c r="D878" s="343"/>
      <c r="E878" s="343"/>
      <c r="F878" s="343"/>
      <c r="G878" s="343"/>
      <c r="H878" s="343"/>
      <c r="I878" s="343"/>
      <c r="J878" s="344">
        <v>8000020132055</v>
      </c>
      <c r="K878" s="345"/>
      <c r="L878" s="345"/>
      <c r="M878" s="345"/>
      <c r="N878" s="345"/>
      <c r="O878" s="345"/>
      <c r="P878" s="359" t="s">
        <v>824</v>
      </c>
      <c r="Q878" s="346"/>
      <c r="R878" s="346"/>
      <c r="S878" s="346"/>
      <c r="T878" s="346"/>
      <c r="U878" s="346"/>
      <c r="V878" s="346"/>
      <c r="W878" s="346"/>
      <c r="X878" s="346"/>
      <c r="Y878" s="347">
        <v>21</v>
      </c>
      <c r="Z878" s="348"/>
      <c r="AA878" s="348"/>
      <c r="AB878" s="349"/>
      <c r="AC878" s="350" t="s">
        <v>825</v>
      </c>
      <c r="AD878" s="351"/>
      <c r="AE878" s="351"/>
      <c r="AF878" s="351"/>
      <c r="AG878" s="351"/>
      <c r="AH878" s="366" t="s">
        <v>812</v>
      </c>
      <c r="AI878" s="367"/>
      <c r="AJ878" s="367"/>
      <c r="AK878" s="367"/>
      <c r="AL878" s="354" t="s">
        <v>812</v>
      </c>
      <c r="AM878" s="355"/>
      <c r="AN878" s="355"/>
      <c r="AO878" s="356"/>
      <c r="AP878" s="357" t="s">
        <v>812</v>
      </c>
      <c r="AQ878" s="357"/>
      <c r="AR878" s="357"/>
      <c r="AS878" s="357"/>
      <c r="AT878" s="357"/>
      <c r="AU878" s="357"/>
      <c r="AV878" s="357"/>
      <c r="AW878" s="357"/>
      <c r="AX878" s="357"/>
      <c r="AY878">
        <f t="shared" si="118"/>
        <v>1</v>
      </c>
    </row>
    <row r="879" spans="1:51" ht="30" customHeight="1" x14ac:dyDescent="0.15">
      <c r="A879" s="370">
        <v>2</v>
      </c>
      <c r="B879" s="370">
        <v>1</v>
      </c>
      <c r="C879" s="358" t="s">
        <v>814</v>
      </c>
      <c r="D879" s="343"/>
      <c r="E879" s="343"/>
      <c r="F879" s="343"/>
      <c r="G879" s="343"/>
      <c r="H879" s="343"/>
      <c r="I879" s="343"/>
      <c r="J879" s="344">
        <v>1010605002372</v>
      </c>
      <c r="K879" s="345"/>
      <c r="L879" s="345"/>
      <c r="M879" s="345"/>
      <c r="N879" s="345"/>
      <c r="O879" s="345"/>
      <c r="P879" s="346" t="s">
        <v>823</v>
      </c>
      <c r="Q879" s="346"/>
      <c r="R879" s="346"/>
      <c r="S879" s="346"/>
      <c r="T879" s="346"/>
      <c r="U879" s="346"/>
      <c r="V879" s="346"/>
      <c r="W879" s="346"/>
      <c r="X879" s="346"/>
      <c r="Y879" s="347">
        <v>15</v>
      </c>
      <c r="Z879" s="348"/>
      <c r="AA879" s="348"/>
      <c r="AB879" s="349"/>
      <c r="AC879" s="350" t="s">
        <v>825</v>
      </c>
      <c r="AD879" s="351"/>
      <c r="AE879" s="351"/>
      <c r="AF879" s="351"/>
      <c r="AG879" s="351"/>
      <c r="AH879" s="366" t="s">
        <v>720</v>
      </c>
      <c r="AI879" s="367"/>
      <c r="AJ879" s="367"/>
      <c r="AK879" s="367"/>
      <c r="AL879" s="354" t="s">
        <v>720</v>
      </c>
      <c r="AM879" s="355"/>
      <c r="AN879" s="355"/>
      <c r="AO879" s="356"/>
      <c r="AP879" s="357" t="s">
        <v>720</v>
      </c>
      <c r="AQ879" s="357"/>
      <c r="AR879" s="357"/>
      <c r="AS879" s="357"/>
      <c r="AT879" s="357"/>
      <c r="AU879" s="357"/>
      <c r="AV879" s="357"/>
      <c r="AW879" s="357"/>
      <c r="AX879" s="357"/>
      <c r="AY879">
        <f>COUNTA($C$879)</f>
        <v>1</v>
      </c>
    </row>
    <row r="880" spans="1:51" ht="30" customHeight="1" x14ac:dyDescent="0.15">
      <c r="A880" s="370">
        <v>3</v>
      </c>
      <c r="B880" s="370">
        <v>1</v>
      </c>
      <c r="C880" s="358" t="s">
        <v>815</v>
      </c>
      <c r="D880" s="343"/>
      <c r="E880" s="343"/>
      <c r="F880" s="343"/>
      <c r="G880" s="343"/>
      <c r="H880" s="343"/>
      <c r="I880" s="343"/>
      <c r="J880" s="344">
        <v>4010005002383</v>
      </c>
      <c r="K880" s="345"/>
      <c r="L880" s="345"/>
      <c r="M880" s="345"/>
      <c r="N880" s="345"/>
      <c r="O880" s="345"/>
      <c r="P880" s="359" t="s">
        <v>823</v>
      </c>
      <c r="Q880" s="346"/>
      <c r="R880" s="346"/>
      <c r="S880" s="346"/>
      <c r="T880" s="346"/>
      <c r="U880" s="346"/>
      <c r="V880" s="346"/>
      <c r="W880" s="346"/>
      <c r="X880" s="346"/>
      <c r="Y880" s="347">
        <v>14</v>
      </c>
      <c r="Z880" s="348"/>
      <c r="AA880" s="348"/>
      <c r="AB880" s="349"/>
      <c r="AC880" s="350" t="s">
        <v>825</v>
      </c>
      <c r="AD880" s="351"/>
      <c r="AE880" s="351"/>
      <c r="AF880" s="351"/>
      <c r="AG880" s="351"/>
      <c r="AH880" s="352" t="s">
        <v>720</v>
      </c>
      <c r="AI880" s="353"/>
      <c r="AJ880" s="353"/>
      <c r="AK880" s="353"/>
      <c r="AL880" s="354" t="s">
        <v>720</v>
      </c>
      <c r="AM880" s="355"/>
      <c r="AN880" s="355"/>
      <c r="AO880" s="356"/>
      <c r="AP880" s="357" t="s">
        <v>720</v>
      </c>
      <c r="AQ880" s="357"/>
      <c r="AR880" s="357"/>
      <c r="AS880" s="357"/>
      <c r="AT880" s="357"/>
      <c r="AU880" s="357"/>
      <c r="AV880" s="357"/>
      <c r="AW880" s="357"/>
      <c r="AX880" s="357"/>
      <c r="AY880">
        <f>COUNTA($C$880)</f>
        <v>1</v>
      </c>
    </row>
    <row r="881" spans="1:51" ht="30" customHeight="1" x14ac:dyDescent="0.15">
      <c r="A881" s="370">
        <v>4</v>
      </c>
      <c r="B881" s="370">
        <v>1</v>
      </c>
      <c r="C881" s="358" t="s">
        <v>816</v>
      </c>
      <c r="D881" s="343"/>
      <c r="E881" s="343"/>
      <c r="F881" s="343"/>
      <c r="G881" s="343"/>
      <c r="H881" s="343"/>
      <c r="I881" s="343"/>
      <c r="J881" s="344">
        <v>6010405002452</v>
      </c>
      <c r="K881" s="345"/>
      <c r="L881" s="345"/>
      <c r="M881" s="345"/>
      <c r="N881" s="345"/>
      <c r="O881" s="345"/>
      <c r="P881" s="359" t="s">
        <v>823</v>
      </c>
      <c r="Q881" s="346"/>
      <c r="R881" s="346"/>
      <c r="S881" s="346"/>
      <c r="T881" s="346"/>
      <c r="U881" s="346"/>
      <c r="V881" s="346"/>
      <c r="W881" s="346"/>
      <c r="X881" s="346"/>
      <c r="Y881" s="347">
        <v>13</v>
      </c>
      <c r="Z881" s="348"/>
      <c r="AA881" s="348"/>
      <c r="AB881" s="349"/>
      <c r="AC881" s="350" t="s">
        <v>825</v>
      </c>
      <c r="AD881" s="351"/>
      <c r="AE881" s="351"/>
      <c r="AF881" s="351"/>
      <c r="AG881" s="351"/>
      <c r="AH881" s="352" t="s">
        <v>720</v>
      </c>
      <c r="AI881" s="353"/>
      <c r="AJ881" s="353"/>
      <c r="AK881" s="353"/>
      <c r="AL881" s="354" t="s">
        <v>720</v>
      </c>
      <c r="AM881" s="355"/>
      <c r="AN881" s="355"/>
      <c r="AO881" s="356"/>
      <c r="AP881" s="357" t="s">
        <v>720</v>
      </c>
      <c r="AQ881" s="357"/>
      <c r="AR881" s="357"/>
      <c r="AS881" s="357"/>
      <c r="AT881" s="357"/>
      <c r="AU881" s="357"/>
      <c r="AV881" s="357"/>
      <c r="AW881" s="357"/>
      <c r="AX881" s="357"/>
      <c r="AY881">
        <f>COUNTA($C$881)</f>
        <v>1</v>
      </c>
    </row>
    <row r="882" spans="1:51" ht="30" customHeight="1" x14ac:dyDescent="0.15">
      <c r="A882" s="370">
        <v>5</v>
      </c>
      <c r="B882" s="370">
        <v>1</v>
      </c>
      <c r="C882" s="358" t="s">
        <v>817</v>
      </c>
      <c r="D882" s="343"/>
      <c r="E882" s="343"/>
      <c r="F882" s="343"/>
      <c r="G882" s="343"/>
      <c r="H882" s="343"/>
      <c r="I882" s="343"/>
      <c r="J882" s="344">
        <v>6010405002452</v>
      </c>
      <c r="K882" s="345"/>
      <c r="L882" s="345"/>
      <c r="M882" s="345"/>
      <c r="N882" s="345"/>
      <c r="O882" s="345"/>
      <c r="P882" s="346" t="s">
        <v>823</v>
      </c>
      <c r="Q882" s="346"/>
      <c r="R882" s="346"/>
      <c r="S882" s="346"/>
      <c r="T882" s="346"/>
      <c r="U882" s="346"/>
      <c r="V882" s="346"/>
      <c r="W882" s="346"/>
      <c r="X882" s="346"/>
      <c r="Y882" s="347">
        <v>12</v>
      </c>
      <c r="Z882" s="348"/>
      <c r="AA882" s="348"/>
      <c r="AB882" s="349"/>
      <c r="AC882" s="350" t="s">
        <v>825</v>
      </c>
      <c r="AD882" s="351"/>
      <c r="AE882" s="351"/>
      <c r="AF882" s="351"/>
      <c r="AG882" s="351"/>
      <c r="AH882" s="352" t="s">
        <v>720</v>
      </c>
      <c r="AI882" s="353"/>
      <c r="AJ882" s="353"/>
      <c r="AK882" s="353"/>
      <c r="AL882" s="354" t="s">
        <v>720</v>
      </c>
      <c r="AM882" s="355"/>
      <c r="AN882" s="355"/>
      <c r="AO882" s="356"/>
      <c r="AP882" s="357" t="s">
        <v>720</v>
      </c>
      <c r="AQ882" s="357"/>
      <c r="AR882" s="357"/>
      <c r="AS882" s="357"/>
      <c r="AT882" s="357"/>
      <c r="AU882" s="357"/>
      <c r="AV882" s="357"/>
      <c r="AW882" s="357"/>
      <c r="AX882" s="357"/>
      <c r="AY882">
        <f>COUNTA($C$882)</f>
        <v>1</v>
      </c>
    </row>
    <row r="883" spans="1:51" ht="30" customHeight="1" x14ac:dyDescent="0.15">
      <c r="A883" s="370">
        <v>6</v>
      </c>
      <c r="B883" s="370">
        <v>1</v>
      </c>
      <c r="C883" s="358" t="s">
        <v>818</v>
      </c>
      <c r="D883" s="343"/>
      <c r="E883" s="343"/>
      <c r="F883" s="343"/>
      <c r="G883" s="343"/>
      <c r="H883" s="343"/>
      <c r="I883" s="343"/>
      <c r="J883" s="344">
        <v>8010705000410</v>
      </c>
      <c r="K883" s="345"/>
      <c r="L883" s="345"/>
      <c r="M883" s="345"/>
      <c r="N883" s="345"/>
      <c r="O883" s="345"/>
      <c r="P883" s="346" t="s">
        <v>823</v>
      </c>
      <c r="Q883" s="346"/>
      <c r="R883" s="346"/>
      <c r="S883" s="346"/>
      <c r="T883" s="346"/>
      <c r="U883" s="346"/>
      <c r="V883" s="346"/>
      <c r="W883" s="346"/>
      <c r="X883" s="346"/>
      <c r="Y883" s="347">
        <v>12</v>
      </c>
      <c r="Z883" s="348"/>
      <c r="AA883" s="348"/>
      <c r="AB883" s="349"/>
      <c r="AC883" s="350" t="s">
        <v>825</v>
      </c>
      <c r="AD883" s="351"/>
      <c r="AE883" s="351"/>
      <c r="AF883" s="351"/>
      <c r="AG883" s="351"/>
      <c r="AH883" s="352" t="s">
        <v>720</v>
      </c>
      <c r="AI883" s="353"/>
      <c r="AJ883" s="353"/>
      <c r="AK883" s="353"/>
      <c r="AL883" s="354" t="s">
        <v>720</v>
      </c>
      <c r="AM883" s="355"/>
      <c r="AN883" s="355"/>
      <c r="AO883" s="356"/>
      <c r="AP883" s="357" t="s">
        <v>720</v>
      </c>
      <c r="AQ883" s="357"/>
      <c r="AR883" s="357"/>
      <c r="AS883" s="357"/>
      <c r="AT883" s="357"/>
      <c r="AU883" s="357"/>
      <c r="AV883" s="357"/>
      <c r="AW883" s="357"/>
      <c r="AX883" s="357"/>
      <c r="AY883">
        <f>COUNTA($C$883)</f>
        <v>1</v>
      </c>
    </row>
    <row r="884" spans="1:51" ht="30" customHeight="1" x14ac:dyDescent="0.15">
      <c r="A884" s="370">
        <v>7</v>
      </c>
      <c r="B884" s="370">
        <v>1</v>
      </c>
      <c r="C884" s="358" t="s">
        <v>819</v>
      </c>
      <c r="D884" s="343"/>
      <c r="E884" s="343"/>
      <c r="F884" s="343"/>
      <c r="G884" s="343"/>
      <c r="H884" s="343"/>
      <c r="I884" s="343"/>
      <c r="J884" s="344">
        <v>4010405001654</v>
      </c>
      <c r="K884" s="345"/>
      <c r="L884" s="345"/>
      <c r="M884" s="345"/>
      <c r="N884" s="345"/>
      <c r="O884" s="345"/>
      <c r="P884" s="346" t="s">
        <v>823</v>
      </c>
      <c r="Q884" s="346"/>
      <c r="R884" s="346"/>
      <c r="S884" s="346"/>
      <c r="T884" s="346"/>
      <c r="U884" s="346"/>
      <c r="V884" s="346"/>
      <c r="W884" s="346"/>
      <c r="X884" s="346"/>
      <c r="Y884" s="347">
        <v>8</v>
      </c>
      <c r="Z884" s="348"/>
      <c r="AA884" s="348"/>
      <c r="AB884" s="349"/>
      <c r="AC884" s="350" t="s">
        <v>825</v>
      </c>
      <c r="AD884" s="351"/>
      <c r="AE884" s="351"/>
      <c r="AF884" s="351"/>
      <c r="AG884" s="351"/>
      <c r="AH884" s="352" t="s">
        <v>720</v>
      </c>
      <c r="AI884" s="353"/>
      <c r="AJ884" s="353"/>
      <c r="AK884" s="353"/>
      <c r="AL884" s="354" t="s">
        <v>720</v>
      </c>
      <c r="AM884" s="355"/>
      <c r="AN884" s="355"/>
      <c r="AO884" s="356"/>
      <c r="AP884" s="357" t="s">
        <v>720</v>
      </c>
      <c r="AQ884" s="357"/>
      <c r="AR884" s="357"/>
      <c r="AS884" s="357"/>
      <c r="AT884" s="357"/>
      <c r="AU884" s="357"/>
      <c r="AV884" s="357"/>
      <c r="AW884" s="357"/>
      <c r="AX884" s="357"/>
      <c r="AY884">
        <f>COUNTA($C$884)</f>
        <v>1</v>
      </c>
    </row>
    <row r="885" spans="1:51" ht="30" customHeight="1" x14ac:dyDescent="0.15">
      <c r="A885" s="370">
        <v>8</v>
      </c>
      <c r="B885" s="370">
        <v>1</v>
      </c>
      <c r="C885" s="358" t="s">
        <v>820</v>
      </c>
      <c r="D885" s="343"/>
      <c r="E885" s="343"/>
      <c r="F885" s="343"/>
      <c r="G885" s="343"/>
      <c r="H885" s="343"/>
      <c r="I885" s="343"/>
      <c r="J885" s="344">
        <v>7011105000935</v>
      </c>
      <c r="K885" s="345"/>
      <c r="L885" s="345"/>
      <c r="M885" s="345"/>
      <c r="N885" s="345"/>
      <c r="O885" s="345"/>
      <c r="P885" s="346" t="s">
        <v>823</v>
      </c>
      <c r="Q885" s="346"/>
      <c r="R885" s="346"/>
      <c r="S885" s="346"/>
      <c r="T885" s="346"/>
      <c r="U885" s="346"/>
      <c r="V885" s="346"/>
      <c r="W885" s="346"/>
      <c r="X885" s="346"/>
      <c r="Y885" s="347">
        <v>7</v>
      </c>
      <c r="Z885" s="348"/>
      <c r="AA885" s="348"/>
      <c r="AB885" s="349"/>
      <c r="AC885" s="350" t="s">
        <v>825</v>
      </c>
      <c r="AD885" s="351"/>
      <c r="AE885" s="351"/>
      <c r="AF885" s="351"/>
      <c r="AG885" s="351"/>
      <c r="AH885" s="352" t="s">
        <v>720</v>
      </c>
      <c r="AI885" s="353"/>
      <c r="AJ885" s="353"/>
      <c r="AK885" s="353"/>
      <c r="AL885" s="354" t="s">
        <v>720</v>
      </c>
      <c r="AM885" s="355"/>
      <c r="AN885" s="355"/>
      <c r="AO885" s="356"/>
      <c r="AP885" s="357" t="s">
        <v>720</v>
      </c>
      <c r="AQ885" s="357"/>
      <c r="AR885" s="357"/>
      <c r="AS885" s="357"/>
      <c r="AT885" s="357"/>
      <c r="AU885" s="357"/>
      <c r="AV885" s="357"/>
      <c r="AW885" s="357"/>
      <c r="AX885" s="357"/>
      <c r="AY885">
        <f>COUNTA($C$885)</f>
        <v>1</v>
      </c>
    </row>
    <row r="886" spans="1:51" ht="30" customHeight="1" x14ac:dyDescent="0.15">
      <c r="A886" s="370">
        <v>9</v>
      </c>
      <c r="B886" s="370">
        <v>1</v>
      </c>
      <c r="C886" s="358" t="s">
        <v>821</v>
      </c>
      <c r="D886" s="343"/>
      <c r="E886" s="343"/>
      <c r="F886" s="343"/>
      <c r="G886" s="343"/>
      <c r="H886" s="343"/>
      <c r="I886" s="343"/>
      <c r="J886" s="344">
        <v>2010005002344</v>
      </c>
      <c r="K886" s="345"/>
      <c r="L886" s="345"/>
      <c r="M886" s="345"/>
      <c r="N886" s="345"/>
      <c r="O886" s="345"/>
      <c r="P886" s="346" t="s">
        <v>823</v>
      </c>
      <c r="Q886" s="346"/>
      <c r="R886" s="346"/>
      <c r="S886" s="346"/>
      <c r="T886" s="346"/>
      <c r="U886" s="346"/>
      <c r="V886" s="346"/>
      <c r="W886" s="346"/>
      <c r="X886" s="346"/>
      <c r="Y886" s="347">
        <v>7</v>
      </c>
      <c r="Z886" s="348"/>
      <c r="AA886" s="348"/>
      <c r="AB886" s="349"/>
      <c r="AC886" s="350" t="s">
        <v>825</v>
      </c>
      <c r="AD886" s="351"/>
      <c r="AE886" s="351"/>
      <c r="AF886" s="351"/>
      <c r="AG886" s="351"/>
      <c r="AH886" s="352" t="s">
        <v>720</v>
      </c>
      <c r="AI886" s="353"/>
      <c r="AJ886" s="353"/>
      <c r="AK886" s="353"/>
      <c r="AL886" s="354" t="s">
        <v>720</v>
      </c>
      <c r="AM886" s="355"/>
      <c r="AN886" s="355"/>
      <c r="AO886" s="356"/>
      <c r="AP886" s="357" t="s">
        <v>720</v>
      </c>
      <c r="AQ886" s="357"/>
      <c r="AR886" s="357"/>
      <c r="AS886" s="357"/>
      <c r="AT886" s="357"/>
      <c r="AU886" s="357"/>
      <c r="AV886" s="357"/>
      <c r="AW886" s="357"/>
      <c r="AX886" s="357"/>
      <c r="AY886">
        <f>COUNTA($C$886)</f>
        <v>1</v>
      </c>
    </row>
    <row r="887" spans="1:51" ht="30" customHeight="1" x14ac:dyDescent="0.15">
      <c r="A887" s="370">
        <v>10</v>
      </c>
      <c r="B887" s="370">
        <v>1</v>
      </c>
      <c r="C887" s="358" t="s">
        <v>822</v>
      </c>
      <c r="D887" s="343"/>
      <c r="E887" s="343"/>
      <c r="F887" s="343"/>
      <c r="G887" s="343"/>
      <c r="H887" s="343"/>
      <c r="I887" s="343"/>
      <c r="J887" s="344">
        <v>1011101056945</v>
      </c>
      <c r="K887" s="345"/>
      <c r="L887" s="345"/>
      <c r="M887" s="345"/>
      <c r="N887" s="345"/>
      <c r="O887" s="345"/>
      <c r="P887" s="346" t="s">
        <v>823</v>
      </c>
      <c r="Q887" s="346"/>
      <c r="R887" s="346"/>
      <c r="S887" s="346"/>
      <c r="T887" s="346"/>
      <c r="U887" s="346"/>
      <c r="V887" s="346"/>
      <c r="W887" s="346"/>
      <c r="X887" s="346"/>
      <c r="Y887" s="347">
        <v>7</v>
      </c>
      <c r="Z887" s="348"/>
      <c r="AA887" s="348"/>
      <c r="AB887" s="349"/>
      <c r="AC887" s="350" t="s">
        <v>825</v>
      </c>
      <c r="AD887" s="351"/>
      <c r="AE887" s="351"/>
      <c r="AF887" s="351"/>
      <c r="AG887" s="351"/>
      <c r="AH887" s="352" t="s">
        <v>720</v>
      </c>
      <c r="AI887" s="353"/>
      <c r="AJ887" s="353"/>
      <c r="AK887" s="353"/>
      <c r="AL887" s="354" t="s">
        <v>720</v>
      </c>
      <c r="AM887" s="355"/>
      <c r="AN887" s="355"/>
      <c r="AO887" s="356"/>
      <c r="AP887" s="357" t="s">
        <v>720</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334</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7.25" customHeight="1" x14ac:dyDescent="0.15">
      <c r="A911" s="370">
        <v>1</v>
      </c>
      <c r="B911" s="370">
        <v>1</v>
      </c>
      <c r="C911" s="358" t="s">
        <v>838</v>
      </c>
      <c r="D911" s="343"/>
      <c r="E911" s="343"/>
      <c r="F911" s="343"/>
      <c r="G911" s="343"/>
      <c r="H911" s="343"/>
      <c r="I911" s="343"/>
      <c r="J911" s="344">
        <v>6010005015219</v>
      </c>
      <c r="K911" s="345"/>
      <c r="L911" s="345"/>
      <c r="M911" s="345"/>
      <c r="N911" s="345"/>
      <c r="O911" s="345"/>
      <c r="P911" s="359" t="s">
        <v>933</v>
      </c>
      <c r="Q911" s="346"/>
      <c r="R911" s="346"/>
      <c r="S911" s="346"/>
      <c r="T911" s="346"/>
      <c r="U911" s="346"/>
      <c r="V911" s="346"/>
      <c r="W911" s="346"/>
      <c r="X911" s="346"/>
      <c r="Y911" s="347">
        <v>2298</v>
      </c>
      <c r="Z911" s="348"/>
      <c r="AA911" s="348"/>
      <c r="AB911" s="349"/>
      <c r="AC911" s="350" t="s">
        <v>825</v>
      </c>
      <c r="AD911" s="351"/>
      <c r="AE911" s="351"/>
      <c r="AF911" s="351"/>
      <c r="AG911" s="351"/>
      <c r="AH911" s="366" t="s">
        <v>812</v>
      </c>
      <c r="AI911" s="367"/>
      <c r="AJ911" s="367"/>
      <c r="AK911" s="367"/>
      <c r="AL911" s="354" t="s">
        <v>812</v>
      </c>
      <c r="AM911" s="355"/>
      <c r="AN911" s="355"/>
      <c r="AO911" s="356"/>
      <c r="AP911" s="357" t="s">
        <v>812</v>
      </c>
      <c r="AQ911" s="357"/>
      <c r="AR911" s="357"/>
      <c r="AS911" s="357"/>
      <c r="AT911" s="357"/>
      <c r="AU911" s="357"/>
      <c r="AV911" s="357"/>
      <c r="AW911" s="357"/>
      <c r="AX911" s="357"/>
      <c r="AY911">
        <f t="shared" si="119"/>
        <v>1</v>
      </c>
    </row>
    <row r="912" spans="1:51" ht="47.25" customHeight="1" x14ac:dyDescent="0.15">
      <c r="A912" s="370">
        <v>2</v>
      </c>
      <c r="B912" s="370">
        <v>1</v>
      </c>
      <c r="C912" s="358" t="s">
        <v>932</v>
      </c>
      <c r="D912" s="343"/>
      <c r="E912" s="343"/>
      <c r="F912" s="343"/>
      <c r="G912" s="343"/>
      <c r="H912" s="343"/>
      <c r="I912" s="343"/>
      <c r="J912" s="344">
        <v>6010905002126</v>
      </c>
      <c r="K912" s="345"/>
      <c r="L912" s="345"/>
      <c r="M912" s="345"/>
      <c r="N912" s="345"/>
      <c r="O912" s="345"/>
      <c r="P912" s="359" t="s">
        <v>840</v>
      </c>
      <c r="Q912" s="346"/>
      <c r="R912" s="346"/>
      <c r="S912" s="346"/>
      <c r="T912" s="346"/>
      <c r="U912" s="346"/>
      <c r="V912" s="346"/>
      <c r="W912" s="346"/>
      <c r="X912" s="346"/>
      <c r="Y912" s="347">
        <v>206</v>
      </c>
      <c r="Z912" s="348"/>
      <c r="AA912" s="348"/>
      <c r="AB912" s="349"/>
      <c r="AC912" s="350" t="s">
        <v>825</v>
      </c>
      <c r="AD912" s="351"/>
      <c r="AE912" s="351"/>
      <c r="AF912" s="351"/>
      <c r="AG912" s="351"/>
      <c r="AH912" s="366" t="s">
        <v>720</v>
      </c>
      <c r="AI912" s="367"/>
      <c r="AJ912" s="367"/>
      <c r="AK912" s="367"/>
      <c r="AL912" s="354" t="s">
        <v>720</v>
      </c>
      <c r="AM912" s="355"/>
      <c r="AN912" s="355"/>
      <c r="AO912" s="356"/>
      <c r="AP912" s="357" t="s">
        <v>720</v>
      </c>
      <c r="AQ912" s="357"/>
      <c r="AR912" s="357"/>
      <c r="AS912" s="357"/>
      <c r="AT912" s="357"/>
      <c r="AU912" s="357"/>
      <c r="AV912" s="357"/>
      <c r="AW912" s="357"/>
      <c r="AX912" s="357"/>
      <c r="AY912">
        <f>COUNTA($C$912)</f>
        <v>1</v>
      </c>
    </row>
    <row r="913" spans="1:51" ht="47.25" customHeight="1" x14ac:dyDescent="0.15">
      <c r="A913" s="370">
        <v>3</v>
      </c>
      <c r="B913" s="370">
        <v>1</v>
      </c>
      <c r="C913" s="358" t="s">
        <v>839</v>
      </c>
      <c r="D913" s="343"/>
      <c r="E913" s="343"/>
      <c r="F913" s="343"/>
      <c r="G913" s="343"/>
      <c r="H913" s="343"/>
      <c r="I913" s="343"/>
      <c r="J913" s="344">
        <v>7370005002147</v>
      </c>
      <c r="K913" s="345"/>
      <c r="L913" s="345"/>
      <c r="M913" s="345"/>
      <c r="N913" s="345"/>
      <c r="O913" s="345"/>
      <c r="P913" s="359" t="s">
        <v>840</v>
      </c>
      <c r="Q913" s="346"/>
      <c r="R913" s="346"/>
      <c r="S913" s="346"/>
      <c r="T913" s="346"/>
      <c r="U913" s="346"/>
      <c r="V913" s="346"/>
      <c r="W913" s="346"/>
      <c r="X913" s="346"/>
      <c r="Y913" s="347">
        <v>115</v>
      </c>
      <c r="Z913" s="348"/>
      <c r="AA913" s="348"/>
      <c r="AB913" s="349"/>
      <c r="AC913" s="350" t="s">
        <v>825</v>
      </c>
      <c r="AD913" s="351"/>
      <c r="AE913" s="351"/>
      <c r="AF913" s="351"/>
      <c r="AG913" s="351"/>
      <c r="AH913" s="352" t="s">
        <v>720</v>
      </c>
      <c r="AI913" s="353"/>
      <c r="AJ913" s="353"/>
      <c r="AK913" s="353"/>
      <c r="AL913" s="354" t="s">
        <v>720</v>
      </c>
      <c r="AM913" s="355"/>
      <c r="AN913" s="355"/>
      <c r="AO913" s="356"/>
      <c r="AP913" s="357" t="s">
        <v>720</v>
      </c>
      <c r="AQ913" s="357"/>
      <c r="AR913" s="357"/>
      <c r="AS913" s="357"/>
      <c r="AT913" s="357"/>
      <c r="AU913" s="357"/>
      <c r="AV913" s="357"/>
      <c r="AW913" s="357"/>
      <c r="AX913" s="357"/>
      <c r="AY913">
        <f>COUNTA($C$913)</f>
        <v>1</v>
      </c>
    </row>
    <row r="914" spans="1:51" ht="47.25" customHeight="1" x14ac:dyDescent="0.15">
      <c r="A914" s="370">
        <v>4</v>
      </c>
      <c r="B914" s="370">
        <v>1</v>
      </c>
      <c r="C914" s="358" t="s">
        <v>846</v>
      </c>
      <c r="D914" s="343"/>
      <c r="E914" s="343"/>
      <c r="F914" s="343"/>
      <c r="G914" s="343"/>
      <c r="H914" s="343"/>
      <c r="I914" s="343"/>
      <c r="J914" s="344">
        <v>3130005005532</v>
      </c>
      <c r="K914" s="345"/>
      <c r="L914" s="345"/>
      <c r="M914" s="345"/>
      <c r="N914" s="345"/>
      <c r="O914" s="345"/>
      <c r="P914" s="359" t="s">
        <v>840</v>
      </c>
      <c r="Q914" s="346"/>
      <c r="R914" s="346"/>
      <c r="S914" s="346"/>
      <c r="T914" s="346"/>
      <c r="U914" s="346"/>
      <c r="V914" s="346"/>
      <c r="W914" s="346"/>
      <c r="X914" s="346"/>
      <c r="Y914" s="347">
        <v>95</v>
      </c>
      <c r="Z914" s="348"/>
      <c r="AA914" s="348"/>
      <c r="AB914" s="349"/>
      <c r="AC914" s="350" t="s">
        <v>825</v>
      </c>
      <c r="AD914" s="351"/>
      <c r="AE914" s="351"/>
      <c r="AF914" s="351"/>
      <c r="AG914" s="351"/>
      <c r="AH914" s="352" t="s">
        <v>720</v>
      </c>
      <c r="AI914" s="353"/>
      <c r="AJ914" s="353"/>
      <c r="AK914" s="353"/>
      <c r="AL914" s="354" t="s">
        <v>720</v>
      </c>
      <c r="AM914" s="355"/>
      <c r="AN914" s="355"/>
      <c r="AO914" s="356"/>
      <c r="AP914" s="357" t="s">
        <v>720</v>
      </c>
      <c r="AQ914" s="357"/>
      <c r="AR914" s="357"/>
      <c r="AS914" s="357"/>
      <c r="AT914" s="357"/>
      <c r="AU914" s="357"/>
      <c r="AV914" s="357"/>
      <c r="AW914" s="357"/>
      <c r="AX914" s="357"/>
      <c r="AY914">
        <f>COUNTA($C$914)</f>
        <v>1</v>
      </c>
    </row>
    <row r="915" spans="1:51" ht="47.25" customHeight="1" x14ac:dyDescent="0.15">
      <c r="A915" s="370">
        <v>5</v>
      </c>
      <c r="B915" s="370">
        <v>1</v>
      </c>
      <c r="C915" s="358" t="s">
        <v>841</v>
      </c>
      <c r="D915" s="343"/>
      <c r="E915" s="343"/>
      <c r="F915" s="343"/>
      <c r="G915" s="343"/>
      <c r="H915" s="343"/>
      <c r="I915" s="343"/>
      <c r="J915" s="344">
        <v>2190005003044</v>
      </c>
      <c r="K915" s="345"/>
      <c r="L915" s="345"/>
      <c r="M915" s="345"/>
      <c r="N915" s="345"/>
      <c r="O915" s="345"/>
      <c r="P915" s="346" t="s">
        <v>840</v>
      </c>
      <c r="Q915" s="346"/>
      <c r="R915" s="346"/>
      <c r="S915" s="346"/>
      <c r="T915" s="346"/>
      <c r="U915" s="346"/>
      <c r="V915" s="346"/>
      <c r="W915" s="346"/>
      <c r="X915" s="346"/>
      <c r="Y915" s="347">
        <v>86</v>
      </c>
      <c r="Z915" s="348"/>
      <c r="AA915" s="348"/>
      <c r="AB915" s="349"/>
      <c r="AC915" s="350" t="s">
        <v>825</v>
      </c>
      <c r="AD915" s="351"/>
      <c r="AE915" s="351"/>
      <c r="AF915" s="351"/>
      <c r="AG915" s="351"/>
      <c r="AH915" s="352" t="s">
        <v>720</v>
      </c>
      <c r="AI915" s="353"/>
      <c r="AJ915" s="353"/>
      <c r="AK915" s="353"/>
      <c r="AL915" s="354" t="s">
        <v>720</v>
      </c>
      <c r="AM915" s="355"/>
      <c r="AN915" s="355"/>
      <c r="AO915" s="356"/>
      <c r="AP915" s="357" t="s">
        <v>720</v>
      </c>
      <c r="AQ915" s="357"/>
      <c r="AR915" s="357"/>
      <c r="AS915" s="357"/>
      <c r="AT915" s="357"/>
      <c r="AU915" s="357"/>
      <c r="AV915" s="357"/>
      <c r="AW915" s="357"/>
      <c r="AX915" s="357"/>
      <c r="AY915">
        <f>COUNTA($C$915)</f>
        <v>1</v>
      </c>
    </row>
    <row r="916" spans="1:51" ht="47.25" customHeight="1" x14ac:dyDescent="0.15">
      <c r="A916" s="370">
        <v>6</v>
      </c>
      <c r="B916" s="370">
        <v>1</v>
      </c>
      <c r="C916" s="358" t="s">
        <v>842</v>
      </c>
      <c r="D916" s="343"/>
      <c r="E916" s="343"/>
      <c r="F916" s="343"/>
      <c r="G916" s="343"/>
      <c r="H916" s="343"/>
      <c r="I916" s="343"/>
      <c r="J916" s="344">
        <v>3290005003743</v>
      </c>
      <c r="K916" s="345"/>
      <c r="L916" s="345"/>
      <c r="M916" s="345"/>
      <c r="N916" s="345"/>
      <c r="O916" s="345"/>
      <c r="P916" s="346" t="s">
        <v>840</v>
      </c>
      <c r="Q916" s="346"/>
      <c r="R916" s="346"/>
      <c r="S916" s="346"/>
      <c r="T916" s="346"/>
      <c r="U916" s="346"/>
      <c r="V916" s="346"/>
      <c r="W916" s="346"/>
      <c r="X916" s="346"/>
      <c r="Y916" s="347">
        <v>83</v>
      </c>
      <c r="Z916" s="348"/>
      <c r="AA916" s="348"/>
      <c r="AB916" s="349"/>
      <c r="AC916" s="350" t="s">
        <v>825</v>
      </c>
      <c r="AD916" s="351"/>
      <c r="AE916" s="351"/>
      <c r="AF916" s="351"/>
      <c r="AG916" s="351"/>
      <c r="AH916" s="352" t="s">
        <v>720</v>
      </c>
      <c r="AI916" s="353"/>
      <c r="AJ916" s="353"/>
      <c r="AK916" s="353"/>
      <c r="AL916" s="354" t="s">
        <v>720</v>
      </c>
      <c r="AM916" s="355"/>
      <c r="AN916" s="355"/>
      <c r="AO916" s="356"/>
      <c r="AP916" s="357" t="s">
        <v>720</v>
      </c>
      <c r="AQ916" s="357"/>
      <c r="AR916" s="357"/>
      <c r="AS916" s="357"/>
      <c r="AT916" s="357"/>
      <c r="AU916" s="357"/>
      <c r="AV916" s="357"/>
      <c r="AW916" s="357"/>
      <c r="AX916" s="357"/>
      <c r="AY916">
        <f>COUNTA($C$916)</f>
        <v>1</v>
      </c>
    </row>
    <row r="917" spans="1:51" ht="47.25" customHeight="1" x14ac:dyDescent="0.15">
      <c r="A917" s="370">
        <v>7</v>
      </c>
      <c r="B917" s="370">
        <v>1</v>
      </c>
      <c r="C917" s="358" t="s">
        <v>847</v>
      </c>
      <c r="D917" s="343"/>
      <c r="E917" s="343"/>
      <c r="F917" s="343"/>
      <c r="G917" s="343"/>
      <c r="H917" s="343"/>
      <c r="I917" s="343"/>
      <c r="J917" s="344">
        <v>1013205001281</v>
      </c>
      <c r="K917" s="345"/>
      <c r="L917" s="345"/>
      <c r="M917" s="345"/>
      <c r="N917" s="345"/>
      <c r="O917" s="345"/>
      <c r="P917" s="346" t="s">
        <v>840</v>
      </c>
      <c r="Q917" s="346"/>
      <c r="R917" s="346"/>
      <c r="S917" s="346"/>
      <c r="T917" s="346"/>
      <c r="U917" s="346"/>
      <c r="V917" s="346"/>
      <c r="W917" s="346"/>
      <c r="X917" s="346"/>
      <c r="Y917" s="347">
        <v>80</v>
      </c>
      <c r="Z917" s="348"/>
      <c r="AA917" s="348"/>
      <c r="AB917" s="349"/>
      <c r="AC917" s="350" t="s">
        <v>825</v>
      </c>
      <c r="AD917" s="351"/>
      <c r="AE917" s="351"/>
      <c r="AF917" s="351"/>
      <c r="AG917" s="351"/>
      <c r="AH917" s="352" t="s">
        <v>720</v>
      </c>
      <c r="AI917" s="353"/>
      <c r="AJ917" s="353"/>
      <c r="AK917" s="353"/>
      <c r="AL917" s="354" t="s">
        <v>720</v>
      </c>
      <c r="AM917" s="355"/>
      <c r="AN917" s="355"/>
      <c r="AO917" s="356"/>
      <c r="AP917" s="357" t="s">
        <v>720</v>
      </c>
      <c r="AQ917" s="357"/>
      <c r="AR917" s="357"/>
      <c r="AS917" s="357"/>
      <c r="AT917" s="357"/>
      <c r="AU917" s="357"/>
      <c r="AV917" s="357"/>
      <c r="AW917" s="357"/>
      <c r="AX917" s="357"/>
      <c r="AY917">
        <f>COUNTA($C$917)</f>
        <v>1</v>
      </c>
    </row>
    <row r="918" spans="1:51" ht="47.25" customHeight="1" x14ac:dyDescent="0.15">
      <c r="A918" s="370">
        <v>8</v>
      </c>
      <c r="B918" s="370">
        <v>1</v>
      </c>
      <c r="C918" s="358" t="s">
        <v>843</v>
      </c>
      <c r="D918" s="343"/>
      <c r="E918" s="343"/>
      <c r="F918" s="343"/>
      <c r="G918" s="343"/>
      <c r="H918" s="343"/>
      <c r="I918" s="343"/>
      <c r="J918" s="344">
        <v>3180005006071</v>
      </c>
      <c r="K918" s="345"/>
      <c r="L918" s="345"/>
      <c r="M918" s="345"/>
      <c r="N918" s="345"/>
      <c r="O918" s="345"/>
      <c r="P918" s="346" t="s">
        <v>840</v>
      </c>
      <c r="Q918" s="346"/>
      <c r="R918" s="346"/>
      <c r="S918" s="346"/>
      <c r="T918" s="346"/>
      <c r="U918" s="346"/>
      <c r="V918" s="346"/>
      <c r="W918" s="346"/>
      <c r="X918" s="346"/>
      <c r="Y918" s="347">
        <v>76</v>
      </c>
      <c r="Z918" s="348"/>
      <c r="AA918" s="348"/>
      <c r="AB918" s="349"/>
      <c r="AC918" s="350" t="s">
        <v>825</v>
      </c>
      <c r="AD918" s="351"/>
      <c r="AE918" s="351"/>
      <c r="AF918" s="351"/>
      <c r="AG918" s="351"/>
      <c r="AH918" s="352" t="s">
        <v>720</v>
      </c>
      <c r="AI918" s="353"/>
      <c r="AJ918" s="353"/>
      <c r="AK918" s="353"/>
      <c r="AL918" s="354" t="s">
        <v>720</v>
      </c>
      <c r="AM918" s="355"/>
      <c r="AN918" s="355"/>
      <c r="AO918" s="356"/>
      <c r="AP918" s="357" t="s">
        <v>720</v>
      </c>
      <c r="AQ918" s="357"/>
      <c r="AR918" s="357"/>
      <c r="AS918" s="357"/>
      <c r="AT918" s="357"/>
      <c r="AU918" s="357"/>
      <c r="AV918" s="357"/>
      <c r="AW918" s="357"/>
      <c r="AX918" s="357"/>
      <c r="AY918">
        <f>COUNTA($C$918)</f>
        <v>1</v>
      </c>
    </row>
    <row r="919" spans="1:51" ht="47.25" customHeight="1" x14ac:dyDescent="0.15">
      <c r="A919" s="370">
        <v>9</v>
      </c>
      <c r="B919" s="370">
        <v>1</v>
      </c>
      <c r="C919" s="358" t="s">
        <v>844</v>
      </c>
      <c r="D919" s="343"/>
      <c r="E919" s="343"/>
      <c r="F919" s="343"/>
      <c r="G919" s="343"/>
      <c r="H919" s="343"/>
      <c r="I919" s="343"/>
      <c r="J919" s="344">
        <v>1013205001281</v>
      </c>
      <c r="K919" s="345"/>
      <c r="L919" s="345"/>
      <c r="M919" s="345"/>
      <c r="N919" s="345"/>
      <c r="O919" s="345"/>
      <c r="P919" s="346" t="s">
        <v>840</v>
      </c>
      <c r="Q919" s="346"/>
      <c r="R919" s="346"/>
      <c r="S919" s="346"/>
      <c r="T919" s="346"/>
      <c r="U919" s="346"/>
      <c r="V919" s="346"/>
      <c r="W919" s="346"/>
      <c r="X919" s="346"/>
      <c r="Y919" s="347">
        <v>75</v>
      </c>
      <c r="Z919" s="348"/>
      <c r="AA919" s="348"/>
      <c r="AB919" s="349"/>
      <c r="AC919" s="350" t="s">
        <v>825</v>
      </c>
      <c r="AD919" s="351"/>
      <c r="AE919" s="351"/>
      <c r="AF919" s="351"/>
      <c r="AG919" s="351"/>
      <c r="AH919" s="352" t="s">
        <v>720</v>
      </c>
      <c r="AI919" s="353"/>
      <c r="AJ919" s="353"/>
      <c r="AK919" s="353"/>
      <c r="AL919" s="354" t="s">
        <v>720</v>
      </c>
      <c r="AM919" s="355"/>
      <c r="AN919" s="355"/>
      <c r="AO919" s="356"/>
      <c r="AP919" s="357" t="s">
        <v>720</v>
      </c>
      <c r="AQ919" s="357"/>
      <c r="AR919" s="357"/>
      <c r="AS919" s="357"/>
      <c r="AT919" s="357"/>
      <c r="AU919" s="357"/>
      <c r="AV919" s="357"/>
      <c r="AW919" s="357"/>
      <c r="AX919" s="357"/>
      <c r="AY919">
        <f>COUNTA($C$919)</f>
        <v>1</v>
      </c>
    </row>
    <row r="920" spans="1:51" ht="47.25" customHeight="1" x14ac:dyDescent="0.15">
      <c r="A920" s="370">
        <v>10</v>
      </c>
      <c r="B920" s="370">
        <v>1</v>
      </c>
      <c r="C920" s="358" t="s">
        <v>845</v>
      </c>
      <c r="D920" s="343"/>
      <c r="E920" s="343"/>
      <c r="F920" s="343"/>
      <c r="G920" s="343"/>
      <c r="H920" s="343"/>
      <c r="I920" s="343"/>
      <c r="J920" s="344">
        <v>6430005004014</v>
      </c>
      <c r="K920" s="345"/>
      <c r="L920" s="345"/>
      <c r="M920" s="345"/>
      <c r="N920" s="345"/>
      <c r="O920" s="345"/>
      <c r="P920" s="346" t="s">
        <v>840</v>
      </c>
      <c r="Q920" s="346"/>
      <c r="R920" s="346"/>
      <c r="S920" s="346"/>
      <c r="T920" s="346"/>
      <c r="U920" s="346"/>
      <c r="V920" s="346"/>
      <c r="W920" s="346"/>
      <c r="X920" s="346"/>
      <c r="Y920" s="347">
        <v>66</v>
      </c>
      <c r="Z920" s="348"/>
      <c r="AA920" s="348"/>
      <c r="AB920" s="349"/>
      <c r="AC920" s="350" t="s">
        <v>825</v>
      </c>
      <c r="AD920" s="351"/>
      <c r="AE920" s="351"/>
      <c r="AF920" s="351"/>
      <c r="AG920" s="351"/>
      <c r="AH920" s="352" t="s">
        <v>720</v>
      </c>
      <c r="AI920" s="353"/>
      <c r="AJ920" s="353"/>
      <c r="AK920" s="353"/>
      <c r="AL920" s="354" t="s">
        <v>720</v>
      </c>
      <c r="AM920" s="355"/>
      <c r="AN920" s="355"/>
      <c r="AO920" s="356"/>
      <c r="AP920" s="357" t="s">
        <v>720</v>
      </c>
      <c r="AQ920" s="357"/>
      <c r="AR920" s="357"/>
      <c r="AS920" s="357"/>
      <c r="AT920" s="357"/>
      <c r="AU920" s="357"/>
      <c r="AV920" s="357"/>
      <c r="AW920" s="357"/>
      <c r="AX920" s="357"/>
      <c r="AY920">
        <f>COUNTA($C$920)</f>
        <v>1</v>
      </c>
    </row>
    <row r="921" spans="1:51" ht="30" hidden="1" customHeight="1" x14ac:dyDescent="0.15">
      <c r="A921" s="370">
        <v>11</v>
      </c>
      <c r="B921" s="370">
        <v>1</v>
      </c>
      <c r="C921" s="343" t="s">
        <v>848</v>
      </c>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1</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334</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42.75" customHeight="1" x14ac:dyDescent="0.15">
      <c r="A944" s="370">
        <v>1</v>
      </c>
      <c r="B944" s="370">
        <v>1</v>
      </c>
      <c r="C944" s="343" t="s">
        <v>911</v>
      </c>
      <c r="D944" s="343"/>
      <c r="E944" s="343"/>
      <c r="F944" s="343"/>
      <c r="G944" s="343"/>
      <c r="H944" s="343"/>
      <c r="I944" s="343"/>
      <c r="J944" s="344">
        <v>1020001071491</v>
      </c>
      <c r="K944" s="345"/>
      <c r="L944" s="345"/>
      <c r="M944" s="345"/>
      <c r="N944" s="345"/>
      <c r="O944" s="345"/>
      <c r="P944" s="346" t="s">
        <v>917</v>
      </c>
      <c r="Q944" s="346"/>
      <c r="R944" s="346"/>
      <c r="S944" s="346"/>
      <c r="T944" s="346"/>
      <c r="U944" s="346"/>
      <c r="V944" s="346"/>
      <c r="W944" s="346"/>
      <c r="X944" s="346"/>
      <c r="Y944" s="347">
        <v>987</v>
      </c>
      <c r="Z944" s="348"/>
      <c r="AA944" s="348"/>
      <c r="AB944" s="349"/>
      <c r="AC944" s="350" t="s">
        <v>376</v>
      </c>
      <c r="AD944" s="351"/>
      <c r="AE944" s="351"/>
      <c r="AF944" s="351"/>
      <c r="AG944" s="351"/>
      <c r="AH944" s="366" t="s">
        <v>720</v>
      </c>
      <c r="AI944" s="367"/>
      <c r="AJ944" s="367"/>
      <c r="AK944" s="367"/>
      <c r="AL944" s="354">
        <v>100</v>
      </c>
      <c r="AM944" s="355"/>
      <c r="AN944" s="355"/>
      <c r="AO944" s="356"/>
      <c r="AP944" s="357" t="s">
        <v>720</v>
      </c>
      <c r="AQ944" s="357"/>
      <c r="AR944" s="357"/>
      <c r="AS944" s="357"/>
      <c r="AT944" s="357"/>
      <c r="AU944" s="357"/>
      <c r="AV944" s="357"/>
      <c r="AW944" s="357"/>
      <c r="AX944" s="357"/>
      <c r="AY944">
        <f t="shared" si="120"/>
        <v>1</v>
      </c>
    </row>
    <row r="945" spans="1:51" ht="42.75" customHeight="1" x14ac:dyDescent="0.15">
      <c r="A945" s="370">
        <v>2</v>
      </c>
      <c r="B945" s="370">
        <v>1</v>
      </c>
      <c r="C945" s="343" t="s">
        <v>911</v>
      </c>
      <c r="D945" s="343"/>
      <c r="E945" s="343"/>
      <c r="F945" s="343"/>
      <c r="G945" s="343"/>
      <c r="H945" s="343"/>
      <c r="I945" s="343"/>
      <c r="J945" s="344">
        <v>1020001071491</v>
      </c>
      <c r="K945" s="345"/>
      <c r="L945" s="345"/>
      <c r="M945" s="345"/>
      <c r="N945" s="345"/>
      <c r="O945" s="345"/>
      <c r="P945" s="346" t="s">
        <v>918</v>
      </c>
      <c r="Q945" s="346"/>
      <c r="R945" s="346"/>
      <c r="S945" s="346"/>
      <c r="T945" s="346"/>
      <c r="U945" s="346"/>
      <c r="V945" s="346"/>
      <c r="W945" s="346"/>
      <c r="X945" s="346"/>
      <c r="Y945" s="347">
        <v>234</v>
      </c>
      <c r="Z945" s="348"/>
      <c r="AA945" s="348"/>
      <c r="AB945" s="349"/>
      <c r="AC945" s="350" t="s">
        <v>376</v>
      </c>
      <c r="AD945" s="351"/>
      <c r="AE945" s="351"/>
      <c r="AF945" s="351"/>
      <c r="AG945" s="351"/>
      <c r="AH945" s="366" t="s">
        <v>720</v>
      </c>
      <c r="AI945" s="367"/>
      <c r="AJ945" s="367"/>
      <c r="AK945" s="367"/>
      <c r="AL945" s="354">
        <v>100</v>
      </c>
      <c r="AM945" s="355"/>
      <c r="AN945" s="355"/>
      <c r="AO945" s="356"/>
      <c r="AP945" s="357" t="s">
        <v>720</v>
      </c>
      <c r="AQ945" s="357"/>
      <c r="AR945" s="357"/>
      <c r="AS945" s="357"/>
      <c r="AT945" s="357"/>
      <c r="AU945" s="357"/>
      <c r="AV945" s="357"/>
      <c r="AW945" s="357"/>
      <c r="AX945" s="357"/>
      <c r="AY945">
        <f>COUNTA($C$945)</f>
        <v>1</v>
      </c>
    </row>
    <row r="946" spans="1:51" ht="42.75" customHeight="1" x14ac:dyDescent="0.15">
      <c r="A946" s="370">
        <v>3</v>
      </c>
      <c r="B946" s="370">
        <v>1</v>
      </c>
      <c r="C946" s="358" t="s">
        <v>912</v>
      </c>
      <c r="D946" s="343"/>
      <c r="E946" s="343"/>
      <c r="F946" s="343"/>
      <c r="G946" s="343"/>
      <c r="H946" s="343"/>
      <c r="I946" s="343"/>
      <c r="J946" s="344">
        <v>6010401078785</v>
      </c>
      <c r="K946" s="345"/>
      <c r="L946" s="345"/>
      <c r="M946" s="345"/>
      <c r="N946" s="345"/>
      <c r="O946" s="345"/>
      <c r="P946" s="359" t="s">
        <v>919</v>
      </c>
      <c r="Q946" s="346"/>
      <c r="R946" s="346"/>
      <c r="S946" s="346"/>
      <c r="T946" s="346"/>
      <c r="U946" s="346"/>
      <c r="V946" s="346"/>
      <c r="W946" s="346"/>
      <c r="X946" s="346"/>
      <c r="Y946" s="347">
        <v>218</v>
      </c>
      <c r="Z946" s="348"/>
      <c r="AA946" s="348"/>
      <c r="AB946" s="349"/>
      <c r="AC946" s="350" t="s">
        <v>370</v>
      </c>
      <c r="AD946" s="351"/>
      <c r="AE946" s="351"/>
      <c r="AF946" s="351"/>
      <c r="AG946" s="351"/>
      <c r="AH946" s="352">
        <v>1</v>
      </c>
      <c r="AI946" s="353"/>
      <c r="AJ946" s="353"/>
      <c r="AK946" s="353"/>
      <c r="AL946" s="354">
        <v>90.8</v>
      </c>
      <c r="AM946" s="355"/>
      <c r="AN946" s="355"/>
      <c r="AO946" s="356"/>
      <c r="AP946" s="357" t="s">
        <v>720</v>
      </c>
      <c r="AQ946" s="357"/>
      <c r="AR946" s="357"/>
      <c r="AS946" s="357"/>
      <c r="AT946" s="357"/>
      <c r="AU946" s="357"/>
      <c r="AV946" s="357"/>
      <c r="AW946" s="357"/>
      <c r="AX946" s="357"/>
      <c r="AY946">
        <f>COUNTA($C$946)</f>
        <v>1</v>
      </c>
    </row>
    <row r="947" spans="1:51" ht="42.75" customHeight="1" x14ac:dyDescent="0.15">
      <c r="A947" s="370">
        <v>4</v>
      </c>
      <c r="B947" s="370">
        <v>1</v>
      </c>
      <c r="C947" s="358" t="s">
        <v>913</v>
      </c>
      <c r="D947" s="343"/>
      <c r="E947" s="343"/>
      <c r="F947" s="343"/>
      <c r="G947" s="343"/>
      <c r="H947" s="343"/>
      <c r="I947" s="343"/>
      <c r="J947" s="344">
        <v>7010001008844</v>
      </c>
      <c r="K947" s="345"/>
      <c r="L947" s="345"/>
      <c r="M947" s="345"/>
      <c r="N947" s="345"/>
      <c r="O947" s="345"/>
      <c r="P947" s="359" t="s">
        <v>920</v>
      </c>
      <c r="Q947" s="346"/>
      <c r="R947" s="346"/>
      <c r="S947" s="346"/>
      <c r="T947" s="346"/>
      <c r="U947" s="346"/>
      <c r="V947" s="346"/>
      <c r="W947" s="346"/>
      <c r="X947" s="346"/>
      <c r="Y947" s="347">
        <v>172</v>
      </c>
      <c r="Z947" s="348"/>
      <c r="AA947" s="348"/>
      <c r="AB947" s="349"/>
      <c r="AC947" s="350" t="s">
        <v>370</v>
      </c>
      <c r="AD947" s="351"/>
      <c r="AE947" s="351"/>
      <c r="AF947" s="351"/>
      <c r="AG947" s="351"/>
      <c r="AH947" s="352">
        <v>1</v>
      </c>
      <c r="AI947" s="353"/>
      <c r="AJ947" s="353"/>
      <c r="AK947" s="353"/>
      <c r="AL947" s="354">
        <v>99.9</v>
      </c>
      <c r="AM947" s="355"/>
      <c r="AN947" s="355"/>
      <c r="AO947" s="356"/>
      <c r="AP947" s="357" t="s">
        <v>720</v>
      </c>
      <c r="AQ947" s="357"/>
      <c r="AR947" s="357"/>
      <c r="AS947" s="357"/>
      <c r="AT947" s="357"/>
      <c r="AU947" s="357"/>
      <c r="AV947" s="357"/>
      <c r="AW947" s="357"/>
      <c r="AX947" s="357"/>
      <c r="AY947">
        <f>COUNTA($C$947)</f>
        <v>1</v>
      </c>
    </row>
    <row r="948" spans="1:51" ht="42.75" customHeight="1" x14ac:dyDescent="0.15">
      <c r="A948" s="370">
        <v>5</v>
      </c>
      <c r="B948" s="370">
        <v>1</v>
      </c>
      <c r="C948" s="343" t="s">
        <v>912</v>
      </c>
      <c r="D948" s="343"/>
      <c r="E948" s="343"/>
      <c r="F948" s="343"/>
      <c r="G948" s="343"/>
      <c r="H948" s="343"/>
      <c r="I948" s="343"/>
      <c r="J948" s="344">
        <v>6010401078785</v>
      </c>
      <c r="K948" s="345"/>
      <c r="L948" s="345"/>
      <c r="M948" s="345"/>
      <c r="N948" s="345"/>
      <c r="O948" s="345"/>
      <c r="P948" s="346" t="s">
        <v>921</v>
      </c>
      <c r="Q948" s="346"/>
      <c r="R948" s="346"/>
      <c r="S948" s="346"/>
      <c r="T948" s="346"/>
      <c r="U948" s="346"/>
      <c r="V948" s="346"/>
      <c r="W948" s="346"/>
      <c r="X948" s="346"/>
      <c r="Y948" s="347">
        <v>104</v>
      </c>
      <c r="Z948" s="348"/>
      <c r="AA948" s="348"/>
      <c r="AB948" s="349"/>
      <c r="AC948" s="350" t="s">
        <v>370</v>
      </c>
      <c r="AD948" s="351"/>
      <c r="AE948" s="351"/>
      <c r="AF948" s="351"/>
      <c r="AG948" s="351"/>
      <c r="AH948" s="352">
        <v>1</v>
      </c>
      <c r="AI948" s="353"/>
      <c r="AJ948" s="353"/>
      <c r="AK948" s="353"/>
      <c r="AL948" s="354">
        <v>90.8</v>
      </c>
      <c r="AM948" s="355"/>
      <c r="AN948" s="355"/>
      <c r="AO948" s="356"/>
      <c r="AP948" s="357" t="s">
        <v>720</v>
      </c>
      <c r="AQ948" s="357"/>
      <c r="AR948" s="357"/>
      <c r="AS948" s="357"/>
      <c r="AT948" s="357"/>
      <c r="AU948" s="357"/>
      <c r="AV948" s="357"/>
      <c r="AW948" s="357"/>
      <c r="AX948" s="357"/>
      <c r="AY948">
        <f>COUNTA($C$948)</f>
        <v>1</v>
      </c>
    </row>
    <row r="949" spans="1:51" ht="42.75" customHeight="1" x14ac:dyDescent="0.15">
      <c r="A949" s="370">
        <v>6</v>
      </c>
      <c r="B949" s="370">
        <v>1</v>
      </c>
      <c r="C949" s="343" t="s">
        <v>911</v>
      </c>
      <c r="D949" s="343"/>
      <c r="E949" s="343"/>
      <c r="F949" s="343"/>
      <c r="G949" s="343"/>
      <c r="H949" s="343"/>
      <c r="I949" s="343"/>
      <c r="J949" s="344">
        <v>1020001071491</v>
      </c>
      <c r="K949" s="345"/>
      <c r="L949" s="345"/>
      <c r="M949" s="345"/>
      <c r="N949" s="345"/>
      <c r="O949" s="345"/>
      <c r="P949" s="346" t="s">
        <v>922</v>
      </c>
      <c r="Q949" s="346"/>
      <c r="R949" s="346"/>
      <c r="S949" s="346"/>
      <c r="T949" s="346"/>
      <c r="U949" s="346"/>
      <c r="V949" s="346"/>
      <c r="W949" s="346"/>
      <c r="X949" s="346"/>
      <c r="Y949" s="347">
        <v>95</v>
      </c>
      <c r="Z949" s="348"/>
      <c r="AA949" s="348"/>
      <c r="AB949" s="349"/>
      <c r="AC949" s="350" t="s">
        <v>369</v>
      </c>
      <c r="AD949" s="351"/>
      <c r="AE949" s="351"/>
      <c r="AF949" s="351"/>
      <c r="AG949" s="351"/>
      <c r="AH949" s="352">
        <v>1</v>
      </c>
      <c r="AI949" s="353"/>
      <c r="AJ949" s="353"/>
      <c r="AK949" s="353"/>
      <c r="AL949" s="354">
        <v>100</v>
      </c>
      <c r="AM949" s="355"/>
      <c r="AN949" s="355"/>
      <c r="AO949" s="356"/>
      <c r="AP949" s="357" t="s">
        <v>720</v>
      </c>
      <c r="AQ949" s="357"/>
      <c r="AR949" s="357"/>
      <c r="AS949" s="357"/>
      <c r="AT949" s="357"/>
      <c r="AU949" s="357"/>
      <c r="AV949" s="357"/>
      <c r="AW949" s="357"/>
      <c r="AX949" s="357"/>
      <c r="AY949">
        <f>COUNTA($C$949)</f>
        <v>1</v>
      </c>
    </row>
    <row r="950" spans="1:51" ht="42.75" customHeight="1" x14ac:dyDescent="0.15">
      <c r="A950" s="370">
        <v>7</v>
      </c>
      <c r="B950" s="370">
        <v>1</v>
      </c>
      <c r="C950" s="343" t="s">
        <v>914</v>
      </c>
      <c r="D950" s="343"/>
      <c r="E950" s="343"/>
      <c r="F950" s="343"/>
      <c r="G950" s="343"/>
      <c r="H950" s="343"/>
      <c r="I950" s="343"/>
      <c r="J950" s="344">
        <v>9010001001987</v>
      </c>
      <c r="K950" s="345"/>
      <c r="L950" s="345"/>
      <c r="M950" s="345"/>
      <c r="N950" s="345"/>
      <c r="O950" s="345"/>
      <c r="P950" s="346" t="s">
        <v>923</v>
      </c>
      <c r="Q950" s="346"/>
      <c r="R950" s="346"/>
      <c r="S950" s="346"/>
      <c r="T950" s="346"/>
      <c r="U950" s="346"/>
      <c r="V950" s="346"/>
      <c r="W950" s="346"/>
      <c r="X950" s="346"/>
      <c r="Y950" s="347">
        <v>89</v>
      </c>
      <c r="Z950" s="348"/>
      <c r="AA950" s="348"/>
      <c r="AB950" s="349"/>
      <c r="AC950" s="350" t="s">
        <v>376</v>
      </c>
      <c r="AD950" s="351"/>
      <c r="AE950" s="351"/>
      <c r="AF950" s="351"/>
      <c r="AG950" s="351"/>
      <c r="AH950" s="352" t="s">
        <v>720</v>
      </c>
      <c r="AI950" s="353"/>
      <c r="AJ950" s="353"/>
      <c r="AK950" s="353"/>
      <c r="AL950" s="354">
        <v>100</v>
      </c>
      <c r="AM950" s="355"/>
      <c r="AN950" s="355"/>
      <c r="AO950" s="356"/>
      <c r="AP950" s="357" t="s">
        <v>720</v>
      </c>
      <c r="AQ950" s="357"/>
      <c r="AR950" s="357"/>
      <c r="AS950" s="357"/>
      <c r="AT950" s="357"/>
      <c r="AU950" s="357"/>
      <c r="AV950" s="357"/>
      <c r="AW950" s="357"/>
      <c r="AX950" s="357"/>
      <c r="AY950">
        <f>COUNTA($C$950)</f>
        <v>1</v>
      </c>
    </row>
    <row r="951" spans="1:51" ht="42.75" customHeight="1" x14ac:dyDescent="0.15">
      <c r="A951" s="370">
        <v>8</v>
      </c>
      <c r="B951" s="370">
        <v>1</v>
      </c>
      <c r="C951" s="343" t="s">
        <v>911</v>
      </c>
      <c r="D951" s="343"/>
      <c r="E951" s="343"/>
      <c r="F951" s="343"/>
      <c r="G951" s="343"/>
      <c r="H951" s="343"/>
      <c r="I951" s="343"/>
      <c r="J951" s="344">
        <v>1020001071491</v>
      </c>
      <c r="K951" s="345"/>
      <c r="L951" s="345"/>
      <c r="M951" s="345"/>
      <c r="N951" s="345"/>
      <c r="O951" s="345"/>
      <c r="P951" s="346" t="s">
        <v>924</v>
      </c>
      <c r="Q951" s="346"/>
      <c r="R951" s="346"/>
      <c r="S951" s="346"/>
      <c r="T951" s="346"/>
      <c r="U951" s="346"/>
      <c r="V951" s="346"/>
      <c r="W951" s="346"/>
      <c r="X951" s="346"/>
      <c r="Y951" s="347">
        <v>57</v>
      </c>
      <c r="Z951" s="348"/>
      <c r="AA951" s="348"/>
      <c r="AB951" s="349"/>
      <c r="AC951" s="350" t="s">
        <v>369</v>
      </c>
      <c r="AD951" s="351"/>
      <c r="AE951" s="351"/>
      <c r="AF951" s="351"/>
      <c r="AG951" s="351"/>
      <c r="AH951" s="352">
        <v>1</v>
      </c>
      <c r="AI951" s="353"/>
      <c r="AJ951" s="353"/>
      <c r="AK951" s="353"/>
      <c r="AL951" s="354">
        <v>100</v>
      </c>
      <c r="AM951" s="355"/>
      <c r="AN951" s="355"/>
      <c r="AO951" s="356"/>
      <c r="AP951" s="357" t="s">
        <v>720</v>
      </c>
      <c r="AQ951" s="357"/>
      <c r="AR951" s="357"/>
      <c r="AS951" s="357"/>
      <c r="AT951" s="357"/>
      <c r="AU951" s="357"/>
      <c r="AV951" s="357"/>
      <c r="AW951" s="357"/>
      <c r="AX951" s="357"/>
      <c r="AY951">
        <f>COUNTA($C$951)</f>
        <v>1</v>
      </c>
    </row>
    <row r="952" spans="1:51" ht="42.75" customHeight="1" x14ac:dyDescent="0.15">
      <c r="A952" s="370">
        <v>9</v>
      </c>
      <c r="B952" s="370">
        <v>1</v>
      </c>
      <c r="C952" s="343" t="s">
        <v>915</v>
      </c>
      <c r="D952" s="343"/>
      <c r="E952" s="343"/>
      <c r="F952" s="343"/>
      <c r="G952" s="343"/>
      <c r="H952" s="343"/>
      <c r="I952" s="343"/>
      <c r="J952" s="344">
        <v>1010001121173</v>
      </c>
      <c r="K952" s="345"/>
      <c r="L952" s="345"/>
      <c r="M952" s="345"/>
      <c r="N952" s="345"/>
      <c r="O952" s="345"/>
      <c r="P952" s="346" t="s">
        <v>925</v>
      </c>
      <c r="Q952" s="346"/>
      <c r="R952" s="346"/>
      <c r="S952" s="346"/>
      <c r="T952" s="346"/>
      <c r="U952" s="346"/>
      <c r="V952" s="346"/>
      <c r="W952" s="346"/>
      <c r="X952" s="346"/>
      <c r="Y952" s="347">
        <v>24</v>
      </c>
      <c r="Z952" s="348"/>
      <c r="AA952" s="348"/>
      <c r="AB952" s="349"/>
      <c r="AC952" s="350" t="s">
        <v>376</v>
      </c>
      <c r="AD952" s="351"/>
      <c r="AE952" s="351"/>
      <c r="AF952" s="351"/>
      <c r="AG952" s="351"/>
      <c r="AH952" s="352" t="s">
        <v>720</v>
      </c>
      <c r="AI952" s="353"/>
      <c r="AJ952" s="353"/>
      <c r="AK952" s="353"/>
      <c r="AL952" s="354">
        <v>100</v>
      </c>
      <c r="AM952" s="355"/>
      <c r="AN952" s="355"/>
      <c r="AO952" s="356"/>
      <c r="AP952" s="357" t="s">
        <v>720</v>
      </c>
      <c r="AQ952" s="357"/>
      <c r="AR952" s="357"/>
      <c r="AS952" s="357"/>
      <c r="AT952" s="357"/>
      <c r="AU952" s="357"/>
      <c r="AV952" s="357"/>
      <c r="AW952" s="357"/>
      <c r="AX952" s="357"/>
      <c r="AY952">
        <f>COUNTA($C$952)</f>
        <v>1</v>
      </c>
    </row>
    <row r="953" spans="1:51" ht="42.75" customHeight="1" x14ac:dyDescent="0.15">
      <c r="A953" s="370">
        <v>10</v>
      </c>
      <c r="B953" s="370">
        <v>1</v>
      </c>
      <c r="C953" s="343" t="s">
        <v>916</v>
      </c>
      <c r="D953" s="343"/>
      <c r="E953" s="343"/>
      <c r="F953" s="343"/>
      <c r="G953" s="343"/>
      <c r="H953" s="343"/>
      <c r="I953" s="343"/>
      <c r="J953" s="344">
        <v>8010601024653</v>
      </c>
      <c r="K953" s="345"/>
      <c r="L953" s="345"/>
      <c r="M953" s="345"/>
      <c r="N953" s="345"/>
      <c r="O953" s="345"/>
      <c r="P953" s="346" t="s">
        <v>926</v>
      </c>
      <c r="Q953" s="346"/>
      <c r="R953" s="346"/>
      <c r="S953" s="346"/>
      <c r="T953" s="346"/>
      <c r="U953" s="346"/>
      <c r="V953" s="346"/>
      <c r="W953" s="346"/>
      <c r="X953" s="346"/>
      <c r="Y953" s="347">
        <v>20</v>
      </c>
      <c r="Z953" s="348"/>
      <c r="AA953" s="348"/>
      <c r="AB953" s="349"/>
      <c r="AC953" s="350" t="s">
        <v>369</v>
      </c>
      <c r="AD953" s="351"/>
      <c r="AE953" s="351"/>
      <c r="AF953" s="351"/>
      <c r="AG953" s="351"/>
      <c r="AH953" s="352">
        <v>2</v>
      </c>
      <c r="AI953" s="353"/>
      <c r="AJ953" s="353"/>
      <c r="AK953" s="353"/>
      <c r="AL953" s="354">
        <v>44</v>
      </c>
      <c r="AM953" s="355"/>
      <c r="AN953" s="355"/>
      <c r="AO953" s="356"/>
      <c r="AP953" s="357" t="s">
        <v>720</v>
      </c>
      <c r="AQ953" s="357"/>
      <c r="AR953" s="357"/>
      <c r="AS953" s="357"/>
      <c r="AT953" s="357"/>
      <c r="AU953" s="357"/>
      <c r="AV953" s="357"/>
      <c r="AW953" s="357"/>
      <c r="AX953" s="357"/>
      <c r="AY953">
        <f>COUNTA($C$953)</f>
        <v>1</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334</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51" customHeight="1" x14ac:dyDescent="0.15">
      <c r="A977" s="370">
        <v>1</v>
      </c>
      <c r="B977" s="370">
        <v>1</v>
      </c>
      <c r="C977" s="358" t="s">
        <v>927</v>
      </c>
      <c r="D977" s="343"/>
      <c r="E977" s="343"/>
      <c r="F977" s="343"/>
      <c r="G977" s="343"/>
      <c r="H977" s="343"/>
      <c r="I977" s="343"/>
      <c r="J977" s="344">
        <v>6010001030403</v>
      </c>
      <c r="K977" s="345"/>
      <c r="L977" s="345"/>
      <c r="M977" s="345"/>
      <c r="N977" s="345"/>
      <c r="O977" s="345"/>
      <c r="P977" s="359" t="s">
        <v>928</v>
      </c>
      <c r="Q977" s="346"/>
      <c r="R977" s="346"/>
      <c r="S977" s="346"/>
      <c r="T977" s="346"/>
      <c r="U977" s="346"/>
      <c r="V977" s="346"/>
      <c r="W977" s="346"/>
      <c r="X977" s="346"/>
      <c r="Y977" s="347">
        <v>26</v>
      </c>
      <c r="Z977" s="348"/>
      <c r="AA977" s="348"/>
      <c r="AB977" s="349"/>
      <c r="AC977" s="350" t="s">
        <v>370</v>
      </c>
      <c r="AD977" s="351"/>
      <c r="AE977" s="351"/>
      <c r="AF977" s="351"/>
      <c r="AG977" s="351"/>
      <c r="AH977" s="366">
        <v>2</v>
      </c>
      <c r="AI977" s="367"/>
      <c r="AJ977" s="367"/>
      <c r="AK977" s="367"/>
      <c r="AL977" s="354">
        <v>81.900000000000006</v>
      </c>
      <c r="AM977" s="355"/>
      <c r="AN977" s="355"/>
      <c r="AO977" s="356"/>
      <c r="AP977" s="357" t="s">
        <v>929</v>
      </c>
      <c r="AQ977" s="357"/>
      <c r="AR977" s="357"/>
      <c r="AS977" s="357"/>
      <c r="AT977" s="357"/>
      <c r="AU977" s="357"/>
      <c r="AV977" s="357"/>
      <c r="AW977" s="357"/>
      <c r="AX977" s="357"/>
      <c r="AY977">
        <f t="shared" si="121"/>
        <v>1</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334</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1</v>
      </c>
    </row>
    <row r="1010" spans="1:51" ht="51" customHeight="1" x14ac:dyDescent="0.15">
      <c r="A1010" s="370">
        <v>1</v>
      </c>
      <c r="B1010" s="370">
        <v>1</v>
      </c>
      <c r="C1010" s="343" t="s">
        <v>883</v>
      </c>
      <c r="D1010" s="343"/>
      <c r="E1010" s="343"/>
      <c r="F1010" s="343"/>
      <c r="G1010" s="343"/>
      <c r="H1010" s="343"/>
      <c r="I1010" s="343"/>
      <c r="J1010" s="344">
        <v>7010001012532</v>
      </c>
      <c r="K1010" s="345"/>
      <c r="L1010" s="345"/>
      <c r="M1010" s="345"/>
      <c r="N1010" s="345"/>
      <c r="O1010" s="345"/>
      <c r="P1010" s="346" t="s">
        <v>886</v>
      </c>
      <c r="Q1010" s="346"/>
      <c r="R1010" s="346"/>
      <c r="S1010" s="346"/>
      <c r="T1010" s="346"/>
      <c r="U1010" s="346"/>
      <c r="V1010" s="346"/>
      <c r="W1010" s="346"/>
      <c r="X1010" s="346"/>
      <c r="Y1010" s="347">
        <v>3.5</v>
      </c>
      <c r="Z1010" s="348"/>
      <c r="AA1010" s="348"/>
      <c r="AB1010" s="349"/>
      <c r="AC1010" s="350" t="s">
        <v>889</v>
      </c>
      <c r="AD1010" s="351"/>
      <c r="AE1010" s="351"/>
      <c r="AF1010" s="351"/>
      <c r="AG1010" s="351"/>
      <c r="AH1010" s="366" t="s">
        <v>890</v>
      </c>
      <c r="AI1010" s="367"/>
      <c r="AJ1010" s="367"/>
      <c r="AK1010" s="367"/>
      <c r="AL1010" s="354">
        <v>100</v>
      </c>
      <c r="AM1010" s="355"/>
      <c r="AN1010" s="355"/>
      <c r="AO1010" s="356"/>
      <c r="AP1010" s="357" t="s">
        <v>890</v>
      </c>
      <c r="AQ1010" s="357"/>
      <c r="AR1010" s="357"/>
      <c r="AS1010" s="357"/>
      <c r="AT1010" s="357"/>
      <c r="AU1010" s="357"/>
      <c r="AV1010" s="357"/>
      <c r="AW1010" s="357"/>
      <c r="AX1010" s="357"/>
      <c r="AY1010">
        <f t="shared" si="122"/>
        <v>1</v>
      </c>
    </row>
    <row r="1011" spans="1:51" ht="51" customHeight="1" x14ac:dyDescent="0.15">
      <c r="A1011" s="370">
        <v>2</v>
      </c>
      <c r="B1011" s="370">
        <v>1</v>
      </c>
      <c r="C1011" s="343" t="s">
        <v>884</v>
      </c>
      <c r="D1011" s="343"/>
      <c r="E1011" s="343"/>
      <c r="F1011" s="343"/>
      <c r="G1011" s="343"/>
      <c r="H1011" s="343"/>
      <c r="I1011" s="343"/>
      <c r="J1011" s="344">
        <v>4010001032038</v>
      </c>
      <c r="K1011" s="345"/>
      <c r="L1011" s="345"/>
      <c r="M1011" s="345"/>
      <c r="N1011" s="345"/>
      <c r="O1011" s="345"/>
      <c r="P1011" s="346" t="s">
        <v>887</v>
      </c>
      <c r="Q1011" s="346"/>
      <c r="R1011" s="346"/>
      <c r="S1011" s="346"/>
      <c r="T1011" s="346"/>
      <c r="U1011" s="346"/>
      <c r="V1011" s="346"/>
      <c r="W1011" s="346"/>
      <c r="X1011" s="346"/>
      <c r="Y1011" s="347">
        <v>0.4</v>
      </c>
      <c r="Z1011" s="348"/>
      <c r="AA1011" s="348"/>
      <c r="AB1011" s="349"/>
      <c r="AC1011" s="350" t="s">
        <v>889</v>
      </c>
      <c r="AD1011" s="351"/>
      <c r="AE1011" s="351"/>
      <c r="AF1011" s="351"/>
      <c r="AG1011" s="351"/>
      <c r="AH1011" s="366" t="s">
        <v>890</v>
      </c>
      <c r="AI1011" s="367"/>
      <c r="AJ1011" s="367"/>
      <c r="AK1011" s="367"/>
      <c r="AL1011" s="354">
        <v>100</v>
      </c>
      <c r="AM1011" s="355"/>
      <c r="AN1011" s="355"/>
      <c r="AO1011" s="356"/>
      <c r="AP1011" s="357" t="s">
        <v>890</v>
      </c>
      <c r="AQ1011" s="357"/>
      <c r="AR1011" s="357"/>
      <c r="AS1011" s="357"/>
      <c r="AT1011" s="357"/>
      <c r="AU1011" s="357"/>
      <c r="AV1011" s="357"/>
      <c r="AW1011" s="357"/>
      <c r="AX1011" s="357"/>
      <c r="AY1011">
        <f>COUNTA($C$1011)</f>
        <v>1</v>
      </c>
    </row>
    <row r="1012" spans="1:51" ht="51" customHeight="1" x14ac:dyDescent="0.15">
      <c r="A1012" s="370">
        <v>3</v>
      </c>
      <c r="B1012" s="370">
        <v>1</v>
      </c>
      <c r="C1012" s="358" t="s">
        <v>885</v>
      </c>
      <c r="D1012" s="343"/>
      <c r="E1012" s="343"/>
      <c r="F1012" s="343"/>
      <c r="G1012" s="343"/>
      <c r="H1012" s="343"/>
      <c r="I1012" s="343"/>
      <c r="J1012" s="344">
        <v>1010001012983</v>
      </c>
      <c r="K1012" s="345"/>
      <c r="L1012" s="345"/>
      <c r="M1012" s="345"/>
      <c r="N1012" s="345"/>
      <c r="O1012" s="345"/>
      <c r="P1012" s="359" t="s">
        <v>888</v>
      </c>
      <c r="Q1012" s="346"/>
      <c r="R1012" s="346"/>
      <c r="S1012" s="346"/>
      <c r="T1012" s="346"/>
      <c r="U1012" s="346"/>
      <c r="V1012" s="346"/>
      <c r="W1012" s="346"/>
      <c r="X1012" s="346"/>
      <c r="Y1012" s="347">
        <v>0.1</v>
      </c>
      <c r="Z1012" s="348"/>
      <c r="AA1012" s="348"/>
      <c r="AB1012" s="349"/>
      <c r="AC1012" s="350" t="s">
        <v>889</v>
      </c>
      <c r="AD1012" s="351"/>
      <c r="AE1012" s="351"/>
      <c r="AF1012" s="351"/>
      <c r="AG1012" s="351"/>
      <c r="AH1012" s="352" t="s">
        <v>890</v>
      </c>
      <c r="AI1012" s="353"/>
      <c r="AJ1012" s="353"/>
      <c r="AK1012" s="353"/>
      <c r="AL1012" s="354">
        <v>100</v>
      </c>
      <c r="AM1012" s="355"/>
      <c r="AN1012" s="355"/>
      <c r="AO1012" s="356"/>
      <c r="AP1012" s="357" t="s">
        <v>890</v>
      </c>
      <c r="AQ1012" s="357"/>
      <c r="AR1012" s="357"/>
      <c r="AS1012" s="357"/>
      <c r="AT1012" s="357"/>
      <c r="AU1012" s="357"/>
      <c r="AV1012" s="357"/>
      <c r="AW1012" s="357"/>
      <c r="AX1012" s="357"/>
      <c r="AY1012">
        <f>COUNTA($C$1012)</f>
        <v>1</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334</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334</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325</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340</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326</v>
      </c>
      <c r="AQ1109" s="365"/>
      <c r="AR1109" s="365"/>
      <c r="AS1109" s="365"/>
      <c r="AT1109" s="365"/>
      <c r="AU1109" s="365"/>
      <c r="AV1109" s="365"/>
      <c r="AW1109" s="365"/>
      <c r="AX1109" s="365"/>
    </row>
    <row r="1110" spans="1:51" ht="30" customHeight="1" x14ac:dyDescent="0.15">
      <c r="A1110" s="370">
        <v>1</v>
      </c>
      <c r="B1110" s="370">
        <v>1</v>
      </c>
      <c r="C1110" s="368"/>
      <c r="D1110" s="368"/>
      <c r="E1110" s="150" t="s">
        <v>812</v>
      </c>
      <c r="F1110" s="369"/>
      <c r="G1110" s="369"/>
      <c r="H1110" s="369"/>
      <c r="I1110" s="369"/>
      <c r="J1110" s="344" t="s">
        <v>812</v>
      </c>
      <c r="K1110" s="345"/>
      <c r="L1110" s="345"/>
      <c r="M1110" s="345"/>
      <c r="N1110" s="345"/>
      <c r="O1110" s="345"/>
      <c r="P1110" s="359" t="s">
        <v>812</v>
      </c>
      <c r="Q1110" s="346"/>
      <c r="R1110" s="346"/>
      <c r="S1110" s="346"/>
      <c r="T1110" s="346"/>
      <c r="U1110" s="346"/>
      <c r="V1110" s="346"/>
      <c r="W1110" s="346"/>
      <c r="X1110" s="346"/>
      <c r="Y1110" s="347" t="s">
        <v>812</v>
      </c>
      <c r="Z1110" s="348"/>
      <c r="AA1110" s="348"/>
      <c r="AB1110" s="349"/>
      <c r="AC1110" s="350"/>
      <c r="AD1110" s="351"/>
      <c r="AE1110" s="351"/>
      <c r="AF1110" s="351"/>
      <c r="AG1110" s="351"/>
      <c r="AH1110" s="352" t="s">
        <v>812</v>
      </c>
      <c r="AI1110" s="353"/>
      <c r="AJ1110" s="353"/>
      <c r="AK1110" s="353"/>
      <c r="AL1110" s="354" t="s">
        <v>812</v>
      </c>
      <c r="AM1110" s="355"/>
      <c r="AN1110" s="355"/>
      <c r="AO1110" s="356"/>
      <c r="AP1110" s="357" t="s">
        <v>812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1" manualBreakCount="11">
    <brk id="43" max="49" man="1"/>
    <brk id="139" max="49" man="1"/>
    <brk id="259" max="49" man="1"/>
    <brk id="489" max="49" man="1"/>
    <brk id="645" max="49" man="1"/>
    <brk id="733" max="49" man="1"/>
    <brk id="786" max="49" man="1"/>
    <brk id="841" max="49" man="1"/>
    <brk id="908" max="49" man="1"/>
    <brk id="974"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790</v>
      </c>
      <c r="H2" s="13" t="str">
        <f>IF(G2="","",F2)</f>
        <v>一般会計</v>
      </c>
      <c r="I2" s="13" t="str">
        <f>IF(H2="","",IF(I1&lt;&gt;"",CONCATENATE(I1,"、",H2),H2))</f>
        <v>一般会計</v>
      </c>
      <c r="K2" s="14" t="s">
        <v>103</v>
      </c>
      <c r="L2" s="15" t="s">
        <v>790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408</v>
      </c>
      <c r="AB2" s="94" t="s">
        <v>640</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790</v>
      </c>
      <c r="R3" s="13" t="str">
        <f t="shared" ref="R3:R8" si="3">IF(Q3="","",P3)</f>
        <v>委託・請負</v>
      </c>
      <c r="S3" s="13" t="str">
        <f t="shared" ref="S3:S8" si="4">IF(R3="",S2,IF(S2&lt;&gt;"",CONCATENATE(S2,"、",R3),R3))</f>
        <v>委託・請負</v>
      </c>
      <c r="T3" s="13"/>
      <c r="U3" s="32" t="s">
        <v>672</v>
      </c>
      <c r="W3" s="32" t="s">
        <v>150</v>
      </c>
      <c r="Y3" s="32" t="s">
        <v>69</v>
      </c>
      <c r="Z3" s="32" t="s">
        <v>547</v>
      </c>
      <c r="AA3" s="94" t="s">
        <v>508</v>
      </c>
      <c r="AB3" s="94" t="s">
        <v>641</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790</v>
      </c>
      <c r="R4" s="13" t="str">
        <f t="shared" si="3"/>
        <v>補助</v>
      </c>
      <c r="S4" s="13" t="str">
        <f t="shared" si="4"/>
        <v>委託・請負、補助</v>
      </c>
      <c r="T4" s="13"/>
      <c r="U4" s="32" t="s">
        <v>673</v>
      </c>
      <c r="W4" s="32" t="s">
        <v>151</v>
      </c>
      <c r="Y4" s="32" t="s">
        <v>415</v>
      </c>
      <c r="Z4" s="32" t="s">
        <v>548</v>
      </c>
      <c r="AA4" s="94" t="s">
        <v>509</v>
      </c>
      <c r="AB4" s="94" t="s">
        <v>642</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697</v>
      </c>
      <c r="Y5" s="32" t="s">
        <v>416</v>
      </c>
      <c r="Z5" s="32" t="s">
        <v>549</v>
      </c>
      <c r="AA5" s="94" t="s">
        <v>510</v>
      </c>
      <c r="AB5" s="94" t="s">
        <v>643</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384</v>
      </c>
      <c r="W6" s="32" t="s">
        <v>152</v>
      </c>
      <c r="Y6" s="32" t="s">
        <v>417</v>
      </c>
      <c r="Z6" s="32" t="s">
        <v>550</v>
      </c>
      <c r="AA6" s="94" t="s">
        <v>511</v>
      </c>
      <c r="AB6" s="94" t="s">
        <v>644</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c r="W7" s="32" t="s">
        <v>153</v>
      </c>
      <c r="Y7" s="32" t="s">
        <v>418</v>
      </c>
      <c r="Z7" s="32" t="s">
        <v>551</v>
      </c>
      <c r="AA7" s="94" t="s">
        <v>512</v>
      </c>
      <c r="AB7" s="94" t="s">
        <v>645</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410</v>
      </c>
      <c r="W8" s="32" t="s">
        <v>154</v>
      </c>
      <c r="Y8" s="32" t="s">
        <v>419</v>
      </c>
      <c r="Z8" s="32" t="s">
        <v>552</v>
      </c>
      <c r="AA8" s="94" t="s">
        <v>513</v>
      </c>
      <c r="AB8" s="94" t="s">
        <v>646</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553</v>
      </c>
      <c r="AA9" s="94" t="s">
        <v>514</v>
      </c>
      <c r="AB9" s="94" t="s">
        <v>647</v>
      </c>
      <c r="AC9" s="31"/>
      <c r="AD9" s="31"/>
      <c r="AE9" s="31"/>
      <c r="AF9" s="30"/>
      <c r="AG9" s="53" t="s">
        <v>376</v>
      </c>
      <c r="AI9" s="81"/>
      <c r="AK9" s="51" t="str">
        <f t="shared" si="7"/>
        <v>H</v>
      </c>
      <c r="AP9" s="53" t="s">
        <v>376</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社会保障</v>
      </c>
      <c r="O10" s="13"/>
      <c r="P10" s="13" t="str">
        <f>S8</f>
        <v>委託・請負、補助</v>
      </c>
      <c r="Q10" s="19"/>
      <c r="T10" s="13"/>
      <c r="W10" s="32" t="s">
        <v>156</v>
      </c>
      <c r="Y10" s="32" t="s">
        <v>421</v>
      </c>
      <c r="Z10" s="32" t="s">
        <v>554</v>
      </c>
      <c r="AA10" s="94" t="s">
        <v>515</v>
      </c>
      <c r="AB10" s="94" t="s">
        <v>648</v>
      </c>
      <c r="AC10" s="31"/>
      <c r="AD10" s="31"/>
      <c r="AE10" s="31"/>
      <c r="AF10" s="30"/>
      <c r="AG10" s="53" t="s">
        <v>359</v>
      </c>
      <c r="AK10" s="51" t="str">
        <f t="shared" si="7"/>
        <v>I</v>
      </c>
      <c r="AP10" s="51" t="s">
        <v>353</v>
      </c>
    </row>
    <row r="11" spans="1:42" ht="13.5" customHeight="1" x14ac:dyDescent="0.15">
      <c r="A11" s="14" t="s">
        <v>93</v>
      </c>
      <c r="B11" s="15" t="s">
        <v>790</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422</v>
      </c>
      <c r="Z11" s="32" t="s">
        <v>555</v>
      </c>
      <c r="AA11" s="94" t="s">
        <v>516</v>
      </c>
      <c r="AB11" s="94" t="s">
        <v>649</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674</v>
      </c>
      <c r="W12" s="32" t="s">
        <v>158</v>
      </c>
      <c r="Y12" s="32" t="s">
        <v>423</v>
      </c>
      <c r="Z12" s="32" t="s">
        <v>556</v>
      </c>
      <c r="AA12" s="94" t="s">
        <v>517</v>
      </c>
      <c r="AB12" s="94" t="s">
        <v>650</v>
      </c>
      <c r="AC12" s="31"/>
      <c r="AD12" s="31"/>
      <c r="AE12" s="31"/>
      <c r="AF12" s="30"/>
      <c r="AG12" s="51" t="s">
        <v>360</v>
      </c>
      <c r="AK12" s="51" t="str">
        <f t="shared" si="7"/>
        <v>K</v>
      </c>
    </row>
    <row r="13" spans="1:42" ht="13.5" customHeight="1" x14ac:dyDescent="0.15">
      <c r="A13" s="14" t="s">
        <v>95</v>
      </c>
      <c r="B13" s="15" t="s">
        <v>790</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424</v>
      </c>
      <c r="Z13" s="32" t="s">
        <v>557</v>
      </c>
      <c r="AA13" s="94" t="s">
        <v>518</v>
      </c>
      <c r="AB13" s="94" t="s">
        <v>651</v>
      </c>
      <c r="AC13" s="31"/>
      <c r="AD13" s="31"/>
      <c r="AE13" s="31"/>
      <c r="AF13" s="30"/>
      <c r="AG13" s="51" t="s">
        <v>361</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675</v>
      </c>
      <c r="W14" s="32" t="s">
        <v>160</v>
      </c>
      <c r="Y14" s="32" t="s">
        <v>425</v>
      </c>
      <c r="Z14" s="32" t="s">
        <v>558</v>
      </c>
      <c r="AA14" s="94" t="s">
        <v>519</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子ども・若者育成支援、少子化社会対策</v>
      </c>
      <c r="F15" s="18" t="s">
        <v>122</v>
      </c>
      <c r="G15" s="17"/>
      <c r="H15" s="13" t="str">
        <f t="shared" si="1"/>
        <v/>
      </c>
      <c r="I15" s="13" t="str">
        <f t="shared" si="5"/>
        <v>一般会計</v>
      </c>
      <c r="K15" s="13"/>
      <c r="L15" s="13"/>
      <c r="O15" s="13"/>
      <c r="P15" s="13"/>
      <c r="Q15" s="19"/>
      <c r="T15" s="13"/>
      <c r="U15" s="32" t="s">
        <v>676</v>
      </c>
      <c r="W15" s="32" t="s">
        <v>161</v>
      </c>
      <c r="Y15" s="32" t="s">
        <v>426</v>
      </c>
      <c r="Z15" s="32" t="s">
        <v>559</v>
      </c>
      <c r="AA15" s="94" t="s">
        <v>520</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v>
      </c>
      <c r="F16" s="18" t="s">
        <v>123</v>
      </c>
      <c r="G16" s="17"/>
      <c r="H16" s="13" t="str">
        <f t="shared" si="1"/>
        <v/>
      </c>
      <c r="I16" s="13" t="str">
        <f t="shared" si="5"/>
        <v>一般会計</v>
      </c>
      <c r="K16" s="13"/>
      <c r="L16" s="13"/>
      <c r="O16" s="13"/>
      <c r="P16" s="13"/>
      <c r="Q16" s="19"/>
      <c r="T16" s="13"/>
      <c r="U16" s="32" t="s">
        <v>677</v>
      </c>
      <c r="W16" s="32" t="s">
        <v>162</v>
      </c>
      <c r="Y16" s="32" t="s">
        <v>427</v>
      </c>
      <c r="Z16" s="32" t="s">
        <v>560</v>
      </c>
      <c r="AA16" s="94" t="s">
        <v>521</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v>
      </c>
      <c r="F17" s="18" t="s">
        <v>124</v>
      </c>
      <c r="G17" s="17"/>
      <c r="H17" s="13" t="str">
        <f t="shared" si="1"/>
        <v/>
      </c>
      <c r="I17" s="13" t="str">
        <f t="shared" si="5"/>
        <v>一般会計</v>
      </c>
      <c r="K17" s="13"/>
      <c r="L17" s="13"/>
      <c r="O17" s="13"/>
      <c r="P17" s="13"/>
      <c r="Q17" s="19"/>
      <c r="T17" s="13"/>
      <c r="U17" s="32" t="s">
        <v>678</v>
      </c>
      <c r="W17" s="32" t="s">
        <v>163</v>
      </c>
      <c r="Y17" s="32" t="s">
        <v>428</v>
      </c>
      <c r="Z17" s="32" t="s">
        <v>561</v>
      </c>
      <c r="AA17" s="94" t="s">
        <v>522</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v>
      </c>
      <c r="F18" s="18" t="s">
        <v>125</v>
      </c>
      <c r="G18" s="17"/>
      <c r="H18" s="13" t="str">
        <f t="shared" si="1"/>
        <v/>
      </c>
      <c r="I18" s="13" t="str">
        <f t="shared" si="5"/>
        <v>一般会計</v>
      </c>
      <c r="K18" s="13"/>
      <c r="L18" s="13"/>
      <c r="O18" s="13"/>
      <c r="P18" s="13"/>
      <c r="Q18" s="19"/>
      <c r="T18" s="13"/>
      <c r="U18" s="32" t="s">
        <v>679</v>
      </c>
      <c r="W18" s="32" t="s">
        <v>164</v>
      </c>
      <c r="Y18" s="32" t="s">
        <v>429</v>
      </c>
      <c r="Z18" s="32" t="s">
        <v>562</v>
      </c>
      <c r="AA18" s="94" t="s">
        <v>523</v>
      </c>
      <c r="AB18" s="94" t="s">
        <v>656</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v>
      </c>
      <c r="F19" s="18" t="s">
        <v>126</v>
      </c>
      <c r="G19" s="17"/>
      <c r="H19" s="13" t="str">
        <f t="shared" si="1"/>
        <v/>
      </c>
      <c r="I19" s="13" t="str">
        <f t="shared" si="5"/>
        <v>一般会計</v>
      </c>
      <c r="K19" s="13"/>
      <c r="L19" s="13"/>
      <c r="O19" s="13"/>
      <c r="P19" s="13"/>
      <c r="Q19" s="19"/>
      <c r="T19" s="13"/>
      <c r="U19" s="32" t="s">
        <v>680</v>
      </c>
      <c r="W19" s="32" t="s">
        <v>165</v>
      </c>
      <c r="Y19" s="32" t="s">
        <v>430</v>
      </c>
      <c r="Z19" s="32" t="s">
        <v>563</v>
      </c>
      <c r="AA19" s="94" t="s">
        <v>524</v>
      </c>
      <c r="AB19" s="94" t="s">
        <v>657</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v>
      </c>
      <c r="F20" s="18" t="s">
        <v>310</v>
      </c>
      <c r="G20" s="17"/>
      <c r="H20" s="13" t="str">
        <f t="shared" si="1"/>
        <v/>
      </c>
      <c r="I20" s="13" t="str">
        <f t="shared" si="5"/>
        <v>一般会計</v>
      </c>
      <c r="K20" s="13"/>
      <c r="L20" s="13"/>
      <c r="O20" s="13"/>
      <c r="P20" s="13"/>
      <c r="Q20" s="19"/>
      <c r="T20" s="13"/>
      <c r="U20" s="32" t="s">
        <v>681</v>
      </c>
      <c r="W20" s="32" t="s">
        <v>166</v>
      </c>
      <c r="Y20" s="32" t="s">
        <v>431</v>
      </c>
      <c r="Z20" s="32" t="s">
        <v>564</v>
      </c>
      <c r="AA20" s="94" t="s">
        <v>525</v>
      </c>
      <c r="AB20" s="94" t="s">
        <v>658</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v>
      </c>
      <c r="F21" s="18" t="s">
        <v>127</v>
      </c>
      <c r="G21" s="17"/>
      <c r="H21" s="13" t="str">
        <f t="shared" si="1"/>
        <v/>
      </c>
      <c r="I21" s="13" t="str">
        <f t="shared" si="5"/>
        <v>一般会計</v>
      </c>
      <c r="K21" s="13"/>
      <c r="L21" s="13"/>
      <c r="O21" s="13"/>
      <c r="P21" s="13"/>
      <c r="Q21" s="19"/>
      <c r="T21" s="13"/>
      <c r="U21" s="32" t="s">
        <v>682</v>
      </c>
      <c r="W21" s="32" t="s">
        <v>167</v>
      </c>
      <c r="Y21" s="32" t="s">
        <v>432</v>
      </c>
      <c r="Z21" s="32" t="s">
        <v>565</v>
      </c>
      <c r="AA21" s="94" t="s">
        <v>526</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v>
      </c>
      <c r="F22" s="18" t="s">
        <v>128</v>
      </c>
      <c r="G22" s="17"/>
      <c r="H22" s="13" t="str">
        <f t="shared" si="1"/>
        <v/>
      </c>
      <c r="I22" s="13" t="str">
        <f t="shared" si="5"/>
        <v>一般会計</v>
      </c>
      <c r="K22" s="13"/>
      <c r="L22" s="13"/>
      <c r="O22" s="13"/>
      <c r="P22" s="13"/>
      <c r="Q22" s="19"/>
      <c r="T22" s="13"/>
      <c r="U22" s="32" t="s">
        <v>683</v>
      </c>
      <c r="W22" s="32" t="s">
        <v>168</v>
      </c>
      <c r="Y22" s="32" t="s">
        <v>433</v>
      </c>
      <c r="Z22" s="32" t="s">
        <v>566</v>
      </c>
      <c r="AA22" s="94" t="s">
        <v>527</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v>
      </c>
      <c r="F23" s="18" t="s">
        <v>129</v>
      </c>
      <c r="G23" s="17"/>
      <c r="H23" s="13" t="str">
        <f t="shared" si="1"/>
        <v/>
      </c>
      <c r="I23" s="13" t="str">
        <f t="shared" si="5"/>
        <v>一般会計</v>
      </c>
      <c r="K23" s="13"/>
      <c r="L23" s="13"/>
      <c r="O23" s="13"/>
      <c r="P23" s="13"/>
      <c r="Q23" s="19"/>
      <c r="T23" s="13"/>
      <c r="U23" s="32" t="s">
        <v>684</v>
      </c>
      <c r="W23" s="32" t="s">
        <v>700</v>
      </c>
      <c r="Y23" s="32" t="s">
        <v>434</v>
      </c>
      <c r="Z23" s="32" t="s">
        <v>567</v>
      </c>
      <c r="AA23" s="94" t="s">
        <v>528</v>
      </c>
      <c r="AB23" s="94" t="s">
        <v>661</v>
      </c>
      <c r="AC23" s="31"/>
      <c r="AD23" s="31"/>
      <c r="AE23" s="31"/>
      <c r="AF23" s="30"/>
      <c r="AK23" s="51" t="str">
        <f t="shared" si="7"/>
        <v>V</v>
      </c>
    </row>
    <row r="24" spans="1:37" ht="13.5" customHeight="1" x14ac:dyDescent="0.15">
      <c r="A24" s="88" t="s">
        <v>401</v>
      </c>
      <c r="B24" s="15"/>
      <c r="C24" s="13" t="str">
        <f t="shared" si="9"/>
        <v/>
      </c>
      <c r="D24" s="13" t="str">
        <f>IF(C24="",D23,IF(D23&lt;&gt;"",CONCATENATE(D23,"、",C24),C24))</f>
        <v>子ども・若者育成支援、少子化社会対策</v>
      </c>
      <c r="F24" s="18" t="s">
        <v>406</v>
      </c>
      <c r="G24" s="17"/>
      <c r="H24" s="13" t="str">
        <f t="shared" si="1"/>
        <v/>
      </c>
      <c r="I24" s="13" t="str">
        <f t="shared" si="5"/>
        <v>一般会計</v>
      </c>
      <c r="K24" s="13"/>
      <c r="L24" s="13"/>
      <c r="O24" s="13"/>
      <c r="P24" s="13"/>
      <c r="Q24" s="19"/>
      <c r="T24" s="13"/>
      <c r="U24" s="32" t="s">
        <v>685</v>
      </c>
      <c r="Y24" s="32" t="s">
        <v>435</v>
      </c>
      <c r="Z24" s="32" t="s">
        <v>568</v>
      </c>
      <c r="AA24" s="94" t="s">
        <v>529</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436</v>
      </c>
      <c r="Z25" s="32" t="s">
        <v>569</v>
      </c>
      <c r="AA25" s="94" t="s">
        <v>530</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437</v>
      </c>
      <c r="Z26" s="32" t="s">
        <v>570</v>
      </c>
      <c r="AA26" s="94" t="s">
        <v>531</v>
      </c>
      <c r="AB26" s="94" t="s">
        <v>664</v>
      </c>
      <c r="AC26" s="31"/>
      <c r="AD26" s="31"/>
      <c r="AE26" s="31"/>
      <c r="AF26" s="30"/>
      <c r="AK26" s="51" t="str">
        <f t="shared" si="7"/>
        <v>Y</v>
      </c>
    </row>
    <row r="27" spans="1:37" ht="13.5" customHeight="1" x14ac:dyDescent="0.15">
      <c r="A27" s="13" t="str">
        <f>IF(D24="", "-", D24)</f>
        <v>子ども・若者育成支援、少子化社会対策</v>
      </c>
      <c r="B27" s="13"/>
      <c r="F27" s="18" t="s">
        <v>132</v>
      </c>
      <c r="G27" s="17"/>
      <c r="H27" s="13" t="str">
        <f t="shared" si="1"/>
        <v/>
      </c>
      <c r="I27" s="13" t="str">
        <f t="shared" si="5"/>
        <v>一般会計</v>
      </c>
      <c r="K27" s="13"/>
      <c r="L27" s="13"/>
      <c r="O27" s="13"/>
      <c r="P27" s="13"/>
      <c r="Q27" s="19"/>
      <c r="T27" s="13"/>
      <c r="U27" s="32" t="s">
        <v>688</v>
      </c>
      <c r="Y27" s="32" t="s">
        <v>438</v>
      </c>
      <c r="Z27" s="32" t="s">
        <v>571</v>
      </c>
      <c r="AA27" s="94" t="s">
        <v>532</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439</v>
      </c>
      <c r="Z28" s="32" t="s">
        <v>572</v>
      </c>
      <c r="AA28" s="94" t="s">
        <v>533</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440</v>
      </c>
      <c r="Z29" s="32" t="s">
        <v>573</v>
      </c>
      <c r="AA29" s="94" t="s">
        <v>534</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441</v>
      </c>
      <c r="Z30" s="32" t="s">
        <v>574</v>
      </c>
      <c r="AA30" s="94" t="s">
        <v>535</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442</v>
      </c>
      <c r="Z31" s="32" t="s">
        <v>575</v>
      </c>
      <c r="AA31" s="94" t="s">
        <v>536</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443</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444</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445</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447</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581</v>
      </c>
      <c r="AF37" s="30"/>
      <c r="AK37" s="51" t="str">
        <f t="shared" si="7"/>
        <v>j</v>
      </c>
    </row>
    <row r="38" spans="1:37" x14ac:dyDescent="0.15">
      <c r="A38" s="13"/>
      <c r="B38" s="13"/>
      <c r="F38" s="13"/>
      <c r="G38" s="19"/>
      <c r="K38" s="13"/>
      <c r="L38" s="13"/>
      <c r="O38" s="13"/>
      <c r="P38" s="13"/>
      <c r="Q38" s="19"/>
      <c r="T38" s="13"/>
      <c r="U38" s="32" t="s">
        <v>385</v>
      </c>
      <c r="Y38" s="32" t="s">
        <v>449</v>
      </c>
      <c r="Z38" s="32" t="s">
        <v>582</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583</v>
      </c>
      <c r="AF39" s="30"/>
      <c r="AK39" s="51" t="str">
        <f t="shared" si="7"/>
        <v>l</v>
      </c>
    </row>
    <row r="40" spans="1:37" x14ac:dyDescent="0.15">
      <c r="A40" s="13"/>
      <c r="B40" s="13"/>
      <c r="F40" s="13"/>
      <c r="G40" s="19"/>
      <c r="K40" s="13"/>
      <c r="L40" s="13"/>
      <c r="O40" s="13"/>
      <c r="P40" s="13"/>
      <c r="Q40" s="19"/>
      <c r="T40" s="13"/>
      <c r="Y40" s="32" t="s">
        <v>451</v>
      </c>
      <c r="Z40" s="32" t="s">
        <v>584</v>
      </c>
      <c r="AF40" s="30"/>
      <c r="AK40" s="51" t="str">
        <f t="shared" si="7"/>
        <v>m</v>
      </c>
    </row>
    <row r="41" spans="1:37" x14ac:dyDescent="0.15">
      <c r="A41" s="13"/>
      <c r="B41" s="13"/>
      <c r="F41" s="13"/>
      <c r="G41" s="19"/>
      <c r="K41" s="13"/>
      <c r="L41" s="13"/>
      <c r="O41" s="13"/>
      <c r="P41" s="13"/>
      <c r="Q41" s="19"/>
      <c r="T41" s="13"/>
      <c r="Y41" s="32" t="s">
        <v>452</v>
      </c>
      <c r="Z41" s="32" t="s">
        <v>585</v>
      </c>
      <c r="AF41" s="30"/>
      <c r="AK41" s="51" t="str">
        <f t="shared" si="7"/>
        <v>n</v>
      </c>
    </row>
    <row r="42" spans="1:37" x14ac:dyDescent="0.15">
      <c r="A42" s="13"/>
      <c r="B42" s="13"/>
      <c r="F42" s="13"/>
      <c r="G42" s="19"/>
      <c r="K42" s="13"/>
      <c r="L42" s="13"/>
      <c r="O42" s="13"/>
      <c r="P42" s="13"/>
      <c r="Q42" s="19"/>
      <c r="T42" s="13"/>
      <c r="Y42" s="32" t="s">
        <v>453</v>
      </c>
      <c r="Z42" s="32" t="s">
        <v>586</v>
      </c>
      <c r="AF42" s="30"/>
      <c r="AK42" s="51" t="str">
        <f t="shared" si="7"/>
        <v>o</v>
      </c>
    </row>
    <row r="43" spans="1:37" x14ac:dyDescent="0.15">
      <c r="A43" s="13"/>
      <c r="B43" s="13"/>
      <c r="F43" s="13"/>
      <c r="G43" s="19"/>
      <c r="K43" s="13"/>
      <c r="L43" s="13"/>
      <c r="O43" s="13"/>
      <c r="P43" s="13"/>
      <c r="Q43" s="19"/>
      <c r="T43" s="13"/>
      <c r="Y43" s="32" t="s">
        <v>454</v>
      </c>
      <c r="Z43" s="32" t="s">
        <v>587</v>
      </c>
      <c r="AF43" s="30"/>
      <c r="AK43" s="51" t="str">
        <f t="shared" si="7"/>
        <v>p</v>
      </c>
    </row>
    <row r="44" spans="1:37" x14ac:dyDescent="0.15">
      <c r="A44" s="13"/>
      <c r="B44" s="13"/>
      <c r="F44" s="13"/>
      <c r="G44" s="19"/>
      <c r="K44" s="13"/>
      <c r="L44" s="13"/>
      <c r="O44" s="13"/>
      <c r="P44" s="13"/>
      <c r="Q44" s="19"/>
      <c r="T44" s="13"/>
      <c r="Y44" s="32" t="s">
        <v>455</v>
      </c>
      <c r="Z44" s="32" t="s">
        <v>588</v>
      </c>
      <c r="AF44" s="30"/>
      <c r="AK44" s="51" t="str">
        <f t="shared" si="7"/>
        <v>q</v>
      </c>
    </row>
    <row r="45" spans="1:37" x14ac:dyDescent="0.15">
      <c r="A45" s="13"/>
      <c r="B45" s="13"/>
      <c r="F45" s="13"/>
      <c r="G45" s="19"/>
      <c r="K45" s="13"/>
      <c r="L45" s="13"/>
      <c r="O45" s="13"/>
      <c r="P45" s="13"/>
      <c r="Q45" s="19"/>
      <c r="T45" s="13"/>
      <c r="Y45" s="32" t="s">
        <v>456</v>
      </c>
      <c r="Z45" s="32" t="s">
        <v>589</v>
      </c>
      <c r="AF45" s="30"/>
      <c r="AK45" s="51" t="str">
        <f t="shared" si="7"/>
        <v>r</v>
      </c>
    </row>
    <row r="46" spans="1:37" x14ac:dyDescent="0.15">
      <c r="A46" s="13"/>
      <c r="B46" s="13"/>
      <c r="F46" s="13"/>
      <c r="G46" s="19"/>
      <c r="K46" s="13"/>
      <c r="L46" s="13"/>
      <c r="O46" s="13"/>
      <c r="P46" s="13"/>
      <c r="Q46" s="19"/>
      <c r="T46" s="13"/>
      <c r="Y46" s="32" t="s">
        <v>457</v>
      </c>
      <c r="Z46" s="32" t="s">
        <v>590</v>
      </c>
      <c r="AF46" s="30"/>
      <c r="AK46" s="51" t="str">
        <f t="shared" si="7"/>
        <v>s</v>
      </c>
    </row>
    <row r="47" spans="1:37" x14ac:dyDescent="0.15">
      <c r="A47" s="13"/>
      <c r="B47" s="13"/>
      <c r="F47" s="13"/>
      <c r="G47" s="19"/>
      <c r="K47" s="13"/>
      <c r="L47" s="13"/>
      <c r="O47" s="13"/>
      <c r="P47" s="13"/>
      <c r="Q47" s="19"/>
      <c r="T47" s="13"/>
      <c r="Y47" s="32" t="s">
        <v>458</v>
      </c>
      <c r="Z47" s="32" t="s">
        <v>591</v>
      </c>
      <c r="AF47" s="30"/>
      <c r="AK47" s="51" t="str">
        <f t="shared" si="7"/>
        <v>t</v>
      </c>
    </row>
    <row r="48" spans="1:37" x14ac:dyDescent="0.15">
      <c r="A48" s="13"/>
      <c r="B48" s="13"/>
      <c r="F48" s="13"/>
      <c r="G48" s="19"/>
      <c r="K48" s="13"/>
      <c r="L48" s="13"/>
      <c r="O48" s="13"/>
      <c r="P48" s="13"/>
      <c r="Q48" s="19"/>
      <c r="T48" s="13"/>
      <c r="Y48" s="32" t="s">
        <v>459</v>
      </c>
      <c r="Z48" s="32" t="s">
        <v>592</v>
      </c>
      <c r="AF48" s="30"/>
      <c r="AK48" s="51" t="str">
        <f t="shared" si="7"/>
        <v>u</v>
      </c>
    </row>
    <row r="49" spans="1:37" x14ac:dyDescent="0.15">
      <c r="A49" s="13"/>
      <c r="B49" s="13"/>
      <c r="F49" s="13"/>
      <c r="G49" s="19"/>
      <c r="K49" s="13"/>
      <c r="L49" s="13"/>
      <c r="O49" s="13"/>
      <c r="P49" s="13"/>
      <c r="Q49" s="19"/>
      <c r="T49" s="13"/>
      <c r="Y49" s="32" t="s">
        <v>460</v>
      </c>
      <c r="Z49" s="32" t="s">
        <v>593</v>
      </c>
      <c r="AF49" s="30"/>
      <c r="AK49" s="51" t="str">
        <f t="shared" si="7"/>
        <v>v</v>
      </c>
    </row>
    <row r="50" spans="1:37" x14ac:dyDescent="0.15">
      <c r="A50" s="13"/>
      <c r="B50" s="13"/>
      <c r="F50" s="13"/>
      <c r="G50" s="19"/>
      <c r="K50" s="13"/>
      <c r="L50" s="13"/>
      <c r="O50" s="13"/>
      <c r="P50" s="13"/>
      <c r="Q50" s="19"/>
      <c r="T50" s="13"/>
      <c r="Y50" s="32" t="s">
        <v>461</v>
      </c>
      <c r="Z50" s="32" t="s">
        <v>594</v>
      </c>
      <c r="AF50" s="30"/>
    </row>
    <row r="51" spans="1:37" x14ac:dyDescent="0.15">
      <c r="A51" s="13"/>
      <c r="B51" s="13"/>
      <c r="F51" s="13"/>
      <c r="G51" s="19"/>
      <c r="K51" s="13"/>
      <c r="L51" s="13"/>
      <c r="O51" s="13"/>
      <c r="P51" s="13"/>
      <c r="Q51" s="19"/>
      <c r="T51" s="13"/>
      <c r="Y51" s="32" t="s">
        <v>462</v>
      </c>
      <c r="Z51" s="32" t="s">
        <v>595</v>
      </c>
      <c r="AF51" s="30"/>
    </row>
    <row r="52" spans="1:37" x14ac:dyDescent="0.15">
      <c r="A52" s="13"/>
      <c r="B52" s="13"/>
      <c r="F52" s="13"/>
      <c r="G52" s="19"/>
      <c r="K52" s="13"/>
      <c r="L52" s="13"/>
      <c r="O52" s="13"/>
      <c r="P52" s="13"/>
      <c r="Q52" s="19"/>
      <c r="T52" s="13"/>
      <c r="Y52" s="32" t="s">
        <v>463</v>
      </c>
      <c r="Z52" s="32" t="s">
        <v>596</v>
      </c>
      <c r="AF52" s="30"/>
    </row>
    <row r="53" spans="1:37" x14ac:dyDescent="0.15">
      <c r="A53" s="13"/>
      <c r="B53" s="13"/>
      <c r="F53" s="13"/>
      <c r="G53" s="19"/>
      <c r="K53" s="13"/>
      <c r="L53" s="13"/>
      <c r="O53" s="13"/>
      <c r="P53" s="13"/>
      <c r="Q53" s="19"/>
      <c r="T53" s="13"/>
      <c r="Y53" s="32" t="s">
        <v>464</v>
      </c>
      <c r="Z53" s="32" t="s">
        <v>597</v>
      </c>
      <c r="AF53" s="30"/>
    </row>
    <row r="54" spans="1:37" x14ac:dyDescent="0.15">
      <c r="A54" s="13"/>
      <c r="B54" s="13"/>
      <c r="F54" s="13"/>
      <c r="G54" s="19"/>
      <c r="K54" s="13"/>
      <c r="L54" s="13"/>
      <c r="O54" s="13"/>
      <c r="P54" s="20"/>
      <c r="Q54" s="19"/>
      <c r="T54" s="13"/>
      <c r="Y54" s="32" t="s">
        <v>465</v>
      </c>
      <c r="Z54" s="32" t="s">
        <v>598</v>
      </c>
      <c r="AF54" s="30"/>
    </row>
    <row r="55" spans="1:37" x14ac:dyDescent="0.15">
      <c r="A55" s="13"/>
      <c r="B55" s="13"/>
      <c r="F55" s="13"/>
      <c r="G55" s="19"/>
      <c r="K55" s="13"/>
      <c r="L55" s="13"/>
      <c r="O55" s="13"/>
      <c r="P55" s="13"/>
      <c r="Q55" s="19"/>
      <c r="T55" s="13"/>
      <c r="Y55" s="32" t="s">
        <v>466</v>
      </c>
      <c r="Z55" s="32" t="s">
        <v>599</v>
      </c>
      <c r="AF55" s="30"/>
    </row>
    <row r="56" spans="1:37" x14ac:dyDescent="0.15">
      <c r="A56" s="13"/>
      <c r="B56" s="13"/>
      <c r="F56" s="13"/>
      <c r="G56" s="19"/>
      <c r="K56" s="13"/>
      <c r="L56" s="13"/>
      <c r="O56" s="13"/>
      <c r="P56" s="13"/>
      <c r="Q56" s="19"/>
      <c r="T56" s="13"/>
      <c r="Y56" s="32" t="s">
        <v>467</v>
      </c>
      <c r="Z56" s="32" t="s">
        <v>600</v>
      </c>
      <c r="AF56" s="30"/>
    </row>
    <row r="57" spans="1:37" x14ac:dyDescent="0.15">
      <c r="A57" s="13"/>
      <c r="B57" s="13"/>
      <c r="F57" s="13"/>
      <c r="G57" s="19"/>
      <c r="K57" s="13"/>
      <c r="L57" s="13"/>
      <c r="O57" s="13"/>
      <c r="P57" s="13"/>
      <c r="Q57" s="19"/>
      <c r="T57" s="13"/>
      <c r="Y57" s="32" t="s">
        <v>468</v>
      </c>
      <c r="Z57" s="32" t="s">
        <v>601</v>
      </c>
      <c r="AF57" s="30"/>
    </row>
    <row r="58" spans="1:37" x14ac:dyDescent="0.15">
      <c r="A58" s="13"/>
      <c r="B58" s="13"/>
      <c r="F58" s="13"/>
      <c r="G58" s="19"/>
      <c r="K58" s="13"/>
      <c r="L58" s="13"/>
      <c r="O58" s="13"/>
      <c r="P58" s="13"/>
      <c r="Q58" s="19"/>
      <c r="T58" s="13"/>
      <c r="Y58" s="32" t="s">
        <v>469</v>
      </c>
      <c r="Z58" s="32" t="s">
        <v>602</v>
      </c>
      <c r="AF58" s="30"/>
    </row>
    <row r="59" spans="1:37" x14ac:dyDescent="0.15">
      <c r="A59" s="13"/>
      <c r="B59" s="13"/>
      <c r="F59" s="13"/>
      <c r="G59" s="19"/>
      <c r="K59" s="13"/>
      <c r="L59" s="13"/>
      <c r="O59" s="13"/>
      <c r="P59" s="13"/>
      <c r="Q59" s="19"/>
      <c r="T59" s="13"/>
      <c r="Y59" s="32" t="s">
        <v>470</v>
      </c>
      <c r="Z59" s="32" t="s">
        <v>603</v>
      </c>
      <c r="AF59" s="30"/>
    </row>
    <row r="60" spans="1:37" x14ac:dyDescent="0.15">
      <c r="A60" s="13"/>
      <c r="B60" s="13"/>
      <c r="F60" s="13"/>
      <c r="G60" s="19"/>
      <c r="K60" s="13"/>
      <c r="L60" s="13"/>
      <c r="O60" s="13"/>
      <c r="P60" s="13"/>
      <c r="Q60" s="19"/>
      <c r="T60" s="13"/>
      <c r="Y60" s="32" t="s">
        <v>471</v>
      </c>
      <c r="Z60" s="32" t="s">
        <v>604</v>
      </c>
      <c r="AF60" s="30"/>
    </row>
    <row r="61" spans="1:37" x14ac:dyDescent="0.15">
      <c r="A61" s="13"/>
      <c r="B61" s="13"/>
      <c r="F61" s="13"/>
      <c r="G61" s="19"/>
      <c r="K61" s="13"/>
      <c r="L61" s="13"/>
      <c r="O61" s="13"/>
      <c r="P61" s="13"/>
      <c r="Q61" s="19"/>
      <c r="T61" s="13"/>
      <c r="Y61" s="32" t="s">
        <v>472</v>
      </c>
      <c r="Z61" s="32" t="s">
        <v>605</v>
      </c>
      <c r="AF61" s="30"/>
    </row>
    <row r="62" spans="1:37" x14ac:dyDescent="0.15">
      <c r="A62" s="13"/>
      <c r="B62" s="13"/>
      <c r="F62" s="13"/>
      <c r="G62" s="19"/>
      <c r="K62" s="13"/>
      <c r="L62" s="13"/>
      <c r="O62" s="13"/>
      <c r="P62" s="13"/>
      <c r="Q62" s="19"/>
      <c r="T62" s="13"/>
      <c r="Y62" s="32" t="s">
        <v>473</v>
      </c>
      <c r="Z62" s="32" t="s">
        <v>606</v>
      </c>
      <c r="AF62" s="30"/>
    </row>
    <row r="63" spans="1:37" x14ac:dyDescent="0.15">
      <c r="A63" s="13"/>
      <c r="B63" s="13"/>
      <c r="F63" s="13"/>
      <c r="G63" s="19"/>
      <c r="K63" s="13"/>
      <c r="L63" s="13"/>
      <c r="O63" s="13"/>
      <c r="P63" s="13"/>
      <c r="Q63" s="19"/>
      <c r="T63" s="13"/>
      <c r="Y63" s="32" t="s">
        <v>474</v>
      </c>
      <c r="Z63" s="32" t="s">
        <v>607</v>
      </c>
      <c r="AF63" s="30"/>
    </row>
    <row r="64" spans="1:37" x14ac:dyDescent="0.15">
      <c r="A64" s="13"/>
      <c r="B64" s="13"/>
      <c r="F64" s="13"/>
      <c r="G64" s="19"/>
      <c r="K64" s="13"/>
      <c r="L64" s="13"/>
      <c r="O64" s="13"/>
      <c r="P64" s="13"/>
      <c r="Q64" s="19"/>
      <c r="T64" s="13"/>
      <c r="Y64" s="32" t="s">
        <v>475</v>
      </c>
      <c r="Z64" s="32" t="s">
        <v>608</v>
      </c>
      <c r="AF64" s="30"/>
    </row>
    <row r="65" spans="1:32" x14ac:dyDescent="0.15">
      <c r="A65" s="13"/>
      <c r="B65" s="13"/>
      <c r="F65" s="13"/>
      <c r="G65" s="19"/>
      <c r="K65" s="13"/>
      <c r="L65" s="13"/>
      <c r="O65" s="13"/>
      <c r="P65" s="13"/>
      <c r="Q65" s="19"/>
      <c r="T65" s="13"/>
      <c r="Y65" s="32" t="s">
        <v>476</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477</v>
      </c>
      <c r="Z67" s="32" t="s">
        <v>611</v>
      </c>
      <c r="AF67" s="30"/>
    </row>
    <row r="68" spans="1:32" x14ac:dyDescent="0.15">
      <c r="A68" s="13"/>
      <c r="B68" s="13"/>
      <c r="F68" s="13"/>
      <c r="G68" s="19"/>
      <c r="K68" s="13"/>
      <c r="L68" s="13"/>
      <c r="O68" s="13"/>
      <c r="P68" s="13"/>
      <c r="Q68" s="19"/>
      <c r="T68" s="13"/>
      <c r="Y68" s="32" t="s">
        <v>478</v>
      </c>
      <c r="Z68" s="32" t="s">
        <v>612</v>
      </c>
      <c r="AF68" s="30"/>
    </row>
    <row r="69" spans="1:32" x14ac:dyDescent="0.15">
      <c r="A69" s="13"/>
      <c r="B69" s="13"/>
      <c r="F69" s="13"/>
      <c r="G69" s="19"/>
      <c r="K69" s="13"/>
      <c r="L69" s="13"/>
      <c r="O69" s="13"/>
      <c r="P69" s="13"/>
      <c r="Q69" s="19"/>
      <c r="T69" s="13"/>
      <c r="Y69" s="32" t="s">
        <v>479</v>
      </c>
      <c r="Z69" s="32" t="s">
        <v>613</v>
      </c>
      <c r="AF69" s="30"/>
    </row>
    <row r="70" spans="1:32" x14ac:dyDescent="0.15">
      <c r="A70" s="13"/>
      <c r="B70" s="13"/>
      <c r="Y70" s="32" t="s">
        <v>480</v>
      </c>
      <c r="Z70" s="32" t="s">
        <v>614</v>
      </c>
    </row>
    <row r="71" spans="1:32" x14ac:dyDescent="0.15">
      <c r="Y71" s="32" t="s">
        <v>481</v>
      </c>
      <c r="Z71" s="32" t="s">
        <v>615</v>
      </c>
    </row>
    <row r="72" spans="1:32" x14ac:dyDescent="0.15">
      <c r="Y72" s="32" t="s">
        <v>482</v>
      </c>
      <c r="Z72" s="32" t="s">
        <v>616</v>
      </c>
    </row>
    <row r="73" spans="1:32" x14ac:dyDescent="0.15">
      <c r="Y73" s="32" t="s">
        <v>483</v>
      </c>
      <c r="Z73" s="32" t="s">
        <v>617</v>
      </c>
    </row>
    <row r="74" spans="1:32" x14ac:dyDescent="0.15">
      <c r="Y74" s="32" t="s">
        <v>484</v>
      </c>
      <c r="Z74" s="32" t="s">
        <v>618</v>
      </c>
    </row>
    <row r="75" spans="1:32" x14ac:dyDescent="0.15">
      <c r="Y75" s="32" t="s">
        <v>485</v>
      </c>
      <c r="Z75" s="32" t="s">
        <v>619</v>
      </c>
    </row>
    <row r="76" spans="1:32" x14ac:dyDescent="0.15">
      <c r="Y76" s="32" t="s">
        <v>486</v>
      </c>
      <c r="Z76" s="32" t="s">
        <v>620</v>
      </c>
    </row>
    <row r="77" spans="1:32" x14ac:dyDescent="0.15">
      <c r="Y77" s="32" t="s">
        <v>487</v>
      </c>
      <c r="Z77" s="32" t="s">
        <v>621</v>
      </c>
    </row>
    <row r="78" spans="1:32" x14ac:dyDescent="0.15">
      <c r="Y78" s="32" t="s">
        <v>488</v>
      </c>
      <c r="Z78" s="32" t="s">
        <v>622</v>
      </c>
    </row>
    <row r="79" spans="1:32" x14ac:dyDescent="0.15">
      <c r="Y79" s="32" t="s">
        <v>489</v>
      </c>
      <c r="Z79" s="32" t="s">
        <v>623</v>
      </c>
    </row>
    <row r="80" spans="1:32" x14ac:dyDescent="0.15">
      <c r="Y80" s="32" t="s">
        <v>490</v>
      </c>
      <c r="Z80" s="32" t="s">
        <v>624</v>
      </c>
    </row>
    <row r="81" spans="25:26" x14ac:dyDescent="0.15">
      <c r="Y81" s="32" t="s">
        <v>491</v>
      </c>
      <c r="Z81" s="32" t="s">
        <v>625</v>
      </c>
    </row>
    <row r="82" spans="25:26" x14ac:dyDescent="0.15">
      <c r="Y82" s="32" t="s">
        <v>492</v>
      </c>
      <c r="Z82" s="32" t="s">
        <v>626</v>
      </c>
    </row>
    <row r="83" spans="25:26" x14ac:dyDescent="0.15">
      <c r="Y83" s="32" t="s">
        <v>493</v>
      </c>
      <c r="Z83" s="32" t="s">
        <v>627</v>
      </c>
    </row>
    <row r="84" spans="25:26" x14ac:dyDescent="0.15">
      <c r="Y84" s="32" t="s">
        <v>494</v>
      </c>
      <c r="Z84" s="32" t="s">
        <v>628</v>
      </c>
    </row>
    <row r="85" spans="25:26" x14ac:dyDescent="0.15">
      <c r="Y85" s="32" t="s">
        <v>495</v>
      </c>
      <c r="Z85" s="32" t="s">
        <v>629</v>
      </c>
    </row>
    <row r="86" spans="25:26" x14ac:dyDescent="0.15">
      <c r="Y86" s="32" t="s">
        <v>496</v>
      </c>
      <c r="Z86" s="32" t="s">
        <v>630</v>
      </c>
    </row>
    <row r="87" spans="25:26" x14ac:dyDescent="0.15">
      <c r="Y87" s="32" t="s">
        <v>497</v>
      </c>
      <c r="Z87" s="32" t="s">
        <v>631</v>
      </c>
    </row>
    <row r="88" spans="25:26" x14ac:dyDescent="0.15">
      <c r="Y88" s="32" t="s">
        <v>498</v>
      </c>
      <c r="Z88" s="32" t="s">
        <v>632</v>
      </c>
    </row>
    <row r="89" spans="25:26" x14ac:dyDescent="0.15">
      <c r="Y89" s="32" t="s">
        <v>499</v>
      </c>
      <c r="Z89" s="32" t="s">
        <v>633</v>
      </c>
    </row>
    <row r="90" spans="25:26" x14ac:dyDescent="0.15">
      <c r="Y90" s="32" t="s">
        <v>500</v>
      </c>
      <c r="Z90" s="32" t="s">
        <v>634</v>
      </c>
    </row>
    <row r="91" spans="25:26" x14ac:dyDescent="0.15">
      <c r="Y91" s="32" t="s">
        <v>501</v>
      </c>
      <c r="Z91" s="32" t="s">
        <v>635</v>
      </c>
    </row>
    <row r="92" spans="25:26" x14ac:dyDescent="0.15">
      <c r="Y92" s="32" t="s">
        <v>502</v>
      </c>
      <c r="Z92" s="32" t="s">
        <v>636</v>
      </c>
    </row>
    <row r="93" spans="25:26" x14ac:dyDescent="0.15">
      <c r="Y93" s="32" t="s">
        <v>503</v>
      </c>
      <c r="Z93" s="32" t="s">
        <v>637</v>
      </c>
    </row>
    <row r="94" spans="25:26" x14ac:dyDescent="0.15">
      <c r="Y94" s="32" t="s">
        <v>504</v>
      </c>
      <c r="Z94" s="32" t="s">
        <v>638</v>
      </c>
    </row>
    <row r="95" spans="25:26" x14ac:dyDescent="0.15">
      <c r="Y95" s="32" t="s">
        <v>505</v>
      </c>
      <c r="Z95" s="32" t="s">
        <v>639</v>
      </c>
    </row>
    <row r="96" spans="25:26" x14ac:dyDescent="0.15">
      <c r="Y96" s="32" t="s">
        <v>407</v>
      </c>
      <c r="Z96" s="32" t="s">
        <v>640</v>
      </c>
    </row>
    <row r="97" spans="25:26" x14ac:dyDescent="0.15">
      <c r="Y97" s="32" t="s">
        <v>506</v>
      </c>
      <c r="Z97" s="32" t="s">
        <v>641</v>
      </c>
    </row>
    <row r="98" spans="25:26" x14ac:dyDescent="0.15">
      <c r="Y98" s="32" t="s">
        <v>507</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5" zoomScaleNormal="75" zoomScaleSheetLayoutView="75" zoomScalePageLayoutView="70" workbookViewId="0">
      <selection activeCell="BJ13" sqref="BJ13"/>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345</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387</v>
      </c>
      <c r="AF2" s="1026"/>
      <c r="AG2" s="1026"/>
      <c r="AH2" s="1026"/>
      <c r="AI2" s="1026" t="s">
        <v>409</v>
      </c>
      <c r="AJ2" s="1026"/>
      <c r="AK2" s="1026"/>
      <c r="AL2" s="556"/>
      <c r="AM2" s="1026" t="s">
        <v>506</v>
      </c>
      <c r="AN2" s="1026"/>
      <c r="AO2" s="1026"/>
      <c r="AP2" s="556"/>
      <c r="AQ2" s="158" t="s">
        <v>232</v>
      </c>
      <c r="AR2" s="133"/>
      <c r="AS2" s="133"/>
      <c r="AT2" s="134"/>
      <c r="AU2" s="532" t="s">
        <v>134</v>
      </c>
      <c r="AV2" s="532"/>
      <c r="AW2" s="532"/>
      <c r="AX2" s="533"/>
      <c r="AY2" s="34">
        <f>COUNTA($G$4)</f>
        <v>1</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t="s">
        <v>720</v>
      </c>
      <c r="AR3" s="200"/>
      <c r="AS3" s="136" t="s">
        <v>233</v>
      </c>
      <c r="AT3" s="137"/>
      <c r="AU3" s="200">
        <v>4</v>
      </c>
      <c r="AV3" s="200"/>
      <c r="AW3" s="392" t="s">
        <v>179</v>
      </c>
      <c r="AX3" s="393"/>
      <c r="AY3" s="34">
        <f>$AY$2</f>
        <v>1</v>
      </c>
    </row>
    <row r="4" spans="1:51" ht="39.75" customHeight="1" x14ac:dyDescent="0.15">
      <c r="A4" s="397"/>
      <c r="B4" s="395"/>
      <c r="C4" s="395"/>
      <c r="D4" s="395"/>
      <c r="E4" s="395"/>
      <c r="F4" s="396"/>
      <c r="G4" s="563" t="s">
        <v>726</v>
      </c>
      <c r="H4" s="993"/>
      <c r="I4" s="993"/>
      <c r="J4" s="993"/>
      <c r="K4" s="993"/>
      <c r="L4" s="993"/>
      <c r="M4" s="993"/>
      <c r="N4" s="993"/>
      <c r="O4" s="994"/>
      <c r="P4" s="108" t="s">
        <v>780</v>
      </c>
      <c r="Q4" s="1001"/>
      <c r="R4" s="1001"/>
      <c r="S4" s="1001"/>
      <c r="T4" s="1001"/>
      <c r="U4" s="1001"/>
      <c r="V4" s="1001"/>
      <c r="W4" s="1001"/>
      <c r="X4" s="1002"/>
      <c r="Y4" s="1011" t="s">
        <v>12</v>
      </c>
      <c r="Z4" s="1012"/>
      <c r="AA4" s="1013"/>
      <c r="AB4" s="460" t="s">
        <v>368</v>
      </c>
      <c r="AC4" s="1015"/>
      <c r="AD4" s="1015"/>
      <c r="AE4" s="218" t="s">
        <v>720</v>
      </c>
      <c r="AF4" s="219"/>
      <c r="AG4" s="219"/>
      <c r="AH4" s="219"/>
      <c r="AI4" s="218">
        <v>47.8</v>
      </c>
      <c r="AJ4" s="219"/>
      <c r="AK4" s="219"/>
      <c r="AL4" s="219"/>
      <c r="AM4" s="218" t="s">
        <v>720</v>
      </c>
      <c r="AN4" s="219"/>
      <c r="AO4" s="219"/>
      <c r="AP4" s="219"/>
      <c r="AQ4" s="336" t="s">
        <v>720</v>
      </c>
      <c r="AR4" s="208"/>
      <c r="AS4" s="208"/>
      <c r="AT4" s="337"/>
      <c r="AU4" s="219" t="s">
        <v>720</v>
      </c>
      <c r="AV4" s="219"/>
      <c r="AW4" s="219"/>
      <c r="AX4" s="221"/>
      <c r="AY4" s="34">
        <f t="shared" ref="AY4:AY8" si="0">$AY$2</f>
        <v>1</v>
      </c>
    </row>
    <row r="5" spans="1:51" ht="39.7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t="s">
        <v>368</v>
      </c>
      <c r="AC5" s="1014"/>
      <c r="AD5" s="1014"/>
      <c r="AE5" s="218" t="s">
        <v>720</v>
      </c>
      <c r="AF5" s="219"/>
      <c r="AG5" s="219"/>
      <c r="AH5" s="219"/>
      <c r="AI5" s="218" t="s">
        <v>793</v>
      </c>
      <c r="AJ5" s="219"/>
      <c r="AK5" s="219"/>
      <c r="AL5" s="219"/>
      <c r="AM5" s="218" t="s">
        <v>720</v>
      </c>
      <c r="AN5" s="219"/>
      <c r="AO5" s="219"/>
      <c r="AP5" s="219"/>
      <c r="AQ5" s="336" t="s">
        <v>720</v>
      </c>
      <c r="AR5" s="208"/>
      <c r="AS5" s="208"/>
      <c r="AT5" s="337"/>
      <c r="AU5" s="219">
        <v>50</v>
      </c>
      <c r="AV5" s="219"/>
      <c r="AW5" s="219"/>
      <c r="AX5" s="221"/>
      <c r="AY5" s="34">
        <f t="shared" si="0"/>
        <v>1</v>
      </c>
    </row>
    <row r="6" spans="1:51" ht="39.7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t="s">
        <v>720</v>
      </c>
      <c r="AF6" s="219"/>
      <c r="AG6" s="219"/>
      <c r="AH6" s="219"/>
      <c r="AI6" s="218" t="s">
        <v>793</v>
      </c>
      <c r="AJ6" s="219"/>
      <c r="AK6" s="219"/>
      <c r="AL6" s="219"/>
      <c r="AM6" s="218" t="s">
        <v>720</v>
      </c>
      <c r="AN6" s="219"/>
      <c r="AO6" s="219"/>
      <c r="AP6" s="219"/>
      <c r="AQ6" s="336" t="s">
        <v>720</v>
      </c>
      <c r="AR6" s="208"/>
      <c r="AS6" s="208"/>
      <c r="AT6" s="337"/>
      <c r="AU6" s="219" t="s">
        <v>720</v>
      </c>
      <c r="AV6" s="219"/>
      <c r="AW6" s="219"/>
      <c r="AX6" s="221"/>
      <c r="AY6" s="34">
        <f t="shared" si="0"/>
        <v>1</v>
      </c>
    </row>
    <row r="7" spans="1:51" customFormat="1" ht="23.25" customHeight="1" x14ac:dyDescent="0.15">
      <c r="A7" s="228" t="s">
        <v>377</v>
      </c>
      <c r="B7" s="229"/>
      <c r="C7" s="229"/>
      <c r="D7" s="229"/>
      <c r="E7" s="229"/>
      <c r="F7" s="230"/>
      <c r="G7" s="234" t="s">
        <v>728</v>
      </c>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1</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1</v>
      </c>
    </row>
    <row r="9" spans="1:51" ht="18.75" customHeight="1" x14ac:dyDescent="0.15">
      <c r="A9" s="394" t="s">
        <v>345</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387</v>
      </c>
      <c r="AF9" s="1026"/>
      <c r="AG9" s="1026"/>
      <c r="AH9" s="1026"/>
      <c r="AI9" s="1026" t="s">
        <v>409</v>
      </c>
      <c r="AJ9" s="1026"/>
      <c r="AK9" s="1026"/>
      <c r="AL9" s="556"/>
      <c r="AM9" s="1026" t="s">
        <v>506</v>
      </c>
      <c r="AN9" s="1026"/>
      <c r="AO9" s="1026"/>
      <c r="AP9" s="556"/>
      <c r="AQ9" s="158" t="s">
        <v>232</v>
      </c>
      <c r="AR9" s="133"/>
      <c r="AS9" s="133"/>
      <c r="AT9" s="134"/>
      <c r="AU9" s="532" t="s">
        <v>134</v>
      </c>
      <c r="AV9" s="532"/>
      <c r="AW9" s="532"/>
      <c r="AX9" s="533"/>
      <c r="AY9" s="34">
        <f>COUNTA($G$11)</f>
        <v>1</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t="s">
        <v>720</v>
      </c>
      <c r="AR10" s="200"/>
      <c r="AS10" s="136" t="s">
        <v>233</v>
      </c>
      <c r="AT10" s="137"/>
      <c r="AU10" s="200">
        <v>4</v>
      </c>
      <c r="AV10" s="200"/>
      <c r="AW10" s="392" t="s">
        <v>179</v>
      </c>
      <c r="AX10" s="393"/>
      <c r="AY10" s="34">
        <f>$AY$9</f>
        <v>1</v>
      </c>
    </row>
    <row r="11" spans="1:51" ht="40.5" customHeight="1" x14ac:dyDescent="0.15">
      <c r="A11" s="397"/>
      <c r="B11" s="395"/>
      <c r="C11" s="395"/>
      <c r="D11" s="395"/>
      <c r="E11" s="395"/>
      <c r="F11" s="396"/>
      <c r="G11" s="563" t="s">
        <v>726</v>
      </c>
      <c r="H11" s="993"/>
      <c r="I11" s="993"/>
      <c r="J11" s="993"/>
      <c r="K11" s="993"/>
      <c r="L11" s="993"/>
      <c r="M11" s="993"/>
      <c r="N11" s="993"/>
      <c r="O11" s="994"/>
      <c r="P11" s="108" t="s">
        <v>781</v>
      </c>
      <c r="Q11" s="1001"/>
      <c r="R11" s="1001"/>
      <c r="S11" s="1001"/>
      <c r="T11" s="1001"/>
      <c r="U11" s="1001"/>
      <c r="V11" s="1001"/>
      <c r="W11" s="1001"/>
      <c r="X11" s="1002"/>
      <c r="Y11" s="1011" t="s">
        <v>12</v>
      </c>
      <c r="Z11" s="1012"/>
      <c r="AA11" s="1013"/>
      <c r="AB11" s="460" t="s">
        <v>368</v>
      </c>
      <c r="AC11" s="1015"/>
      <c r="AD11" s="1015"/>
      <c r="AE11" s="218" t="s">
        <v>720</v>
      </c>
      <c r="AF11" s="219"/>
      <c r="AG11" s="219"/>
      <c r="AH11" s="219"/>
      <c r="AI11" s="218">
        <v>40.9</v>
      </c>
      <c r="AJ11" s="219"/>
      <c r="AK11" s="219"/>
      <c r="AL11" s="219"/>
      <c r="AM11" s="218" t="s">
        <v>720</v>
      </c>
      <c r="AN11" s="219"/>
      <c r="AO11" s="219"/>
      <c r="AP11" s="219"/>
      <c r="AQ11" s="336" t="s">
        <v>720</v>
      </c>
      <c r="AR11" s="208"/>
      <c r="AS11" s="208"/>
      <c r="AT11" s="337"/>
      <c r="AU11" s="219" t="s">
        <v>720</v>
      </c>
      <c r="AV11" s="219"/>
      <c r="AW11" s="219"/>
      <c r="AX11" s="221"/>
      <c r="AY11" s="34">
        <f t="shared" ref="AY11:AY15" si="1">$AY$9</f>
        <v>1</v>
      </c>
    </row>
    <row r="12" spans="1:51" ht="40.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t="s">
        <v>368</v>
      </c>
      <c r="AC12" s="1014"/>
      <c r="AD12" s="1014"/>
      <c r="AE12" s="218" t="s">
        <v>720</v>
      </c>
      <c r="AF12" s="219"/>
      <c r="AG12" s="219"/>
      <c r="AH12" s="219"/>
      <c r="AI12" s="218" t="s">
        <v>793</v>
      </c>
      <c r="AJ12" s="219"/>
      <c r="AK12" s="219"/>
      <c r="AL12" s="219"/>
      <c r="AM12" s="218" t="s">
        <v>720</v>
      </c>
      <c r="AN12" s="219"/>
      <c r="AO12" s="219"/>
      <c r="AP12" s="219"/>
      <c r="AQ12" s="336" t="s">
        <v>720</v>
      </c>
      <c r="AR12" s="208"/>
      <c r="AS12" s="208"/>
      <c r="AT12" s="337"/>
      <c r="AU12" s="219">
        <v>50</v>
      </c>
      <c r="AV12" s="219"/>
      <c r="AW12" s="219"/>
      <c r="AX12" s="221"/>
      <c r="AY12" s="34">
        <f t="shared" si="1"/>
        <v>1</v>
      </c>
    </row>
    <row r="13" spans="1:51" ht="40.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t="s">
        <v>720</v>
      </c>
      <c r="AF13" s="219"/>
      <c r="AG13" s="219"/>
      <c r="AH13" s="219"/>
      <c r="AI13" s="218" t="s">
        <v>793</v>
      </c>
      <c r="AJ13" s="219"/>
      <c r="AK13" s="219"/>
      <c r="AL13" s="219"/>
      <c r="AM13" s="218" t="s">
        <v>720</v>
      </c>
      <c r="AN13" s="219"/>
      <c r="AO13" s="219"/>
      <c r="AP13" s="219"/>
      <c r="AQ13" s="336" t="s">
        <v>720</v>
      </c>
      <c r="AR13" s="208"/>
      <c r="AS13" s="208"/>
      <c r="AT13" s="337"/>
      <c r="AU13" s="219" t="s">
        <v>720</v>
      </c>
      <c r="AV13" s="219"/>
      <c r="AW13" s="219"/>
      <c r="AX13" s="221"/>
      <c r="AY13" s="34">
        <f t="shared" si="1"/>
        <v>1</v>
      </c>
    </row>
    <row r="14" spans="1:51" customFormat="1" ht="23.25" customHeight="1" x14ac:dyDescent="0.15">
      <c r="A14" s="228" t="s">
        <v>377</v>
      </c>
      <c r="B14" s="229"/>
      <c r="C14" s="229"/>
      <c r="D14" s="229"/>
      <c r="E14" s="229"/>
      <c r="F14" s="230"/>
      <c r="G14" s="234" t="s">
        <v>728</v>
      </c>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1</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1</v>
      </c>
    </row>
    <row r="16" spans="1:51" ht="18.75" customHeight="1" x14ac:dyDescent="0.15">
      <c r="A16" s="394" t="s">
        <v>345</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387</v>
      </c>
      <c r="AF16" s="1026"/>
      <c r="AG16" s="1026"/>
      <c r="AH16" s="1026"/>
      <c r="AI16" s="1026" t="s">
        <v>409</v>
      </c>
      <c r="AJ16" s="1026"/>
      <c r="AK16" s="1026"/>
      <c r="AL16" s="556"/>
      <c r="AM16" s="1026" t="s">
        <v>506</v>
      </c>
      <c r="AN16" s="1026"/>
      <c r="AO16" s="1026"/>
      <c r="AP16" s="556"/>
      <c r="AQ16" s="158" t="s">
        <v>232</v>
      </c>
      <c r="AR16" s="133"/>
      <c r="AS16" s="133"/>
      <c r="AT16" s="134"/>
      <c r="AU16" s="532" t="s">
        <v>134</v>
      </c>
      <c r="AV16" s="532"/>
      <c r="AW16" s="532"/>
      <c r="AX16" s="533"/>
      <c r="AY16" s="34">
        <f>COUNTA($G$18)</f>
        <v>1</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t="s">
        <v>720</v>
      </c>
      <c r="AR17" s="200"/>
      <c r="AS17" s="136" t="s">
        <v>233</v>
      </c>
      <c r="AT17" s="137"/>
      <c r="AU17" s="200">
        <v>4</v>
      </c>
      <c r="AV17" s="200"/>
      <c r="AW17" s="392" t="s">
        <v>179</v>
      </c>
      <c r="AX17" s="393"/>
      <c r="AY17" s="34">
        <f>$AY$16</f>
        <v>1</v>
      </c>
    </row>
    <row r="18" spans="1:51" ht="42" customHeight="1" x14ac:dyDescent="0.15">
      <c r="A18" s="397"/>
      <c r="B18" s="395"/>
      <c r="C18" s="395"/>
      <c r="D18" s="395"/>
      <c r="E18" s="395"/>
      <c r="F18" s="396"/>
      <c r="G18" s="563" t="s">
        <v>726</v>
      </c>
      <c r="H18" s="993"/>
      <c r="I18" s="993"/>
      <c r="J18" s="993"/>
      <c r="K18" s="993"/>
      <c r="L18" s="993"/>
      <c r="M18" s="993"/>
      <c r="N18" s="993"/>
      <c r="O18" s="994"/>
      <c r="P18" s="108" t="s">
        <v>782</v>
      </c>
      <c r="Q18" s="1001"/>
      <c r="R18" s="1001"/>
      <c r="S18" s="1001"/>
      <c r="T18" s="1001"/>
      <c r="U18" s="1001"/>
      <c r="V18" s="1001"/>
      <c r="W18" s="1001"/>
      <c r="X18" s="1002"/>
      <c r="Y18" s="1011" t="s">
        <v>12</v>
      </c>
      <c r="Z18" s="1012"/>
      <c r="AA18" s="1013"/>
      <c r="AB18" s="460" t="s">
        <v>368</v>
      </c>
      <c r="AC18" s="1015"/>
      <c r="AD18" s="1015"/>
      <c r="AE18" s="218" t="s">
        <v>720</v>
      </c>
      <c r="AF18" s="219"/>
      <c r="AG18" s="219"/>
      <c r="AH18" s="219"/>
      <c r="AI18" s="218">
        <v>43.7</v>
      </c>
      <c r="AJ18" s="219"/>
      <c r="AK18" s="219"/>
      <c r="AL18" s="219"/>
      <c r="AM18" s="218" t="s">
        <v>720</v>
      </c>
      <c r="AN18" s="219"/>
      <c r="AO18" s="219"/>
      <c r="AP18" s="219"/>
      <c r="AQ18" s="336" t="s">
        <v>720</v>
      </c>
      <c r="AR18" s="208"/>
      <c r="AS18" s="208"/>
      <c r="AT18" s="337"/>
      <c r="AU18" s="219" t="s">
        <v>720</v>
      </c>
      <c r="AV18" s="219"/>
      <c r="AW18" s="219"/>
      <c r="AX18" s="221"/>
      <c r="AY18" s="34">
        <f t="shared" ref="AY18:AY22" si="2">$AY$16</f>
        <v>1</v>
      </c>
    </row>
    <row r="19" spans="1:51" ht="42"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t="s">
        <v>368</v>
      </c>
      <c r="AC19" s="1014"/>
      <c r="AD19" s="1014"/>
      <c r="AE19" s="218" t="s">
        <v>720</v>
      </c>
      <c r="AF19" s="219"/>
      <c r="AG19" s="219"/>
      <c r="AH19" s="219"/>
      <c r="AI19" s="218" t="s">
        <v>793</v>
      </c>
      <c r="AJ19" s="219"/>
      <c r="AK19" s="219"/>
      <c r="AL19" s="219"/>
      <c r="AM19" s="218" t="s">
        <v>720</v>
      </c>
      <c r="AN19" s="219"/>
      <c r="AO19" s="219"/>
      <c r="AP19" s="219"/>
      <c r="AQ19" s="336" t="s">
        <v>720</v>
      </c>
      <c r="AR19" s="208"/>
      <c r="AS19" s="208"/>
      <c r="AT19" s="337"/>
      <c r="AU19" s="219">
        <v>50</v>
      </c>
      <c r="AV19" s="219"/>
      <c r="AW19" s="219"/>
      <c r="AX19" s="221"/>
      <c r="AY19" s="34">
        <f t="shared" si="2"/>
        <v>1</v>
      </c>
    </row>
    <row r="20" spans="1:51" ht="42"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t="s">
        <v>720</v>
      </c>
      <c r="AF20" s="219"/>
      <c r="AG20" s="219"/>
      <c r="AH20" s="219"/>
      <c r="AI20" s="218" t="s">
        <v>793</v>
      </c>
      <c r="AJ20" s="219"/>
      <c r="AK20" s="219"/>
      <c r="AL20" s="219"/>
      <c r="AM20" s="218" t="s">
        <v>720</v>
      </c>
      <c r="AN20" s="219"/>
      <c r="AO20" s="219"/>
      <c r="AP20" s="219"/>
      <c r="AQ20" s="336" t="s">
        <v>720</v>
      </c>
      <c r="AR20" s="208"/>
      <c r="AS20" s="208"/>
      <c r="AT20" s="337"/>
      <c r="AU20" s="219" t="s">
        <v>720</v>
      </c>
      <c r="AV20" s="219"/>
      <c r="AW20" s="219"/>
      <c r="AX20" s="221"/>
      <c r="AY20" s="34">
        <f t="shared" si="2"/>
        <v>1</v>
      </c>
    </row>
    <row r="21" spans="1:51" customFormat="1" ht="23.25" customHeight="1" x14ac:dyDescent="0.15">
      <c r="A21" s="228" t="s">
        <v>377</v>
      </c>
      <c r="B21" s="229"/>
      <c r="C21" s="229"/>
      <c r="D21" s="229"/>
      <c r="E21" s="229"/>
      <c r="F21" s="230"/>
      <c r="G21" s="234" t="s">
        <v>728</v>
      </c>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1</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1</v>
      </c>
    </row>
    <row r="23" spans="1:51" ht="18.75" customHeight="1" x14ac:dyDescent="0.15">
      <c r="A23" s="394" t="s">
        <v>345</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387</v>
      </c>
      <c r="AF23" s="1026"/>
      <c r="AG23" s="1026"/>
      <c r="AH23" s="1026"/>
      <c r="AI23" s="1026" t="s">
        <v>409</v>
      </c>
      <c r="AJ23" s="1026"/>
      <c r="AK23" s="1026"/>
      <c r="AL23" s="556"/>
      <c r="AM23" s="1026" t="s">
        <v>506</v>
      </c>
      <c r="AN23" s="1026"/>
      <c r="AO23" s="1026"/>
      <c r="AP23" s="556"/>
      <c r="AQ23" s="158" t="s">
        <v>232</v>
      </c>
      <c r="AR23" s="133"/>
      <c r="AS23" s="133"/>
      <c r="AT23" s="134"/>
      <c r="AU23" s="532" t="s">
        <v>134</v>
      </c>
      <c r="AV23" s="532"/>
      <c r="AW23" s="532"/>
      <c r="AX23" s="533"/>
      <c r="AY23" s="34">
        <f>COUNTA($G$25)</f>
        <v>1</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t="s">
        <v>720</v>
      </c>
      <c r="AR24" s="200"/>
      <c r="AS24" s="136" t="s">
        <v>233</v>
      </c>
      <c r="AT24" s="137"/>
      <c r="AU24" s="200">
        <v>4</v>
      </c>
      <c r="AV24" s="200"/>
      <c r="AW24" s="392" t="s">
        <v>179</v>
      </c>
      <c r="AX24" s="393"/>
      <c r="AY24" s="34">
        <f>$AY$23</f>
        <v>1</v>
      </c>
    </row>
    <row r="25" spans="1:51" ht="33.75" customHeight="1" x14ac:dyDescent="0.15">
      <c r="A25" s="397"/>
      <c r="B25" s="395"/>
      <c r="C25" s="395"/>
      <c r="D25" s="395"/>
      <c r="E25" s="395"/>
      <c r="F25" s="396"/>
      <c r="G25" s="563" t="s">
        <v>726</v>
      </c>
      <c r="H25" s="993"/>
      <c r="I25" s="993"/>
      <c r="J25" s="993"/>
      <c r="K25" s="993"/>
      <c r="L25" s="993"/>
      <c r="M25" s="993"/>
      <c r="N25" s="993"/>
      <c r="O25" s="994"/>
      <c r="P25" s="108" t="s">
        <v>783</v>
      </c>
      <c r="Q25" s="1001"/>
      <c r="R25" s="1001"/>
      <c r="S25" s="1001"/>
      <c r="T25" s="1001"/>
      <c r="U25" s="1001"/>
      <c r="V25" s="1001"/>
      <c r="W25" s="1001"/>
      <c r="X25" s="1002"/>
      <c r="Y25" s="1011" t="s">
        <v>12</v>
      </c>
      <c r="Z25" s="1012"/>
      <c r="AA25" s="1013"/>
      <c r="AB25" s="460" t="s">
        <v>368</v>
      </c>
      <c r="AC25" s="1015"/>
      <c r="AD25" s="1015"/>
      <c r="AE25" s="218" t="s">
        <v>720</v>
      </c>
      <c r="AF25" s="219"/>
      <c r="AG25" s="219"/>
      <c r="AH25" s="219"/>
      <c r="AI25" s="218">
        <v>47.4</v>
      </c>
      <c r="AJ25" s="219"/>
      <c r="AK25" s="219"/>
      <c r="AL25" s="219"/>
      <c r="AM25" s="218" t="s">
        <v>720</v>
      </c>
      <c r="AN25" s="219"/>
      <c r="AO25" s="219"/>
      <c r="AP25" s="219"/>
      <c r="AQ25" s="336" t="s">
        <v>720</v>
      </c>
      <c r="AR25" s="208"/>
      <c r="AS25" s="208"/>
      <c r="AT25" s="337"/>
      <c r="AU25" s="219" t="s">
        <v>720</v>
      </c>
      <c r="AV25" s="219"/>
      <c r="AW25" s="219"/>
      <c r="AX25" s="221"/>
      <c r="AY25" s="34">
        <f t="shared" ref="AY25:AY29" si="3">$AY$23</f>
        <v>1</v>
      </c>
    </row>
    <row r="26" spans="1:51" ht="33.7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t="s">
        <v>368</v>
      </c>
      <c r="AC26" s="1014"/>
      <c r="AD26" s="1014"/>
      <c r="AE26" s="218" t="s">
        <v>720</v>
      </c>
      <c r="AF26" s="219"/>
      <c r="AG26" s="219"/>
      <c r="AH26" s="219"/>
      <c r="AI26" s="218" t="s">
        <v>793</v>
      </c>
      <c r="AJ26" s="219"/>
      <c r="AK26" s="219"/>
      <c r="AL26" s="219"/>
      <c r="AM26" s="218" t="s">
        <v>720</v>
      </c>
      <c r="AN26" s="219"/>
      <c r="AO26" s="219"/>
      <c r="AP26" s="219"/>
      <c r="AQ26" s="336" t="s">
        <v>720</v>
      </c>
      <c r="AR26" s="208"/>
      <c r="AS26" s="208"/>
      <c r="AT26" s="337"/>
      <c r="AU26" s="219">
        <v>50</v>
      </c>
      <c r="AV26" s="219"/>
      <c r="AW26" s="219"/>
      <c r="AX26" s="221"/>
      <c r="AY26" s="34">
        <f t="shared" si="3"/>
        <v>1</v>
      </c>
    </row>
    <row r="27" spans="1:51" ht="33.7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t="s">
        <v>720</v>
      </c>
      <c r="AF27" s="219"/>
      <c r="AG27" s="219"/>
      <c r="AH27" s="219"/>
      <c r="AI27" s="218" t="s">
        <v>793</v>
      </c>
      <c r="AJ27" s="219"/>
      <c r="AK27" s="219"/>
      <c r="AL27" s="219"/>
      <c r="AM27" s="218" t="s">
        <v>720</v>
      </c>
      <c r="AN27" s="219"/>
      <c r="AO27" s="219"/>
      <c r="AP27" s="219"/>
      <c r="AQ27" s="336" t="s">
        <v>720</v>
      </c>
      <c r="AR27" s="208"/>
      <c r="AS27" s="208"/>
      <c r="AT27" s="337"/>
      <c r="AU27" s="219" t="s">
        <v>720</v>
      </c>
      <c r="AV27" s="219"/>
      <c r="AW27" s="219"/>
      <c r="AX27" s="221"/>
      <c r="AY27" s="34">
        <f t="shared" si="3"/>
        <v>1</v>
      </c>
    </row>
    <row r="28" spans="1:51" customFormat="1" ht="23.25" customHeight="1" x14ac:dyDescent="0.15">
      <c r="A28" s="228" t="s">
        <v>377</v>
      </c>
      <c r="B28" s="229"/>
      <c r="C28" s="229"/>
      <c r="D28" s="229"/>
      <c r="E28" s="229"/>
      <c r="F28" s="230"/>
      <c r="G28" s="234" t="s">
        <v>728</v>
      </c>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1</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1</v>
      </c>
    </row>
    <row r="30" spans="1:51" ht="18.75" customHeight="1" x14ac:dyDescent="0.15">
      <c r="A30" s="394" t="s">
        <v>345</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387</v>
      </c>
      <c r="AF30" s="1026"/>
      <c r="AG30" s="1026"/>
      <c r="AH30" s="1026"/>
      <c r="AI30" s="1026" t="s">
        <v>409</v>
      </c>
      <c r="AJ30" s="1026"/>
      <c r="AK30" s="1026"/>
      <c r="AL30" s="556"/>
      <c r="AM30" s="1026" t="s">
        <v>506</v>
      </c>
      <c r="AN30" s="1026"/>
      <c r="AO30" s="1026"/>
      <c r="AP30" s="556"/>
      <c r="AQ30" s="158" t="s">
        <v>232</v>
      </c>
      <c r="AR30" s="133"/>
      <c r="AS30" s="133"/>
      <c r="AT30" s="134"/>
      <c r="AU30" s="532" t="s">
        <v>134</v>
      </c>
      <c r="AV30" s="532"/>
      <c r="AW30" s="532"/>
      <c r="AX30" s="533"/>
      <c r="AY30" s="34">
        <f>COUNTA($G$32)</f>
        <v>1</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t="s">
        <v>720</v>
      </c>
      <c r="AR31" s="200"/>
      <c r="AS31" s="136" t="s">
        <v>233</v>
      </c>
      <c r="AT31" s="137"/>
      <c r="AU31" s="200">
        <v>4</v>
      </c>
      <c r="AV31" s="200"/>
      <c r="AW31" s="392" t="s">
        <v>179</v>
      </c>
      <c r="AX31" s="393"/>
      <c r="AY31" s="34">
        <f>$AY$30</f>
        <v>1</v>
      </c>
    </row>
    <row r="32" spans="1:51" ht="48" customHeight="1" x14ac:dyDescent="0.15">
      <c r="A32" s="397"/>
      <c r="B32" s="395"/>
      <c r="C32" s="395"/>
      <c r="D32" s="395"/>
      <c r="E32" s="395"/>
      <c r="F32" s="396"/>
      <c r="G32" s="563" t="s">
        <v>784</v>
      </c>
      <c r="H32" s="993"/>
      <c r="I32" s="993"/>
      <c r="J32" s="993"/>
      <c r="K32" s="993"/>
      <c r="L32" s="993"/>
      <c r="M32" s="993"/>
      <c r="N32" s="993"/>
      <c r="O32" s="994"/>
      <c r="P32" s="108" t="s">
        <v>785</v>
      </c>
      <c r="Q32" s="1001"/>
      <c r="R32" s="1001"/>
      <c r="S32" s="1001"/>
      <c r="T32" s="1001"/>
      <c r="U32" s="1001"/>
      <c r="V32" s="1001"/>
      <c r="W32" s="1001"/>
      <c r="X32" s="1002"/>
      <c r="Y32" s="1011" t="s">
        <v>12</v>
      </c>
      <c r="Z32" s="1012"/>
      <c r="AA32" s="1013"/>
      <c r="AB32" s="460" t="s">
        <v>368</v>
      </c>
      <c r="AC32" s="1015"/>
      <c r="AD32" s="1015"/>
      <c r="AE32" s="218" t="s">
        <v>880</v>
      </c>
      <c r="AF32" s="219"/>
      <c r="AG32" s="219"/>
      <c r="AH32" s="219"/>
      <c r="AI32" s="218" t="s">
        <v>720</v>
      </c>
      <c r="AJ32" s="219"/>
      <c r="AK32" s="219"/>
      <c r="AL32" s="219"/>
      <c r="AM32" s="218" t="s">
        <v>880</v>
      </c>
      <c r="AN32" s="219"/>
      <c r="AO32" s="219"/>
      <c r="AP32" s="219"/>
      <c r="AQ32" s="336" t="s">
        <v>720</v>
      </c>
      <c r="AR32" s="208"/>
      <c r="AS32" s="208"/>
      <c r="AT32" s="337"/>
      <c r="AU32" s="219" t="s">
        <v>720</v>
      </c>
      <c r="AV32" s="219"/>
      <c r="AW32" s="219"/>
      <c r="AX32" s="221"/>
      <c r="AY32" s="34">
        <f t="shared" ref="AY32:AY36" si="4">$AY$30</f>
        <v>1</v>
      </c>
    </row>
    <row r="33" spans="1:51" ht="48"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t="s">
        <v>368</v>
      </c>
      <c r="AC33" s="1014"/>
      <c r="AD33" s="1014"/>
      <c r="AE33" s="218" t="s">
        <v>880</v>
      </c>
      <c r="AF33" s="219"/>
      <c r="AG33" s="219"/>
      <c r="AH33" s="219"/>
      <c r="AI33" s="218" t="s">
        <v>720</v>
      </c>
      <c r="AJ33" s="219"/>
      <c r="AK33" s="219"/>
      <c r="AL33" s="219"/>
      <c r="AM33" s="218" t="s">
        <v>880</v>
      </c>
      <c r="AN33" s="219"/>
      <c r="AO33" s="219"/>
      <c r="AP33" s="219"/>
      <c r="AQ33" s="336" t="s">
        <v>720</v>
      </c>
      <c r="AR33" s="208"/>
      <c r="AS33" s="208"/>
      <c r="AT33" s="337"/>
      <c r="AU33" s="219">
        <v>90</v>
      </c>
      <c r="AV33" s="219"/>
      <c r="AW33" s="219"/>
      <c r="AX33" s="221"/>
      <c r="AY33" s="34">
        <f t="shared" si="4"/>
        <v>1</v>
      </c>
    </row>
    <row r="34" spans="1:51" ht="48"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t="s">
        <v>880</v>
      </c>
      <c r="AF34" s="219"/>
      <c r="AG34" s="219"/>
      <c r="AH34" s="219"/>
      <c r="AI34" s="218" t="s">
        <v>720</v>
      </c>
      <c r="AJ34" s="219"/>
      <c r="AK34" s="219"/>
      <c r="AL34" s="219"/>
      <c r="AM34" s="218" t="s">
        <v>880</v>
      </c>
      <c r="AN34" s="219"/>
      <c r="AO34" s="219"/>
      <c r="AP34" s="219"/>
      <c r="AQ34" s="336" t="s">
        <v>720</v>
      </c>
      <c r="AR34" s="208"/>
      <c r="AS34" s="208"/>
      <c r="AT34" s="337"/>
      <c r="AU34" s="219" t="s">
        <v>720</v>
      </c>
      <c r="AV34" s="219"/>
      <c r="AW34" s="219"/>
      <c r="AX34" s="221"/>
      <c r="AY34" s="34">
        <f t="shared" si="4"/>
        <v>1</v>
      </c>
    </row>
    <row r="35" spans="1:51" customFormat="1" ht="23.25" customHeight="1" x14ac:dyDescent="0.15">
      <c r="A35" s="228" t="s">
        <v>377</v>
      </c>
      <c r="B35" s="229"/>
      <c r="C35" s="229"/>
      <c r="D35" s="229"/>
      <c r="E35" s="229"/>
      <c r="F35" s="230"/>
      <c r="G35" s="234" t="s">
        <v>881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1</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1</v>
      </c>
    </row>
    <row r="37" spans="1:51" ht="18.75" customHeight="1" x14ac:dyDescent="0.15">
      <c r="A37" s="394" t="s">
        <v>345</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387</v>
      </c>
      <c r="AF37" s="1026"/>
      <c r="AG37" s="1026"/>
      <c r="AH37" s="1026"/>
      <c r="AI37" s="1026" t="s">
        <v>409</v>
      </c>
      <c r="AJ37" s="1026"/>
      <c r="AK37" s="1026"/>
      <c r="AL37" s="556"/>
      <c r="AM37" s="1026" t="s">
        <v>506</v>
      </c>
      <c r="AN37" s="1026"/>
      <c r="AO37" s="1026"/>
      <c r="AP37" s="556"/>
      <c r="AQ37" s="158" t="s">
        <v>232</v>
      </c>
      <c r="AR37" s="133"/>
      <c r="AS37" s="133"/>
      <c r="AT37" s="134"/>
      <c r="AU37" s="532" t="s">
        <v>134</v>
      </c>
      <c r="AV37" s="532"/>
      <c r="AW37" s="532"/>
      <c r="AX37" s="533"/>
      <c r="AY37" s="34">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t="s">
        <v>720</v>
      </c>
      <c r="AR38" s="200"/>
      <c r="AS38" s="136" t="s">
        <v>233</v>
      </c>
      <c r="AT38" s="137"/>
      <c r="AU38" s="200">
        <v>4</v>
      </c>
      <c r="AV38" s="200"/>
      <c r="AW38" s="392" t="s">
        <v>179</v>
      </c>
      <c r="AX38" s="393"/>
      <c r="AY38" s="34">
        <f>$AY$37</f>
        <v>1</v>
      </c>
    </row>
    <row r="39" spans="1:51" ht="52.5" customHeight="1" x14ac:dyDescent="0.15">
      <c r="A39" s="397"/>
      <c r="B39" s="395"/>
      <c r="C39" s="395"/>
      <c r="D39" s="395"/>
      <c r="E39" s="395"/>
      <c r="F39" s="396"/>
      <c r="G39" s="563" t="s">
        <v>784</v>
      </c>
      <c r="H39" s="993"/>
      <c r="I39" s="993"/>
      <c r="J39" s="993"/>
      <c r="K39" s="993"/>
      <c r="L39" s="993"/>
      <c r="M39" s="993"/>
      <c r="N39" s="993"/>
      <c r="O39" s="994"/>
      <c r="P39" s="108" t="s">
        <v>786</v>
      </c>
      <c r="Q39" s="1001"/>
      <c r="R39" s="1001"/>
      <c r="S39" s="1001"/>
      <c r="T39" s="1001"/>
      <c r="U39" s="1001"/>
      <c r="V39" s="1001"/>
      <c r="W39" s="1001"/>
      <c r="X39" s="1002"/>
      <c r="Y39" s="1011" t="s">
        <v>12</v>
      </c>
      <c r="Z39" s="1012"/>
      <c r="AA39" s="1013"/>
      <c r="AB39" s="460" t="s">
        <v>368</v>
      </c>
      <c r="AC39" s="1015"/>
      <c r="AD39" s="1015"/>
      <c r="AE39" s="218" t="s">
        <v>880</v>
      </c>
      <c r="AF39" s="219"/>
      <c r="AG39" s="219"/>
      <c r="AH39" s="219"/>
      <c r="AI39" s="218" t="s">
        <v>720</v>
      </c>
      <c r="AJ39" s="219"/>
      <c r="AK39" s="219"/>
      <c r="AL39" s="219"/>
      <c r="AM39" s="218" t="s">
        <v>880</v>
      </c>
      <c r="AN39" s="219"/>
      <c r="AO39" s="219"/>
      <c r="AP39" s="219"/>
      <c r="AQ39" s="336" t="s">
        <v>720</v>
      </c>
      <c r="AR39" s="208"/>
      <c r="AS39" s="208"/>
      <c r="AT39" s="337"/>
      <c r="AU39" s="219" t="s">
        <v>720</v>
      </c>
      <c r="AV39" s="219"/>
      <c r="AW39" s="219"/>
      <c r="AX39" s="221"/>
      <c r="AY39" s="34">
        <f t="shared" ref="AY39:AY43" si="5">$AY$37</f>
        <v>1</v>
      </c>
    </row>
    <row r="40" spans="1:51" ht="5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t="s">
        <v>368</v>
      </c>
      <c r="AC40" s="1014"/>
      <c r="AD40" s="1014"/>
      <c r="AE40" s="218" t="s">
        <v>880</v>
      </c>
      <c r="AF40" s="219"/>
      <c r="AG40" s="219"/>
      <c r="AH40" s="219"/>
      <c r="AI40" s="218" t="s">
        <v>720</v>
      </c>
      <c r="AJ40" s="219"/>
      <c r="AK40" s="219"/>
      <c r="AL40" s="219"/>
      <c r="AM40" s="218" t="s">
        <v>880</v>
      </c>
      <c r="AN40" s="219"/>
      <c r="AO40" s="219"/>
      <c r="AP40" s="219"/>
      <c r="AQ40" s="336" t="s">
        <v>720</v>
      </c>
      <c r="AR40" s="208"/>
      <c r="AS40" s="208"/>
      <c r="AT40" s="337"/>
      <c r="AU40" s="219">
        <v>90</v>
      </c>
      <c r="AV40" s="219"/>
      <c r="AW40" s="219"/>
      <c r="AX40" s="221"/>
      <c r="AY40" s="34">
        <f t="shared" si="5"/>
        <v>1</v>
      </c>
    </row>
    <row r="41" spans="1:51" ht="5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t="s">
        <v>880</v>
      </c>
      <c r="AF41" s="219"/>
      <c r="AG41" s="219"/>
      <c r="AH41" s="219"/>
      <c r="AI41" s="218" t="s">
        <v>720</v>
      </c>
      <c r="AJ41" s="219"/>
      <c r="AK41" s="219"/>
      <c r="AL41" s="219"/>
      <c r="AM41" s="218" t="s">
        <v>880</v>
      </c>
      <c r="AN41" s="219"/>
      <c r="AO41" s="219"/>
      <c r="AP41" s="219"/>
      <c r="AQ41" s="336" t="s">
        <v>720</v>
      </c>
      <c r="AR41" s="208"/>
      <c r="AS41" s="208"/>
      <c r="AT41" s="337"/>
      <c r="AU41" s="219" t="s">
        <v>720</v>
      </c>
      <c r="AV41" s="219"/>
      <c r="AW41" s="219"/>
      <c r="AX41" s="221"/>
      <c r="AY41" s="34">
        <f t="shared" si="5"/>
        <v>1</v>
      </c>
    </row>
    <row r="42" spans="1:51" customFormat="1" ht="23.25" customHeight="1" x14ac:dyDescent="0.15">
      <c r="A42" s="228" t="s">
        <v>377</v>
      </c>
      <c r="B42" s="229"/>
      <c r="C42" s="229"/>
      <c r="D42" s="229"/>
      <c r="E42" s="229"/>
      <c r="F42" s="230"/>
      <c r="G42" s="234" t="s">
        <v>881</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1</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1</v>
      </c>
    </row>
    <row r="44" spans="1:51" ht="18.75" customHeight="1" x14ac:dyDescent="0.15">
      <c r="A44" s="394" t="s">
        <v>345</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387</v>
      </c>
      <c r="AF44" s="1026"/>
      <c r="AG44" s="1026"/>
      <c r="AH44" s="1026"/>
      <c r="AI44" s="1026" t="s">
        <v>409</v>
      </c>
      <c r="AJ44" s="1026"/>
      <c r="AK44" s="1026"/>
      <c r="AL44" s="556"/>
      <c r="AM44" s="1026" t="s">
        <v>506</v>
      </c>
      <c r="AN44" s="1026"/>
      <c r="AO44" s="1026"/>
      <c r="AP44" s="556"/>
      <c r="AQ44" s="158" t="s">
        <v>232</v>
      </c>
      <c r="AR44" s="133"/>
      <c r="AS44" s="133"/>
      <c r="AT44" s="134"/>
      <c r="AU44" s="532" t="s">
        <v>134</v>
      </c>
      <c r="AV44" s="532"/>
      <c r="AW44" s="532"/>
      <c r="AX44" s="533"/>
      <c r="AY44" s="3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t="s">
        <v>720</v>
      </c>
      <c r="AR45" s="200"/>
      <c r="AS45" s="136" t="s">
        <v>233</v>
      </c>
      <c r="AT45" s="137"/>
      <c r="AU45" s="200">
        <v>4</v>
      </c>
      <c r="AV45" s="200"/>
      <c r="AW45" s="392" t="s">
        <v>179</v>
      </c>
      <c r="AX45" s="393"/>
      <c r="AY45" s="34">
        <f>$AY$44</f>
        <v>1</v>
      </c>
    </row>
    <row r="46" spans="1:51" ht="57.75" customHeight="1" x14ac:dyDescent="0.15">
      <c r="A46" s="397"/>
      <c r="B46" s="395"/>
      <c r="C46" s="395"/>
      <c r="D46" s="395"/>
      <c r="E46" s="395"/>
      <c r="F46" s="396"/>
      <c r="G46" s="563" t="s">
        <v>784</v>
      </c>
      <c r="H46" s="993"/>
      <c r="I46" s="993"/>
      <c r="J46" s="993"/>
      <c r="K46" s="993"/>
      <c r="L46" s="993"/>
      <c r="M46" s="993"/>
      <c r="N46" s="993"/>
      <c r="O46" s="994"/>
      <c r="P46" s="108" t="s">
        <v>787</v>
      </c>
      <c r="Q46" s="1001"/>
      <c r="R46" s="1001"/>
      <c r="S46" s="1001"/>
      <c r="T46" s="1001"/>
      <c r="U46" s="1001"/>
      <c r="V46" s="1001"/>
      <c r="W46" s="1001"/>
      <c r="X46" s="1002"/>
      <c r="Y46" s="1011" t="s">
        <v>12</v>
      </c>
      <c r="Z46" s="1012"/>
      <c r="AA46" s="1013"/>
      <c r="AB46" s="460" t="s">
        <v>368</v>
      </c>
      <c r="AC46" s="1015"/>
      <c r="AD46" s="1015"/>
      <c r="AE46" s="218" t="s">
        <v>880</v>
      </c>
      <c r="AF46" s="219"/>
      <c r="AG46" s="219"/>
      <c r="AH46" s="219"/>
      <c r="AI46" s="218" t="s">
        <v>720</v>
      </c>
      <c r="AJ46" s="219"/>
      <c r="AK46" s="219"/>
      <c r="AL46" s="219"/>
      <c r="AM46" s="218" t="s">
        <v>880</v>
      </c>
      <c r="AN46" s="219"/>
      <c r="AO46" s="219"/>
      <c r="AP46" s="219"/>
      <c r="AQ46" s="336" t="s">
        <v>720</v>
      </c>
      <c r="AR46" s="208"/>
      <c r="AS46" s="208"/>
      <c r="AT46" s="337"/>
      <c r="AU46" s="219" t="s">
        <v>720</v>
      </c>
      <c r="AV46" s="219"/>
      <c r="AW46" s="219"/>
      <c r="AX46" s="221"/>
      <c r="AY46" s="34">
        <f t="shared" ref="AY46:AY50" si="6">$AY$44</f>
        <v>1</v>
      </c>
    </row>
    <row r="47" spans="1:51" ht="57.7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t="s">
        <v>368</v>
      </c>
      <c r="AC47" s="1014"/>
      <c r="AD47" s="1014"/>
      <c r="AE47" s="218" t="s">
        <v>880</v>
      </c>
      <c r="AF47" s="219"/>
      <c r="AG47" s="219"/>
      <c r="AH47" s="219"/>
      <c r="AI47" s="218" t="s">
        <v>720</v>
      </c>
      <c r="AJ47" s="219"/>
      <c r="AK47" s="219"/>
      <c r="AL47" s="219"/>
      <c r="AM47" s="218" t="s">
        <v>880</v>
      </c>
      <c r="AN47" s="219"/>
      <c r="AO47" s="219"/>
      <c r="AP47" s="219"/>
      <c r="AQ47" s="336" t="s">
        <v>720</v>
      </c>
      <c r="AR47" s="208"/>
      <c r="AS47" s="208"/>
      <c r="AT47" s="337"/>
      <c r="AU47" s="219">
        <v>90</v>
      </c>
      <c r="AV47" s="219"/>
      <c r="AW47" s="219"/>
      <c r="AX47" s="221"/>
      <c r="AY47" s="34">
        <f t="shared" si="6"/>
        <v>1</v>
      </c>
    </row>
    <row r="48" spans="1:51" ht="57.7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t="s">
        <v>880</v>
      </c>
      <c r="AF48" s="219"/>
      <c r="AG48" s="219"/>
      <c r="AH48" s="219"/>
      <c r="AI48" s="218" t="s">
        <v>720</v>
      </c>
      <c r="AJ48" s="219"/>
      <c r="AK48" s="219"/>
      <c r="AL48" s="219"/>
      <c r="AM48" s="218" t="s">
        <v>880</v>
      </c>
      <c r="AN48" s="219"/>
      <c r="AO48" s="219"/>
      <c r="AP48" s="219"/>
      <c r="AQ48" s="336" t="s">
        <v>720</v>
      </c>
      <c r="AR48" s="208"/>
      <c r="AS48" s="208"/>
      <c r="AT48" s="337"/>
      <c r="AU48" s="219" t="s">
        <v>720</v>
      </c>
      <c r="AV48" s="219"/>
      <c r="AW48" s="219"/>
      <c r="AX48" s="221"/>
      <c r="AY48" s="34">
        <f t="shared" si="6"/>
        <v>1</v>
      </c>
    </row>
    <row r="49" spans="1:51" customFormat="1" ht="23.25" customHeight="1" x14ac:dyDescent="0.15">
      <c r="A49" s="228" t="s">
        <v>377</v>
      </c>
      <c r="B49" s="229"/>
      <c r="C49" s="229"/>
      <c r="D49" s="229"/>
      <c r="E49" s="229"/>
      <c r="F49" s="230"/>
      <c r="G49" s="234" t="s">
        <v>881</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1</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1</v>
      </c>
    </row>
    <row r="51" spans="1:51" ht="18.75" customHeight="1" x14ac:dyDescent="0.15">
      <c r="A51" s="394" t="s">
        <v>345</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387</v>
      </c>
      <c r="AF51" s="1026"/>
      <c r="AG51" s="1026"/>
      <c r="AH51" s="1026"/>
      <c r="AI51" s="1026" t="s">
        <v>409</v>
      </c>
      <c r="AJ51" s="1026"/>
      <c r="AK51" s="1026"/>
      <c r="AL51" s="556"/>
      <c r="AM51" s="1026" t="s">
        <v>506</v>
      </c>
      <c r="AN51" s="1026"/>
      <c r="AO51" s="1026"/>
      <c r="AP51" s="556"/>
      <c r="AQ51" s="158" t="s">
        <v>232</v>
      </c>
      <c r="AR51" s="133"/>
      <c r="AS51" s="133"/>
      <c r="AT51" s="134"/>
      <c r="AU51" s="532" t="s">
        <v>134</v>
      </c>
      <c r="AV51" s="532"/>
      <c r="AW51" s="532"/>
      <c r="AX51" s="533"/>
      <c r="AY51" s="34">
        <f>COUNTA($G$53)</f>
        <v>1</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t="s">
        <v>720</v>
      </c>
      <c r="AR52" s="200"/>
      <c r="AS52" s="136" t="s">
        <v>233</v>
      </c>
      <c r="AT52" s="137"/>
      <c r="AU52" s="200">
        <v>4</v>
      </c>
      <c r="AV52" s="200"/>
      <c r="AW52" s="392" t="s">
        <v>179</v>
      </c>
      <c r="AX52" s="393"/>
      <c r="AY52" s="34">
        <f>$AY$51</f>
        <v>1</v>
      </c>
    </row>
    <row r="53" spans="1:51" ht="61.5" customHeight="1" x14ac:dyDescent="0.15">
      <c r="A53" s="397"/>
      <c r="B53" s="395"/>
      <c r="C53" s="395"/>
      <c r="D53" s="395"/>
      <c r="E53" s="395"/>
      <c r="F53" s="396"/>
      <c r="G53" s="563" t="s">
        <v>784</v>
      </c>
      <c r="H53" s="993"/>
      <c r="I53" s="993"/>
      <c r="J53" s="993"/>
      <c r="K53" s="993"/>
      <c r="L53" s="993"/>
      <c r="M53" s="993"/>
      <c r="N53" s="993"/>
      <c r="O53" s="994"/>
      <c r="P53" s="108" t="s">
        <v>788</v>
      </c>
      <c r="Q53" s="1001"/>
      <c r="R53" s="1001"/>
      <c r="S53" s="1001"/>
      <c r="T53" s="1001"/>
      <c r="U53" s="1001"/>
      <c r="V53" s="1001"/>
      <c r="W53" s="1001"/>
      <c r="X53" s="1002"/>
      <c r="Y53" s="1011" t="s">
        <v>12</v>
      </c>
      <c r="Z53" s="1012"/>
      <c r="AA53" s="1013"/>
      <c r="AB53" s="460" t="s">
        <v>368</v>
      </c>
      <c r="AC53" s="1015"/>
      <c r="AD53" s="1015"/>
      <c r="AE53" s="218" t="s">
        <v>880</v>
      </c>
      <c r="AF53" s="219"/>
      <c r="AG53" s="219"/>
      <c r="AH53" s="219"/>
      <c r="AI53" s="218" t="s">
        <v>720</v>
      </c>
      <c r="AJ53" s="219"/>
      <c r="AK53" s="219"/>
      <c r="AL53" s="219"/>
      <c r="AM53" s="218" t="s">
        <v>880</v>
      </c>
      <c r="AN53" s="219"/>
      <c r="AO53" s="219"/>
      <c r="AP53" s="219"/>
      <c r="AQ53" s="336" t="s">
        <v>720</v>
      </c>
      <c r="AR53" s="208"/>
      <c r="AS53" s="208"/>
      <c r="AT53" s="337"/>
      <c r="AU53" s="219" t="s">
        <v>720</v>
      </c>
      <c r="AV53" s="219"/>
      <c r="AW53" s="219"/>
      <c r="AX53" s="221"/>
      <c r="AY53" s="34">
        <f t="shared" ref="AY53:AY57" si="7">$AY$51</f>
        <v>1</v>
      </c>
    </row>
    <row r="54" spans="1:51" ht="61.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t="s">
        <v>368</v>
      </c>
      <c r="AC54" s="1014"/>
      <c r="AD54" s="1014"/>
      <c r="AE54" s="218" t="s">
        <v>880</v>
      </c>
      <c r="AF54" s="219"/>
      <c r="AG54" s="219"/>
      <c r="AH54" s="219"/>
      <c r="AI54" s="218" t="s">
        <v>720</v>
      </c>
      <c r="AJ54" s="219"/>
      <c r="AK54" s="219"/>
      <c r="AL54" s="219"/>
      <c r="AM54" s="218" t="s">
        <v>880</v>
      </c>
      <c r="AN54" s="219"/>
      <c r="AO54" s="219"/>
      <c r="AP54" s="219"/>
      <c r="AQ54" s="336" t="s">
        <v>720</v>
      </c>
      <c r="AR54" s="208"/>
      <c r="AS54" s="208"/>
      <c r="AT54" s="337"/>
      <c r="AU54" s="219">
        <v>90</v>
      </c>
      <c r="AV54" s="219"/>
      <c r="AW54" s="219"/>
      <c r="AX54" s="221"/>
      <c r="AY54" s="34">
        <f t="shared" si="7"/>
        <v>1</v>
      </c>
    </row>
    <row r="55" spans="1:51" ht="61.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t="s">
        <v>880</v>
      </c>
      <c r="AF55" s="219"/>
      <c r="AG55" s="219"/>
      <c r="AH55" s="219"/>
      <c r="AI55" s="218" t="s">
        <v>720</v>
      </c>
      <c r="AJ55" s="219"/>
      <c r="AK55" s="219"/>
      <c r="AL55" s="219"/>
      <c r="AM55" s="218" t="s">
        <v>880</v>
      </c>
      <c r="AN55" s="219"/>
      <c r="AO55" s="219"/>
      <c r="AP55" s="219"/>
      <c r="AQ55" s="336" t="s">
        <v>720</v>
      </c>
      <c r="AR55" s="208"/>
      <c r="AS55" s="208"/>
      <c r="AT55" s="337"/>
      <c r="AU55" s="219" t="s">
        <v>720</v>
      </c>
      <c r="AV55" s="219"/>
      <c r="AW55" s="219"/>
      <c r="AX55" s="221"/>
      <c r="AY55" s="34">
        <f t="shared" si="7"/>
        <v>1</v>
      </c>
    </row>
    <row r="56" spans="1:51" customFormat="1" ht="23.25" customHeight="1" x14ac:dyDescent="0.15">
      <c r="A56" s="228" t="s">
        <v>377</v>
      </c>
      <c r="B56" s="229"/>
      <c r="C56" s="229"/>
      <c r="D56" s="229"/>
      <c r="E56" s="229"/>
      <c r="F56" s="230"/>
      <c r="G56" s="234" t="s">
        <v>881</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1</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1</v>
      </c>
    </row>
    <row r="58" spans="1:51" ht="18.75" customHeight="1" x14ac:dyDescent="0.15">
      <c r="A58" s="394" t="s">
        <v>345</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387</v>
      </c>
      <c r="AF58" s="1026"/>
      <c r="AG58" s="1026"/>
      <c r="AH58" s="1026"/>
      <c r="AI58" s="1026" t="s">
        <v>409</v>
      </c>
      <c r="AJ58" s="1026"/>
      <c r="AK58" s="1026"/>
      <c r="AL58" s="556"/>
      <c r="AM58" s="1026" t="s">
        <v>506</v>
      </c>
      <c r="AN58" s="1026"/>
      <c r="AO58" s="1026"/>
      <c r="AP58" s="556"/>
      <c r="AQ58" s="158" t="s">
        <v>232</v>
      </c>
      <c r="AR58" s="133"/>
      <c r="AS58" s="133"/>
      <c r="AT58" s="134"/>
      <c r="AU58" s="532" t="s">
        <v>134</v>
      </c>
      <c r="AV58" s="532"/>
      <c r="AW58" s="532"/>
      <c r="AX58" s="533"/>
      <c r="AY58" s="34">
        <f>COUNTA($G$60)</f>
        <v>1</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t="s">
        <v>720</v>
      </c>
      <c r="AR59" s="200"/>
      <c r="AS59" s="136" t="s">
        <v>233</v>
      </c>
      <c r="AT59" s="137"/>
      <c r="AU59" s="200">
        <v>4</v>
      </c>
      <c r="AV59" s="200"/>
      <c r="AW59" s="392" t="s">
        <v>179</v>
      </c>
      <c r="AX59" s="393"/>
      <c r="AY59" s="34">
        <f>$AY$58</f>
        <v>1</v>
      </c>
    </row>
    <row r="60" spans="1:51" ht="53.25" customHeight="1" x14ac:dyDescent="0.15">
      <c r="A60" s="397"/>
      <c r="B60" s="395"/>
      <c r="C60" s="395"/>
      <c r="D60" s="395"/>
      <c r="E60" s="395"/>
      <c r="F60" s="396"/>
      <c r="G60" s="563" t="s">
        <v>784</v>
      </c>
      <c r="H60" s="993"/>
      <c r="I60" s="993"/>
      <c r="J60" s="993"/>
      <c r="K60" s="993"/>
      <c r="L60" s="993"/>
      <c r="M60" s="993"/>
      <c r="N60" s="993"/>
      <c r="O60" s="994"/>
      <c r="P60" s="108" t="s">
        <v>789</v>
      </c>
      <c r="Q60" s="1001"/>
      <c r="R60" s="1001"/>
      <c r="S60" s="1001"/>
      <c r="T60" s="1001"/>
      <c r="U60" s="1001"/>
      <c r="V60" s="1001"/>
      <c r="W60" s="1001"/>
      <c r="X60" s="1002"/>
      <c r="Y60" s="1011" t="s">
        <v>12</v>
      </c>
      <c r="Z60" s="1012"/>
      <c r="AA60" s="1013"/>
      <c r="AB60" s="460" t="s">
        <v>368</v>
      </c>
      <c r="AC60" s="1015"/>
      <c r="AD60" s="1015"/>
      <c r="AE60" s="218" t="s">
        <v>880</v>
      </c>
      <c r="AF60" s="219"/>
      <c r="AG60" s="219"/>
      <c r="AH60" s="219"/>
      <c r="AI60" s="218" t="s">
        <v>720</v>
      </c>
      <c r="AJ60" s="219"/>
      <c r="AK60" s="219"/>
      <c r="AL60" s="219"/>
      <c r="AM60" s="218" t="s">
        <v>880</v>
      </c>
      <c r="AN60" s="219"/>
      <c r="AO60" s="219"/>
      <c r="AP60" s="219"/>
      <c r="AQ60" s="336" t="s">
        <v>720</v>
      </c>
      <c r="AR60" s="208"/>
      <c r="AS60" s="208"/>
      <c r="AT60" s="337"/>
      <c r="AU60" s="219" t="s">
        <v>720</v>
      </c>
      <c r="AV60" s="219"/>
      <c r="AW60" s="219"/>
      <c r="AX60" s="221"/>
      <c r="AY60" s="34">
        <f t="shared" ref="AY60:AY64" si="8">$AY$58</f>
        <v>1</v>
      </c>
    </row>
    <row r="61" spans="1:51" ht="53.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t="s">
        <v>368</v>
      </c>
      <c r="AC61" s="1014"/>
      <c r="AD61" s="1014"/>
      <c r="AE61" s="218" t="s">
        <v>880</v>
      </c>
      <c r="AF61" s="219"/>
      <c r="AG61" s="219"/>
      <c r="AH61" s="219"/>
      <c r="AI61" s="218" t="s">
        <v>720</v>
      </c>
      <c r="AJ61" s="219"/>
      <c r="AK61" s="219"/>
      <c r="AL61" s="219"/>
      <c r="AM61" s="218" t="s">
        <v>880</v>
      </c>
      <c r="AN61" s="219"/>
      <c r="AO61" s="219"/>
      <c r="AP61" s="219"/>
      <c r="AQ61" s="336" t="s">
        <v>720</v>
      </c>
      <c r="AR61" s="208"/>
      <c r="AS61" s="208"/>
      <c r="AT61" s="337"/>
      <c r="AU61" s="219">
        <v>90</v>
      </c>
      <c r="AV61" s="219"/>
      <c r="AW61" s="219"/>
      <c r="AX61" s="221"/>
      <c r="AY61" s="34">
        <f t="shared" si="8"/>
        <v>1</v>
      </c>
    </row>
    <row r="62" spans="1:51" ht="53.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t="s">
        <v>880</v>
      </c>
      <c r="AF62" s="219"/>
      <c r="AG62" s="219"/>
      <c r="AH62" s="219"/>
      <c r="AI62" s="218" t="s">
        <v>720</v>
      </c>
      <c r="AJ62" s="219"/>
      <c r="AK62" s="219"/>
      <c r="AL62" s="219"/>
      <c r="AM62" s="218" t="s">
        <v>880</v>
      </c>
      <c r="AN62" s="219"/>
      <c r="AO62" s="219"/>
      <c r="AP62" s="219"/>
      <c r="AQ62" s="336" t="s">
        <v>720</v>
      </c>
      <c r="AR62" s="208"/>
      <c r="AS62" s="208"/>
      <c r="AT62" s="337"/>
      <c r="AU62" s="219" t="s">
        <v>720</v>
      </c>
      <c r="AV62" s="219"/>
      <c r="AW62" s="219"/>
      <c r="AX62" s="221"/>
      <c r="AY62" s="34">
        <f t="shared" si="8"/>
        <v>1</v>
      </c>
    </row>
    <row r="63" spans="1:51" customFormat="1" ht="23.25" customHeight="1" x14ac:dyDescent="0.15">
      <c r="A63" s="228" t="s">
        <v>377</v>
      </c>
      <c r="B63" s="229"/>
      <c r="C63" s="229"/>
      <c r="D63" s="229"/>
      <c r="E63" s="229"/>
      <c r="F63" s="230"/>
      <c r="G63" s="234" t="s">
        <v>881</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1</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1</v>
      </c>
    </row>
    <row r="65" spans="1:51" ht="18.75" hidden="1" customHeight="1" x14ac:dyDescent="0.15">
      <c r="A65" s="394" t="s">
        <v>345</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387</v>
      </c>
      <c r="AF65" s="1026"/>
      <c r="AG65" s="1026"/>
      <c r="AH65" s="1026"/>
      <c r="AI65" s="1026" t="s">
        <v>409</v>
      </c>
      <c r="AJ65" s="1026"/>
      <c r="AK65" s="1026"/>
      <c r="AL65" s="556"/>
      <c r="AM65" s="1026" t="s">
        <v>506</v>
      </c>
      <c r="AN65" s="1026"/>
      <c r="AO65" s="1026"/>
      <c r="AP65" s="556"/>
      <c r="AQ65" s="158" t="s">
        <v>232</v>
      </c>
      <c r="AR65" s="133"/>
      <c r="AS65" s="133"/>
      <c r="AT65" s="134"/>
      <c r="AU65" s="532" t="s">
        <v>134</v>
      </c>
      <c r="AV65" s="532"/>
      <c r="AW65" s="532"/>
      <c r="AX65" s="533"/>
      <c r="AY65" s="34">
        <f>COUNTA($G$67)</f>
        <v>0</v>
      </c>
    </row>
    <row r="66" spans="1:51" ht="18.75" hidden="1"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hidden="1"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hidden="1"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hidden="1"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hidden="1"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hidden="1"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88" zoomScale="70" zoomScaleNormal="75" zoomScaleSheetLayoutView="70" zoomScalePageLayoutView="70" workbookViewId="0">
      <selection activeCell="P46" sqref="P46:X48"/>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363</v>
      </c>
      <c r="H2" s="594"/>
      <c r="I2" s="594"/>
      <c r="J2" s="594"/>
      <c r="K2" s="594"/>
      <c r="L2" s="594"/>
      <c r="M2" s="594"/>
      <c r="N2" s="594"/>
      <c r="O2" s="594"/>
      <c r="P2" s="594"/>
      <c r="Q2" s="594"/>
      <c r="R2" s="594"/>
      <c r="S2" s="594"/>
      <c r="T2" s="594"/>
      <c r="U2" s="594"/>
      <c r="V2" s="594"/>
      <c r="W2" s="594"/>
      <c r="X2" s="594"/>
      <c r="Y2" s="594"/>
      <c r="Z2" s="594"/>
      <c r="AA2" s="594"/>
      <c r="AB2" s="595"/>
      <c r="AC2" s="593" t="s">
        <v>365</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79" zoomScale="85" zoomScaleNormal="75" zoomScaleSheetLayoutView="85" zoomScalePageLayoutView="70" workbookViewId="0">
      <selection activeCell="P46" sqref="P46:X48"/>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349</v>
      </c>
      <c r="Z3" s="363"/>
      <c r="AA3" s="363"/>
      <c r="AB3" s="363"/>
      <c r="AC3" s="152" t="s">
        <v>334</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349</v>
      </c>
      <c r="Z36" s="363"/>
      <c r="AA36" s="363"/>
      <c r="AB36" s="363"/>
      <c r="AC36" s="152" t="s">
        <v>334</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349</v>
      </c>
      <c r="Z69" s="363"/>
      <c r="AA69" s="363"/>
      <c r="AB69" s="363"/>
      <c r="AC69" s="152" t="s">
        <v>334</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349</v>
      </c>
      <c r="Z102" s="363"/>
      <c r="AA102" s="363"/>
      <c r="AB102" s="363"/>
      <c r="AC102" s="152" t="s">
        <v>334</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349</v>
      </c>
      <c r="Z135" s="363"/>
      <c r="AA135" s="363"/>
      <c r="AB135" s="363"/>
      <c r="AC135" s="152" t="s">
        <v>334</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349</v>
      </c>
      <c r="Z168" s="363"/>
      <c r="AA168" s="363"/>
      <c r="AB168" s="363"/>
      <c r="AC168" s="152" t="s">
        <v>334</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349</v>
      </c>
      <c r="Z201" s="363"/>
      <c r="AA201" s="363"/>
      <c r="AB201" s="363"/>
      <c r="AC201" s="152" t="s">
        <v>334</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349</v>
      </c>
      <c r="Z234" s="363"/>
      <c r="AA234" s="363"/>
      <c r="AB234" s="363"/>
      <c r="AC234" s="152" t="s">
        <v>334</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349</v>
      </c>
      <c r="Z267" s="363"/>
      <c r="AA267" s="363"/>
      <c r="AB267" s="363"/>
      <c r="AC267" s="152" t="s">
        <v>334</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349</v>
      </c>
      <c r="Z300" s="363"/>
      <c r="AA300" s="363"/>
      <c r="AB300" s="363"/>
      <c r="AC300" s="152" t="s">
        <v>334</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349</v>
      </c>
      <c r="Z333" s="363"/>
      <c r="AA333" s="363"/>
      <c r="AB333" s="363"/>
      <c r="AC333" s="152" t="s">
        <v>334</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349</v>
      </c>
      <c r="Z366" s="363"/>
      <c r="AA366" s="363"/>
      <c r="AB366" s="363"/>
      <c r="AC366" s="152" t="s">
        <v>334</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349</v>
      </c>
      <c r="Z399" s="363"/>
      <c r="AA399" s="363"/>
      <c r="AB399" s="363"/>
      <c r="AC399" s="152" t="s">
        <v>334</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349</v>
      </c>
      <c r="Z432" s="363"/>
      <c r="AA432" s="363"/>
      <c r="AB432" s="363"/>
      <c r="AC432" s="152" t="s">
        <v>334</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349</v>
      </c>
      <c r="Z465" s="363"/>
      <c r="AA465" s="363"/>
      <c r="AB465" s="363"/>
      <c r="AC465" s="152" t="s">
        <v>334</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349</v>
      </c>
      <c r="Z498" s="363"/>
      <c r="AA498" s="363"/>
      <c r="AB498" s="363"/>
      <c r="AC498" s="152" t="s">
        <v>334</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349</v>
      </c>
      <c r="Z531" s="363"/>
      <c r="AA531" s="363"/>
      <c r="AB531" s="363"/>
      <c r="AC531" s="152" t="s">
        <v>334</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349</v>
      </c>
      <c r="Z564" s="363"/>
      <c r="AA564" s="363"/>
      <c r="AB564" s="363"/>
      <c r="AC564" s="152" t="s">
        <v>334</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349</v>
      </c>
      <c r="Z597" s="363"/>
      <c r="AA597" s="363"/>
      <c r="AB597" s="363"/>
      <c r="AC597" s="152" t="s">
        <v>334</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349</v>
      </c>
      <c r="Z630" s="363"/>
      <c r="AA630" s="363"/>
      <c r="AB630" s="363"/>
      <c r="AC630" s="152" t="s">
        <v>334</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349</v>
      </c>
      <c r="Z663" s="363"/>
      <c r="AA663" s="363"/>
      <c r="AB663" s="363"/>
      <c r="AC663" s="152" t="s">
        <v>334</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349</v>
      </c>
      <c r="Z696" s="363"/>
      <c r="AA696" s="363"/>
      <c r="AB696" s="363"/>
      <c r="AC696" s="152" t="s">
        <v>334</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349</v>
      </c>
      <c r="Z729" s="363"/>
      <c r="AA729" s="363"/>
      <c r="AB729" s="363"/>
      <c r="AC729" s="152" t="s">
        <v>334</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349</v>
      </c>
      <c r="Z762" s="363"/>
      <c r="AA762" s="363"/>
      <c r="AB762" s="363"/>
      <c r="AC762" s="152" t="s">
        <v>334</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349</v>
      </c>
      <c r="Z795" s="363"/>
      <c r="AA795" s="363"/>
      <c r="AB795" s="363"/>
      <c r="AC795" s="152" t="s">
        <v>334</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349</v>
      </c>
      <c r="Z828" s="363"/>
      <c r="AA828" s="363"/>
      <c r="AB828" s="363"/>
      <c r="AC828" s="152" t="s">
        <v>334</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349</v>
      </c>
      <c r="Z861" s="363"/>
      <c r="AA861" s="363"/>
      <c r="AB861" s="363"/>
      <c r="AC861" s="152" t="s">
        <v>334</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349</v>
      </c>
      <c r="Z894" s="363"/>
      <c r="AA894" s="363"/>
      <c r="AB894" s="363"/>
      <c r="AC894" s="152" t="s">
        <v>334</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349</v>
      </c>
      <c r="Z927" s="363"/>
      <c r="AA927" s="363"/>
      <c r="AB927" s="363"/>
      <c r="AC927" s="152" t="s">
        <v>334</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349</v>
      </c>
      <c r="Z960" s="363"/>
      <c r="AA960" s="363"/>
      <c r="AB960" s="363"/>
      <c r="AC960" s="152" t="s">
        <v>334</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349</v>
      </c>
      <c r="Z993" s="363"/>
      <c r="AA993" s="363"/>
      <c r="AB993" s="363"/>
      <c r="AC993" s="152" t="s">
        <v>334</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349</v>
      </c>
      <c r="Z1026" s="363"/>
      <c r="AA1026" s="363"/>
      <c r="AB1026" s="363"/>
      <c r="AC1026" s="152" t="s">
        <v>334</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349</v>
      </c>
      <c r="Z1059" s="363"/>
      <c r="AA1059" s="363"/>
      <c r="AB1059" s="363"/>
      <c r="AC1059" s="152" t="s">
        <v>334</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349</v>
      </c>
      <c r="Z1092" s="363"/>
      <c r="AA1092" s="363"/>
      <c r="AB1092" s="363"/>
      <c r="AC1092" s="152" t="s">
        <v>334</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349</v>
      </c>
      <c r="Z1125" s="363"/>
      <c r="AA1125" s="363"/>
      <c r="AB1125" s="363"/>
      <c r="AC1125" s="152" t="s">
        <v>334</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349</v>
      </c>
      <c r="Z1158" s="363"/>
      <c r="AA1158" s="363"/>
      <c r="AB1158" s="363"/>
      <c r="AC1158" s="152" t="s">
        <v>334</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349</v>
      </c>
      <c r="Z1191" s="363"/>
      <c r="AA1191" s="363"/>
      <c r="AB1191" s="363"/>
      <c r="AC1191" s="152" t="s">
        <v>334</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349</v>
      </c>
      <c r="Z1224" s="363"/>
      <c r="AA1224" s="363"/>
      <c r="AB1224" s="363"/>
      <c r="AC1224" s="152" t="s">
        <v>334</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349</v>
      </c>
      <c r="Z1257" s="363"/>
      <c r="AA1257" s="363"/>
      <c r="AB1257" s="363"/>
      <c r="AC1257" s="152" t="s">
        <v>334</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349</v>
      </c>
      <c r="Z1290" s="363"/>
      <c r="AA1290" s="363"/>
      <c r="AB1290" s="363"/>
      <c r="AC1290" s="152" t="s">
        <v>334</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釆女 佳代(uneme-kayo)</dc:creator>
  <cp:lastModifiedBy>釆女 佳代(uneme-kayo)</cp:lastModifiedBy>
  <cp:lastPrinted>2021-05-27T10:02:29Z</cp:lastPrinted>
  <dcterms:created xsi:type="dcterms:W3CDTF">2012-03-13T00:50:25Z</dcterms:created>
  <dcterms:modified xsi:type="dcterms:W3CDTF">2021-07-01T08:03:34Z</dcterms:modified>
</cp:coreProperties>
</file>