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2 【締切0524 12時】 各課室提出資料（外部有識者点検対象外）\05 会計課登録（外部有識者点検対象（書面審査））\"/>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<sst xmlns="http://schemas.openxmlformats.org/spreadsheetml/2006/main" count="2468" uniqueCount="721">
  <si>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</si>
  <si>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</si>
  <si>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</si>
  <si>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</si>
  <si>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</si>
  <si>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</si>
  <si>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</si>
  <si>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</si>
  <si>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</si>
  <si>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</si>
  <si>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</si>
  <si>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</si>
  <si>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</si>
  <si>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</si>
  <si>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</si>
  <si>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</si>
  <si>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</si>
  <si>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</si>
  <si>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</si>
  <si>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</si>
  <si>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</si>
  <si>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</si>
  <si>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</si>
  <si>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</si>
  <si>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</si>
  <si>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</si>
  <si>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</si>
  <si>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</si>
  <si>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</si>
  <si>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</si>
  <si>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</si>
  <si>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</si>
  <si>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</si>
  <si>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</si>
  <si>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</si>
  <si>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</si>
  <si>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</si>
  <si>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</si>
  <si>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</si>
  <si>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</si>
  <si>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</si>
  <si>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</si>
  <si>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</si>
  <si>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</si>
  <si>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</si>
  <si>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</si>
  <si>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</si>
  <si>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</si>
  <si>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</si>
  <si>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</si>
  <si>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</si>
  <si>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</si>
  <si>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</si>
  <si>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</si>
  <si>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</si>
  <si>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</si>
  <si>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</si>
  <si>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</si>
  <si>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</si>
  <si>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</si>
  <si>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</si>
  <si>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</si>
  <si>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</si>
  <si>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</si>
  <si>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</si>
  <si>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</si>
  <si>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</si>
  <si>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</si>
  <si>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</si>
  <si>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</si>
  <si>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</si>
  <si>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</si>
  <si>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</si>
  <si>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</si>
  <si>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</si>
  <si>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</si>
  <si>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</si>
  <si>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</si>
  <si>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</si>
  <si>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</si>
  <si>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</si>
  <si>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</si>
  <si>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</si>
  <si>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</si>
  <si>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</si>
  <si>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</si>
  <si>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</si>
  <si>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</si>
  <si>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</si>
  <si>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</si>
  <si>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</si>
  <si>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</si>
  <si>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</si>
  <si>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</si>
  <si>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</si>
  <si>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</si>
  <si>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</si>
  <si>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</si>
  <si>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</si>
  <si>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</si>
  <si>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</si>
  <si>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</si>
  <si>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</si>
  <si>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</si>
  <si>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</si>
  <si>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</si>
  <si>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</si>
  <si>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</si>
  <si>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</si>
  <si>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</si>
  <si>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</si>
  <si>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</si>
  <si>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</si>
  <si>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</si>
  <si>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</si>
  <si>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</si>
  <si>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</si>
  <si>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</si>
  <si>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</si>
  <si>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</si>
  <si>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</si>
  <si>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</si>
  <si>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</si>
  <si>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</si>
  <si>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</si>
  <si>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</si>
  <si>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</si>
  <si>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</si>
  <si>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</si>
  <si>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</si>
  <si>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</si>
  <si>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</si>
  <si>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</si>
  <si>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</si>
  <si>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</si>
  <si>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</si>
  <si>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</si>
  <si>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</si>
  <si>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</si>
  <si>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</si>
  <si>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</si>
  <si>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</si>
  <si>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</si>
  <si>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</si>
  <si>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</si>
  <si>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</si>
  <si>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</si>
  <si>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</si>
  <si>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</si>
  <si>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</si>
  <si>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</si>
  <si>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</si>
  <si>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</si>
  <si>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</si>
  <si>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</si>
  <si>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</si>
  <si>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</si>
  <si>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</si>
  <si>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</si>
  <si>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</si>
  <si>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</si>
  <si>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</si>
  <si>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</si>
  <si>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</si>
  <si>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</si>
  <si>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</si>
  <si>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</si>
  <si>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</si>
  <si>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</si>
  <si>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</si>
  <si>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</si>
  <si>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</si>
  <si>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</si>
  <si>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</si>
  <si>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</si>
  <si>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</si>
  <si>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</si>
  <si>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</si>
  <si>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</si>
  <si>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</si>
  <si>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</si>
  <si>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</si>
  <si>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</si>
  <si>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</si>
  <si>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</si>
  <si>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</si>
  <si>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</si>
  <si>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</si>
  <si>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</si>
  <si>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</si>
  <si>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</si>
  <si>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</si>
  <si>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</si>
  <si>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</si>
  <si>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</si>
  <si>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</si>
  <si>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</si>
  <si>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</si>
  <si>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</si>
  <si>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</si>
  <si>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</si>
  <si>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</si>
  <si>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</si>
  <si>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</si>
  <si>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</si>
  <si>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</si>
  <si>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</si>
  <si>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</si>
  <si>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</si>
  <si>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</si>
  <si>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</si>
  <si>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</si>
  <si>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</si>
  <si>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</si>
  <si>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</si>
  <si>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</si>
  <si>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</si>
  <si>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</si>
  <si>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</si>
  <si>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</si>
  <si>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</si>
  <si>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</si>
  <si>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</si>
  <si>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</si>
  <si>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</si>
  <si>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</si>
  <si>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</si>
  <si>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</si>
  <si>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</si>
  <si>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</si>
  <si>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</si>
  <si>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</si>
  <si>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</si>
  <si>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</si>
  <si>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</si>
  <si>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</si>
  <si>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</si>
  <si>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</si>
  <si>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</si>
  <si>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</si>
  <si>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</si>
  <si>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</si>
  <si>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</si>
  <si>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</si>
  <si>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</si>
  <si>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</si>
  <si>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</si>
  <si>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</si>
  <si>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</si>
  <si>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</si>
  <si>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</si>
  <si>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</si>
  <si>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</si>
  <si>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</si>
  <si>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</si>
  <si>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</si>
  <si>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</si>
  <si>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</si>
  <si>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</si>
  <si>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</si>
  <si>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</si>
  <si>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</si>
  <si>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</si>
  <si>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</si>
  <si>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</si>
  <si>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</si>
  <si>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</si>
  <si>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</si>
  <si>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</si>
  <si>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</si>
  <si>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</si>
  <si>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</si>
  <si>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</si>
  <si>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</si>
  <si>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</si>
  <si>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</si>
  <si>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</si>
  <si>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</si>
  <si>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</si>
  <si>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</si>
  <si>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</si>
  <si>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</si>
  <si>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</si>
  <si>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</si>
  <si>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</si>
  <si>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</si>
  <si>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</si>
  <si>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</si>
  <si>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</si>
  <si>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</si>
  <si>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</si>
  <si>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</si>
  <si>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</si>
  <si>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</si>
  <si>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</si>
  <si>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</si>
  <si>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</si>
  <si>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</si>
  <si>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</si>
  <si>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</si>
  <si>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</si>
  <si>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</si>
  <si>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</si>
  <si>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</si>
  <si>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</si>
  <si>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</si>
  <si>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</si>
  <si>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</si>
  <si>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</si>
  <si>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</si>
  <si>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</si>
  <si>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</si>
  <si>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</si>
  <si>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</si>
  <si>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</si>
  <si>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</si>
  <si>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</si>
  <si>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</si>
  <si>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</si>
  <si>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</si>
  <si>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</si>
  <si>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</si>
  <si>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</si>
  <si>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</si>
  <si>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</si>
  <si>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</si>
  <si>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</si>
  <si>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</si>
  <si>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</si>
  <si>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</si>
  <si>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</si>
  <si>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</si>
  <si>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</si>
  <si>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</si>
  <si>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</si>
  <si>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</si>
  <si>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</si>
  <si>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</si>
  <si>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</si>
  <si>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</si>
  <si>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</si>
  <si>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</si>
  <si>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</si>
  <si>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</si>
  <si>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</si>
  <si>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</si>
  <si>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</si>
  <si>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</si>
  <si>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</si>
  <si>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</si>
  <si>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</si>
  <si>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</si>
  <si>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</si>
  <si>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</si>
  <si>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</si>
  <si>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</si>
  <si>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</si>
  <si>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</si>
  <si>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</si>
  <si>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</si>
  <si>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</si>
  <si>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</si>
  <si>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</si>
  <si>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</si>
  <si>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</si>
  <si>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</si>
  <si>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</si>
  <si>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</si>
  <si>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</si>
  <si>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</si>
  <si>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</si>
  <si>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</si>
  <si>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</si>
  <si>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</si>
  <si>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</si>
  <si>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</si>
  <si>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</si>
  <si>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</si>
  <si>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</si>
  <si>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</si>
  <si>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</si>
  <si>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</si>
  <si>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</si>
  <si>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</si>
  <si>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</si>
  <si>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</si>
  <si>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</si>
  <si>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</si>
  <si>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</si>
  <si>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</si>
  <si>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</si>
  <si>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</si>
  <si>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</si>
  <si>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</si>
  <si>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</si>
  <si>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</si>
  <si>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</si>
  <si>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</si>
  <si>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</si>
  <si>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</si>
  <si>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</si>
  <si>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</si>
  <si>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</si>
  <si>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</si>
  <si>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</si>
  <si>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</si>
  <si>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</si>
  <si>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</si>
  <si>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</si>
  <si>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</si>
  <si>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</si>
  <si>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</si>
  <si>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</si>
  <si>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</si>
  <si>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</si>
  <si>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</si>
  <si>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</si>
  <si>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</si>
  <si>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</si>
  <si>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</si>
  <si>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</si>
  <si>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</si>
  <si>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</si>
  <si>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</si>
  <si>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</si>
  <si>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</si>
  <si>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</si>
  <si>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</si>
  <si>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</si>
  <si>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</si>
  <si>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</si>
  <si>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</si>
  <si>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</si>
  <si>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</si>
  <si>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</si>
  <si>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</si>
  <si>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</si>
  <si>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</si>
  <si>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</si>
  <si>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</si>
  <si>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</si>
  <si>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</si>
  <si>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</si>
  <si>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</si>
  <si>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</si>
  <si>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</si>
  <si>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</si>
  <si>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</si>
  <si>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</si>
  <si>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</si>
  <si>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</si>
  <si>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</si>
  <si>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</si>
  <si>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</si>
  <si>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</si>
  <si>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</si>
  <si>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</si>
  <si>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</si>
  <si>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</si>
  <si>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</si>
  <si>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</si>
  <si>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</si>
  <si>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</si>
  <si>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</si>
  <si>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</si>
  <si>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</si>
  <si>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</si>
  <si>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</si>
  <si>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</si>
  <si>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</si>
  <si>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</si>
  <si>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</si>
  <si>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</si>
  <si>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</si>
  <si>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</si>
  <si>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</si>
  <si>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</si>
  <si>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</si>
  <si>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</si>
  <si>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</si>
  <si>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</si>
  <si>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</si>
  <si>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</si>
  <si>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</si>
  <si>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</si>
  <si>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</si>
  <si>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</si>
  <si>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</si>
  <si>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</si>
  <si>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</si>
  <si>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</si>
  <si>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</si>
  <si>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</si>
  <si>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</si>
  <si>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</si>
  <si>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</si>
  <si>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</si>
  <si>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</si>
  <si>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</si>
  <si>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</si>
  <si>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</si>
  <si>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</si>
  <si>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</si>
  <si>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</si>
  <si>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</si>
  <si>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</si>
  <si>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</si>
  <si>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</si>
  <si>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</si>
  <si>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</si>
  <si>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</si>
  <si>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</si>
  <si>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</si>
  <si>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</si>
  <si>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</si>
  <si>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</si>
  <si>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</si>
  <si>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</si>
  <si>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</si>
  <si>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</si>
  <si>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</si>
  <si>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</si>
  <si>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</si>
  <si>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</si>
  <si>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</si>
  <si>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</si>
  <si>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</si>
  <si>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</si>
  <si>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</si>
  <si>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</si>
  <si>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</si>
  <si>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</si>
  <si>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</si>
  <si>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</si>
  <si>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</si>
  <si>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</si>
  <si>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</si>
  <si>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</si>
  <si>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</si>
  <si>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</si>
  <si>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</si>
  <si>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</si>
  <si>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</si>
  <si>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</si>
  <si>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</si>
  <si>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</si>
  <si>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</si>
  <si>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</si>
  <si>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</si>
  <si>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</si>
  <si>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</si>
  <si>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</si>
  <si>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</si>
  <si>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</si>
  <si>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</si>
  <si>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</si>
  <si>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</si>
  <si>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</si>
  <si>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</si>
  <si>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</si>
  <si>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</si>
  <si>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</si>
  <si>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</si>
  <si>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</si>
  <si>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</si>
  <si>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</si>
  <si>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</si>
  <si>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</si>
  <si>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</si>
  <si>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</si>
  <si>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</si>
  <si>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</si>
  <si>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</si>
  <si>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</si>
  <si>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</si>
  <si>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</si>
  <si>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</si>
  <si>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</si>
  <si>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</si>
  <si>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</si>
  <si>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</si>
  <si>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</si>
  <si>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</si>
  <si>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</si>
  <si>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</si>
  <si>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</si>
  <si>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</si>
  <si>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</si>
  <si>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</si>
  <si>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</si>
  <si>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</si>
  <si>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</si>
  <si>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</si>
  <si>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</si>
  <si>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</si>
  <si>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</si>
  <si>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</si>
  <si>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</si>
  <si>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</si>
  <si>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</si>
  <si>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</si>
  <si>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</si>
  <si>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</si>
  <si>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</si>
  <si>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</si>
  <si>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</si>
  <si>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</si>
  <si>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</si>
  <si>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</si>
  <si>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</si>
  <si>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</si>
  <si>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</si>
  <si>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</si>
  <si>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</si>
  <si>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</si>
  <si>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</si>
  <si>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</si>
  <si>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</si>
  <si>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</si>
  <si>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</si>
  <si>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</si>
  <si>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</si>
  <si>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</si>
  <si>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</si>
  <si>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</si>
  <si>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</si>
  <si>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</si>
  <si>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</si>
  <si>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</si>
  <si>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特定健康診査・保健指導に必要な経費</t>
  </si>
  <si>
    <t>保険局</t>
  </si>
  <si>
    <t>新畑　覚也</t>
  </si>
  <si>
    <t>平成20年度</t>
  </si>
  <si>
    <t>終了予定なし</t>
  </si>
  <si>
    <t>医療介護連携政策課
医療費適正化対策推進室</t>
  </si>
  <si>
    <t>国民健康保険法第72条の5、健康保険法第154条の2、船員保険法第113条、高齢者の医療の確保に関する法律第20条及び第24条</t>
  </si>
  <si>
    <t>全国医療費適正化計画及び都道府県医療費適正化計画
（高齢者の医療の確保に関する法律第８条及び第９条）</t>
  </si>
  <si>
    <t>-</t>
  </si>
  <si>
    <t>国民健康保険特定健康診査・保健指導国庫負担金</t>
  </si>
  <si>
    <t>健康保険組合特定健康診査・保健指導国庫補助金</t>
  </si>
  <si>
    <t>全国健康保険協会特定健康診査・保健指導国庫補助金</t>
  </si>
  <si>
    <t>国民健康保険組合特定健康診査・保健指導国庫補助金</t>
  </si>
  <si>
    <t>令和５年度までに特定保健指導対象者数の減少率を平成20年度と比べて25％以上減少させる。</t>
  </si>
  <si>
    <t>円/人</t>
  </si>
  <si>
    <t>　　　X/Y</t>
    <phoneticPr fontId="5"/>
  </si>
  <si>
    <t>施策大目標９　全国民に必要な医療を保障できる安定的・効率的な医療保険制度を構築すること</t>
  </si>
  <si>
    <t>Ⅰ－９－２　生活習慣病対策等により中長期的な医療費の適正化を図ること</t>
  </si>
  <si>
    <t>後期高齢者医療制度事業費補助金</t>
  </si>
  <si>
    <t>0288</t>
  </si>
  <si>
    <t>0262</t>
  </si>
  <si>
    <t>0227</t>
  </si>
  <si>
    <t>0267</t>
  </si>
  <si>
    <t>0280</t>
  </si>
  <si>
    <t>0289</t>
  </si>
  <si>
    <t>0297</t>
  </si>
  <si>
    <t>0304</t>
  </si>
  <si>
    <t>○</t>
  </si>
  <si>
    <t>厚労</t>
  </si>
  <si>
    <t>-</t>
    <phoneticPr fontId="5"/>
  </si>
  <si>
    <t>特定保健指導対象者数の減少率（対平成20年度）
※令和２年度は集計中</t>
    <phoneticPr fontId="5"/>
  </si>
  <si>
    <t>2018年度特定健康診査・保健指導の実施状況について
2019年度特定健康診査・保健指導の実施状況について</t>
    <phoneticPr fontId="5"/>
  </si>
  <si>
    <t>令和５年度までに特定健康診査実施率を保険者全体で70％以上とする。　※令和2年度は集計中</t>
    <phoneticPr fontId="5"/>
  </si>
  <si>
    <t>令和５年度までに特定保健指導実施率を保険者全体で45％以上とする。※令和2年度は集計中</t>
    <phoneticPr fontId="5"/>
  </si>
  <si>
    <t>令和５年度までに、特定保健指導対象者数の減少率を平成20年度と比べて25％以上減少させる。
　※令和２年度は集計中。　</t>
    <phoneticPr fontId="5"/>
  </si>
  <si>
    <t>令和５年度までに特定健康診査実施率を保険者全体で70％以上とする。　　
※令和２年度は集計中。　</t>
    <phoneticPr fontId="5"/>
  </si>
  <si>
    <t>令和５年度までに特定保健指導実施率を保険者全体で45％以上とする。　　
※令和２年度は集計中。　</t>
    <phoneticPr fontId="5"/>
  </si>
  <si>
    <t>高齢者の医療の確保に関する法律に基づき保険者が実施する特定健康診査・特定保健指導に要する費用の一部を補助し、その円滑な実施を支援することにより生活習慣病の予防を推進し、もって医療費の適正化を図る。（国庫負担割合　1/3）</t>
    <phoneticPr fontId="5"/>
  </si>
  <si>
    <t>高齢者の医療の確保に関する法律に基づき保険者が実施する特定健康診査・特定保健指導に要する費用の一部を補助し、円滑な実施を支援することにより生活習慣病の予防を推進し、もって医療費の適正化を図る。（補助率　1/3）</t>
    <phoneticPr fontId="5"/>
  </si>
  <si>
    <t>‐</t>
  </si>
  <si>
    <t>無</t>
    <rPh sb="0" eb="1">
      <t>ナ</t>
    </rPh>
    <phoneticPr fontId="5"/>
  </si>
  <si>
    <t>特定健康診査・保健指導国庫負担（補助金）金は、40歳以上75歳未満の者が受診する特定健康診査・特定保健指導の実施に要する費用を補助対象としている。
　他方、左記事業は75歳以上の者が対象となる健康診査へ補助するものであり、それぞれの事業は重複していない。</t>
    <phoneticPr fontId="5"/>
  </si>
  <si>
    <t>特定健康診査・特定保健指導の実施の推進は、加入者の健康の保持・増進及び医療費適正化の観点から重要な施策であり、国民や社会のニーズを反映している。</t>
    <phoneticPr fontId="5"/>
  </si>
  <si>
    <t>実施主体である保険者に対して、国が各法に基づき特定健康診査・特定保健指導に要する経費の負担（補助）を行う。</t>
    <phoneticPr fontId="5"/>
  </si>
  <si>
    <t>第三期医療費適正化計画における特定健康診査・特定保健指導の実施率等の目標値を達成するために必要な事業であり、優先度が高い。</t>
    <phoneticPr fontId="5"/>
  </si>
  <si>
    <t>各法に基づき保険者に対する負担（補助）率を１／３（１／３相当）に設定している。</t>
    <phoneticPr fontId="5"/>
  </si>
  <si>
    <t>各保険者と各健診機関との契約状況から健診に係る費用を算定している。</t>
    <phoneticPr fontId="5"/>
  </si>
  <si>
    <t>高齢者の医療の確保に関する法律に基づき、40歳以上75歳未満の被保険者等に対する特定健康診査・特定保健指導に直接的に必要な費用に限定している。</t>
    <phoneticPr fontId="5"/>
  </si>
  <si>
    <t>各保険者において、地域の実情に合わせて集団健診を実施するなど、特定健康診査・特定保健指導の費用の効率化に努めている。</t>
    <phoneticPr fontId="5"/>
  </si>
  <si>
    <t>特定健康診査・特定保健指導の実施率は着実に上昇している。</t>
    <phoneticPr fontId="5"/>
  </si>
  <si>
    <t>補助金等交付</t>
  </si>
  <si>
    <t>令和５年度までに特定健康診査実施率を保険者全体で70％以上とする。　※令和２年度は集計中。</t>
    <phoneticPr fontId="5"/>
  </si>
  <si>
    <t>令和５年度までに特定保健指導実施率を保険者全体で45％以上とする。※令和２年度は集計中。</t>
    <phoneticPr fontId="5"/>
  </si>
  <si>
    <t>　令和５年度の目標の達成に向けて更なる実施率の向上に努めていく。予算編成時においても、直近の活動実績を踏まえつつ、事業が円滑に実施されるよう、財政支援に必要な予算の確保に努める。</t>
    <phoneticPr fontId="5"/>
  </si>
  <si>
    <t>　特定健康診査の受診者数は、毎年度増加しており、実施率も着実に上昇している状況にある（平成20年度における実施率は、特定健康診査が38.9％、特定保健指導が7.7％であったのに対して、令和元年度は特定健康診査が55.6％、特定保健指導は23.2％）。</t>
    <rPh sb="92" eb="94">
      <t>レイワ</t>
    </rPh>
    <rPh sb="94" eb="95">
      <t>ゲン</t>
    </rPh>
    <phoneticPr fontId="5"/>
  </si>
  <si>
    <t>　高齢者の医療の確保に関する法律に基づき保険者が実施する特定健康診査・特定保健指導に要する費用の一部を補助し、円滑な実施を支援することにより生活習慣病の予防を推進する。（補助率　1/3）</t>
    <phoneticPr fontId="5"/>
  </si>
  <si>
    <t>-</t>
    <phoneticPr fontId="5"/>
  </si>
  <si>
    <t>事業費</t>
    <phoneticPr fontId="5"/>
  </si>
  <si>
    <t>特定健診等の実施に係る事業費</t>
    <phoneticPr fontId="5"/>
  </si>
  <si>
    <t>A.東京都</t>
    <rPh sb="2" eb="5">
      <t>トウキョウト</t>
    </rPh>
    <phoneticPr fontId="5"/>
  </si>
  <si>
    <t>東京都</t>
    <phoneticPr fontId="5"/>
  </si>
  <si>
    <t>大阪府</t>
    <phoneticPr fontId="5"/>
  </si>
  <si>
    <t>愛知県</t>
    <rPh sb="0" eb="3">
      <t>アイチケン</t>
    </rPh>
    <phoneticPr fontId="5"/>
  </si>
  <si>
    <t>神奈川県</t>
    <rPh sb="0" eb="4">
      <t>カナガワケン</t>
    </rPh>
    <phoneticPr fontId="5"/>
  </si>
  <si>
    <t>埼玉県</t>
    <rPh sb="0" eb="3">
      <t>サイタマケン</t>
    </rPh>
    <phoneticPr fontId="5"/>
  </si>
  <si>
    <t>千葉県</t>
    <rPh sb="0" eb="3">
      <t>チバケン</t>
    </rPh>
    <phoneticPr fontId="5"/>
  </si>
  <si>
    <t>兵庫県</t>
    <rPh sb="0" eb="3">
      <t>ヒョウゴケン</t>
    </rPh>
    <phoneticPr fontId="5"/>
  </si>
  <si>
    <t>福岡県</t>
    <rPh sb="0" eb="3">
      <t>フクオカケン</t>
    </rPh>
    <phoneticPr fontId="5"/>
  </si>
  <si>
    <t>北海道</t>
    <rPh sb="0" eb="3">
      <t>ホッカイドウ</t>
    </rPh>
    <phoneticPr fontId="5"/>
  </si>
  <si>
    <t>静岡県</t>
    <rPh sb="0" eb="2">
      <t>シズオカ</t>
    </rPh>
    <rPh sb="2" eb="3">
      <t>ケン</t>
    </rPh>
    <phoneticPr fontId="5"/>
  </si>
  <si>
    <t>高齢者の医療の確保に関する法律により、管内保険者が加入者に対して特定健康診査・特定保健指導を実施する。</t>
  </si>
  <si>
    <t>高齢者の医療の確保に関する法律により、管内保険者が加入者に対して特定健康診査・特定保健指導を実施する。</t>
    <phoneticPr fontId="5"/>
  </si>
  <si>
    <t>B.全国健康保険協会</t>
    <phoneticPr fontId="5"/>
  </si>
  <si>
    <t>高齢者の医療の確保に関する法律により、保険者が加入者に対して特定健康診査・特定保健指導を実施する。</t>
  </si>
  <si>
    <t>高齢者の医療の確保に関する法律により、保険者が加入者に対して特定健康診査・特定保健指導を実施する。</t>
    <phoneticPr fontId="5"/>
  </si>
  <si>
    <t>全国健康保険協会</t>
  </si>
  <si>
    <t>中央建設国民健康保険組合</t>
    <rPh sb="0" eb="2">
      <t>チュウオウ</t>
    </rPh>
    <rPh sb="2" eb="4">
      <t>ケンセツ</t>
    </rPh>
    <rPh sb="4" eb="6">
      <t>コクミン</t>
    </rPh>
    <rPh sb="6" eb="8">
      <t>ケンコウ</t>
    </rPh>
    <rPh sb="8" eb="10">
      <t>ホケン</t>
    </rPh>
    <rPh sb="10" eb="12">
      <t>クミアイ</t>
    </rPh>
    <phoneticPr fontId="5"/>
  </si>
  <si>
    <t>エヌ・ティ・ティ健康保険組合</t>
    <rPh sb="8" eb="10">
      <t>ケンコウ</t>
    </rPh>
    <rPh sb="10" eb="12">
      <t>ホケン</t>
    </rPh>
    <rPh sb="12" eb="14">
      <t>クミアイ</t>
    </rPh>
    <phoneticPr fontId="5"/>
  </si>
  <si>
    <t>ヤマトグループ健康保険組合</t>
    <rPh sb="7" eb="9">
      <t>ケンコウ</t>
    </rPh>
    <rPh sb="9" eb="11">
      <t>ホケン</t>
    </rPh>
    <rPh sb="11" eb="13">
      <t>クミアイ</t>
    </rPh>
    <phoneticPr fontId="5"/>
  </si>
  <si>
    <t>パナソニック健康保険組合</t>
    <rPh sb="6" eb="8">
      <t>ケンコウ</t>
    </rPh>
    <rPh sb="8" eb="10">
      <t>ホケン</t>
    </rPh>
    <rPh sb="10" eb="12">
      <t>クミアイ</t>
    </rPh>
    <phoneticPr fontId="5"/>
  </si>
  <si>
    <t>日立健康保険組合</t>
    <rPh sb="0" eb="2">
      <t>ヒタチ</t>
    </rPh>
    <rPh sb="2" eb="4">
      <t>ケンコウ</t>
    </rPh>
    <rPh sb="4" eb="6">
      <t>ホケン</t>
    </rPh>
    <rPh sb="6" eb="8">
      <t>クミアイ</t>
    </rPh>
    <phoneticPr fontId="5"/>
  </si>
  <si>
    <t>全国土木建設国民健康保険組合</t>
    <rPh sb="0" eb="2">
      <t>ゼンコク</t>
    </rPh>
    <rPh sb="2" eb="4">
      <t>ドボク</t>
    </rPh>
    <rPh sb="4" eb="6">
      <t>ケンセツ</t>
    </rPh>
    <rPh sb="6" eb="8">
      <t>コクミン</t>
    </rPh>
    <rPh sb="8" eb="10">
      <t>ケンコウ</t>
    </rPh>
    <rPh sb="10" eb="12">
      <t>ホケン</t>
    </rPh>
    <rPh sb="12" eb="14">
      <t>クミアイ</t>
    </rPh>
    <phoneticPr fontId="5"/>
  </si>
  <si>
    <t>三菱電機健康保険組合</t>
    <rPh sb="0" eb="2">
      <t>ミツビシ</t>
    </rPh>
    <rPh sb="2" eb="4">
      <t>デンキ</t>
    </rPh>
    <rPh sb="4" eb="6">
      <t>ケンコウ</t>
    </rPh>
    <rPh sb="6" eb="8">
      <t>ホケン</t>
    </rPh>
    <rPh sb="8" eb="10">
      <t>クミアイ</t>
    </rPh>
    <phoneticPr fontId="5"/>
  </si>
  <si>
    <t>東芝健康保険組合</t>
    <rPh sb="0" eb="2">
      <t>トウシバ</t>
    </rPh>
    <rPh sb="2" eb="4">
      <t>ケンコウ</t>
    </rPh>
    <rPh sb="4" eb="6">
      <t>ホケン</t>
    </rPh>
    <rPh sb="6" eb="8">
      <t>クミアイ</t>
    </rPh>
    <phoneticPr fontId="5"/>
  </si>
  <si>
    <t>関東ITソフトウェア健康保険組合</t>
    <phoneticPr fontId="5"/>
  </si>
  <si>
    <t>単位当たりコスト＝Ｘ／Ｙ
Ｘ：特定健康診査・保健指導国庫負担（補助）金執行額
Ｙ：特定健康診査実施人数＋特定保健指導実施人数（国庫負担（補助）金の対象となる者に限る）
※令和２年度は集計中。　　　　　　　　　　　</t>
    <phoneticPr fontId="5"/>
  </si>
  <si>
    <t>21,456,823,000
/11,634,291</t>
    <phoneticPr fontId="5"/>
  </si>
  <si>
    <t>21,224,794,000
/11,476,488</t>
    <phoneticPr fontId="5"/>
  </si>
  <si>
    <t>特定健康診査・特定保健指導は、運動・食事・喫煙などに関する不適切な生活習慣が引き金となり、肥満、脂質異常、血糖高値、血圧高値から起こる虚血性心疾患、脳血管疾患、糖尿病等の発症・重症化を予防するため、高齢者の医療の確保に関する法律に基づき、保険者が共通に取り組む保健事業である。本事業では、特定健康診査・特定保健指導の実施による糖尿病等の発症・重症化の予防を図る。</t>
    <phoneticPr fontId="5"/>
  </si>
  <si>
    <t>地域の医師会等とも連携しながら特定健診・特定保健指導の実施に取り組む好事例を横展開するなど、まずは目標値（2023年：70％（特定健診）、45％（特定保健指導））の早期達成を目指し、現状の分析を踏まえつつ、特定健診・特定保健指導の実施率の向上につながる効果的な方策等を検討。また、好事例の横展開等により、保険者別の取組の見える化を図る。</t>
    <phoneticPr fontId="5"/>
  </si>
  <si>
    <t>-</t>
    <phoneticPr fontId="5"/>
  </si>
  <si>
    <t>保険者における実施計画が、当初予定を下回ったため。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</si>
</sst>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170422</xdr:colOff>
      <xdr:row>748</xdr:row>
      <xdr:rowOff>77229</xdr:rowOff>
    </xdr:from>
    <xdr:to>
      <xdr:col>27</xdr:col>
      <xdr:colOff>5696</xdr:colOff>
      <xdr:row>750</xdr:row>
      <xdr:rowOff>339111</xdr:rowOff>
    </xdr:to>
    <xdr:sp macro="" textlink="">
      <xdr:nvSpPr>
        <xdr:cNvPr id="2" name="フリーフォーム 1"/>
        <xdr:cNvSpPr/>
      </xdr:nvSpPr>
      <xdr:spPr>
        <a:xfrm>
          <a:off x="3570847" y="42234879"/>
          <a:ext cx="1835524" cy="966732"/>
        </a:xfrm>
        <a:custGeom>
          <a:avLst/>
          <a:gdLst>
            <a:gd name="connsiteX0" fmla="*/ 0 w 2148750"/>
            <a:gd name="connsiteY0" fmla="*/ 0 h 1565049"/>
            <a:gd name="connsiteX1" fmla="*/ 2148750 w 2148750"/>
            <a:gd name="connsiteY1" fmla="*/ 0 h 1565049"/>
            <a:gd name="connsiteX2" fmla="*/ 2148750 w 2148750"/>
            <a:gd name="connsiteY2" fmla="*/ 1565049 h 1565049"/>
            <a:gd name="connsiteX3" fmla="*/ 0 w 2148750"/>
            <a:gd name="connsiteY3" fmla="*/ 1565049 h 1565049"/>
            <a:gd name="connsiteX4" fmla="*/ 0 w 2148750"/>
            <a:gd name="connsiteY4" fmla="*/ 0 h 15650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48750" h="1565049">
              <a:moveTo>
                <a:pt x="0" y="0"/>
              </a:moveTo>
              <a:lnTo>
                <a:pt x="2148750" y="0"/>
              </a:lnTo>
              <a:lnTo>
                <a:pt x="2148750" y="1565049"/>
              </a:lnTo>
              <a:lnTo>
                <a:pt x="0" y="1565049"/>
              </a:lnTo>
              <a:lnTo>
                <a:pt x="0" y="0"/>
              </a:lnTo>
              <a:close/>
            </a:path>
          </a:pathLst>
        </a:cu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ja-JP" altLang="en-US" sz="1200" kern="1200">
              <a:latin typeface="ＭＳ Ｐゴシック" panose="020B0600070205080204" pitchFamily="50" charset="-128"/>
              <a:ea typeface="ＭＳ Ｐゴシック" panose="020B0600070205080204" pitchFamily="50" charset="-128"/>
            </a:rPr>
            <a:t>厚生労働省</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en-US" altLang="ja-JP" sz="1200" kern="1200">
              <a:latin typeface="ＭＳ Ｐゴシック" panose="020B0600070205080204" pitchFamily="50" charset="-128"/>
              <a:ea typeface="ＭＳ Ｐゴシック" panose="020B0600070205080204" pitchFamily="50" charset="-128"/>
            </a:rPr>
            <a:t>19,883</a:t>
          </a:r>
          <a:r>
            <a:rPr lang="ja-JP" altLang="en-US" sz="1200" kern="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10</xdr:col>
      <xdr:colOff>61011</xdr:colOff>
      <xdr:row>752</xdr:row>
      <xdr:rowOff>287787</xdr:rowOff>
    </xdr:from>
    <xdr:to>
      <xdr:col>19</xdr:col>
      <xdr:colOff>191028</xdr:colOff>
      <xdr:row>755</xdr:row>
      <xdr:rowOff>326905</xdr:rowOff>
    </xdr:to>
    <xdr:sp macro="" textlink="">
      <xdr:nvSpPr>
        <xdr:cNvPr id="3" name="フリーフォーム 2"/>
        <xdr:cNvSpPr/>
      </xdr:nvSpPr>
      <xdr:spPr>
        <a:xfrm>
          <a:off x="2061261" y="43855137"/>
          <a:ext cx="1930242" cy="1096393"/>
        </a:xfrm>
        <a:custGeom>
          <a:avLst/>
          <a:gdLst>
            <a:gd name="connsiteX0" fmla="*/ 0 w 2298369"/>
            <a:gd name="connsiteY0" fmla="*/ 0 h 1565049"/>
            <a:gd name="connsiteX1" fmla="*/ 2298369 w 2298369"/>
            <a:gd name="connsiteY1" fmla="*/ 0 h 1565049"/>
            <a:gd name="connsiteX2" fmla="*/ 2298369 w 2298369"/>
            <a:gd name="connsiteY2" fmla="*/ 1565049 h 1565049"/>
            <a:gd name="connsiteX3" fmla="*/ 0 w 2298369"/>
            <a:gd name="connsiteY3" fmla="*/ 1565049 h 1565049"/>
            <a:gd name="connsiteX4" fmla="*/ 0 w 2298369"/>
            <a:gd name="connsiteY4" fmla="*/ 0 h 15650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98369" h="1565049">
              <a:moveTo>
                <a:pt x="0" y="0"/>
              </a:moveTo>
              <a:lnTo>
                <a:pt x="2298369" y="0"/>
              </a:lnTo>
              <a:lnTo>
                <a:pt x="2298369" y="1565049"/>
              </a:lnTo>
              <a:lnTo>
                <a:pt x="0" y="1565049"/>
              </a:lnTo>
              <a:lnTo>
                <a:pt x="0" y="0"/>
              </a:lnTo>
              <a:close/>
            </a:path>
          </a:pathLst>
        </a:cu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ja-JP" altLang="en-US" sz="1200" kern="1200">
              <a:latin typeface="ＭＳ Ｐゴシック" panose="020B0600070205080204" pitchFamily="50" charset="-128"/>
              <a:ea typeface="ＭＳ Ｐゴシック" panose="020B0600070205080204" pitchFamily="50" charset="-128"/>
            </a:rPr>
            <a:t>Ａ　都道府県</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ja-JP" altLang="en-US" sz="1200" kern="1200">
              <a:latin typeface="ＭＳ Ｐゴシック" panose="020B0600070205080204" pitchFamily="50" charset="-128"/>
              <a:ea typeface="ＭＳ Ｐゴシック" panose="020B0600070205080204" pitchFamily="50" charset="-128"/>
            </a:rPr>
            <a:t>（</a:t>
          </a:r>
          <a:r>
            <a:rPr lang="en-US" altLang="ja-JP" sz="1200" kern="1200">
              <a:latin typeface="ＭＳ Ｐゴシック" panose="020B0600070205080204" pitchFamily="50" charset="-128"/>
              <a:ea typeface="ＭＳ Ｐゴシック" panose="020B0600070205080204" pitchFamily="50" charset="-128"/>
            </a:rPr>
            <a:t>47</a:t>
          </a:r>
          <a:r>
            <a:rPr lang="ja-JP" altLang="en-US" sz="1200" kern="1200">
              <a:latin typeface="ＭＳ Ｐゴシック" panose="020B0600070205080204" pitchFamily="50" charset="-128"/>
              <a:ea typeface="ＭＳ Ｐゴシック" panose="020B0600070205080204" pitchFamily="50" charset="-128"/>
            </a:rPr>
            <a:t>保険者）</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en-US" altLang="ja-JP" sz="1200" kern="1200">
              <a:latin typeface="ＭＳ Ｐゴシック" panose="020B0600070205080204" pitchFamily="50" charset="-128"/>
              <a:ea typeface="ＭＳ Ｐゴシック" panose="020B0600070205080204" pitchFamily="50" charset="-128"/>
            </a:rPr>
            <a:t>15,717</a:t>
          </a:r>
          <a:r>
            <a:rPr lang="ja-JP" altLang="en-US" sz="1200" kern="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24</xdr:col>
      <xdr:colOff>138714</xdr:colOff>
      <xdr:row>752</xdr:row>
      <xdr:rowOff>337898</xdr:rowOff>
    </xdr:from>
    <xdr:to>
      <xdr:col>33</xdr:col>
      <xdr:colOff>144219</xdr:colOff>
      <xdr:row>756</xdr:row>
      <xdr:rowOff>29444</xdr:rowOff>
    </xdr:to>
    <xdr:sp macro="" textlink="">
      <xdr:nvSpPr>
        <xdr:cNvPr id="4" name="フリーフォーム 3"/>
        <xdr:cNvSpPr/>
      </xdr:nvSpPr>
      <xdr:spPr>
        <a:xfrm>
          <a:off x="4939314" y="43905248"/>
          <a:ext cx="1805730" cy="1101246"/>
        </a:xfrm>
        <a:custGeom>
          <a:avLst/>
          <a:gdLst>
            <a:gd name="connsiteX0" fmla="*/ 0 w 2208848"/>
            <a:gd name="connsiteY0" fmla="*/ 0 h 1565049"/>
            <a:gd name="connsiteX1" fmla="*/ 2208848 w 2208848"/>
            <a:gd name="connsiteY1" fmla="*/ 0 h 1565049"/>
            <a:gd name="connsiteX2" fmla="*/ 2208848 w 2208848"/>
            <a:gd name="connsiteY2" fmla="*/ 1565049 h 1565049"/>
            <a:gd name="connsiteX3" fmla="*/ 0 w 2208848"/>
            <a:gd name="connsiteY3" fmla="*/ 1565049 h 1565049"/>
            <a:gd name="connsiteX4" fmla="*/ 0 w 2208848"/>
            <a:gd name="connsiteY4" fmla="*/ 0 h 15650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08848" h="1565049">
              <a:moveTo>
                <a:pt x="0" y="0"/>
              </a:moveTo>
              <a:lnTo>
                <a:pt x="2208848" y="0"/>
              </a:lnTo>
              <a:lnTo>
                <a:pt x="2208848" y="1565049"/>
              </a:lnTo>
              <a:lnTo>
                <a:pt x="0" y="1565049"/>
              </a:lnTo>
              <a:lnTo>
                <a:pt x="0" y="0"/>
              </a:lnTo>
              <a:close/>
            </a:path>
          </a:pathLst>
        </a:cu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ja-JP" altLang="en-US" sz="1200" kern="1200">
              <a:latin typeface="ＭＳ Ｐゴシック" panose="020B0600070205080204" pitchFamily="50" charset="-128"/>
              <a:ea typeface="ＭＳ Ｐゴシック" panose="020B0600070205080204" pitchFamily="50" charset="-128"/>
            </a:rPr>
            <a:t>Ｂ　健康保険組合等</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ja-JP" altLang="en-US" sz="1200" kern="1200">
              <a:latin typeface="ＭＳ Ｐゴシック" panose="020B0600070205080204" pitchFamily="50" charset="-128"/>
              <a:ea typeface="ＭＳ Ｐゴシック" panose="020B0600070205080204" pitchFamily="50" charset="-128"/>
            </a:rPr>
            <a:t>（</a:t>
          </a:r>
          <a:r>
            <a:rPr lang="en-US" altLang="ja-JP" sz="1200" kern="1200">
              <a:latin typeface="ＭＳ Ｐゴシック" panose="020B0600070205080204" pitchFamily="50" charset="-128"/>
              <a:ea typeface="ＭＳ Ｐゴシック" panose="020B0600070205080204" pitchFamily="50" charset="-128"/>
            </a:rPr>
            <a:t>1,434</a:t>
          </a:r>
          <a:r>
            <a:rPr lang="ja-JP" altLang="en-US" sz="1200" kern="1200">
              <a:latin typeface="ＭＳ Ｐゴシック" panose="020B0600070205080204" pitchFamily="50" charset="-128"/>
              <a:ea typeface="ＭＳ Ｐゴシック" panose="020B0600070205080204" pitchFamily="50" charset="-128"/>
            </a:rPr>
            <a:t>保険者）</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en-US" altLang="ja-JP" sz="1200" kern="1200">
              <a:latin typeface="ＭＳ Ｐゴシック" panose="020B0600070205080204" pitchFamily="50" charset="-128"/>
              <a:ea typeface="ＭＳ Ｐゴシック" panose="020B0600070205080204" pitchFamily="50" charset="-128"/>
            </a:rPr>
            <a:t>5,347</a:t>
          </a:r>
          <a:r>
            <a:rPr lang="ja-JP" altLang="en-US" sz="1200" kern="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10</xdr:col>
      <xdr:colOff>9525</xdr:colOff>
      <xdr:row>750</xdr:row>
      <xdr:rowOff>236579</xdr:rowOff>
    </xdr:from>
    <xdr:to>
      <xdr:col>18</xdr:col>
      <xdr:colOff>47883</xdr:colOff>
      <xdr:row>751</xdr:row>
      <xdr:rowOff>212895</xdr:rowOff>
    </xdr:to>
    <xdr:sp macro="" textlink="">
      <xdr:nvSpPr>
        <xdr:cNvPr id="5" name="テキスト ボックス 4"/>
        <xdr:cNvSpPr txBox="1"/>
      </xdr:nvSpPr>
      <xdr:spPr>
        <a:xfrm>
          <a:off x="2009775" y="43099079"/>
          <a:ext cx="1638558" cy="32874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29</xdr:col>
      <xdr:colOff>125370</xdr:colOff>
      <xdr:row>750</xdr:row>
      <xdr:rowOff>236580</xdr:rowOff>
    </xdr:from>
    <xdr:to>
      <xdr:col>37</xdr:col>
      <xdr:colOff>163728</xdr:colOff>
      <xdr:row>751</xdr:row>
      <xdr:rowOff>212896</xdr:rowOff>
    </xdr:to>
    <xdr:sp macro="" textlink="">
      <xdr:nvSpPr>
        <xdr:cNvPr id="6" name="テキスト ボックス 5"/>
        <xdr:cNvSpPr txBox="1"/>
      </xdr:nvSpPr>
      <xdr:spPr>
        <a:xfrm>
          <a:off x="5926095" y="43099080"/>
          <a:ext cx="1638558" cy="32874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33</xdr:col>
      <xdr:colOff>61013</xdr:colOff>
      <xdr:row>748</xdr:row>
      <xdr:rowOff>12871</xdr:rowOff>
    </xdr:from>
    <xdr:to>
      <xdr:col>48</xdr:col>
      <xdr:colOff>38100</xdr:colOff>
      <xdr:row>750</xdr:row>
      <xdr:rowOff>136953</xdr:rowOff>
    </xdr:to>
    <xdr:sp macro="" textlink="">
      <xdr:nvSpPr>
        <xdr:cNvPr id="7" name="テキスト ボックス 6"/>
        <xdr:cNvSpPr txBox="1"/>
      </xdr:nvSpPr>
      <xdr:spPr>
        <a:xfrm>
          <a:off x="6661838" y="42170521"/>
          <a:ext cx="2977462" cy="828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保険者が実施する特定健康診査・特定保健指導に要する費用の一部を負担（補助）し、円滑な実施を支援。</a:t>
          </a:r>
        </a:p>
      </xdr:txBody>
    </xdr:sp>
    <xdr:clientData/>
  </xdr:twoCellAnchor>
  <xdr:twoCellAnchor>
    <xdr:from>
      <xdr:col>32</xdr:col>
      <xdr:colOff>163986</xdr:colOff>
      <xdr:row>748</xdr:row>
      <xdr:rowOff>0</xdr:rowOff>
    </xdr:from>
    <xdr:to>
      <xdr:col>49</xdr:col>
      <xdr:colOff>19050</xdr:colOff>
      <xdr:row>750</xdr:row>
      <xdr:rowOff>152658</xdr:rowOff>
    </xdr:to>
    <xdr:sp macro="" textlink="">
      <xdr:nvSpPr>
        <xdr:cNvPr id="8" name="大かっこ 7"/>
        <xdr:cNvSpPr/>
      </xdr:nvSpPr>
      <xdr:spPr>
        <a:xfrm>
          <a:off x="6564786" y="42157650"/>
          <a:ext cx="3255489" cy="8575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125371</xdr:colOff>
      <xdr:row>751</xdr:row>
      <xdr:rowOff>288066</xdr:rowOff>
    </xdr:from>
    <xdr:to>
      <xdr:col>49</xdr:col>
      <xdr:colOff>86755</xdr:colOff>
      <xdr:row>755</xdr:row>
      <xdr:rowOff>231432</xdr:rowOff>
    </xdr:to>
    <xdr:sp macro="" textlink="">
      <xdr:nvSpPr>
        <xdr:cNvPr id="9" name="大かっこ 8"/>
        <xdr:cNvSpPr/>
      </xdr:nvSpPr>
      <xdr:spPr>
        <a:xfrm>
          <a:off x="7326271" y="43502991"/>
          <a:ext cx="2561709" cy="13530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125370</xdr:colOff>
      <xdr:row>752</xdr:row>
      <xdr:rowOff>38613</xdr:rowOff>
    </xdr:from>
    <xdr:to>
      <xdr:col>48</xdr:col>
      <xdr:colOff>123825</xdr:colOff>
      <xdr:row>755</xdr:row>
      <xdr:rowOff>148537</xdr:rowOff>
    </xdr:to>
    <xdr:sp macro="" textlink="">
      <xdr:nvSpPr>
        <xdr:cNvPr id="10" name="テキスト ボックス 9"/>
        <xdr:cNvSpPr txBox="1"/>
      </xdr:nvSpPr>
      <xdr:spPr>
        <a:xfrm>
          <a:off x="7526295" y="43605963"/>
          <a:ext cx="2198730" cy="1167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高齢者の医療の確保に関する法律に基づき、</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歳から</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歳未満の加入者に対し特定健康診査・特定保健指導を実施。</a:t>
          </a:r>
        </a:p>
      </xdr:txBody>
    </xdr:sp>
    <xdr:clientData/>
  </xdr:twoCellAnchor>
  <xdr:twoCellAnchor>
    <xdr:from>
      <xdr:col>14</xdr:col>
      <xdr:colOff>187154</xdr:colOff>
      <xdr:row>750</xdr:row>
      <xdr:rowOff>343642</xdr:rowOff>
    </xdr:from>
    <xdr:to>
      <xdr:col>28</xdr:col>
      <xdr:colOff>196679</xdr:colOff>
      <xdr:row>752</xdr:row>
      <xdr:rowOff>310024</xdr:rowOff>
    </xdr:to>
    <xdr:grpSp>
      <xdr:nvGrpSpPr>
        <xdr:cNvPr id="11" name="グループ化 10"/>
        <xdr:cNvGrpSpPr/>
      </xdr:nvGrpSpPr>
      <xdr:grpSpPr>
        <a:xfrm>
          <a:off x="2987504" y="41263042"/>
          <a:ext cx="2809875" cy="671232"/>
          <a:chOff x="2409265" y="42234971"/>
          <a:chExt cx="2835088" cy="661147"/>
        </a:xfrm>
      </xdr:grpSpPr>
      <xdr:cxnSp macro="">
        <xdr:nvCxnSpPr>
          <xdr:cNvPr id="12" name="直線矢印コネクタ 11"/>
          <xdr:cNvCxnSpPr/>
        </xdr:nvCxnSpPr>
        <xdr:spPr>
          <a:xfrm>
            <a:off x="2420471" y="42604765"/>
            <a:ext cx="1" cy="2913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flipH="1">
            <a:off x="5228666" y="42559941"/>
            <a:ext cx="4481" cy="33169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flipV="1">
            <a:off x="2409265" y="42571147"/>
            <a:ext cx="2835088" cy="1120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3978088" y="42234971"/>
            <a:ext cx="0" cy="33617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2" zoomScaleNormal="75" zoomScaleSheetLayoutView="100" zoomScalePageLayoutView="85" workbookViewId="0">
      <selection activeCell="AU111" sqref="AU111:AX1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657</v>
      </c>
      <c r="AK2" s="191"/>
      <c r="AL2" s="191"/>
      <c r="AM2" s="191"/>
      <c r="AN2" s="83" t="s">
        <v>324</v>
      </c>
      <c r="AO2" s="191">
        <v>20</v>
      </c>
      <c r="AP2" s="191"/>
      <c r="AQ2" s="191"/>
      <c r="AR2" s="84" t="s">
        <v>627</v>
      </c>
      <c r="AS2" s="192">
        <v>381</v>
      </c>
      <c r="AT2" s="192"/>
      <c r="AU2" s="192"/>
      <c r="AV2" s="83" t="str">
        <f>IF(AW2="","","-")</f>
        <v/>
      </c>
      <c r="AW2" s="379"/>
      <c r="AX2" s="379"/>
    </row>
    <row r="3" spans="1:50" ht="21" customHeight="1" thickBot="1" x14ac:dyDescent="0.2">
      <c r="A3" s="508" t="s">
        <v>620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628</v>
      </c>
      <c r="AK3" s="510"/>
      <c r="AL3" s="510"/>
      <c r="AM3" s="510"/>
      <c r="AN3" s="510"/>
      <c r="AO3" s="510"/>
      <c r="AP3" s="510"/>
      <c r="AQ3" s="510"/>
      <c r="AR3" s="510"/>
      <c r="AS3" s="510"/>
      <c r="AT3" s="510"/>
      <c r="AU3" s="510"/>
      <c r="AV3" s="510"/>
      <c r="AW3" s="510"/>
      <c r="AX3" s="24" t="s">
        <v>64</v>
      </c>
    </row>
    <row r="4" spans="1:50" ht="24.75" customHeight="1" x14ac:dyDescent="0.15">
      <c r="A4" s="710" t="s">
        <v>25</v>
      </c>
      <c r="B4" s="711"/>
      <c r="C4" s="711"/>
      <c r="D4" s="711"/>
      <c r="E4" s="711"/>
      <c r="F4" s="711"/>
      <c r="G4" s="686" t="s">
        <v>629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630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3" t="s">
        <v>632</v>
      </c>
      <c r="H5" s="544"/>
      <c r="I5" s="544"/>
      <c r="J5" s="544"/>
      <c r="K5" s="544"/>
      <c r="L5" s="544"/>
      <c r="M5" s="545" t="s">
        <v>65</v>
      </c>
      <c r="N5" s="546"/>
      <c r="O5" s="546"/>
      <c r="P5" s="546"/>
      <c r="Q5" s="546"/>
      <c r="R5" s="547"/>
      <c r="S5" s="548" t="s">
        <v>633</v>
      </c>
      <c r="T5" s="544"/>
      <c r="U5" s="544"/>
      <c r="V5" s="544"/>
      <c r="W5" s="544"/>
      <c r="X5" s="549"/>
      <c r="Y5" s="702" t="s">
        <v>3</v>
      </c>
      <c r="Z5" s="703"/>
      <c r="AA5" s="703"/>
      <c r="AB5" s="703"/>
      <c r="AC5" s="703"/>
      <c r="AD5" s="704"/>
      <c r="AE5" s="705" t="s">
        <v>634</v>
      </c>
      <c r="AF5" s="705"/>
      <c r="AG5" s="705"/>
      <c r="AH5" s="705"/>
      <c r="AI5" s="705"/>
      <c r="AJ5" s="705"/>
      <c r="AK5" s="705"/>
      <c r="AL5" s="705"/>
      <c r="AM5" s="705"/>
      <c r="AN5" s="705"/>
      <c r="AO5" s="705"/>
      <c r="AP5" s="706"/>
      <c r="AQ5" s="707" t="s">
        <v>631</v>
      </c>
      <c r="AR5" s="708"/>
      <c r="AS5" s="708"/>
      <c r="AT5" s="708"/>
      <c r="AU5" s="708"/>
      <c r="AV5" s="708"/>
      <c r="AW5" s="708"/>
      <c r="AX5" s="709"/>
    </row>
    <row r="6" spans="1:50" ht="20.100000000000001" customHeight="1" x14ac:dyDescent="0.15">
      <c r="A6" s="712" t="s">
        <v>4</v>
      </c>
      <c r="B6" s="713"/>
      <c r="C6" s="713"/>
      <c r="D6" s="713"/>
      <c r="E6" s="713"/>
      <c r="F6" s="713"/>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09" t="s">
        <v>22</v>
      </c>
      <c r="B7" s="810"/>
      <c r="C7" s="810"/>
      <c r="D7" s="810"/>
      <c r="E7" s="810"/>
      <c r="F7" s="811"/>
      <c r="G7" s="812" t="s">
        <v>635</v>
      </c>
      <c r="H7" s="813"/>
      <c r="I7" s="813"/>
      <c r="J7" s="813"/>
      <c r="K7" s="813"/>
      <c r="L7" s="813"/>
      <c r="M7" s="813"/>
      <c r="N7" s="813"/>
      <c r="O7" s="813"/>
      <c r="P7" s="813"/>
      <c r="Q7" s="813"/>
      <c r="R7" s="813"/>
      <c r="S7" s="813"/>
      <c r="T7" s="813"/>
      <c r="U7" s="813"/>
      <c r="V7" s="813"/>
      <c r="W7" s="813"/>
      <c r="X7" s="814"/>
      <c r="Y7" s="377" t="s">
        <v>307</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20.100000000000001" customHeight="1" x14ac:dyDescent="0.15">
      <c r="A8" s="809" t="s">
        <v>208</v>
      </c>
      <c r="B8" s="810"/>
      <c r="C8" s="810"/>
      <c r="D8" s="810"/>
      <c r="E8" s="810"/>
      <c r="F8" s="811"/>
      <c r="G8" s="203" t="str">
        <f>入力規則等!A27</f>
        <v>-</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25" t="str">
        <f>入力規則等!K13</f>
        <v>社会保障</v>
      </c>
      <c r="AF8" s="204"/>
      <c r="AG8" s="204"/>
      <c r="AH8" s="204"/>
      <c r="AI8" s="204"/>
      <c r="AJ8" s="204"/>
      <c r="AK8" s="204"/>
      <c r="AL8" s="204"/>
      <c r="AM8" s="204"/>
      <c r="AN8" s="204"/>
      <c r="AO8" s="204"/>
      <c r="AP8" s="204"/>
      <c r="AQ8" s="204"/>
      <c r="AR8" s="204"/>
      <c r="AS8" s="204"/>
      <c r="AT8" s="204"/>
      <c r="AU8" s="204"/>
      <c r="AV8" s="204"/>
      <c r="AW8" s="204"/>
      <c r="AX8" s="726"/>
    </row>
    <row r="9" spans="1:50" ht="58.5" customHeight="1" x14ac:dyDescent="0.15">
      <c r="A9" s="108" t="s">
        <v>23</v>
      </c>
      <c r="B9" s="109"/>
      <c r="C9" s="109"/>
      <c r="D9" s="109"/>
      <c r="E9" s="109"/>
      <c r="F9" s="109"/>
      <c r="G9" s="557" t="s">
        <v>717</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15">
      <c r="A10" s="727" t="s">
        <v>29</v>
      </c>
      <c r="B10" s="728"/>
      <c r="C10" s="728"/>
      <c r="D10" s="728"/>
      <c r="E10" s="728"/>
      <c r="F10" s="728"/>
      <c r="G10" s="660" t="s">
        <v>684</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20.100000000000001" customHeight="1" x14ac:dyDescent="0.15">
      <c r="A11" s="727" t="s">
        <v>5</v>
      </c>
      <c r="B11" s="728"/>
      <c r="C11" s="728"/>
      <c r="D11" s="728"/>
      <c r="E11" s="728"/>
      <c r="F11" s="736"/>
      <c r="G11" s="699" t="str">
        <f>入力規則等!P10</f>
        <v>補助、負担</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2" t="s">
        <v>24</v>
      </c>
      <c r="B12" s="103"/>
      <c r="C12" s="103"/>
      <c r="D12" s="103"/>
      <c r="E12" s="103"/>
      <c r="F12" s="104"/>
      <c r="G12" s="666"/>
      <c r="H12" s="667"/>
      <c r="I12" s="667"/>
      <c r="J12" s="667"/>
      <c r="K12" s="667"/>
      <c r="L12" s="667"/>
      <c r="M12" s="667"/>
      <c r="N12" s="667"/>
      <c r="O12" s="667"/>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9"/>
    </row>
    <row r="13" spans="1:50" ht="21" customHeight="1" x14ac:dyDescent="0.15">
      <c r="A13" s="105"/>
      <c r="B13" s="106"/>
      <c r="C13" s="106"/>
      <c r="D13" s="106"/>
      <c r="E13" s="106"/>
      <c r="F13" s="107"/>
      <c r="G13" s="730" t="s">
        <v>6</v>
      </c>
      <c r="H13" s="731"/>
      <c r="I13" s="623" t="s">
        <v>7</v>
      </c>
      <c r="J13" s="624"/>
      <c r="K13" s="624"/>
      <c r="L13" s="624"/>
      <c r="M13" s="624"/>
      <c r="N13" s="624"/>
      <c r="O13" s="625"/>
      <c r="P13" s="148">
        <v>22578</v>
      </c>
      <c r="Q13" s="149"/>
      <c r="R13" s="149"/>
      <c r="S13" s="149"/>
      <c r="T13" s="149"/>
      <c r="U13" s="149"/>
      <c r="V13" s="150"/>
      <c r="W13" s="148">
        <v>22578</v>
      </c>
      <c r="X13" s="149"/>
      <c r="Y13" s="149"/>
      <c r="Z13" s="149"/>
      <c r="AA13" s="149"/>
      <c r="AB13" s="149"/>
      <c r="AC13" s="150"/>
      <c r="AD13" s="148">
        <v>22589</v>
      </c>
      <c r="AE13" s="149"/>
      <c r="AF13" s="149"/>
      <c r="AG13" s="149"/>
      <c r="AH13" s="149"/>
      <c r="AI13" s="149"/>
      <c r="AJ13" s="150"/>
      <c r="AK13" s="148">
        <v>22193</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32"/>
      <c r="H14" s="733"/>
      <c r="I14" s="560" t="s">
        <v>8</v>
      </c>
      <c r="J14" s="614"/>
      <c r="K14" s="614"/>
      <c r="L14" s="614"/>
      <c r="M14" s="614"/>
      <c r="N14" s="614"/>
      <c r="O14" s="615"/>
      <c r="P14" s="148" t="s">
        <v>637</v>
      </c>
      <c r="Q14" s="149"/>
      <c r="R14" s="149"/>
      <c r="S14" s="149"/>
      <c r="T14" s="149"/>
      <c r="U14" s="149"/>
      <c r="V14" s="150"/>
      <c r="W14" s="148" t="s">
        <v>637</v>
      </c>
      <c r="X14" s="149"/>
      <c r="Y14" s="149"/>
      <c r="Z14" s="149"/>
      <c r="AA14" s="149"/>
      <c r="AB14" s="149"/>
      <c r="AC14" s="150"/>
      <c r="AD14" s="148">
        <v>1416</v>
      </c>
      <c r="AE14" s="149"/>
      <c r="AF14" s="149"/>
      <c r="AG14" s="149"/>
      <c r="AH14" s="149"/>
      <c r="AI14" s="149"/>
      <c r="AJ14" s="150"/>
      <c r="AK14" s="148"/>
      <c r="AL14" s="149"/>
      <c r="AM14" s="149"/>
      <c r="AN14" s="149"/>
      <c r="AO14" s="149"/>
      <c r="AP14" s="149"/>
      <c r="AQ14" s="150"/>
      <c r="AR14" s="650"/>
      <c r="AS14" s="650"/>
      <c r="AT14" s="650"/>
      <c r="AU14" s="650"/>
      <c r="AV14" s="650"/>
      <c r="AW14" s="650"/>
      <c r="AX14" s="651"/>
    </row>
    <row r="15" spans="1:50" ht="21" customHeight="1" x14ac:dyDescent="0.15">
      <c r="A15" s="105"/>
      <c r="B15" s="106"/>
      <c r="C15" s="106"/>
      <c r="D15" s="106"/>
      <c r="E15" s="106"/>
      <c r="F15" s="107"/>
      <c r="G15" s="732"/>
      <c r="H15" s="733"/>
      <c r="I15" s="560" t="s">
        <v>50</v>
      </c>
      <c r="J15" s="561"/>
      <c r="K15" s="561"/>
      <c r="L15" s="561"/>
      <c r="M15" s="561"/>
      <c r="N15" s="561"/>
      <c r="O15" s="562"/>
      <c r="P15" s="148" t="s">
        <v>637</v>
      </c>
      <c r="Q15" s="149"/>
      <c r="R15" s="149"/>
      <c r="S15" s="149"/>
      <c r="T15" s="149"/>
      <c r="U15" s="149"/>
      <c r="V15" s="150"/>
      <c r="W15" s="148" t="s">
        <v>637</v>
      </c>
      <c r="X15" s="149"/>
      <c r="Y15" s="149"/>
      <c r="Z15" s="149"/>
      <c r="AA15" s="149"/>
      <c r="AB15" s="149"/>
      <c r="AC15" s="150"/>
      <c r="AD15" s="148" t="s">
        <v>637</v>
      </c>
      <c r="AE15" s="149"/>
      <c r="AF15" s="149"/>
      <c r="AG15" s="149"/>
      <c r="AH15" s="149"/>
      <c r="AI15" s="149"/>
      <c r="AJ15" s="150"/>
      <c r="AK15" s="148">
        <v>1416</v>
      </c>
      <c r="AL15" s="149"/>
      <c r="AM15" s="149"/>
      <c r="AN15" s="149"/>
      <c r="AO15" s="149"/>
      <c r="AP15" s="149"/>
      <c r="AQ15" s="150"/>
      <c r="AR15" s="148"/>
      <c r="AS15" s="149"/>
      <c r="AT15" s="149"/>
      <c r="AU15" s="149"/>
      <c r="AV15" s="149"/>
      <c r="AW15" s="149"/>
      <c r="AX15" s="613"/>
    </row>
    <row r="16" spans="1:50" ht="21" customHeight="1" x14ac:dyDescent="0.15">
      <c r="A16" s="105"/>
      <c r="B16" s="106"/>
      <c r="C16" s="106"/>
      <c r="D16" s="106"/>
      <c r="E16" s="106"/>
      <c r="F16" s="107"/>
      <c r="G16" s="732"/>
      <c r="H16" s="733"/>
      <c r="I16" s="560" t="s">
        <v>51</v>
      </c>
      <c r="J16" s="561"/>
      <c r="K16" s="561"/>
      <c r="L16" s="561"/>
      <c r="M16" s="561"/>
      <c r="N16" s="561"/>
      <c r="O16" s="562"/>
      <c r="P16" s="148" t="s">
        <v>637</v>
      </c>
      <c r="Q16" s="149"/>
      <c r="R16" s="149"/>
      <c r="S16" s="149"/>
      <c r="T16" s="149"/>
      <c r="U16" s="149"/>
      <c r="V16" s="150"/>
      <c r="W16" s="148" t="s">
        <v>637</v>
      </c>
      <c r="X16" s="149"/>
      <c r="Y16" s="149"/>
      <c r="Z16" s="149"/>
      <c r="AA16" s="149"/>
      <c r="AB16" s="149"/>
      <c r="AC16" s="150"/>
      <c r="AD16" s="148">
        <v>-1416</v>
      </c>
      <c r="AE16" s="149"/>
      <c r="AF16" s="149"/>
      <c r="AG16" s="149"/>
      <c r="AH16" s="149"/>
      <c r="AI16" s="149"/>
      <c r="AJ16" s="150"/>
      <c r="AK16" s="148"/>
      <c r="AL16" s="149"/>
      <c r="AM16" s="149"/>
      <c r="AN16" s="149"/>
      <c r="AO16" s="149"/>
      <c r="AP16" s="149"/>
      <c r="AQ16" s="150"/>
      <c r="AR16" s="663"/>
      <c r="AS16" s="664"/>
      <c r="AT16" s="664"/>
      <c r="AU16" s="664"/>
      <c r="AV16" s="664"/>
      <c r="AW16" s="664"/>
      <c r="AX16" s="665"/>
    </row>
    <row r="17" spans="1:50" ht="24.75" customHeight="1" x14ac:dyDescent="0.15">
      <c r="A17" s="105"/>
      <c r="B17" s="106"/>
      <c r="C17" s="106"/>
      <c r="D17" s="106"/>
      <c r="E17" s="106"/>
      <c r="F17" s="107"/>
      <c r="G17" s="732"/>
      <c r="H17" s="733"/>
      <c r="I17" s="560" t="s">
        <v>49</v>
      </c>
      <c r="J17" s="614"/>
      <c r="K17" s="614"/>
      <c r="L17" s="614"/>
      <c r="M17" s="614"/>
      <c r="N17" s="614"/>
      <c r="O17" s="615"/>
      <c r="P17" s="148" t="s">
        <v>637</v>
      </c>
      <c r="Q17" s="149"/>
      <c r="R17" s="149"/>
      <c r="S17" s="149"/>
      <c r="T17" s="149"/>
      <c r="U17" s="149"/>
      <c r="V17" s="150"/>
      <c r="W17" s="148" t="s">
        <v>637</v>
      </c>
      <c r="X17" s="149"/>
      <c r="Y17" s="149"/>
      <c r="Z17" s="149"/>
      <c r="AA17" s="149"/>
      <c r="AB17" s="149"/>
      <c r="AC17" s="150"/>
      <c r="AD17" s="148" t="s">
        <v>637</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4"/>
      <c r="H18" s="735"/>
      <c r="I18" s="722" t="s">
        <v>20</v>
      </c>
      <c r="J18" s="723"/>
      <c r="K18" s="723"/>
      <c r="L18" s="723"/>
      <c r="M18" s="723"/>
      <c r="N18" s="723"/>
      <c r="O18" s="724"/>
      <c r="P18" s="154">
        <f>SUM(P13:V17)</f>
        <v>22578</v>
      </c>
      <c r="Q18" s="155"/>
      <c r="R18" s="155"/>
      <c r="S18" s="155"/>
      <c r="T18" s="155"/>
      <c r="U18" s="155"/>
      <c r="V18" s="156"/>
      <c r="W18" s="154">
        <f>SUM(W13:AC17)</f>
        <v>22578</v>
      </c>
      <c r="X18" s="155"/>
      <c r="Y18" s="155"/>
      <c r="Z18" s="155"/>
      <c r="AA18" s="155"/>
      <c r="AB18" s="155"/>
      <c r="AC18" s="156"/>
      <c r="AD18" s="154">
        <f>SUM(AD13:AJ17)</f>
        <v>22589</v>
      </c>
      <c r="AE18" s="155"/>
      <c r="AF18" s="155"/>
      <c r="AG18" s="155"/>
      <c r="AH18" s="155"/>
      <c r="AI18" s="155"/>
      <c r="AJ18" s="156"/>
      <c r="AK18" s="154">
        <f>SUM(AK13:AQ17)</f>
        <v>23609</v>
      </c>
      <c r="AL18" s="155"/>
      <c r="AM18" s="155"/>
      <c r="AN18" s="155"/>
      <c r="AO18" s="155"/>
      <c r="AP18" s="155"/>
      <c r="AQ18" s="156"/>
      <c r="AR18" s="154">
        <f>SUM(AR13:AX17)</f>
        <v>0</v>
      </c>
      <c r="AS18" s="155"/>
      <c r="AT18" s="155"/>
      <c r="AU18" s="155"/>
      <c r="AV18" s="155"/>
      <c r="AW18" s="155"/>
      <c r="AX18" s="522"/>
    </row>
    <row r="19" spans="1:50" ht="24.75" customHeight="1" x14ac:dyDescent="0.15">
      <c r="A19" s="105"/>
      <c r="B19" s="106"/>
      <c r="C19" s="106"/>
      <c r="D19" s="106"/>
      <c r="E19" s="106"/>
      <c r="F19" s="107"/>
      <c r="G19" s="520" t="s">
        <v>9</v>
      </c>
      <c r="H19" s="521"/>
      <c r="I19" s="521"/>
      <c r="J19" s="521"/>
      <c r="K19" s="521"/>
      <c r="L19" s="521"/>
      <c r="M19" s="521"/>
      <c r="N19" s="521"/>
      <c r="O19" s="521"/>
      <c r="P19" s="148">
        <v>21457</v>
      </c>
      <c r="Q19" s="149"/>
      <c r="R19" s="149"/>
      <c r="S19" s="149"/>
      <c r="T19" s="149"/>
      <c r="U19" s="149"/>
      <c r="V19" s="150"/>
      <c r="W19" s="148">
        <v>21225</v>
      </c>
      <c r="X19" s="149"/>
      <c r="Y19" s="149"/>
      <c r="Z19" s="149"/>
      <c r="AA19" s="149"/>
      <c r="AB19" s="149"/>
      <c r="AC19" s="150"/>
      <c r="AD19" s="148">
        <v>19883</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15">
      <c r="A20" s="105"/>
      <c r="B20" s="106"/>
      <c r="C20" s="106"/>
      <c r="D20" s="106"/>
      <c r="E20" s="106"/>
      <c r="F20" s="107"/>
      <c r="G20" s="520" t="s">
        <v>10</v>
      </c>
      <c r="H20" s="521"/>
      <c r="I20" s="521"/>
      <c r="J20" s="521"/>
      <c r="K20" s="521"/>
      <c r="L20" s="521"/>
      <c r="M20" s="521"/>
      <c r="N20" s="521"/>
      <c r="O20" s="521"/>
      <c r="P20" s="524">
        <f>IF(P18=0, "-", SUM(P19)/P18)</f>
        <v>0.95034989813092385</v>
      </c>
      <c r="Q20" s="524"/>
      <c r="R20" s="524"/>
      <c r="S20" s="524"/>
      <c r="T20" s="524"/>
      <c r="U20" s="524"/>
      <c r="V20" s="524"/>
      <c r="W20" s="524">
        <f t="shared" ref="W20" si="0">IF(W18=0, "-", SUM(W19)/W18)</f>
        <v>0.94007440871644965</v>
      </c>
      <c r="X20" s="524"/>
      <c r="Y20" s="524"/>
      <c r="Z20" s="524"/>
      <c r="AA20" s="524"/>
      <c r="AB20" s="524"/>
      <c r="AC20" s="524"/>
      <c r="AD20" s="524">
        <f t="shared" ref="AD20" si="1">IF(AD18=0, "-", SUM(AD19)/AD18)</f>
        <v>0.88020718048607727</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08"/>
      <c r="B21" s="109"/>
      <c r="C21" s="109"/>
      <c r="D21" s="109"/>
      <c r="E21" s="109"/>
      <c r="F21" s="110"/>
      <c r="G21" s="907" t="s">
        <v>274</v>
      </c>
      <c r="H21" s="908"/>
      <c r="I21" s="908"/>
      <c r="J21" s="908"/>
      <c r="K21" s="908"/>
      <c r="L21" s="908"/>
      <c r="M21" s="908"/>
      <c r="N21" s="908"/>
      <c r="O21" s="908"/>
      <c r="P21" s="524">
        <f>IF(P19=0, "-", SUM(P19)/SUM(P13,P14))</f>
        <v>0.95034989813092385</v>
      </c>
      <c r="Q21" s="524"/>
      <c r="R21" s="524"/>
      <c r="S21" s="524"/>
      <c r="T21" s="524"/>
      <c r="U21" s="524"/>
      <c r="V21" s="524"/>
      <c r="W21" s="524">
        <f t="shared" ref="W21" si="2">IF(W19=0, "-", SUM(W19)/SUM(W13,W14))</f>
        <v>0.94007440871644965</v>
      </c>
      <c r="X21" s="524"/>
      <c r="Y21" s="524"/>
      <c r="Z21" s="524"/>
      <c r="AA21" s="524"/>
      <c r="AB21" s="524"/>
      <c r="AC21" s="524"/>
      <c r="AD21" s="524">
        <f t="shared" ref="AD21" si="3">IF(AD19=0, "-", SUM(AD19)/SUM(AD13,AD14))</f>
        <v>0.82828577379712565</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30" customHeight="1" x14ac:dyDescent="0.15">
      <c r="A23" s="126"/>
      <c r="B23" s="127"/>
      <c r="C23" s="127"/>
      <c r="D23" s="127"/>
      <c r="E23" s="127"/>
      <c r="F23" s="128"/>
      <c r="G23" s="117" t="s">
        <v>638</v>
      </c>
      <c r="H23" s="118"/>
      <c r="I23" s="118"/>
      <c r="J23" s="118"/>
      <c r="K23" s="118"/>
      <c r="L23" s="118"/>
      <c r="M23" s="118"/>
      <c r="N23" s="118"/>
      <c r="O23" s="119"/>
      <c r="P23" s="145">
        <v>16926.2</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30" customHeight="1" x14ac:dyDescent="0.15">
      <c r="A24" s="126"/>
      <c r="B24" s="127"/>
      <c r="C24" s="127"/>
      <c r="D24" s="127"/>
      <c r="E24" s="127"/>
      <c r="F24" s="128"/>
      <c r="G24" s="120" t="s">
        <v>639</v>
      </c>
      <c r="H24" s="121"/>
      <c r="I24" s="121"/>
      <c r="J24" s="121"/>
      <c r="K24" s="121"/>
      <c r="L24" s="121"/>
      <c r="M24" s="121"/>
      <c r="N24" s="121"/>
      <c r="O24" s="122"/>
      <c r="P24" s="148">
        <v>2717.4</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45" customHeight="1" x14ac:dyDescent="0.15">
      <c r="A25" s="126"/>
      <c r="B25" s="127"/>
      <c r="C25" s="127"/>
      <c r="D25" s="127"/>
      <c r="E25" s="127"/>
      <c r="F25" s="128"/>
      <c r="G25" s="120" t="s">
        <v>640</v>
      </c>
      <c r="H25" s="121"/>
      <c r="I25" s="121"/>
      <c r="J25" s="121"/>
      <c r="K25" s="121"/>
      <c r="L25" s="121"/>
      <c r="M25" s="121"/>
      <c r="N25" s="121"/>
      <c r="O25" s="122"/>
      <c r="P25" s="148">
        <v>1976.4</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45" customHeight="1" x14ac:dyDescent="0.15">
      <c r="A26" s="126"/>
      <c r="B26" s="127"/>
      <c r="C26" s="127"/>
      <c r="D26" s="127"/>
      <c r="E26" s="127"/>
      <c r="F26" s="128"/>
      <c r="G26" s="120" t="s">
        <v>641</v>
      </c>
      <c r="H26" s="121"/>
      <c r="I26" s="121"/>
      <c r="J26" s="121"/>
      <c r="K26" s="121"/>
      <c r="L26" s="121"/>
      <c r="M26" s="121"/>
      <c r="N26" s="121"/>
      <c r="O26" s="122"/>
      <c r="P26" s="148">
        <v>573.20000000000005</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-0.20000000000436557</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22193</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4" t="s">
        <v>270</v>
      </c>
      <c r="B30" s="495"/>
      <c r="C30" s="495"/>
      <c r="D30" s="495"/>
      <c r="E30" s="495"/>
      <c r="F30" s="496"/>
      <c r="G30" s="635" t="s">
        <v>145</v>
      </c>
      <c r="H30" s="372"/>
      <c r="I30" s="372"/>
      <c r="J30" s="372"/>
      <c r="K30" s="372"/>
      <c r="L30" s="372"/>
      <c r="M30" s="372"/>
      <c r="N30" s="372"/>
      <c r="O30" s="564"/>
      <c r="P30" s="563" t="s">
        <v>58</v>
      </c>
      <c r="Q30" s="372"/>
      <c r="R30" s="372"/>
      <c r="S30" s="372"/>
      <c r="T30" s="372"/>
      <c r="U30" s="372"/>
      <c r="V30" s="372"/>
      <c r="W30" s="372"/>
      <c r="X30" s="564"/>
      <c r="Y30" s="450"/>
      <c r="Z30" s="451"/>
      <c r="AA30" s="452"/>
      <c r="AB30" s="367" t="s">
        <v>11</v>
      </c>
      <c r="AC30" s="368"/>
      <c r="AD30" s="369"/>
      <c r="AE30" s="367" t="s">
        <v>308</v>
      </c>
      <c r="AF30" s="368"/>
      <c r="AG30" s="368"/>
      <c r="AH30" s="369"/>
      <c r="AI30" s="370" t="s">
        <v>330</v>
      </c>
      <c r="AJ30" s="370"/>
      <c r="AK30" s="370"/>
      <c r="AL30" s="367"/>
      <c r="AM30" s="370" t="s">
        <v>427</v>
      </c>
      <c r="AN30" s="370"/>
      <c r="AO30" s="370"/>
      <c r="AP30" s="367"/>
      <c r="AQ30" s="626" t="s">
        <v>184</v>
      </c>
      <c r="AR30" s="627"/>
      <c r="AS30" s="627"/>
      <c r="AT30" s="628"/>
      <c r="AU30" s="372" t="s">
        <v>133</v>
      </c>
      <c r="AV30" s="372"/>
      <c r="AW30" s="372"/>
      <c r="AX30" s="373"/>
    </row>
    <row r="31" spans="1:50" ht="18.75" customHeight="1" x14ac:dyDescent="0.15">
      <c r="A31" s="497"/>
      <c r="B31" s="498"/>
      <c r="C31" s="498"/>
      <c r="D31" s="498"/>
      <c r="E31" s="498"/>
      <c r="F31" s="499"/>
      <c r="G31" s="552"/>
      <c r="H31" s="360"/>
      <c r="I31" s="360"/>
      <c r="J31" s="360"/>
      <c r="K31" s="360"/>
      <c r="L31" s="360"/>
      <c r="M31" s="360"/>
      <c r="N31" s="360"/>
      <c r="O31" s="553"/>
      <c r="P31" s="565"/>
      <c r="Q31" s="360"/>
      <c r="R31" s="360"/>
      <c r="S31" s="360"/>
      <c r="T31" s="360"/>
      <c r="U31" s="360"/>
      <c r="V31" s="360"/>
      <c r="W31" s="360"/>
      <c r="X31" s="553"/>
      <c r="Y31" s="453"/>
      <c r="Z31" s="454"/>
      <c r="AA31" s="455"/>
      <c r="AB31" s="317"/>
      <c r="AC31" s="318"/>
      <c r="AD31" s="319"/>
      <c r="AE31" s="317"/>
      <c r="AF31" s="318"/>
      <c r="AG31" s="318"/>
      <c r="AH31" s="319"/>
      <c r="AI31" s="371"/>
      <c r="AJ31" s="371"/>
      <c r="AK31" s="371"/>
      <c r="AL31" s="317"/>
      <c r="AM31" s="371"/>
      <c r="AN31" s="371"/>
      <c r="AO31" s="371"/>
      <c r="AP31" s="317"/>
      <c r="AQ31" s="216" t="s">
        <v>637</v>
      </c>
      <c r="AR31" s="163"/>
      <c r="AS31" s="164" t="s">
        <v>185</v>
      </c>
      <c r="AT31" s="187"/>
      <c r="AU31" s="256">
        <v>5</v>
      </c>
      <c r="AV31" s="256"/>
      <c r="AW31" s="360" t="s">
        <v>175</v>
      </c>
      <c r="AX31" s="361"/>
    </row>
    <row r="32" spans="1:50" ht="23.25" customHeight="1" x14ac:dyDescent="0.15">
      <c r="A32" s="500"/>
      <c r="B32" s="498"/>
      <c r="C32" s="498"/>
      <c r="D32" s="498"/>
      <c r="E32" s="498"/>
      <c r="F32" s="499"/>
      <c r="G32" s="525" t="s">
        <v>642</v>
      </c>
      <c r="H32" s="526"/>
      <c r="I32" s="526"/>
      <c r="J32" s="526"/>
      <c r="K32" s="526"/>
      <c r="L32" s="526"/>
      <c r="M32" s="526"/>
      <c r="N32" s="526"/>
      <c r="O32" s="527"/>
      <c r="P32" s="176" t="s">
        <v>659</v>
      </c>
      <c r="Q32" s="176"/>
      <c r="R32" s="176"/>
      <c r="S32" s="176"/>
      <c r="T32" s="176"/>
      <c r="U32" s="176"/>
      <c r="V32" s="176"/>
      <c r="W32" s="176"/>
      <c r="X32" s="218"/>
      <c r="Y32" s="324" t="s">
        <v>12</v>
      </c>
      <c r="Z32" s="534"/>
      <c r="AA32" s="535"/>
      <c r="AB32" s="536" t="s">
        <v>289</v>
      </c>
      <c r="AC32" s="536"/>
      <c r="AD32" s="536"/>
      <c r="AE32" s="348">
        <v>13.7</v>
      </c>
      <c r="AF32" s="349"/>
      <c r="AG32" s="349"/>
      <c r="AH32" s="349"/>
      <c r="AI32" s="348">
        <v>13.5</v>
      </c>
      <c r="AJ32" s="349"/>
      <c r="AK32" s="349"/>
      <c r="AL32" s="349"/>
      <c r="AM32" s="348" t="s">
        <v>658</v>
      </c>
      <c r="AN32" s="349"/>
      <c r="AO32" s="349"/>
      <c r="AP32" s="349"/>
      <c r="AQ32" s="151" t="s">
        <v>637</v>
      </c>
      <c r="AR32" s="152"/>
      <c r="AS32" s="152"/>
      <c r="AT32" s="153"/>
      <c r="AU32" s="349" t="s">
        <v>637</v>
      </c>
      <c r="AV32" s="349"/>
      <c r="AW32" s="349"/>
      <c r="AX32" s="350"/>
    </row>
    <row r="33" spans="1:51" ht="23.25" customHeight="1" x14ac:dyDescent="0.15">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289</v>
      </c>
      <c r="AC33" s="507"/>
      <c r="AD33" s="507"/>
      <c r="AE33" s="348" t="s">
        <v>637</v>
      </c>
      <c r="AF33" s="349"/>
      <c r="AG33" s="349"/>
      <c r="AH33" s="349"/>
      <c r="AI33" s="348" t="s">
        <v>637</v>
      </c>
      <c r="AJ33" s="349"/>
      <c r="AK33" s="349"/>
      <c r="AL33" s="349"/>
      <c r="AM33" s="348" t="s">
        <v>658</v>
      </c>
      <c r="AN33" s="349"/>
      <c r="AO33" s="349"/>
      <c r="AP33" s="349"/>
      <c r="AQ33" s="151" t="s">
        <v>637</v>
      </c>
      <c r="AR33" s="152"/>
      <c r="AS33" s="152"/>
      <c r="AT33" s="153"/>
      <c r="AU33" s="349">
        <v>25</v>
      </c>
      <c r="AV33" s="349"/>
      <c r="AW33" s="349"/>
      <c r="AX33" s="350"/>
    </row>
    <row r="34" spans="1:51" ht="23.25" customHeight="1" x14ac:dyDescent="0.15">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48" t="s">
        <v>637</v>
      </c>
      <c r="AF34" s="349"/>
      <c r="AG34" s="349"/>
      <c r="AH34" s="349"/>
      <c r="AI34" s="348" t="s">
        <v>637</v>
      </c>
      <c r="AJ34" s="349"/>
      <c r="AK34" s="349"/>
      <c r="AL34" s="349"/>
      <c r="AM34" s="348" t="s">
        <v>719</v>
      </c>
      <c r="AN34" s="349"/>
      <c r="AO34" s="349"/>
      <c r="AP34" s="349"/>
      <c r="AQ34" s="151" t="s">
        <v>637</v>
      </c>
      <c r="AR34" s="152"/>
      <c r="AS34" s="152"/>
      <c r="AT34" s="153"/>
      <c r="AU34" s="349" t="s">
        <v>637</v>
      </c>
      <c r="AV34" s="349"/>
      <c r="AW34" s="349"/>
      <c r="AX34" s="350"/>
    </row>
    <row r="35" spans="1:51" ht="23.25" customHeight="1" x14ac:dyDescent="0.15">
      <c r="A35" s="880" t="s">
        <v>298</v>
      </c>
      <c r="B35" s="881"/>
      <c r="C35" s="881"/>
      <c r="D35" s="881"/>
      <c r="E35" s="881"/>
      <c r="F35" s="882"/>
      <c r="G35" s="886" t="s">
        <v>660</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1" ht="23.25" customHeight="1" thickBo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1" ht="18.75" hidden="1" customHeight="1" x14ac:dyDescent="0.15">
      <c r="A37" s="629" t="s">
        <v>270</v>
      </c>
      <c r="B37" s="630"/>
      <c r="C37" s="630"/>
      <c r="D37" s="630"/>
      <c r="E37" s="630"/>
      <c r="F37" s="631"/>
      <c r="G37" s="550" t="s">
        <v>145</v>
      </c>
      <c r="H37" s="362"/>
      <c r="I37" s="362"/>
      <c r="J37" s="362"/>
      <c r="K37" s="362"/>
      <c r="L37" s="362"/>
      <c r="M37" s="362"/>
      <c r="N37" s="362"/>
      <c r="O37" s="551"/>
      <c r="P37" s="616" t="s">
        <v>58</v>
      </c>
      <c r="Q37" s="362"/>
      <c r="R37" s="362"/>
      <c r="S37" s="362"/>
      <c r="T37" s="362"/>
      <c r="U37" s="362"/>
      <c r="V37" s="362"/>
      <c r="W37" s="362"/>
      <c r="X37" s="551"/>
      <c r="Y37" s="617"/>
      <c r="Z37" s="618"/>
      <c r="AA37" s="619"/>
      <c r="AB37" s="620" t="s">
        <v>11</v>
      </c>
      <c r="AC37" s="621"/>
      <c r="AD37" s="622"/>
      <c r="AE37" s="320" t="s">
        <v>308</v>
      </c>
      <c r="AF37" s="320"/>
      <c r="AG37" s="320"/>
      <c r="AH37" s="320"/>
      <c r="AI37" s="320" t="s">
        <v>330</v>
      </c>
      <c r="AJ37" s="320"/>
      <c r="AK37" s="320"/>
      <c r="AL37" s="320"/>
      <c r="AM37" s="320" t="s">
        <v>427</v>
      </c>
      <c r="AN37" s="320"/>
      <c r="AO37" s="320"/>
      <c r="AP37" s="320"/>
      <c r="AQ37" s="252" t="s">
        <v>184</v>
      </c>
      <c r="AR37" s="253"/>
      <c r="AS37" s="253"/>
      <c r="AT37" s="254"/>
      <c r="AU37" s="362" t="s">
        <v>133</v>
      </c>
      <c r="AV37" s="362"/>
      <c r="AW37" s="362"/>
      <c r="AX37" s="363"/>
      <c r="AY37">
        <f>COUNTA($G$39)</f>
        <v>0</v>
      </c>
    </row>
    <row r="38" spans="1:51" ht="18.75" hidden="1" customHeight="1" x14ac:dyDescent="0.15">
      <c r="A38" s="497"/>
      <c r="B38" s="498"/>
      <c r="C38" s="498"/>
      <c r="D38" s="498"/>
      <c r="E38" s="498"/>
      <c r="F38" s="499"/>
      <c r="G38" s="552"/>
      <c r="H38" s="360"/>
      <c r="I38" s="360"/>
      <c r="J38" s="360"/>
      <c r="K38" s="360"/>
      <c r="L38" s="360"/>
      <c r="M38" s="360"/>
      <c r="N38" s="360"/>
      <c r="O38" s="553"/>
      <c r="P38" s="565"/>
      <c r="Q38" s="360"/>
      <c r="R38" s="360"/>
      <c r="S38" s="360"/>
      <c r="T38" s="360"/>
      <c r="U38" s="360"/>
      <c r="V38" s="360"/>
      <c r="W38" s="360"/>
      <c r="X38" s="553"/>
      <c r="Y38" s="453"/>
      <c r="Z38" s="454"/>
      <c r="AA38" s="455"/>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500"/>
      <c r="B39" s="498"/>
      <c r="C39" s="498"/>
      <c r="D39" s="498"/>
      <c r="E39" s="498"/>
      <c r="F39" s="499"/>
      <c r="G39" s="525"/>
      <c r="H39" s="526"/>
      <c r="I39" s="526"/>
      <c r="J39" s="526"/>
      <c r="K39" s="526"/>
      <c r="L39" s="526"/>
      <c r="M39" s="526"/>
      <c r="N39" s="526"/>
      <c r="O39" s="527"/>
      <c r="P39" s="176"/>
      <c r="Q39" s="176"/>
      <c r="R39" s="176"/>
      <c r="S39" s="176"/>
      <c r="T39" s="176"/>
      <c r="U39" s="176"/>
      <c r="V39" s="176"/>
      <c r="W39" s="176"/>
      <c r="X39" s="218"/>
      <c r="Y39" s="324" t="s">
        <v>12</v>
      </c>
      <c r="Z39" s="534"/>
      <c r="AA39" s="535"/>
      <c r="AB39" s="536"/>
      <c r="AC39" s="536"/>
      <c r="AD39" s="536"/>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c r="AC40" s="507"/>
      <c r="AD40" s="507"/>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2"/>
      <c r="B41" s="633"/>
      <c r="C41" s="633"/>
      <c r="D41" s="633"/>
      <c r="E41" s="633"/>
      <c r="F41" s="634"/>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0" t="s">
        <v>298</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c r="AY42">
        <f t="shared" si="4"/>
        <v>0</v>
      </c>
    </row>
    <row r="43" spans="1:51"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891"/>
      <c r="AG43" s="891"/>
      <c r="AH43" s="891"/>
      <c r="AI43" s="891"/>
      <c r="AJ43" s="891"/>
      <c r="AK43" s="891"/>
      <c r="AL43" s="891"/>
      <c r="AM43" s="891"/>
      <c r="AN43" s="891"/>
      <c r="AO43" s="891"/>
      <c r="AP43" s="891"/>
      <c r="AQ43" s="890"/>
      <c r="AR43" s="890"/>
      <c r="AS43" s="890"/>
      <c r="AT43" s="890"/>
      <c r="AU43" s="890"/>
      <c r="AV43" s="890"/>
      <c r="AW43" s="890"/>
      <c r="AX43" s="892"/>
      <c r="AY43">
        <f t="shared" si="4"/>
        <v>0</v>
      </c>
    </row>
    <row r="44" spans="1:51" ht="18.75" hidden="1" customHeight="1" x14ac:dyDescent="0.15">
      <c r="A44" s="629" t="s">
        <v>270</v>
      </c>
      <c r="B44" s="630"/>
      <c r="C44" s="630"/>
      <c r="D44" s="630"/>
      <c r="E44" s="630"/>
      <c r="F44" s="631"/>
      <c r="G44" s="550" t="s">
        <v>145</v>
      </c>
      <c r="H44" s="362"/>
      <c r="I44" s="362"/>
      <c r="J44" s="362"/>
      <c r="K44" s="362"/>
      <c r="L44" s="362"/>
      <c r="M44" s="362"/>
      <c r="N44" s="362"/>
      <c r="O44" s="551"/>
      <c r="P44" s="616" t="s">
        <v>58</v>
      </c>
      <c r="Q44" s="362"/>
      <c r="R44" s="362"/>
      <c r="S44" s="362"/>
      <c r="T44" s="362"/>
      <c r="U44" s="362"/>
      <c r="V44" s="362"/>
      <c r="W44" s="362"/>
      <c r="X44" s="551"/>
      <c r="Y44" s="617"/>
      <c r="Z44" s="618"/>
      <c r="AA44" s="619"/>
      <c r="AB44" s="620" t="s">
        <v>11</v>
      </c>
      <c r="AC44" s="621"/>
      <c r="AD44" s="622"/>
      <c r="AE44" s="320" t="s">
        <v>308</v>
      </c>
      <c r="AF44" s="320"/>
      <c r="AG44" s="320"/>
      <c r="AH44" s="320"/>
      <c r="AI44" s="320" t="s">
        <v>330</v>
      </c>
      <c r="AJ44" s="320"/>
      <c r="AK44" s="320"/>
      <c r="AL44" s="320"/>
      <c r="AM44" s="320" t="s">
        <v>427</v>
      </c>
      <c r="AN44" s="320"/>
      <c r="AO44" s="320"/>
      <c r="AP44" s="320"/>
      <c r="AQ44" s="252" t="s">
        <v>184</v>
      </c>
      <c r="AR44" s="253"/>
      <c r="AS44" s="253"/>
      <c r="AT44" s="254"/>
      <c r="AU44" s="362" t="s">
        <v>133</v>
      </c>
      <c r="AV44" s="362"/>
      <c r="AW44" s="362"/>
      <c r="AX44" s="363"/>
      <c r="AY44">
        <f>COUNTA($G$46)</f>
        <v>0</v>
      </c>
    </row>
    <row r="45" spans="1:51" ht="18.75" hidden="1" customHeight="1" x14ac:dyDescent="0.15">
      <c r="A45" s="497"/>
      <c r="B45" s="498"/>
      <c r="C45" s="498"/>
      <c r="D45" s="498"/>
      <c r="E45" s="498"/>
      <c r="F45" s="499"/>
      <c r="G45" s="552"/>
      <c r="H45" s="360"/>
      <c r="I45" s="360"/>
      <c r="J45" s="360"/>
      <c r="K45" s="360"/>
      <c r="L45" s="360"/>
      <c r="M45" s="360"/>
      <c r="N45" s="360"/>
      <c r="O45" s="553"/>
      <c r="P45" s="565"/>
      <c r="Q45" s="360"/>
      <c r="R45" s="360"/>
      <c r="S45" s="360"/>
      <c r="T45" s="360"/>
      <c r="U45" s="360"/>
      <c r="V45" s="360"/>
      <c r="W45" s="360"/>
      <c r="X45" s="553"/>
      <c r="Y45" s="453"/>
      <c r="Z45" s="454"/>
      <c r="AA45" s="455"/>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500"/>
      <c r="B46" s="498"/>
      <c r="C46" s="498"/>
      <c r="D46" s="498"/>
      <c r="E46" s="498"/>
      <c r="F46" s="499"/>
      <c r="G46" s="525"/>
      <c r="H46" s="526"/>
      <c r="I46" s="526"/>
      <c r="J46" s="526"/>
      <c r="K46" s="526"/>
      <c r="L46" s="526"/>
      <c r="M46" s="526"/>
      <c r="N46" s="526"/>
      <c r="O46" s="527"/>
      <c r="P46" s="176"/>
      <c r="Q46" s="176"/>
      <c r="R46" s="176"/>
      <c r="S46" s="176"/>
      <c r="T46" s="176"/>
      <c r="U46" s="176"/>
      <c r="V46" s="176"/>
      <c r="W46" s="176"/>
      <c r="X46" s="218"/>
      <c r="Y46" s="324" t="s">
        <v>12</v>
      </c>
      <c r="Z46" s="534"/>
      <c r="AA46" s="535"/>
      <c r="AB46" s="536"/>
      <c r="AC46" s="536"/>
      <c r="AD46" s="536"/>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c r="AC47" s="507"/>
      <c r="AD47" s="507"/>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2"/>
      <c r="B48" s="633"/>
      <c r="C48" s="633"/>
      <c r="D48" s="633"/>
      <c r="E48" s="633"/>
      <c r="F48" s="634"/>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0" t="s">
        <v>298</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c r="AY49">
        <f t="shared" si="5"/>
        <v>0</v>
      </c>
    </row>
    <row r="50" spans="1:51"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1"/>
      <c r="AF50" s="891"/>
      <c r="AG50" s="891"/>
      <c r="AH50" s="891"/>
      <c r="AI50" s="891"/>
      <c r="AJ50" s="891"/>
      <c r="AK50" s="891"/>
      <c r="AL50" s="891"/>
      <c r="AM50" s="891"/>
      <c r="AN50" s="891"/>
      <c r="AO50" s="891"/>
      <c r="AP50" s="891"/>
      <c r="AQ50" s="890"/>
      <c r="AR50" s="890"/>
      <c r="AS50" s="890"/>
      <c r="AT50" s="890"/>
      <c r="AU50" s="890"/>
      <c r="AV50" s="890"/>
      <c r="AW50" s="890"/>
      <c r="AX50" s="892"/>
      <c r="AY50">
        <f t="shared" si="5"/>
        <v>0</v>
      </c>
    </row>
    <row r="51" spans="1:51" ht="18.75" hidden="1" customHeight="1" x14ac:dyDescent="0.15">
      <c r="A51" s="497" t="s">
        <v>270</v>
      </c>
      <c r="B51" s="498"/>
      <c r="C51" s="498"/>
      <c r="D51" s="498"/>
      <c r="E51" s="498"/>
      <c r="F51" s="499"/>
      <c r="G51" s="550" t="s">
        <v>145</v>
      </c>
      <c r="H51" s="362"/>
      <c r="I51" s="362"/>
      <c r="J51" s="362"/>
      <c r="K51" s="362"/>
      <c r="L51" s="362"/>
      <c r="M51" s="362"/>
      <c r="N51" s="362"/>
      <c r="O51" s="551"/>
      <c r="P51" s="616" t="s">
        <v>58</v>
      </c>
      <c r="Q51" s="362"/>
      <c r="R51" s="362"/>
      <c r="S51" s="362"/>
      <c r="T51" s="362"/>
      <c r="U51" s="362"/>
      <c r="V51" s="362"/>
      <c r="W51" s="362"/>
      <c r="X51" s="551"/>
      <c r="Y51" s="617"/>
      <c r="Z51" s="618"/>
      <c r="AA51" s="619"/>
      <c r="AB51" s="620" t="s">
        <v>11</v>
      </c>
      <c r="AC51" s="621"/>
      <c r="AD51" s="622"/>
      <c r="AE51" s="320" t="s">
        <v>308</v>
      </c>
      <c r="AF51" s="320"/>
      <c r="AG51" s="320"/>
      <c r="AH51" s="320"/>
      <c r="AI51" s="320" t="s">
        <v>330</v>
      </c>
      <c r="AJ51" s="320"/>
      <c r="AK51" s="320"/>
      <c r="AL51" s="320"/>
      <c r="AM51" s="320" t="s">
        <v>427</v>
      </c>
      <c r="AN51" s="320"/>
      <c r="AO51" s="320"/>
      <c r="AP51" s="320"/>
      <c r="AQ51" s="252" t="s">
        <v>184</v>
      </c>
      <c r="AR51" s="253"/>
      <c r="AS51" s="253"/>
      <c r="AT51" s="254"/>
      <c r="AU51" s="358" t="s">
        <v>133</v>
      </c>
      <c r="AV51" s="358"/>
      <c r="AW51" s="358"/>
      <c r="AX51" s="359"/>
      <c r="AY51">
        <f>COUNTA($G$53)</f>
        <v>0</v>
      </c>
    </row>
    <row r="52" spans="1:51" ht="18.75" hidden="1" customHeight="1" x14ac:dyDescent="0.15">
      <c r="A52" s="497"/>
      <c r="B52" s="498"/>
      <c r="C52" s="498"/>
      <c r="D52" s="498"/>
      <c r="E52" s="498"/>
      <c r="F52" s="499"/>
      <c r="G52" s="552"/>
      <c r="H52" s="360"/>
      <c r="I52" s="360"/>
      <c r="J52" s="360"/>
      <c r="K52" s="360"/>
      <c r="L52" s="360"/>
      <c r="M52" s="360"/>
      <c r="N52" s="360"/>
      <c r="O52" s="553"/>
      <c r="P52" s="565"/>
      <c r="Q52" s="360"/>
      <c r="R52" s="360"/>
      <c r="S52" s="360"/>
      <c r="T52" s="360"/>
      <c r="U52" s="360"/>
      <c r="V52" s="360"/>
      <c r="W52" s="360"/>
      <c r="X52" s="553"/>
      <c r="Y52" s="453"/>
      <c r="Z52" s="454"/>
      <c r="AA52" s="455"/>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4" t="s">
        <v>12</v>
      </c>
      <c r="Z53" s="534"/>
      <c r="AA53" s="535"/>
      <c r="AB53" s="536"/>
      <c r="AC53" s="536"/>
      <c r="AD53" s="536"/>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c r="AC54" s="507"/>
      <c r="AD54" s="507"/>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2"/>
      <c r="B55" s="633"/>
      <c r="C55" s="633"/>
      <c r="D55" s="633"/>
      <c r="E55" s="633"/>
      <c r="F55" s="634"/>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0" t="s">
        <v>298</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c r="AY56">
        <f t="shared" si="6"/>
        <v>0</v>
      </c>
    </row>
    <row r="57" spans="1:51"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F57" s="891"/>
      <c r="AG57" s="891"/>
      <c r="AH57" s="891"/>
      <c r="AI57" s="891"/>
      <c r="AJ57" s="891"/>
      <c r="AK57" s="891"/>
      <c r="AL57" s="891"/>
      <c r="AM57" s="891"/>
      <c r="AN57" s="891"/>
      <c r="AO57" s="891"/>
      <c r="AP57" s="891"/>
      <c r="AQ57" s="890"/>
      <c r="AR57" s="890"/>
      <c r="AS57" s="890"/>
      <c r="AT57" s="890"/>
      <c r="AU57" s="890"/>
      <c r="AV57" s="890"/>
      <c r="AW57" s="890"/>
      <c r="AX57" s="892"/>
      <c r="AY57">
        <f t="shared" si="6"/>
        <v>0</v>
      </c>
    </row>
    <row r="58" spans="1:51" ht="18.75" hidden="1" customHeight="1" x14ac:dyDescent="0.15">
      <c r="A58" s="497" t="s">
        <v>270</v>
      </c>
      <c r="B58" s="498"/>
      <c r="C58" s="498"/>
      <c r="D58" s="498"/>
      <c r="E58" s="498"/>
      <c r="F58" s="499"/>
      <c r="G58" s="550" t="s">
        <v>145</v>
      </c>
      <c r="H58" s="362"/>
      <c r="I58" s="362"/>
      <c r="J58" s="362"/>
      <c r="K58" s="362"/>
      <c r="L58" s="362"/>
      <c r="M58" s="362"/>
      <c r="N58" s="362"/>
      <c r="O58" s="551"/>
      <c r="P58" s="616" t="s">
        <v>58</v>
      </c>
      <c r="Q58" s="362"/>
      <c r="R58" s="362"/>
      <c r="S58" s="362"/>
      <c r="T58" s="362"/>
      <c r="U58" s="362"/>
      <c r="V58" s="362"/>
      <c r="W58" s="362"/>
      <c r="X58" s="551"/>
      <c r="Y58" s="617"/>
      <c r="Z58" s="618"/>
      <c r="AA58" s="619"/>
      <c r="AB58" s="620" t="s">
        <v>11</v>
      </c>
      <c r="AC58" s="621"/>
      <c r="AD58" s="622"/>
      <c r="AE58" s="320" t="s">
        <v>308</v>
      </c>
      <c r="AF58" s="320"/>
      <c r="AG58" s="320"/>
      <c r="AH58" s="320"/>
      <c r="AI58" s="320" t="s">
        <v>330</v>
      </c>
      <c r="AJ58" s="320"/>
      <c r="AK58" s="320"/>
      <c r="AL58" s="320"/>
      <c r="AM58" s="320" t="s">
        <v>427</v>
      </c>
      <c r="AN58" s="320"/>
      <c r="AO58" s="320"/>
      <c r="AP58" s="320"/>
      <c r="AQ58" s="252" t="s">
        <v>184</v>
      </c>
      <c r="AR58" s="253"/>
      <c r="AS58" s="253"/>
      <c r="AT58" s="254"/>
      <c r="AU58" s="358" t="s">
        <v>133</v>
      </c>
      <c r="AV58" s="358"/>
      <c r="AW58" s="358"/>
      <c r="AX58" s="359"/>
      <c r="AY58">
        <f>COUNTA($G$60)</f>
        <v>0</v>
      </c>
    </row>
    <row r="59" spans="1:51" ht="18.75" hidden="1" customHeight="1" x14ac:dyDescent="0.15">
      <c r="A59" s="497"/>
      <c r="B59" s="498"/>
      <c r="C59" s="498"/>
      <c r="D59" s="498"/>
      <c r="E59" s="498"/>
      <c r="F59" s="499"/>
      <c r="G59" s="552"/>
      <c r="H59" s="360"/>
      <c r="I59" s="360"/>
      <c r="J59" s="360"/>
      <c r="K59" s="360"/>
      <c r="L59" s="360"/>
      <c r="M59" s="360"/>
      <c r="N59" s="360"/>
      <c r="O59" s="553"/>
      <c r="P59" s="565"/>
      <c r="Q59" s="360"/>
      <c r="R59" s="360"/>
      <c r="S59" s="360"/>
      <c r="T59" s="360"/>
      <c r="U59" s="360"/>
      <c r="V59" s="360"/>
      <c r="W59" s="360"/>
      <c r="X59" s="553"/>
      <c r="Y59" s="453"/>
      <c r="Z59" s="454"/>
      <c r="AA59" s="455"/>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4" t="s">
        <v>12</v>
      </c>
      <c r="Z60" s="534"/>
      <c r="AA60" s="535"/>
      <c r="AB60" s="536"/>
      <c r="AC60" s="536"/>
      <c r="AD60" s="536"/>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c r="AC61" s="507"/>
      <c r="AD61" s="507"/>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0" t="s">
        <v>298</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c r="AY63">
        <f t="shared" si="7"/>
        <v>0</v>
      </c>
    </row>
    <row r="64" spans="1:51"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1"/>
      <c r="AF64" s="891"/>
      <c r="AG64" s="891"/>
      <c r="AH64" s="891"/>
      <c r="AI64" s="891"/>
      <c r="AJ64" s="891"/>
      <c r="AK64" s="891"/>
      <c r="AL64" s="891"/>
      <c r="AM64" s="891"/>
      <c r="AN64" s="891"/>
      <c r="AO64" s="891"/>
      <c r="AP64" s="891"/>
      <c r="AQ64" s="891"/>
      <c r="AR64" s="891"/>
      <c r="AS64" s="891"/>
      <c r="AT64" s="891"/>
      <c r="AU64" s="890"/>
      <c r="AV64" s="890"/>
      <c r="AW64" s="890"/>
      <c r="AX64" s="892"/>
      <c r="AY64">
        <f t="shared" si="7"/>
        <v>0</v>
      </c>
    </row>
    <row r="65" spans="1:51" ht="18.75" hidden="1" customHeight="1" x14ac:dyDescent="0.15">
      <c r="A65" s="841" t="s">
        <v>271</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266</v>
      </c>
      <c r="X65" s="853"/>
      <c r="Y65" s="856"/>
      <c r="Z65" s="856"/>
      <c r="AA65" s="857"/>
      <c r="AB65" s="850" t="s">
        <v>11</v>
      </c>
      <c r="AC65" s="846"/>
      <c r="AD65" s="847"/>
      <c r="AE65" s="320" t="s">
        <v>308</v>
      </c>
      <c r="AF65" s="320"/>
      <c r="AG65" s="320"/>
      <c r="AH65" s="320"/>
      <c r="AI65" s="320" t="s">
        <v>330</v>
      </c>
      <c r="AJ65" s="320"/>
      <c r="AK65" s="320"/>
      <c r="AL65" s="320"/>
      <c r="AM65" s="320" t="s">
        <v>427</v>
      </c>
      <c r="AN65" s="320"/>
      <c r="AO65" s="320"/>
      <c r="AP65" s="320"/>
      <c r="AQ65" s="200" t="s">
        <v>184</v>
      </c>
      <c r="AR65" s="184"/>
      <c r="AS65" s="184"/>
      <c r="AT65" s="185"/>
      <c r="AU65" s="959" t="s">
        <v>133</v>
      </c>
      <c r="AV65" s="959"/>
      <c r="AW65" s="959"/>
      <c r="AX65" s="960"/>
      <c r="AY65">
        <f>COUNTA($H$67)</f>
        <v>0</v>
      </c>
    </row>
    <row r="66" spans="1:51"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0"/>
      <c r="AF66" s="320"/>
      <c r="AG66" s="320"/>
      <c r="AH66" s="320"/>
      <c r="AI66" s="320"/>
      <c r="AJ66" s="320"/>
      <c r="AK66" s="320"/>
      <c r="AL66" s="320"/>
      <c r="AM66" s="320"/>
      <c r="AN66" s="320"/>
      <c r="AO66" s="320"/>
      <c r="AP66" s="320"/>
      <c r="AQ66" s="216"/>
      <c r="AR66" s="163"/>
      <c r="AS66" s="164" t="s">
        <v>185</v>
      </c>
      <c r="AT66" s="187"/>
      <c r="AU66" s="256"/>
      <c r="AV66" s="256"/>
      <c r="AW66" s="848" t="s">
        <v>269</v>
      </c>
      <c r="AX66" s="961"/>
      <c r="AY66">
        <f>$AY$65</f>
        <v>0</v>
      </c>
    </row>
    <row r="67" spans="1:51" ht="23.25" hidden="1" customHeight="1" x14ac:dyDescent="0.15">
      <c r="A67" s="834"/>
      <c r="B67" s="835"/>
      <c r="C67" s="835"/>
      <c r="D67" s="835"/>
      <c r="E67" s="835"/>
      <c r="F67" s="836"/>
      <c r="G67" s="962" t="s">
        <v>186</v>
      </c>
      <c r="H67" s="945"/>
      <c r="I67" s="946"/>
      <c r="J67" s="946"/>
      <c r="K67" s="946"/>
      <c r="L67" s="946"/>
      <c r="M67" s="946"/>
      <c r="N67" s="946"/>
      <c r="O67" s="947"/>
      <c r="P67" s="945"/>
      <c r="Q67" s="946"/>
      <c r="R67" s="946"/>
      <c r="S67" s="946"/>
      <c r="T67" s="946"/>
      <c r="U67" s="946"/>
      <c r="V67" s="947"/>
      <c r="W67" s="951"/>
      <c r="X67" s="952"/>
      <c r="Y67" s="932" t="s">
        <v>12</v>
      </c>
      <c r="Z67" s="932"/>
      <c r="AA67" s="933"/>
      <c r="AB67" s="934" t="s">
        <v>288</v>
      </c>
      <c r="AC67" s="934"/>
      <c r="AD67" s="934"/>
      <c r="AE67" s="348"/>
      <c r="AF67" s="349"/>
      <c r="AG67" s="349"/>
      <c r="AH67" s="349"/>
      <c r="AI67" s="348"/>
      <c r="AJ67" s="349"/>
      <c r="AK67" s="349"/>
      <c r="AL67" s="349"/>
      <c r="AM67" s="348"/>
      <c r="AN67" s="349"/>
      <c r="AO67" s="349"/>
      <c r="AP67" s="349"/>
      <c r="AQ67" s="348"/>
      <c r="AR67" s="349"/>
      <c r="AS67" s="349"/>
      <c r="AT67" s="799"/>
      <c r="AU67" s="349"/>
      <c r="AV67" s="349"/>
      <c r="AW67" s="349"/>
      <c r="AX67" s="350"/>
      <c r="AY67">
        <f t="shared" ref="AY67:AY72" si="8">$AY$65</f>
        <v>0</v>
      </c>
    </row>
    <row r="68" spans="1:51" ht="23.25" hidden="1" customHeight="1" x14ac:dyDescent="0.15">
      <c r="A68" s="834"/>
      <c r="B68" s="835"/>
      <c r="C68" s="835"/>
      <c r="D68" s="835"/>
      <c r="E68" s="835"/>
      <c r="F68" s="836"/>
      <c r="G68" s="922"/>
      <c r="H68" s="948"/>
      <c r="I68" s="949"/>
      <c r="J68" s="949"/>
      <c r="K68" s="949"/>
      <c r="L68" s="949"/>
      <c r="M68" s="949"/>
      <c r="N68" s="949"/>
      <c r="O68" s="950"/>
      <c r="P68" s="948"/>
      <c r="Q68" s="949"/>
      <c r="R68" s="949"/>
      <c r="S68" s="949"/>
      <c r="T68" s="949"/>
      <c r="U68" s="949"/>
      <c r="V68" s="950"/>
      <c r="W68" s="953"/>
      <c r="X68" s="954"/>
      <c r="Y68" s="115" t="s">
        <v>53</v>
      </c>
      <c r="Z68" s="115"/>
      <c r="AA68" s="116"/>
      <c r="AB68" s="957" t="s">
        <v>288</v>
      </c>
      <c r="AC68" s="957"/>
      <c r="AD68" s="957"/>
      <c r="AE68" s="348"/>
      <c r="AF68" s="349"/>
      <c r="AG68" s="349"/>
      <c r="AH68" s="349"/>
      <c r="AI68" s="348"/>
      <c r="AJ68" s="349"/>
      <c r="AK68" s="349"/>
      <c r="AL68" s="349"/>
      <c r="AM68" s="348"/>
      <c r="AN68" s="349"/>
      <c r="AO68" s="349"/>
      <c r="AP68" s="349"/>
      <c r="AQ68" s="348"/>
      <c r="AR68" s="349"/>
      <c r="AS68" s="349"/>
      <c r="AT68" s="799"/>
      <c r="AU68" s="349"/>
      <c r="AV68" s="349"/>
      <c r="AW68" s="349"/>
      <c r="AX68" s="350"/>
      <c r="AY68">
        <f t="shared" si="8"/>
        <v>0</v>
      </c>
    </row>
    <row r="69" spans="1:51" ht="23.25" hidden="1" customHeight="1" x14ac:dyDescent="0.15">
      <c r="A69" s="834"/>
      <c r="B69" s="835"/>
      <c r="C69" s="835"/>
      <c r="D69" s="835"/>
      <c r="E69" s="835"/>
      <c r="F69" s="836"/>
      <c r="G69" s="963"/>
      <c r="H69" s="948"/>
      <c r="I69" s="949"/>
      <c r="J69" s="949"/>
      <c r="K69" s="949"/>
      <c r="L69" s="949"/>
      <c r="M69" s="949"/>
      <c r="N69" s="949"/>
      <c r="O69" s="950"/>
      <c r="P69" s="948"/>
      <c r="Q69" s="949"/>
      <c r="R69" s="949"/>
      <c r="S69" s="949"/>
      <c r="T69" s="949"/>
      <c r="U69" s="949"/>
      <c r="V69" s="950"/>
      <c r="W69" s="955"/>
      <c r="X69" s="956"/>
      <c r="Y69" s="115" t="s">
        <v>13</v>
      </c>
      <c r="Z69" s="115"/>
      <c r="AA69" s="116"/>
      <c r="AB69" s="958" t="s">
        <v>289</v>
      </c>
      <c r="AC69" s="958"/>
      <c r="AD69" s="958"/>
      <c r="AE69" s="356"/>
      <c r="AF69" s="357"/>
      <c r="AG69" s="357"/>
      <c r="AH69" s="357"/>
      <c r="AI69" s="356"/>
      <c r="AJ69" s="357"/>
      <c r="AK69" s="357"/>
      <c r="AL69" s="357"/>
      <c r="AM69" s="356"/>
      <c r="AN69" s="357"/>
      <c r="AO69" s="357"/>
      <c r="AP69" s="357"/>
      <c r="AQ69" s="348"/>
      <c r="AR69" s="349"/>
      <c r="AS69" s="349"/>
      <c r="AT69" s="799"/>
      <c r="AU69" s="349"/>
      <c r="AV69" s="349"/>
      <c r="AW69" s="349"/>
      <c r="AX69" s="350"/>
      <c r="AY69">
        <f t="shared" si="8"/>
        <v>0</v>
      </c>
    </row>
    <row r="70" spans="1:51" ht="23.25" hidden="1" customHeight="1" x14ac:dyDescent="0.15">
      <c r="A70" s="834" t="s">
        <v>275</v>
      </c>
      <c r="B70" s="835"/>
      <c r="C70" s="835"/>
      <c r="D70" s="835"/>
      <c r="E70" s="835"/>
      <c r="F70" s="836"/>
      <c r="G70" s="922" t="s">
        <v>187</v>
      </c>
      <c r="H70" s="923"/>
      <c r="I70" s="923"/>
      <c r="J70" s="923"/>
      <c r="K70" s="923"/>
      <c r="L70" s="923"/>
      <c r="M70" s="923"/>
      <c r="N70" s="923"/>
      <c r="O70" s="923"/>
      <c r="P70" s="923"/>
      <c r="Q70" s="923"/>
      <c r="R70" s="923"/>
      <c r="S70" s="923"/>
      <c r="T70" s="923"/>
      <c r="U70" s="923"/>
      <c r="V70" s="923"/>
      <c r="W70" s="926" t="s">
        <v>287</v>
      </c>
      <c r="X70" s="927"/>
      <c r="Y70" s="932" t="s">
        <v>12</v>
      </c>
      <c r="Z70" s="932"/>
      <c r="AA70" s="933"/>
      <c r="AB70" s="934" t="s">
        <v>288</v>
      </c>
      <c r="AC70" s="934"/>
      <c r="AD70" s="934"/>
      <c r="AE70" s="348"/>
      <c r="AF70" s="349"/>
      <c r="AG70" s="349"/>
      <c r="AH70" s="349"/>
      <c r="AI70" s="348"/>
      <c r="AJ70" s="349"/>
      <c r="AK70" s="349"/>
      <c r="AL70" s="349"/>
      <c r="AM70" s="348"/>
      <c r="AN70" s="349"/>
      <c r="AO70" s="349"/>
      <c r="AP70" s="349"/>
      <c r="AQ70" s="348"/>
      <c r="AR70" s="349"/>
      <c r="AS70" s="349"/>
      <c r="AT70" s="799"/>
      <c r="AU70" s="349"/>
      <c r="AV70" s="349"/>
      <c r="AW70" s="349"/>
      <c r="AX70" s="350"/>
      <c r="AY70">
        <f t="shared" si="8"/>
        <v>0</v>
      </c>
    </row>
    <row r="71" spans="1:51" ht="23.25" hidden="1" customHeight="1" x14ac:dyDescent="0.15">
      <c r="A71" s="834"/>
      <c r="B71" s="835"/>
      <c r="C71" s="835"/>
      <c r="D71" s="835"/>
      <c r="E71" s="835"/>
      <c r="F71" s="836"/>
      <c r="G71" s="922"/>
      <c r="H71" s="924"/>
      <c r="I71" s="924"/>
      <c r="J71" s="924"/>
      <c r="K71" s="924"/>
      <c r="L71" s="924"/>
      <c r="M71" s="924"/>
      <c r="N71" s="924"/>
      <c r="O71" s="924"/>
      <c r="P71" s="924"/>
      <c r="Q71" s="924"/>
      <c r="R71" s="924"/>
      <c r="S71" s="924"/>
      <c r="T71" s="924"/>
      <c r="U71" s="924"/>
      <c r="V71" s="924"/>
      <c r="W71" s="928"/>
      <c r="X71" s="929"/>
      <c r="Y71" s="115" t="s">
        <v>53</v>
      </c>
      <c r="Z71" s="115"/>
      <c r="AA71" s="116"/>
      <c r="AB71" s="957" t="s">
        <v>288</v>
      </c>
      <c r="AC71" s="957"/>
      <c r="AD71" s="957"/>
      <c r="AE71" s="348"/>
      <c r="AF71" s="349"/>
      <c r="AG71" s="349"/>
      <c r="AH71" s="349"/>
      <c r="AI71" s="348"/>
      <c r="AJ71" s="349"/>
      <c r="AK71" s="349"/>
      <c r="AL71" s="349"/>
      <c r="AM71" s="348"/>
      <c r="AN71" s="349"/>
      <c r="AO71" s="349"/>
      <c r="AP71" s="349"/>
      <c r="AQ71" s="348"/>
      <c r="AR71" s="349"/>
      <c r="AS71" s="349"/>
      <c r="AT71" s="799"/>
      <c r="AU71" s="349"/>
      <c r="AV71" s="349"/>
      <c r="AW71" s="349"/>
      <c r="AX71" s="350"/>
      <c r="AY71">
        <f t="shared" si="8"/>
        <v>0</v>
      </c>
    </row>
    <row r="72" spans="1:51" ht="23.25" hidden="1" customHeight="1" x14ac:dyDescent="0.15">
      <c r="A72" s="837"/>
      <c r="B72" s="838"/>
      <c r="C72" s="838"/>
      <c r="D72" s="838"/>
      <c r="E72" s="838"/>
      <c r="F72" s="839"/>
      <c r="G72" s="922"/>
      <c r="H72" s="925"/>
      <c r="I72" s="925"/>
      <c r="J72" s="925"/>
      <c r="K72" s="925"/>
      <c r="L72" s="925"/>
      <c r="M72" s="925"/>
      <c r="N72" s="925"/>
      <c r="O72" s="925"/>
      <c r="P72" s="925"/>
      <c r="Q72" s="925"/>
      <c r="R72" s="925"/>
      <c r="S72" s="925"/>
      <c r="T72" s="925"/>
      <c r="U72" s="925"/>
      <c r="V72" s="925"/>
      <c r="W72" s="930"/>
      <c r="X72" s="931"/>
      <c r="Y72" s="115" t="s">
        <v>13</v>
      </c>
      <c r="Z72" s="115"/>
      <c r="AA72" s="116"/>
      <c r="AB72" s="958" t="s">
        <v>289</v>
      </c>
      <c r="AC72" s="958"/>
      <c r="AD72" s="958"/>
      <c r="AE72" s="356"/>
      <c r="AF72" s="357"/>
      <c r="AG72" s="357"/>
      <c r="AH72" s="357"/>
      <c r="AI72" s="356"/>
      <c r="AJ72" s="357"/>
      <c r="AK72" s="357"/>
      <c r="AL72" s="357"/>
      <c r="AM72" s="356"/>
      <c r="AN72" s="357"/>
      <c r="AO72" s="357"/>
      <c r="AP72" s="921"/>
      <c r="AQ72" s="348"/>
      <c r="AR72" s="349"/>
      <c r="AS72" s="349"/>
      <c r="AT72" s="799"/>
      <c r="AU72" s="349"/>
      <c r="AV72" s="349"/>
      <c r="AW72" s="349"/>
      <c r="AX72" s="350"/>
      <c r="AY72">
        <f t="shared" si="8"/>
        <v>0</v>
      </c>
    </row>
    <row r="73" spans="1:51" ht="18.75" hidden="1" customHeight="1" x14ac:dyDescent="0.15">
      <c r="A73" s="820" t="s">
        <v>271</v>
      </c>
      <c r="B73" s="821"/>
      <c r="C73" s="821"/>
      <c r="D73" s="821"/>
      <c r="E73" s="821"/>
      <c r="F73" s="822"/>
      <c r="G73" s="791"/>
      <c r="H73" s="184" t="s">
        <v>145</v>
      </c>
      <c r="I73" s="184"/>
      <c r="J73" s="184"/>
      <c r="K73" s="184"/>
      <c r="L73" s="184"/>
      <c r="M73" s="184"/>
      <c r="N73" s="184"/>
      <c r="O73" s="185"/>
      <c r="P73" s="200" t="s">
        <v>58</v>
      </c>
      <c r="Q73" s="184"/>
      <c r="R73" s="184"/>
      <c r="S73" s="184"/>
      <c r="T73" s="184"/>
      <c r="U73" s="184"/>
      <c r="V73" s="184"/>
      <c r="W73" s="184"/>
      <c r="X73" s="185"/>
      <c r="Y73" s="793"/>
      <c r="Z73" s="794"/>
      <c r="AA73" s="795"/>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x14ac:dyDescent="0.15">
      <c r="A74" s="823"/>
      <c r="B74" s="824"/>
      <c r="C74" s="824"/>
      <c r="D74" s="824"/>
      <c r="E74" s="824"/>
      <c r="F74" s="825"/>
      <c r="G74" s="79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3"/>
      <c r="B75" s="824"/>
      <c r="C75" s="824"/>
      <c r="D75" s="824"/>
      <c r="E75" s="824"/>
      <c r="F75" s="825"/>
      <c r="G75" s="766"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3"/>
      <c r="B76" s="824"/>
      <c r="C76" s="824"/>
      <c r="D76" s="824"/>
      <c r="E76" s="824"/>
      <c r="F76" s="825"/>
      <c r="G76" s="76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3"/>
      <c r="B77" s="824"/>
      <c r="C77" s="824"/>
      <c r="D77" s="824"/>
      <c r="E77" s="824"/>
      <c r="F77" s="825"/>
      <c r="G77" s="76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5" t="s">
        <v>301</v>
      </c>
      <c r="B78" s="896"/>
      <c r="C78" s="896"/>
      <c r="D78" s="896"/>
      <c r="E78" s="893" t="s">
        <v>249</v>
      </c>
      <c r="F78" s="894"/>
      <c r="G78" s="45" t="s">
        <v>187</v>
      </c>
      <c r="H78" s="777"/>
      <c r="I78" s="230"/>
      <c r="J78" s="230"/>
      <c r="K78" s="230"/>
      <c r="L78" s="230"/>
      <c r="M78" s="230"/>
      <c r="N78" s="230"/>
      <c r="O78" s="778"/>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x14ac:dyDescent="0.15">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1" t="s">
        <v>265</v>
      </c>
      <c r="AP79" s="112"/>
      <c r="AQ79" s="112"/>
      <c r="AR79" s="62" t="s">
        <v>263</v>
      </c>
      <c r="AS79" s="111"/>
      <c r="AT79" s="112"/>
      <c r="AU79" s="112"/>
      <c r="AV79" s="112"/>
      <c r="AW79" s="112"/>
      <c r="AX79" s="113"/>
      <c r="AY79">
        <f>COUNTIF($AR$79,"☑")</f>
        <v>0</v>
      </c>
    </row>
    <row r="80" spans="1:51" ht="18.75" hidden="1" customHeight="1" x14ac:dyDescent="0.15">
      <c r="A80" s="504" t="s">
        <v>146</v>
      </c>
      <c r="B80" s="829" t="s">
        <v>262</v>
      </c>
      <c r="C80" s="830"/>
      <c r="D80" s="830"/>
      <c r="E80" s="830"/>
      <c r="F80" s="831"/>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618</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5"/>
      <c r="AY80">
        <f>COUNTA($G$82)</f>
        <v>0</v>
      </c>
    </row>
    <row r="81" spans="1:60" ht="22.5" hidden="1" customHeight="1" x14ac:dyDescent="0.15">
      <c r="A81" s="505"/>
      <c r="B81" s="832"/>
      <c r="C81" s="537"/>
      <c r="D81" s="537"/>
      <c r="E81" s="537"/>
      <c r="F81" s="538"/>
      <c r="G81" s="360"/>
      <c r="H81" s="360"/>
      <c r="I81" s="360"/>
      <c r="J81" s="360"/>
      <c r="K81" s="360"/>
      <c r="L81" s="360"/>
      <c r="M81" s="360"/>
      <c r="N81" s="360"/>
      <c r="O81" s="360"/>
      <c r="P81" s="360"/>
      <c r="Q81" s="360"/>
      <c r="R81" s="360"/>
      <c r="S81" s="360"/>
      <c r="T81" s="360"/>
      <c r="U81" s="360"/>
      <c r="V81" s="360"/>
      <c r="W81" s="360"/>
      <c r="X81" s="360"/>
      <c r="Y81" s="360"/>
      <c r="Z81" s="360"/>
      <c r="AA81" s="553"/>
      <c r="AB81" s="565"/>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5"/>
      <c r="B82" s="832"/>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15">
      <c r="A83" s="505"/>
      <c r="B83" s="832"/>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15">
      <c r="A84" s="505"/>
      <c r="B84" s="833"/>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15">
      <c r="A85" s="505"/>
      <c r="B85" s="537" t="s">
        <v>144</v>
      </c>
      <c r="C85" s="537"/>
      <c r="D85" s="537"/>
      <c r="E85" s="537"/>
      <c r="F85" s="538"/>
      <c r="G85" s="779" t="s">
        <v>60</v>
      </c>
      <c r="H85" s="764"/>
      <c r="I85" s="764"/>
      <c r="J85" s="764"/>
      <c r="K85" s="764"/>
      <c r="L85" s="764"/>
      <c r="M85" s="764"/>
      <c r="N85" s="764"/>
      <c r="O85" s="765"/>
      <c r="P85" s="763" t="s">
        <v>62</v>
      </c>
      <c r="Q85" s="764"/>
      <c r="R85" s="764"/>
      <c r="S85" s="764"/>
      <c r="T85" s="764"/>
      <c r="U85" s="764"/>
      <c r="V85" s="764"/>
      <c r="W85" s="764"/>
      <c r="X85" s="765"/>
      <c r="Y85" s="188"/>
      <c r="Z85" s="189"/>
      <c r="AA85" s="190"/>
      <c r="AB85" s="443" t="s">
        <v>11</v>
      </c>
      <c r="AC85" s="444"/>
      <c r="AD85" s="445"/>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5"/>
      <c r="B86" s="537"/>
      <c r="C86" s="537"/>
      <c r="D86" s="537"/>
      <c r="E86" s="537"/>
      <c r="F86" s="538"/>
      <c r="G86" s="552"/>
      <c r="H86" s="360"/>
      <c r="I86" s="360"/>
      <c r="J86" s="360"/>
      <c r="K86" s="360"/>
      <c r="L86" s="360"/>
      <c r="M86" s="360"/>
      <c r="N86" s="360"/>
      <c r="O86" s="553"/>
      <c r="P86" s="565"/>
      <c r="Q86" s="360"/>
      <c r="R86" s="360"/>
      <c r="S86" s="360"/>
      <c r="T86" s="360"/>
      <c r="U86" s="360"/>
      <c r="V86" s="360"/>
      <c r="W86" s="360"/>
      <c r="X86" s="553"/>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5"/>
      <c r="B87" s="537"/>
      <c r="C87" s="537"/>
      <c r="D87" s="537"/>
      <c r="E87" s="537"/>
      <c r="F87" s="538"/>
      <c r="G87" s="217"/>
      <c r="H87" s="176"/>
      <c r="I87" s="176"/>
      <c r="J87" s="176"/>
      <c r="K87" s="176"/>
      <c r="L87" s="176"/>
      <c r="M87" s="176"/>
      <c r="N87" s="176"/>
      <c r="O87" s="218"/>
      <c r="P87" s="176"/>
      <c r="Q87" s="784"/>
      <c r="R87" s="784"/>
      <c r="S87" s="784"/>
      <c r="T87" s="784"/>
      <c r="U87" s="784"/>
      <c r="V87" s="784"/>
      <c r="W87" s="784"/>
      <c r="X87" s="785"/>
      <c r="Y87" s="740" t="s">
        <v>61</v>
      </c>
      <c r="Z87" s="741"/>
      <c r="AA87" s="742"/>
      <c r="AB87" s="536"/>
      <c r="AC87" s="536"/>
      <c r="AD87" s="536"/>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5"/>
      <c r="B88" s="537"/>
      <c r="C88" s="537"/>
      <c r="D88" s="537"/>
      <c r="E88" s="537"/>
      <c r="F88" s="538"/>
      <c r="G88" s="219"/>
      <c r="H88" s="220"/>
      <c r="I88" s="220"/>
      <c r="J88" s="220"/>
      <c r="K88" s="220"/>
      <c r="L88" s="220"/>
      <c r="M88" s="220"/>
      <c r="N88" s="220"/>
      <c r="O88" s="221"/>
      <c r="P88" s="786"/>
      <c r="Q88" s="786"/>
      <c r="R88" s="786"/>
      <c r="S88" s="786"/>
      <c r="T88" s="786"/>
      <c r="U88" s="786"/>
      <c r="V88" s="786"/>
      <c r="W88" s="786"/>
      <c r="X88" s="787"/>
      <c r="Y88" s="717" t="s">
        <v>53</v>
      </c>
      <c r="Z88" s="718"/>
      <c r="AA88" s="719"/>
      <c r="AB88" s="507"/>
      <c r="AC88" s="507"/>
      <c r="AD88" s="507"/>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788"/>
      <c r="Y89" s="717" t="s">
        <v>13</v>
      </c>
      <c r="Z89" s="718"/>
      <c r="AA89" s="719"/>
      <c r="AB89" s="446" t="s">
        <v>14</v>
      </c>
      <c r="AC89" s="446"/>
      <c r="AD89" s="446"/>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5"/>
      <c r="B90" s="537" t="s">
        <v>144</v>
      </c>
      <c r="C90" s="537"/>
      <c r="D90" s="537"/>
      <c r="E90" s="537"/>
      <c r="F90" s="538"/>
      <c r="G90" s="779" t="s">
        <v>60</v>
      </c>
      <c r="H90" s="764"/>
      <c r="I90" s="764"/>
      <c r="J90" s="764"/>
      <c r="K90" s="764"/>
      <c r="L90" s="764"/>
      <c r="M90" s="764"/>
      <c r="N90" s="764"/>
      <c r="O90" s="765"/>
      <c r="P90" s="763" t="s">
        <v>62</v>
      </c>
      <c r="Q90" s="764"/>
      <c r="R90" s="764"/>
      <c r="S90" s="764"/>
      <c r="T90" s="764"/>
      <c r="U90" s="764"/>
      <c r="V90" s="764"/>
      <c r="W90" s="764"/>
      <c r="X90" s="765"/>
      <c r="Y90" s="188"/>
      <c r="Z90" s="189"/>
      <c r="AA90" s="190"/>
      <c r="AB90" s="443" t="s">
        <v>11</v>
      </c>
      <c r="AC90" s="444"/>
      <c r="AD90" s="445"/>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x14ac:dyDescent="0.15">
      <c r="A91" s="505"/>
      <c r="B91" s="537"/>
      <c r="C91" s="537"/>
      <c r="D91" s="537"/>
      <c r="E91" s="537"/>
      <c r="F91" s="538"/>
      <c r="G91" s="552"/>
      <c r="H91" s="360"/>
      <c r="I91" s="360"/>
      <c r="J91" s="360"/>
      <c r="K91" s="360"/>
      <c r="L91" s="360"/>
      <c r="M91" s="360"/>
      <c r="N91" s="360"/>
      <c r="O91" s="553"/>
      <c r="P91" s="565"/>
      <c r="Q91" s="360"/>
      <c r="R91" s="360"/>
      <c r="S91" s="360"/>
      <c r="T91" s="360"/>
      <c r="U91" s="360"/>
      <c r="V91" s="360"/>
      <c r="W91" s="360"/>
      <c r="X91" s="553"/>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5"/>
      <c r="B92" s="537"/>
      <c r="C92" s="537"/>
      <c r="D92" s="537"/>
      <c r="E92" s="537"/>
      <c r="F92" s="538"/>
      <c r="G92" s="217"/>
      <c r="H92" s="176"/>
      <c r="I92" s="176"/>
      <c r="J92" s="176"/>
      <c r="K92" s="176"/>
      <c r="L92" s="176"/>
      <c r="M92" s="176"/>
      <c r="N92" s="176"/>
      <c r="O92" s="218"/>
      <c r="P92" s="176"/>
      <c r="Q92" s="784"/>
      <c r="R92" s="784"/>
      <c r="S92" s="784"/>
      <c r="T92" s="784"/>
      <c r="U92" s="784"/>
      <c r="V92" s="784"/>
      <c r="W92" s="784"/>
      <c r="X92" s="785"/>
      <c r="Y92" s="740" t="s">
        <v>61</v>
      </c>
      <c r="Z92" s="741"/>
      <c r="AA92" s="742"/>
      <c r="AB92" s="536"/>
      <c r="AC92" s="536"/>
      <c r="AD92" s="536"/>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5"/>
      <c r="B93" s="537"/>
      <c r="C93" s="537"/>
      <c r="D93" s="537"/>
      <c r="E93" s="537"/>
      <c r="F93" s="538"/>
      <c r="G93" s="219"/>
      <c r="H93" s="220"/>
      <c r="I93" s="220"/>
      <c r="J93" s="220"/>
      <c r="K93" s="220"/>
      <c r="L93" s="220"/>
      <c r="M93" s="220"/>
      <c r="N93" s="220"/>
      <c r="O93" s="221"/>
      <c r="P93" s="786"/>
      <c r="Q93" s="786"/>
      <c r="R93" s="786"/>
      <c r="S93" s="786"/>
      <c r="T93" s="786"/>
      <c r="U93" s="786"/>
      <c r="V93" s="786"/>
      <c r="W93" s="786"/>
      <c r="X93" s="787"/>
      <c r="Y93" s="717" t="s">
        <v>53</v>
      </c>
      <c r="Z93" s="718"/>
      <c r="AA93" s="719"/>
      <c r="AB93" s="507"/>
      <c r="AC93" s="507"/>
      <c r="AD93" s="507"/>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788"/>
      <c r="Y94" s="717" t="s">
        <v>13</v>
      </c>
      <c r="Z94" s="718"/>
      <c r="AA94" s="719"/>
      <c r="AB94" s="446" t="s">
        <v>14</v>
      </c>
      <c r="AC94" s="446"/>
      <c r="AD94" s="446"/>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5"/>
      <c r="B95" s="537" t="s">
        <v>144</v>
      </c>
      <c r="C95" s="537"/>
      <c r="D95" s="537"/>
      <c r="E95" s="537"/>
      <c r="F95" s="538"/>
      <c r="G95" s="779" t="s">
        <v>60</v>
      </c>
      <c r="H95" s="764"/>
      <c r="I95" s="764"/>
      <c r="J95" s="764"/>
      <c r="K95" s="764"/>
      <c r="L95" s="764"/>
      <c r="M95" s="764"/>
      <c r="N95" s="764"/>
      <c r="O95" s="765"/>
      <c r="P95" s="763" t="s">
        <v>62</v>
      </c>
      <c r="Q95" s="764"/>
      <c r="R95" s="764"/>
      <c r="S95" s="764"/>
      <c r="T95" s="764"/>
      <c r="U95" s="764"/>
      <c r="V95" s="764"/>
      <c r="W95" s="764"/>
      <c r="X95" s="765"/>
      <c r="Y95" s="188"/>
      <c r="Z95" s="189"/>
      <c r="AA95" s="190"/>
      <c r="AB95" s="443" t="s">
        <v>11</v>
      </c>
      <c r="AC95" s="444"/>
      <c r="AD95" s="445"/>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5"/>
      <c r="B96" s="537"/>
      <c r="C96" s="537"/>
      <c r="D96" s="537"/>
      <c r="E96" s="537"/>
      <c r="F96" s="538"/>
      <c r="G96" s="552"/>
      <c r="H96" s="360"/>
      <c r="I96" s="360"/>
      <c r="J96" s="360"/>
      <c r="K96" s="360"/>
      <c r="L96" s="360"/>
      <c r="M96" s="360"/>
      <c r="N96" s="360"/>
      <c r="O96" s="553"/>
      <c r="P96" s="565"/>
      <c r="Q96" s="360"/>
      <c r="R96" s="360"/>
      <c r="S96" s="360"/>
      <c r="T96" s="360"/>
      <c r="U96" s="360"/>
      <c r="V96" s="360"/>
      <c r="W96" s="360"/>
      <c r="X96" s="553"/>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5"/>
      <c r="B97" s="537"/>
      <c r="C97" s="537"/>
      <c r="D97" s="537"/>
      <c r="E97" s="537"/>
      <c r="F97" s="538"/>
      <c r="G97" s="217"/>
      <c r="H97" s="176"/>
      <c r="I97" s="176"/>
      <c r="J97" s="176"/>
      <c r="K97" s="176"/>
      <c r="L97" s="176"/>
      <c r="M97" s="176"/>
      <c r="N97" s="176"/>
      <c r="O97" s="218"/>
      <c r="P97" s="176"/>
      <c r="Q97" s="784"/>
      <c r="R97" s="784"/>
      <c r="S97" s="784"/>
      <c r="T97" s="784"/>
      <c r="U97" s="784"/>
      <c r="V97" s="784"/>
      <c r="W97" s="784"/>
      <c r="X97" s="785"/>
      <c r="Y97" s="740" t="s">
        <v>61</v>
      </c>
      <c r="Z97" s="741"/>
      <c r="AA97" s="742"/>
      <c r="AB97" s="388"/>
      <c r="AC97" s="389"/>
      <c r="AD97" s="390"/>
      <c r="AE97" s="348"/>
      <c r="AF97" s="349"/>
      <c r="AG97" s="349"/>
      <c r="AH97" s="799"/>
      <c r="AI97" s="348"/>
      <c r="AJ97" s="349"/>
      <c r="AK97" s="349"/>
      <c r="AL97" s="799"/>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5"/>
      <c r="B98" s="537"/>
      <c r="C98" s="537"/>
      <c r="D98" s="537"/>
      <c r="E98" s="537"/>
      <c r="F98" s="538"/>
      <c r="G98" s="219"/>
      <c r="H98" s="220"/>
      <c r="I98" s="220"/>
      <c r="J98" s="220"/>
      <c r="K98" s="220"/>
      <c r="L98" s="220"/>
      <c r="M98" s="220"/>
      <c r="N98" s="220"/>
      <c r="O98" s="221"/>
      <c r="P98" s="786"/>
      <c r="Q98" s="786"/>
      <c r="R98" s="786"/>
      <c r="S98" s="786"/>
      <c r="T98" s="786"/>
      <c r="U98" s="786"/>
      <c r="V98" s="786"/>
      <c r="W98" s="786"/>
      <c r="X98" s="787"/>
      <c r="Y98" s="717" t="s">
        <v>53</v>
      </c>
      <c r="Z98" s="718"/>
      <c r="AA98" s="719"/>
      <c r="AB98" s="285"/>
      <c r="AC98" s="286"/>
      <c r="AD98" s="287"/>
      <c r="AE98" s="348"/>
      <c r="AF98" s="349"/>
      <c r="AG98" s="349"/>
      <c r="AH98" s="799"/>
      <c r="AI98" s="348"/>
      <c r="AJ98" s="349"/>
      <c r="AK98" s="349"/>
      <c r="AL98" s="799"/>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6"/>
      <c r="B99" s="863"/>
      <c r="C99" s="863"/>
      <c r="D99" s="863"/>
      <c r="E99" s="863"/>
      <c r="F99" s="864"/>
      <c r="G99" s="789"/>
      <c r="H99" s="233"/>
      <c r="I99" s="233"/>
      <c r="J99" s="233"/>
      <c r="K99" s="233"/>
      <c r="L99" s="233"/>
      <c r="M99" s="233"/>
      <c r="N99" s="233"/>
      <c r="O99" s="790"/>
      <c r="P99" s="826"/>
      <c r="Q99" s="826"/>
      <c r="R99" s="826"/>
      <c r="S99" s="826"/>
      <c r="T99" s="826"/>
      <c r="U99" s="826"/>
      <c r="V99" s="826"/>
      <c r="W99" s="826"/>
      <c r="X99" s="827"/>
      <c r="Y99" s="465" t="s">
        <v>13</v>
      </c>
      <c r="Z99" s="466"/>
      <c r="AA99" s="467"/>
      <c r="AB99" s="447" t="s">
        <v>14</v>
      </c>
      <c r="AC99" s="448"/>
      <c r="AD99" s="449"/>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5" customHeight="1" x14ac:dyDescent="0.15">
      <c r="A100" s="815" t="s">
        <v>272</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50"/>
      <c r="Z100" s="451"/>
      <c r="AA100" s="452"/>
      <c r="AB100" s="840" t="s">
        <v>11</v>
      </c>
      <c r="AC100" s="840"/>
      <c r="AD100" s="840"/>
      <c r="AE100" s="806" t="s">
        <v>308</v>
      </c>
      <c r="AF100" s="807"/>
      <c r="AG100" s="807"/>
      <c r="AH100" s="808"/>
      <c r="AI100" s="806" t="s">
        <v>330</v>
      </c>
      <c r="AJ100" s="807"/>
      <c r="AK100" s="807"/>
      <c r="AL100" s="808"/>
      <c r="AM100" s="806" t="s">
        <v>427</v>
      </c>
      <c r="AN100" s="807"/>
      <c r="AO100" s="807"/>
      <c r="AP100" s="808"/>
      <c r="AQ100" s="909" t="s">
        <v>335</v>
      </c>
      <c r="AR100" s="910"/>
      <c r="AS100" s="910"/>
      <c r="AT100" s="911"/>
      <c r="AU100" s="909" t="s">
        <v>459</v>
      </c>
      <c r="AV100" s="910"/>
      <c r="AW100" s="910"/>
      <c r="AX100" s="912"/>
    </row>
    <row r="101" spans="1:60" ht="23.25" customHeight="1" x14ac:dyDescent="0.15">
      <c r="A101" s="476"/>
      <c r="B101" s="477"/>
      <c r="C101" s="477"/>
      <c r="D101" s="477"/>
      <c r="E101" s="477"/>
      <c r="F101" s="478"/>
      <c r="G101" s="176" t="s">
        <v>661</v>
      </c>
      <c r="H101" s="176"/>
      <c r="I101" s="176"/>
      <c r="J101" s="176"/>
      <c r="K101" s="176"/>
      <c r="L101" s="176"/>
      <c r="M101" s="176"/>
      <c r="N101" s="176"/>
      <c r="O101" s="176"/>
      <c r="P101" s="176"/>
      <c r="Q101" s="176"/>
      <c r="R101" s="176"/>
      <c r="S101" s="176"/>
      <c r="T101" s="176"/>
      <c r="U101" s="176"/>
      <c r="V101" s="176"/>
      <c r="W101" s="176"/>
      <c r="X101" s="218"/>
      <c r="Y101" s="798" t="s">
        <v>54</v>
      </c>
      <c r="Z101" s="703"/>
      <c r="AA101" s="704"/>
      <c r="AB101" s="536" t="s">
        <v>289</v>
      </c>
      <c r="AC101" s="536"/>
      <c r="AD101" s="536"/>
      <c r="AE101" s="343">
        <v>54.7</v>
      </c>
      <c r="AF101" s="343"/>
      <c r="AG101" s="343"/>
      <c r="AH101" s="343"/>
      <c r="AI101" s="343">
        <v>55.6</v>
      </c>
      <c r="AJ101" s="343"/>
      <c r="AK101" s="343"/>
      <c r="AL101" s="343"/>
      <c r="AM101" s="343" t="s">
        <v>637</v>
      </c>
      <c r="AN101" s="343"/>
      <c r="AO101" s="343"/>
      <c r="AP101" s="343"/>
      <c r="AQ101" s="343" t="s">
        <v>637</v>
      </c>
      <c r="AR101" s="343"/>
      <c r="AS101" s="343"/>
      <c r="AT101" s="343"/>
      <c r="AU101" s="348"/>
      <c r="AV101" s="349"/>
      <c r="AW101" s="349"/>
      <c r="AX101" s="350"/>
    </row>
    <row r="102" spans="1:60" ht="23.25" customHeight="1" x14ac:dyDescent="0.15">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5"/>
      <c r="AA102" s="326"/>
      <c r="AB102" s="536" t="s">
        <v>289</v>
      </c>
      <c r="AC102" s="536"/>
      <c r="AD102" s="536"/>
      <c r="AE102" s="343" t="s">
        <v>637</v>
      </c>
      <c r="AF102" s="343"/>
      <c r="AG102" s="343"/>
      <c r="AH102" s="343"/>
      <c r="AI102" s="343" t="s">
        <v>637</v>
      </c>
      <c r="AJ102" s="343"/>
      <c r="AK102" s="343"/>
      <c r="AL102" s="343"/>
      <c r="AM102" s="343" t="s">
        <v>637</v>
      </c>
      <c r="AN102" s="343"/>
      <c r="AO102" s="343"/>
      <c r="AP102" s="343"/>
      <c r="AQ102" s="343" t="s">
        <v>637</v>
      </c>
      <c r="AR102" s="343"/>
      <c r="AS102" s="343"/>
      <c r="AT102" s="343"/>
      <c r="AU102" s="356"/>
      <c r="AV102" s="357"/>
      <c r="AW102" s="357"/>
      <c r="AX102" s="913"/>
    </row>
    <row r="103" spans="1:60" ht="31.5" customHeight="1" x14ac:dyDescent="0.15">
      <c r="A103" s="473" t="s">
        <v>272</v>
      </c>
      <c r="B103" s="474"/>
      <c r="C103" s="474"/>
      <c r="D103" s="474"/>
      <c r="E103" s="474"/>
      <c r="F103" s="475"/>
      <c r="G103" s="718" t="s">
        <v>59</v>
      </c>
      <c r="H103" s="718"/>
      <c r="I103" s="718"/>
      <c r="J103" s="718"/>
      <c r="K103" s="718"/>
      <c r="L103" s="718"/>
      <c r="M103" s="718"/>
      <c r="N103" s="718"/>
      <c r="O103" s="718"/>
      <c r="P103" s="718"/>
      <c r="Q103" s="718"/>
      <c r="R103" s="718"/>
      <c r="S103" s="718"/>
      <c r="T103" s="718"/>
      <c r="U103" s="718"/>
      <c r="V103" s="718"/>
      <c r="W103" s="718"/>
      <c r="X103" s="719"/>
      <c r="Y103" s="453"/>
      <c r="Z103" s="454"/>
      <c r="AA103" s="455"/>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459</v>
      </c>
      <c r="AV103" s="346"/>
      <c r="AW103" s="346"/>
      <c r="AX103" s="347"/>
      <c r="AY103">
        <f>COUNTA($G$104)</f>
        <v>1</v>
      </c>
    </row>
    <row r="104" spans="1:60" ht="23.25" customHeight="1" x14ac:dyDescent="0.15">
      <c r="A104" s="476"/>
      <c r="B104" s="477"/>
      <c r="C104" s="477"/>
      <c r="D104" s="477"/>
      <c r="E104" s="477"/>
      <c r="F104" s="478"/>
      <c r="G104" s="176" t="s">
        <v>662</v>
      </c>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t="s">
        <v>289</v>
      </c>
      <c r="AC104" s="457"/>
      <c r="AD104" s="458"/>
      <c r="AE104" s="343">
        <v>23.2</v>
      </c>
      <c r="AF104" s="343"/>
      <c r="AG104" s="343"/>
      <c r="AH104" s="343"/>
      <c r="AI104" s="343">
        <v>23.2</v>
      </c>
      <c r="AJ104" s="343"/>
      <c r="AK104" s="343"/>
      <c r="AL104" s="343"/>
      <c r="AM104" s="343" t="s">
        <v>637</v>
      </c>
      <c r="AN104" s="343"/>
      <c r="AO104" s="343"/>
      <c r="AP104" s="343"/>
      <c r="AQ104" s="343" t="s">
        <v>637</v>
      </c>
      <c r="AR104" s="343"/>
      <c r="AS104" s="343"/>
      <c r="AT104" s="343"/>
      <c r="AU104" s="343"/>
      <c r="AV104" s="343"/>
      <c r="AW104" s="343"/>
      <c r="AX104" s="344"/>
      <c r="AY104">
        <f>$AY$103</f>
        <v>1</v>
      </c>
    </row>
    <row r="105" spans="1:60" ht="23.25" customHeight="1" x14ac:dyDescent="0.15">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88" t="s">
        <v>289</v>
      </c>
      <c r="AC105" s="389"/>
      <c r="AD105" s="390"/>
      <c r="AE105" s="343" t="s">
        <v>637</v>
      </c>
      <c r="AF105" s="343"/>
      <c r="AG105" s="343"/>
      <c r="AH105" s="343"/>
      <c r="AI105" s="343" t="s">
        <v>637</v>
      </c>
      <c r="AJ105" s="343"/>
      <c r="AK105" s="343"/>
      <c r="AL105" s="343"/>
      <c r="AM105" s="343" t="s">
        <v>637</v>
      </c>
      <c r="AN105" s="343"/>
      <c r="AO105" s="343"/>
      <c r="AP105" s="343"/>
      <c r="AQ105" s="343" t="s">
        <v>637</v>
      </c>
      <c r="AR105" s="343"/>
      <c r="AS105" s="343"/>
      <c r="AT105" s="343"/>
      <c r="AU105" s="343"/>
      <c r="AV105" s="343"/>
      <c r="AW105" s="343"/>
      <c r="AX105" s="344"/>
      <c r="AY105">
        <f>$AY$103</f>
        <v>1</v>
      </c>
    </row>
    <row r="106" spans="1:60" ht="31.5" hidden="1" customHeight="1" x14ac:dyDescent="0.15">
      <c r="A106" s="473" t="s">
        <v>272</v>
      </c>
      <c r="B106" s="474"/>
      <c r="C106" s="474"/>
      <c r="D106" s="474"/>
      <c r="E106" s="474"/>
      <c r="F106" s="475"/>
      <c r="G106" s="718" t="s">
        <v>59</v>
      </c>
      <c r="H106" s="718"/>
      <c r="I106" s="718"/>
      <c r="J106" s="718"/>
      <c r="K106" s="718"/>
      <c r="L106" s="718"/>
      <c r="M106" s="718"/>
      <c r="N106" s="718"/>
      <c r="O106" s="718"/>
      <c r="P106" s="718"/>
      <c r="Q106" s="718"/>
      <c r="R106" s="718"/>
      <c r="S106" s="718"/>
      <c r="T106" s="718"/>
      <c r="U106" s="718"/>
      <c r="V106" s="718"/>
      <c r="W106" s="718"/>
      <c r="X106" s="719"/>
      <c r="Y106" s="453"/>
      <c r="Z106" s="454"/>
      <c r="AA106" s="455"/>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459</v>
      </c>
      <c r="AV106" s="346"/>
      <c r="AW106" s="346"/>
      <c r="AX106" s="347"/>
      <c r="AY106">
        <f>COUNTA($G$107)</f>
        <v>0</v>
      </c>
    </row>
    <row r="107" spans="1:60" ht="23.25" hidden="1" customHeight="1" x14ac:dyDescent="0.15">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3" t="s">
        <v>272</v>
      </c>
      <c r="B109" s="474"/>
      <c r="C109" s="474"/>
      <c r="D109" s="474"/>
      <c r="E109" s="474"/>
      <c r="F109" s="475"/>
      <c r="G109" s="718" t="s">
        <v>59</v>
      </c>
      <c r="H109" s="718"/>
      <c r="I109" s="718"/>
      <c r="J109" s="718"/>
      <c r="K109" s="718"/>
      <c r="L109" s="718"/>
      <c r="M109" s="718"/>
      <c r="N109" s="718"/>
      <c r="O109" s="718"/>
      <c r="P109" s="718"/>
      <c r="Q109" s="718"/>
      <c r="R109" s="718"/>
      <c r="S109" s="718"/>
      <c r="T109" s="718"/>
      <c r="U109" s="718"/>
      <c r="V109" s="718"/>
      <c r="W109" s="718"/>
      <c r="X109" s="719"/>
      <c r="Y109" s="453"/>
      <c r="Z109" s="454"/>
      <c r="AA109" s="455"/>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459</v>
      </c>
      <c r="AV109" s="346"/>
      <c r="AW109" s="346"/>
      <c r="AX109" s="347"/>
      <c r="AY109">
        <f>COUNTA($G$110)</f>
        <v>0</v>
      </c>
    </row>
    <row r="110" spans="1:60" ht="23.25" hidden="1" customHeight="1" x14ac:dyDescent="0.15">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3" t="s">
        <v>272</v>
      </c>
      <c r="B112" s="474"/>
      <c r="C112" s="474"/>
      <c r="D112" s="474"/>
      <c r="E112" s="474"/>
      <c r="F112" s="475"/>
      <c r="G112" s="718" t="s">
        <v>59</v>
      </c>
      <c r="H112" s="718"/>
      <c r="I112" s="718"/>
      <c r="J112" s="718"/>
      <c r="K112" s="718"/>
      <c r="L112" s="718"/>
      <c r="M112" s="718"/>
      <c r="N112" s="718"/>
      <c r="O112" s="718"/>
      <c r="P112" s="718"/>
      <c r="Q112" s="718"/>
      <c r="R112" s="718"/>
      <c r="S112" s="718"/>
      <c r="T112" s="718"/>
      <c r="U112" s="718"/>
      <c r="V112" s="718"/>
      <c r="W112" s="718"/>
      <c r="X112" s="719"/>
      <c r="Y112" s="453"/>
      <c r="Z112" s="454"/>
      <c r="AA112" s="455"/>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459</v>
      </c>
      <c r="AV112" s="346"/>
      <c r="AW112" s="346"/>
      <c r="AX112" s="347"/>
      <c r="AY112">
        <f>COUNTA($G$113)</f>
        <v>0</v>
      </c>
    </row>
    <row r="113" spans="1:51" ht="23.25" hidden="1" customHeight="1" x14ac:dyDescent="0.15">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3"/>
      <c r="AF113" s="343"/>
      <c r="AG113" s="343"/>
      <c r="AH113" s="343"/>
      <c r="AI113" s="343"/>
      <c r="AJ113" s="343"/>
      <c r="AK113" s="343"/>
      <c r="AL113" s="343"/>
      <c r="AM113" s="343"/>
      <c r="AN113" s="343"/>
      <c r="AO113" s="343"/>
      <c r="AP113" s="343"/>
      <c r="AQ113" s="348"/>
      <c r="AR113" s="349"/>
      <c r="AS113" s="349"/>
      <c r="AT113" s="799"/>
      <c r="AU113" s="343"/>
      <c r="AV113" s="343"/>
      <c r="AW113" s="343"/>
      <c r="AX113" s="344"/>
      <c r="AY113">
        <f>$AY$112</f>
        <v>0</v>
      </c>
    </row>
    <row r="114" spans="1:51" ht="23.25" hidden="1" customHeight="1" x14ac:dyDescent="0.15">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88"/>
      <c r="AC114" s="389"/>
      <c r="AD114" s="390"/>
      <c r="AE114" s="351"/>
      <c r="AF114" s="351"/>
      <c r="AG114" s="351"/>
      <c r="AH114" s="351"/>
      <c r="AI114" s="351"/>
      <c r="AJ114" s="351"/>
      <c r="AK114" s="351"/>
      <c r="AL114" s="351"/>
      <c r="AM114" s="351"/>
      <c r="AN114" s="351"/>
      <c r="AO114" s="351"/>
      <c r="AP114" s="351"/>
      <c r="AQ114" s="348"/>
      <c r="AR114" s="349"/>
      <c r="AS114" s="349"/>
      <c r="AT114" s="799"/>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0" t="s">
        <v>308</v>
      </c>
      <c r="AF115" s="320"/>
      <c r="AG115" s="320"/>
      <c r="AH115" s="320"/>
      <c r="AI115" s="320" t="s">
        <v>330</v>
      </c>
      <c r="AJ115" s="320"/>
      <c r="AK115" s="320"/>
      <c r="AL115" s="320"/>
      <c r="AM115" s="320" t="s">
        <v>427</v>
      </c>
      <c r="AN115" s="320"/>
      <c r="AO115" s="320"/>
      <c r="AP115" s="320"/>
      <c r="AQ115" s="321" t="s">
        <v>460</v>
      </c>
      <c r="AR115" s="322"/>
      <c r="AS115" s="322"/>
      <c r="AT115" s="322"/>
      <c r="AU115" s="322"/>
      <c r="AV115" s="322"/>
      <c r="AW115" s="322"/>
      <c r="AX115" s="323"/>
    </row>
    <row r="116" spans="1:51" ht="23.25" customHeight="1" x14ac:dyDescent="0.15">
      <c r="A116" s="277"/>
      <c r="B116" s="278"/>
      <c r="C116" s="278"/>
      <c r="D116" s="278"/>
      <c r="E116" s="278"/>
      <c r="F116" s="279"/>
      <c r="G116" s="336" t="s">
        <v>714</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643</v>
      </c>
      <c r="AC116" s="286"/>
      <c r="AD116" s="287"/>
      <c r="AE116" s="343">
        <v>1844</v>
      </c>
      <c r="AF116" s="343"/>
      <c r="AG116" s="343"/>
      <c r="AH116" s="343"/>
      <c r="AI116" s="343">
        <v>1849</v>
      </c>
      <c r="AJ116" s="343"/>
      <c r="AK116" s="343"/>
      <c r="AL116" s="343"/>
      <c r="AM116" s="343" t="s">
        <v>685</v>
      </c>
      <c r="AN116" s="343"/>
      <c r="AO116" s="343"/>
      <c r="AP116" s="343"/>
      <c r="AQ116" s="348" t="s">
        <v>658</v>
      </c>
      <c r="AR116" s="349"/>
      <c r="AS116" s="349"/>
      <c r="AT116" s="349"/>
      <c r="AU116" s="349"/>
      <c r="AV116" s="349"/>
      <c r="AW116" s="349"/>
      <c r="AX116" s="350"/>
    </row>
    <row r="117" spans="1:51" ht="60"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644</v>
      </c>
      <c r="AC117" s="328"/>
      <c r="AD117" s="329"/>
      <c r="AE117" s="442" t="s">
        <v>715</v>
      </c>
      <c r="AF117" s="291"/>
      <c r="AG117" s="291"/>
      <c r="AH117" s="291"/>
      <c r="AI117" s="442" t="s">
        <v>716</v>
      </c>
      <c r="AJ117" s="291"/>
      <c r="AK117" s="291"/>
      <c r="AL117" s="291"/>
      <c r="AM117" s="291" t="s">
        <v>685</v>
      </c>
      <c r="AN117" s="291"/>
      <c r="AO117" s="291"/>
      <c r="AP117" s="291"/>
      <c r="AQ117" s="291" t="s">
        <v>658</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0" t="s">
        <v>308</v>
      </c>
      <c r="AF118" s="320"/>
      <c r="AG118" s="320"/>
      <c r="AH118" s="320"/>
      <c r="AI118" s="320" t="s">
        <v>330</v>
      </c>
      <c r="AJ118" s="320"/>
      <c r="AK118" s="320"/>
      <c r="AL118" s="320"/>
      <c r="AM118" s="320" t="s">
        <v>427</v>
      </c>
      <c r="AN118" s="320"/>
      <c r="AO118" s="320"/>
      <c r="AP118" s="320"/>
      <c r="AQ118" s="321" t="s">
        <v>460</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0" t="s">
        <v>308</v>
      </c>
      <c r="AF121" s="320"/>
      <c r="AG121" s="320"/>
      <c r="AH121" s="320"/>
      <c r="AI121" s="320" t="s">
        <v>330</v>
      </c>
      <c r="AJ121" s="320"/>
      <c r="AK121" s="320"/>
      <c r="AL121" s="320"/>
      <c r="AM121" s="320" t="s">
        <v>427</v>
      </c>
      <c r="AN121" s="320"/>
      <c r="AO121" s="320"/>
      <c r="AP121" s="320"/>
      <c r="AQ121" s="321" t="s">
        <v>460</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0" t="s">
        <v>308</v>
      </c>
      <c r="AF124" s="320"/>
      <c r="AG124" s="320"/>
      <c r="AH124" s="320"/>
      <c r="AI124" s="320" t="s">
        <v>330</v>
      </c>
      <c r="AJ124" s="320"/>
      <c r="AK124" s="320"/>
      <c r="AL124" s="320"/>
      <c r="AM124" s="320" t="s">
        <v>427</v>
      </c>
      <c r="AN124" s="320"/>
      <c r="AO124" s="320"/>
      <c r="AP124" s="320"/>
      <c r="AQ124" s="321" t="s">
        <v>460</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460</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24.95" customHeight="1" x14ac:dyDescent="0.15">
      <c r="A130" s="976" t="s">
        <v>323</v>
      </c>
      <c r="B130" s="974"/>
      <c r="C130" s="973" t="s">
        <v>188</v>
      </c>
      <c r="D130" s="974"/>
      <c r="E130" s="293" t="s">
        <v>217</v>
      </c>
      <c r="F130" s="294"/>
      <c r="G130" s="295" t="s">
        <v>645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24.95" customHeight="1" x14ac:dyDescent="0.15">
      <c r="A131" s="977"/>
      <c r="B131" s="238"/>
      <c r="C131" s="237"/>
      <c r="D131" s="238"/>
      <c r="E131" s="224" t="s">
        <v>216</v>
      </c>
      <c r="F131" s="225"/>
      <c r="G131" s="222" t="s">
        <v>646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20.100000000000001" customHeight="1" x14ac:dyDescent="0.15">
      <c r="A132" s="977"/>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20.100000000000001" customHeight="1" x14ac:dyDescent="0.15">
      <c r="A133" s="97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637</v>
      </c>
      <c r="AR133" s="256"/>
      <c r="AS133" s="164" t="s">
        <v>185</v>
      </c>
      <c r="AT133" s="187"/>
      <c r="AU133" s="163">
        <v>5</v>
      </c>
      <c r="AV133" s="163"/>
      <c r="AW133" s="164" t="s">
        <v>175</v>
      </c>
      <c r="AX133" s="165"/>
      <c r="AY133">
        <f>$AY$132</f>
        <v>1</v>
      </c>
    </row>
    <row r="134" spans="1:51" ht="23.1" customHeight="1" x14ac:dyDescent="0.15">
      <c r="A134" s="977"/>
      <c r="B134" s="238"/>
      <c r="C134" s="237"/>
      <c r="D134" s="238"/>
      <c r="E134" s="237"/>
      <c r="F134" s="299"/>
      <c r="G134" s="217" t="s">
        <v>663</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289</v>
      </c>
      <c r="AC134" s="209"/>
      <c r="AD134" s="209"/>
      <c r="AE134" s="251">
        <v>13.7</v>
      </c>
      <c r="AF134" s="152"/>
      <c r="AG134" s="152"/>
      <c r="AH134" s="152"/>
      <c r="AI134" s="251">
        <v>13.5</v>
      </c>
      <c r="AJ134" s="152"/>
      <c r="AK134" s="152"/>
      <c r="AL134" s="152"/>
      <c r="AM134" s="251" t="s">
        <v>637</v>
      </c>
      <c r="AN134" s="152"/>
      <c r="AO134" s="152"/>
      <c r="AP134" s="152"/>
      <c r="AQ134" s="251" t="s">
        <v>637</v>
      </c>
      <c r="AR134" s="152"/>
      <c r="AS134" s="152"/>
      <c r="AT134" s="152"/>
      <c r="AU134" s="251" t="s">
        <v>637</v>
      </c>
      <c r="AV134" s="152"/>
      <c r="AW134" s="152"/>
      <c r="AX134" s="193"/>
      <c r="AY134">
        <f t="shared" ref="AY134:AY135" si="13">$AY$132</f>
        <v>1</v>
      </c>
    </row>
    <row r="135" spans="1:51" ht="23.1" customHeight="1" x14ac:dyDescent="0.15">
      <c r="A135" s="97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289</v>
      </c>
      <c r="AC135" s="160"/>
      <c r="AD135" s="160"/>
      <c r="AE135" s="251" t="s">
        <v>637</v>
      </c>
      <c r="AF135" s="152"/>
      <c r="AG135" s="152"/>
      <c r="AH135" s="152"/>
      <c r="AI135" s="251" t="s">
        <v>637</v>
      </c>
      <c r="AJ135" s="152"/>
      <c r="AK135" s="152"/>
      <c r="AL135" s="152"/>
      <c r="AM135" s="251" t="s">
        <v>637</v>
      </c>
      <c r="AN135" s="152"/>
      <c r="AO135" s="152"/>
      <c r="AP135" s="152"/>
      <c r="AQ135" s="251" t="s">
        <v>637</v>
      </c>
      <c r="AR135" s="152"/>
      <c r="AS135" s="152"/>
      <c r="AT135" s="152"/>
      <c r="AU135" s="251">
        <v>25</v>
      </c>
      <c r="AV135" s="152"/>
      <c r="AW135" s="152"/>
      <c r="AX135" s="193"/>
      <c r="AY135">
        <f t="shared" si="13"/>
        <v>1</v>
      </c>
    </row>
    <row r="136" spans="1:51" ht="20.100000000000001" customHeight="1" x14ac:dyDescent="0.15">
      <c r="A136" s="977"/>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1</v>
      </c>
    </row>
    <row r="137" spans="1:51" ht="20.100000000000001" customHeight="1" x14ac:dyDescent="0.15">
      <c r="A137" s="97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637</v>
      </c>
      <c r="AR137" s="256"/>
      <c r="AS137" s="164" t="s">
        <v>185</v>
      </c>
      <c r="AT137" s="187"/>
      <c r="AU137" s="163">
        <v>5</v>
      </c>
      <c r="AV137" s="163"/>
      <c r="AW137" s="164" t="s">
        <v>175</v>
      </c>
      <c r="AX137" s="165"/>
      <c r="AY137">
        <f>$AY$136</f>
        <v>1</v>
      </c>
    </row>
    <row r="138" spans="1:51" ht="23.1" customHeight="1" x14ac:dyDescent="0.15">
      <c r="A138" s="977"/>
      <c r="B138" s="238"/>
      <c r="C138" s="237"/>
      <c r="D138" s="238"/>
      <c r="E138" s="237"/>
      <c r="F138" s="299"/>
      <c r="G138" s="217" t="s">
        <v>664</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289</v>
      </c>
      <c r="AC138" s="209"/>
      <c r="AD138" s="209"/>
      <c r="AE138" s="251">
        <v>54.7</v>
      </c>
      <c r="AF138" s="152"/>
      <c r="AG138" s="152"/>
      <c r="AH138" s="152"/>
      <c r="AI138" s="251">
        <v>55.6</v>
      </c>
      <c r="AJ138" s="152"/>
      <c r="AK138" s="152"/>
      <c r="AL138" s="152"/>
      <c r="AM138" s="251" t="s">
        <v>637</v>
      </c>
      <c r="AN138" s="152"/>
      <c r="AO138" s="152"/>
      <c r="AP138" s="152"/>
      <c r="AQ138" s="251" t="s">
        <v>637</v>
      </c>
      <c r="AR138" s="152"/>
      <c r="AS138" s="152"/>
      <c r="AT138" s="152"/>
      <c r="AU138" s="251" t="s">
        <v>637</v>
      </c>
      <c r="AV138" s="152"/>
      <c r="AW138" s="152"/>
      <c r="AX138" s="193"/>
      <c r="AY138">
        <f t="shared" ref="AY138:AY139" si="14">$AY$136</f>
        <v>1</v>
      </c>
    </row>
    <row r="139" spans="1:51" ht="23.1" customHeight="1" x14ac:dyDescent="0.15">
      <c r="A139" s="97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289</v>
      </c>
      <c r="AC139" s="160"/>
      <c r="AD139" s="160"/>
      <c r="AE139" s="251" t="s">
        <v>637</v>
      </c>
      <c r="AF139" s="152"/>
      <c r="AG139" s="152"/>
      <c r="AH139" s="152"/>
      <c r="AI139" s="251" t="s">
        <v>637</v>
      </c>
      <c r="AJ139" s="152"/>
      <c r="AK139" s="152"/>
      <c r="AL139" s="152"/>
      <c r="AM139" s="251" t="s">
        <v>637</v>
      </c>
      <c r="AN139" s="152"/>
      <c r="AO139" s="152"/>
      <c r="AP139" s="152"/>
      <c r="AQ139" s="251" t="s">
        <v>637</v>
      </c>
      <c r="AR139" s="152"/>
      <c r="AS139" s="152"/>
      <c r="AT139" s="152"/>
      <c r="AU139" s="251">
        <v>70</v>
      </c>
      <c r="AV139" s="152"/>
      <c r="AW139" s="152"/>
      <c r="AX139" s="193"/>
      <c r="AY139">
        <f t="shared" si="14"/>
        <v>1</v>
      </c>
    </row>
    <row r="140" spans="1:51" ht="20.100000000000001" customHeight="1" x14ac:dyDescent="0.15">
      <c r="A140" s="977"/>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1</v>
      </c>
    </row>
    <row r="141" spans="1:51" ht="20.100000000000001" customHeight="1" x14ac:dyDescent="0.15">
      <c r="A141" s="97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t="s">
        <v>637</v>
      </c>
      <c r="AR141" s="256"/>
      <c r="AS141" s="164" t="s">
        <v>185</v>
      </c>
      <c r="AT141" s="187"/>
      <c r="AU141" s="163">
        <v>5</v>
      </c>
      <c r="AV141" s="163"/>
      <c r="AW141" s="164" t="s">
        <v>175</v>
      </c>
      <c r="AX141" s="165"/>
      <c r="AY141">
        <f>$AY$140</f>
        <v>1</v>
      </c>
    </row>
    <row r="142" spans="1:51" ht="23.1" customHeight="1" x14ac:dyDescent="0.15">
      <c r="A142" s="977"/>
      <c r="B142" s="238"/>
      <c r="C142" s="237"/>
      <c r="D142" s="238"/>
      <c r="E142" s="237"/>
      <c r="F142" s="299"/>
      <c r="G142" s="217" t="s">
        <v>665</v>
      </c>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t="s">
        <v>289</v>
      </c>
      <c r="AC142" s="209"/>
      <c r="AD142" s="209"/>
      <c r="AE142" s="251">
        <v>23.2</v>
      </c>
      <c r="AF142" s="152"/>
      <c r="AG142" s="152"/>
      <c r="AH142" s="152"/>
      <c r="AI142" s="251">
        <v>23.2</v>
      </c>
      <c r="AJ142" s="152"/>
      <c r="AK142" s="152"/>
      <c r="AL142" s="152"/>
      <c r="AM142" s="251" t="s">
        <v>637</v>
      </c>
      <c r="AN142" s="152"/>
      <c r="AO142" s="152"/>
      <c r="AP142" s="152"/>
      <c r="AQ142" s="251" t="s">
        <v>637</v>
      </c>
      <c r="AR142" s="152"/>
      <c r="AS142" s="152"/>
      <c r="AT142" s="152"/>
      <c r="AU142" s="251" t="s">
        <v>637</v>
      </c>
      <c r="AV142" s="152"/>
      <c r="AW142" s="152"/>
      <c r="AX142" s="193"/>
      <c r="AY142">
        <f t="shared" ref="AY142:AY143" si="15">$AY$140</f>
        <v>1</v>
      </c>
    </row>
    <row r="143" spans="1:51" ht="23.1" customHeight="1" x14ac:dyDescent="0.15">
      <c r="A143" s="97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t="s">
        <v>289</v>
      </c>
      <c r="AC143" s="160"/>
      <c r="AD143" s="160"/>
      <c r="AE143" s="251" t="s">
        <v>637</v>
      </c>
      <c r="AF143" s="152"/>
      <c r="AG143" s="152"/>
      <c r="AH143" s="152"/>
      <c r="AI143" s="251" t="s">
        <v>637</v>
      </c>
      <c r="AJ143" s="152"/>
      <c r="AK143" s="152"/>
      <c r="AL143" s="152"/>
      <c r="AM143" s="251" t="s">
        <v>637</v>
      </c>
      <c r="AN143" s="152"/>
      <c r="AO143" s="152"/>
      <c r="AP143" s="152"/>
      <c r="AQ143" s="251" t="s">
        <v>637</v>
      </c>
      <c r="AR143" s="152"/>
      <c r="AS143" s="152"/>
      <c r="AT143" s="152"/>
      <c r="AU143" s="251">
        <v>45</v>
      </c>
      <c r="AV143" s="152"/>
      <c r="AW143" s="152"/>
      <c r="AX143" s="193"/>
      <c r="AY143">
        <f t="shared" si="15"/>
        <v>1</v>
      </c>
    </row>
    <row r="144" spans="1:51" ht="18.75" hidden="1" customHeight="1" x14ac:dyDescent="0.15">
      <c r="A144" s="977"/>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7"/>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7"/>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0</v>
      </c>
    </row>
    <row r="153" spans="1:51" ht="22.5" hidden="1" customHeight="1" x14ac:dyDescent="0.15">
      <c r="A153" s="97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7"/>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4"/>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7"/>
      <c r="B155" s="238"/>
      <c r="C155" s="237"/>
      <c r="D155" s="238"/>
      <c r="E155" s="237"/>
      <c r="F155" s="299"/>
      <c r="G155" s="219"/>
      <c r="H155" s="220"/>
      <c r="I155" s="220"/>
      <c r="J155" s="220"/>
      <c r="K155" s="220"/>
      <c r="L155" s="220"/>
      <c r="M155" s="220"/>
      <c r="N155" s="220"/>
      <c r="O155" s="220"/>
      <c r="P155" s="221"/>
      <c r="Q155" s="412"/>
      <c r="R155" s="220"/>
      <c r="S155" s="220"/>
      <c r="T155" s="220"/>
      <c r="U155" s="220"/>
      <c r="V155" s="220"/>
      <c r="W155" s="220"/>
      <c r="X155" s="220"/>
      <c r="Y155" s="220"/>
      <c r="Z155" s="220"/>
      <c r="AA155" s="90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7"/>
      <c r="B156" s="238"/>
      <c r="C156" s="237"/>
      <c r="D156" s="238"/>
      <c r="E156" s="237"/>
      <c r="F156" s="299"/>
      <c r="G156" s="219"/>
      <c r="H156" s="220"/>
      <c r="I156" s="220"/>
      <c r="J156" s="220"/>
      <c r="K156" s="220"/>
      <c r="L156" s="220"/>
      <c r="M156" s="220"/>
      <c r="N156" s="220"/>
      <c r="O156" s="220"/>
      <c r="P156" s="221"/>
      <c r="Q156" s="412"/>
      <c r="R156" s="220"/>
      <c r="S156" s="220"/>
      <c r="T156" s="220"/>
      <c r="U156" s="220"/>
      <c r="V156" s="220"/>
      <c r="W156" s="220"/>
      <c r="X156" s="220"/>
      <c r="Y156" s="220"/>
      <c r="Z156" s="220"/>
      <c r="AA156" s="905"/>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7"/>
      <c r="B157" s="238"/>
      <c r="C157" s="237"/>
      <c r="D157" s="238"/>
      <c r="E157" s="237"/>
      <c r="F157" s="299"/>
      <c r="G157" s="219"/>
      <c r="H157" s="220"/>
      <c r="I157" s="220"/>
      <c r="J157" s="220"/>
      <c r="K157" s="220"/>
      <c r="L157" s="220"/>
      <c r="M157" s="220"/>
      <c r="N157" s="220"/>
      <c r="O157" s="220"/>
      <c r="P157" s="221"/>
      <c r="Q157" s="412"/>
      <c r="R157" s="220"/>
      <c r="S157" s="220"/>
      <c r="T157" s="220"/>
      <c r="U157" s="220"/>
      <c r="V157" s="220"/>
      <c r="W157" s="220"/>
      <c r="X157" s="220"/>
      <c r="Y157" s="220"/>
      <c r="Z157" s="220"/>
      <c r="AA157" s="905"/>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6"/>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7"/>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7"/>
      <c r="B162" s="238"/>
      <c r="C162" s="237"/>
      <c r="D162" s="238"/>
      <c r="E162" s="237"/>
      <c r="F162" s="299"/>
      <c r="G162" s="219"/>
      <c r="H162" s="220"/>
      <c r="I162" s="220"/>
      <c r="J162" s="220"/>
      <c r="K162" s="220"/>
      <c r="L162" s="220"/>
      <c r="M162" s="220"/>
      <c r="N162" s="220"/>
      <c r="O162" s="220"/>
      <c r="P162" s="221"/>
      <c r="Q162" s="412"/>
      <c r="R162" s="220"/>
      <c r="S162" s="220"/>
      <c r="T162" s="220"/>
      <c r="U162" s="220"/>
      <c r="V162" s="220"/>
      <c r="W162" s="220"/>
      <c r="X162" s="220"/>
      <c r="Y162" s="220"/>
      <c r="Z162" s="220"/>
      <c r="AA162" s="90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7"/>
      <c r="B163" s="238"/>
      <c r="C163" s="237"/>
      <c r="D163" s="238"/>
      <c r="E163" s="237"/>
      <c r="F163" s="299"/>
      <c r="G163" s="219"/>
      <c r="H163" s="220"/>
      <c r="I163" s="220"/>
      <c r="J163" s="220"/>
      <c r="K163" s="220"/>
      <c r="L163" s="220"/>
      <c r="M163" s="220"/>
      <c r="N163" s="220"/>
      <c r="O163" s="220"/>
      <c r="P163" s="221"/>
      <c r="Q163" s="412"/>
      <c r="R163" s="220"/>
      <c r="S163" s="220"/>
      <c r="T163" s="220"/>
      <c r="U163" s="220"/>
      <c r="V163" s="220"/>
      <c r="W163" s="220"/>
      <c r="X163" s="220"/>
      <c r="Y163" s="220"/>
      <c r="Z163" s="220"/>
      <c r="AA163" s="905"/>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7"/>
      <c r="B164" s="238"/>
      <c r="C164" s="237"/>
      <c r="D164" s="238"/>
      <c r="E164" s="237"/>
      <c r="F164" s="299"/>
      <c r="G164" s="219"/>
      <c r="H164" s="220"/>
      <c r="I164" s="220"/>
      <c r="J164" s="220"/>
      <c r="K164" s="220"/>
      <c r="L164" s="220"/>
      <c r="M164" s="220"/>
      <c r="N164" s="220"/>
      <c r="O164" s="220"/>
      <c r="P164" s="221"/>
      <c r="Q164" s="412"/>
      <c r="R164" s="220"/>
      <c r="S164" s="220"/>
      <c r="T164" s="220"/>
      <c r="U164" s="220"/>
      <c r="V164" s="220"/>
      <c r="W164" s="220"/>
      <c r="X164" s="220"/>
      <c r="Y164" s="220"/>
      <c r="Z164" s="220"/>
      <c r="AA164" s="905"/>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6"/>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7"/>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7"/>
      <c r="B169" s="238"/>
      <c r="C169" s="237"/>
      <c r="D169" s="238"/>
      <c r="E169" s="237"/>
      <c r="F169" s="299"/>
      <c r="G169" s="219"/>
      <c r="H169" s="220"/>
      <c r="I169" s="220"/>
      <c r="J169" s="220"/>
      <c r="K169" s="220"/>
      <c r="L169" s="220"/>
      <c r="M169" s="220"/>
      <c r="N169" s="220"/>
      <c r="O169" s="220"/>
      <c r="P169" s="221"/>
      <c r="Q169" s="412"/>
      <c r="R169" s="220"/>
      <c r="S169" s="220"/>
      <c r="T169" s="220"/>
      <c r="U169" s="220"/>
      <c r="V169" s="220"/>
      <c r="W169" s="220"/>
      <c r="X169" s="220"/>
      <c r="Y169" s="220"/>
      <c r="Z169" s="220"/>
      <c r="AA169" s="90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7"/>
      <c r="B170" s="238"/>
      <c r="C170" s="237"/>
      <c r="D170" s="238"/>
      <c r="E170" s="237"/>
      <c r="F170" s="299"/>
      <c r="G170" s="219"/>
      <c r="H170" s="220"/>
      <c r="I170" s="220"/>
      <c r="J170" s="220"/>
      <c r="K170" s="220"/>
      <c r="L170" s="220"/>
      <c r="M170" s="220"/>
      <c r="N170" s="220"/>
      <c r="O170" s="220"/>
      <c r="P170" s="221"/>
      <c r="Q170" s="412"/>
      <c r="R170" s="220"/>
      <c r="S170" s="220"/>
      <c r="T170" s="220"/>
      <c r="U170" s="220"/>
      <c r="V170" s="220"/>
      <c r="W170" s="220"/>
      <c r="X170" s="220"/>
      <c r="Y170" s="220"/>
      <c r="Z170" s="220"/>
      <c r="AA170" s="905"/>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7"/>
      <c r="B171" s="238"/>
      <c r="C171" s="237"/>
      <c r="D171" s="238"/>
      <c r="E171" s="237"/>
      <c r="F171" s="299"/>
      <c r="G171" s="219"/>
      <c r="H171" s="220"/>
      <c r="I171" s="220"/>
      <c r="J171" s="220"/>
      <c r="K171" s="220"/>
      <c r="L171" s="220"/>
      <c r="M171" s="220"/>
      <c r="N171" s="220"/>
      <c r="O171" s="220"/>
      <c r="P171" s="221"/>
      <c r="Q171" s="412"/>
      <c r="R171" s="220"/>
      <c r="S171" s="220"/>
      <c r="T171" s="220"/>
      <c r="U171" s="220"/>
      <c r="V171" s="220"/>
      <c r="W171" s="220"/>
      <c r="X171" s="220"/>
      <c r="Y171" s="220"/>
      <c r="Z171" s="220"/>
      <c r="AA171" s="905"/>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6"/>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7"/>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7"/>
      <c r="B176" s="238"/>
      <c r="C176" s="237"/>
      <c r="D176" s="238"/>
      <c r="E176" s="237"/>
      <c r="F176" s="299"/>
      <c r="G176" s="219"/>
      <c r="H176" s="220"/>
      <c r="I176" s="220"/>
      <c r="J176" s="220"/>
      <c r="K176" s="220"/>
      <c r="L176" s="220"/>
      <c r="M176" s="220"/>
      <c r="N176" s="220"/>
      <c r="O176" s="220"/>
      <c r="P176" s="221"/>
      <c r="Q176" s="412"/>
      <c r="R176" s="220"/>
      <c r="S176" s="220"/>
      <c r="T176" s="220"/>
      <c r="U176" s="220"/>
      <c r="V176" s="220"/>
      <c r="W176" s="220"/>
      <c r="X176" s="220"/>
      <c r="Y176" s="220"/>
      <c r="Z176" s="220"/>
      <c r="AA176" s="90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7"/>
      <c r="B177" s="238"/>
      <c r="C177" s="237"/>
      <c r="D177" s="238"/>
      <c r="E177" s="237"/>
      <c r="F177" s="299"/>
      <c r="G177" s="219"/>
      <c r="H177" s="220"/>
      <c r="I177" s="220"/>
      <c r="J177" s="220"/>
      <c r="K177" s="220"/>
      <c r="L177" s="220"/>
      <c r="M177" s="220"/>
      <c r="N177" s="220"/>
      <c r="O177" s="220"/>
      <c r="P177" s="221"/>
      <c r="Q177" s="412"/>
      <c r="R177" s="220"/>
      <c r="S177" s="220"/>
      <c r="T177" s="220"/>
      <c r="U177" s="220"/>
      <c r="V177" s="220"/>
      <c r="W177" s="220"/>
      <c r="X177" s="220"/>
      <c r="Y177" s="220"/>
      <c r="Z177" s="220"/>
      <c r="AA177" s="905"/>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7"/>
      <c r="B178" s="238"/>
      <c r="C178" s="237"/>
      <c r="D178" s="238"/>
      <c r="E178" s="237"/>
      <c r="F178" s="299"/>
      <c r="G178" s="219"/>
      <c r="H178" s="220"/>
      <c r="I178" s="220"/>
      <c r="J178" s="220"/>
      <c r="K178" s="220"/>
      <c r="L178" s="220"/>
      <c r="M178" s="220"/>
      <c r="N178" s="220"/>
      <c r="O178" s="220"/>
      <c r="P178" s="221"/>
      <c r="Q178" s="412"/>
      <c r="R178" s="220"/>
      <c r="S178" s="220"/>
      <c r="T178" s="220"/>
      <c r="U178" s="220"/>
      <c r="V178" s="220"/>
      <c r="W178" s="220"/>
      <c r="X178" s="220"/>
      <c r="Y178" s="220"/>
      <c r="Z178" s="220"/>
      <c r="AA178" s="905"/>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6"/>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7"/>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7"/>
      <c r="B183" s="238"/>
      <c r="C183" s="237"/>
      <c r="D183" s="238"/>
      <c r="E183" s="237"/>
      <c r="F183" s="299"/>
      <c r="G183" s="219"/>
      <c r="H183" s="220"/>
      <c r="I183" s="220"/>
      <c r="J183" s="220"/>
      <c r="K183" s="220"/>
      <c r="L183" s="220"/>
      <c r="M183" s="220"/>
      <c r="N183" s="220"/>
      <c r="O183" s="220"/>
      <c r="P183" s="221"/>
      <c r="Q183" s="412"/>
      <c r="R183" s="220"/>
      <c r="S183" s="220"/>
      <c r="T183" s="220"/>
      <c r="U183" s="220"/>
      <c r="V183" s="220"/>
      <c r="W183" s="220"/>
      <c r="X183" s="220"/>
      <c r="Y183" s="220"/>
      <c r="Z183" s="220"/>
      <c r="AA183" s="90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7"/>
      <c r="B184" s="238"/>
      <c r="C184" s="237"/>
      <c r="D184" s="238"/>
      <c r="E184" s="237"/>
      <c r="F184" s="299"/>
      <c r="G184" s="219"/>
      <c r="H184" s="220"/>
      <c r="I184" s="220"/>
      <c r="J184" s="220"/>
      <c r="K184" s="220"/>
      <c r="L184" s="220"/>
      <c r="M184" s="220"/>
      <c r="N184" s="220"/>
      <c r="O184" s="220"/>
      <c r="P184" s="221"/>
      <c r="Q184" s="412"/>
      <c r="R184" s="220"/>
      <c r="S184" s="220"/>
      <c r="T184" s="220"/>
      <c r="U184" s="220"/>
      <c r="V184" s="220"/>
      <c r="W184" s="220"/>
      <c r="X184" s="220"/>
      <c r="Y184" s="220"/>
      <c r="Z184" s="220"/>
      <c r="AA184" s="905"/>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7"/>
      <c r="B185" s="238"/>
      <c r="C185" s="237"/>
      <c r="D185" s="238"/>
      <c r="E185" s="237"/>
      <c r="F185" s="299"/>
      <c r="G185" s="219"/>
      <c r="H185" s="220"/>
      <c r="I185" s="220"/>
      <c r="J185" s="220"/>
      <c r="K185" s="220"/>
      <c r="L185" s="220"/>
      <c r="M185" s="220"/>
      <c r="N185" s="220"/>
      <c r="O185" s="220"/>
      <c r="P185" s="221"/>
      <c r="Q185" s="412"/>
      <c r="R185" s="220"/>
      <c r="S185" s="220"/>
      <c r="T185" s="220"/>
      <c r="U185" s="220"/>
      <c r="V185" s="220"/>
      <c r="W185" s="220"/>
      <c r="X185" s="220"/>
      <c r="Y185" s="220"/>
      <c r="Z185" s="220"/>
      <c r="AA185" s="905"/>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6"/>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0.100000000000001" customHeight="1" x14ac:dyDescent="0.15">
      <c r="A188" s="977"/>
      <c r="B188" s="238"/>
      <c r="C188" s="237"/>
      <c r="D188" s="238"/>
      <c r="E188" s="175" t="s">
        <v>666</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0.100000000000001" customHeight="1" x14ac:dyDescent="0.15">
      <c r="A189" s="977"/>
      <c r="B189" s="238"/>
      <c r="C189" s="237"/>
      <c r="D189" s="238"/>
      <c r="E189" s="412"/>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3"/>
      <c r="AY189">
        <f>$AY$187</f>
        <v>1</v>
      </c>
    </row>
    <row r="190" spans="1:51" ht="45" hidden="1" customHeight="1" x14ac:dyDescent="0.15">
      <c r="A190" s="97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7"/>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7"/>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7"/>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7"/>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7"/>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7"/>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15">
      <c r="A213" s="97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7"/>
      <c r="B214" s="238"/>
      <c r="C214" s="237"/>
      <c r="D214" s="238"/>
      <c r="E214" s="237"/>
      <c r="F214" s="299"/>
      <c r="G214" s="217"/>
      <c r="H214" s="176"/>
      <c r="I214" s="176"/>
      <c r="J214" s="176"/>
      <c r="K214" s="176"/>
      <c r="L214" s="176"/>
      <c r="M214" s="176"/>
      <c r="N214" s="176"/>
      <c r="O214" s="176"/>
      <c r="P214" s="218"/>
      <c r="Q214" s="964"/>
      <c r="R214" s="965"/>
      <c r="S214" s="965"/>
      <c r="T214" s="965"/>
      <c r="U214" s="965"/>
      <c r="V214" s="965"/>
      <c r="W214" s="965"/>
      <c r="X214" s="965"/>
      <c r="Y214" s="965"/>
      <c r="Z214" s="965"/>
      <c r="AA214" s="96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7"/>
      <c r="B215" s="238"/>
      <c r="C215" s="237"/>
      <c r="D215" s="238"/>
      <c r="E215" s="237"/>
      <c r="F215" s="299"/>
      <c r="G215" s="219"/>
      <c r="H215" s="220"/>
      <c r="I215" s="220"/>
      <c r="J215" s="220"/>
      <c r="K215" s="220"/>
      <c r="L215" s="220"/>
      <c r="M215" s="220"/>
      <c r="N215" s="220"/>
      <c r="O215" s="220"/>
      <c r="P215" s="221"/>
      <c r="Q215" s="967"/>
      <c r="R215" s="968"/>
      <c r="S215" s="968"/>
      <c r="T215" s="968"/>
      <c r="U215" s="968"/>
      <c r="V215" s="968"/>
      <c r="W215" s="968"/>
      <c r="X215" s="968"/>
      <c r="Y215" s="968"/>
      <c r="Z215" s="968"/>
      <c r="AA215" s="96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7"/>
      <c r="B216" s="238"/>
      <c r="C216" s="237"/>
      <c r="D216" s="238"/>
      <c r="E216" s="237"/>
      <c r="F216" s="299"/>
      <c r="G216" s="219"/>
      <c r="H216" s="220"/>
      <c r="I216" s="220"/>
      <c r="J216" s="220"/>
      <c r="K216" s="220"/>
      <c r="L216" s="220"/>
      <c r="M216" s="220"/>
      <c r="N216" s="220"/>
      <c r="O216" s="220"/>
      <c r="P216" s="221"/>
      <c r="Q216" s="967"/>
      <c r="R216" s="968"/>
      <c r="S216" s="968"/>
      <c r="T216" s="968"/>
      <c r="U216" s="968"/>
      <c r="V216" s="968"/>
      <c r="W216" s="968"/>
      <c r="X216" s="968"/>
      <c r="Y216" s="968"/>
      <c r="Z216" s="968"/>
      <c r="AA216" s="969"/>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7"/>
      <c r="B217" s="238"/>
      <c r="C217" s="237"/>
      <c r="D217" s="238"/>
      <c r="E217" s="237"/>
      <c r="F217" s="299"/>
      <c r="G217" s="219"/>
      <c r="H217" s="220"/>
      <c r="I217" s="220"/>
      <c r="J217" s="220"/>
      <c r="K217" s="220"/>
      <c r="L217" s="220"/>
      <c r="M217" s="220"/>
      <c r="N217" s="220"/>
      <c r="O217" s="220"/>
      <c r="P217" s="221"/>
      <c r="Q217" s="967"/>
      <c r="R217" s="968"/>
      <c r="S217" s="968"/>
      <c r="T217" s="968"/>
      <c r="U217" s="968"/>
      <c r="V217" s="968"/>
      <c r="W217" s="968"/>
      <c r="X217" s="968"/>
      <c r="Y217" s="968"/>
      <c r="Z217" s="968"/>
      <c r="AA217" s="96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7"/>
      <c r="B218" s="238"/>
      <c r="C218" s="237"/>
      <c r="D218" s="238"/>
      <c r="E218" s="237"/>
      <c r="F218" s="299"/>
      <c r="G218" s="222"/>
      <c r="H218" s="179"/>
      <c r="I218" s="179"/>
      <c r="J218" s="179"/>
      <c r="K218" s="179"/>
      <c r="L218" s="179"/>
      <c r="M218" s="179"/>
      <c r="N218" s="179"/>
      <c r="O218" s="179"/>
      <c r="P218" s="223"/>
      <c r="Q218" s="970"/>
      <c r="R218" s="971"/>
      <c r="S218" s="971"/>
      <c r="T218" s="971"/>
      <c r="U218" s="971"/>
      <c r="V218" s="971"/>
      <c r="W218" s="971"/>
      <c r="X218" s="971"/>
      <c r="Y218" s="971"/>
      <c r="Z218" s="971"/>
      <c r="AA218" s="97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7"/>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7"/>
      <c r="B221" s="238"/>
      <c r="C221" s="237"/>
      <c r="D221" s="238"/>
      <c r="E221" s="237"/>
      <c r="F221" s="299"/>
      <c r="G221" s="217"/>
      <c r="H221" s="176"/>
      <c r="I221" s="176"/>
      <c r="J221" s="176"/>
      <c r="K221" s="176"/>
      <c r="L221" s="176"/>
      <c r="M221" s="176"/>
      <c r="N221" s="176"/>
      <c r="O221" s="176"/>
      <c r="P221" s="218"/>
      <c r="Q221" s="964"/>
      <c r="R221" s="965"/>
      <c r="S221" s="965"/>
      <c r="T221" s="965"/>
      <c r="U221" s="965"/>
      <c r="V221" s="965"/>
      <c r="W221" s="965"/>
      <c r="X221" s="965"/>
      <c r="Y221" s="965"/>
      <c r="Z221" s="965"/>
      <c r="AA221" s="96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7"/>
      <c r="B222" s="238"/>
      <c r="C222" s="237"/>
      <c r="D222" s="238"/>
      <c r="E222" s="237"/>
      <c r="F222" s="299"/>
      <c r="G222" s="219"/>
      <c r="H222" s="220"/>
      <c r="I222" s="220"/>
      <c r="J222" s="220"/>
      <c r="K222" s="220"/>
      <c r="L222" s="220"/>
      <c r="M222" s="220"/>
      <c r="N222" s="220"/>
      <c r="O222" s="220"/>
      <c r="P222" s="221"/>
      <c r="Q222" s="967"/>
      <c r="R222" s="968"/>
      <c r="S222" s="968"/>
      <c r="T222" s="968"/>
      <c r="U222" s="968"/>
      <c r="V222" s="968"/>
      <c r="W222" s="968"/>
      <c r="X222" s="968"/>
      <c r="Y222" s="968"/>
      <c r="Z222" s="968"/>
      <c r="AA222" s="96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7"/>
      <c r="B223" s="238"/>
      <c r="C223" s="237"/>
      <c r="D223" s="238"/>
      <c r="E223" s="237"/>
      <c r="F223" s="299"/>
      <c r="G223" s="219"/>
      <c r="H223" s="220"/>
      <c r="I223" s="220"/>
      <c r="J223" s="220"/>
      <c r="K223" s="220"/>
      <c r="L223" s="220"/>
      <c r="M223" s="220"/>
      <c r="N223" s="220"/>
      <c r="O223" s="220"/>
      <c r="P223" s="221"/>
      <c r="Q223" s="967"/>
      <c r="R223" s="968"/>
      <c r="S223" s="968"/>
      <c r="T223" s="968"/>
      <c r="U223" s="968"/>
      <c r="V223" s="968"/>
      <c r="W223" s="968"/>
      <c r="X223" s="968"/>
      <c r="Y223" s="968"/>
      <c r="Z223" s="968"/>
      <c r="AA223" s="969"/>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7"/>
      <c r="B224" s="238"/>
      <c r="C224" s="237"/>
      <c r="D224" s="238"/>
      <c r="E224" s="237"/>
      <c r="F224" s="299"/>
      <c r="G224" s="219"/>
      <c r="H224" s="220"/>
      <c r="I224" s="220"/>
      <c r="J224" s="220"/>
      <c r="K224" s="220"/>
      <c r="L224" s="220"/>
      <c r="M224" s="220"/>
      <c r="N224" s="220"/>
      <c r="O224" s="220"/>
      <c r="P224" s="221"/>
      <c r="Q224" s="967"/>
      <c r="R224" s="968"/>
      <c r="S224" s="968"/>
      <c r="T224" s="968"/>
      <c r="U224" s="968"/>
      <c r="V224" s="968"/>
      <c r="W224" s="968"/>
      <c r="X224" s="968"/>
      <c r="Y224" s="968"/>
      <c r="Z224" s="968"/>
      <c r="AA224" s="96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7"/>
      <c r="B225" s="238"/>
      <c r="C225" s="237"/>
      <c r="D225" s="238"/>
      <c r="E225" s="237"/>
      <c r="F225" s="299"/>
      <c r="G225" s="222"/>
      <c r="H225" s="179"/>
      <c r="I225" s="179"/>
      <c r="J225" s="179"/>
      <c r="K225" s="179"/>
      <c r="L225" s="179"/>
      <c r="M225" s="179"/>
      <c r="N225" s="179"/>
      <c r="O225" s="179"/>
      <c r="P225" s="223"/>
      <c r="Q225" s="970"/>
      <c r="R225" s="971"/>
      <c r="S225" s="971"/>
      <c r="T225" s="971"/>
      <c r="U225" s="971"/>
      <c r="V225" s="971"/>
      <c r="W225" s="971"/>
      <c r="X225" s="971"/>
      <c r="Y225" s="971"/>
      <c r="Z225" s="971"/>
      <c r="AA225" s="97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7"/>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7"/>
      <c r="B228" s="238"/>
      <c r="C228" s="237"/>
      <c r="D228" s="238"/>
      <c r="E228" s="237"/>
      <c r="F228" s="299"/>
      <c r="G228" s="217"/>
      <c r="H228" s="176"/>
      <c r="I228" s="176"/>
      <c r="J228" s="176"/>
      <c r="K228" s="176"/>
      <c r="L228" s="176"/>
      <c r="M228" s="176"/>
      <c r="N228" s="176"/>
      <c r="O228" s="176"/>
      <c r="P228" s="218"/>
      <c r="Q228" s="964"/>
      <c r="R228" s="965"/>
      <c r="S228" s="965"/>
      <c r="T228" s="965"/>
      <c r="U228" s="965"/>
      <c r="V228" s="965"/>
      <c r="W228" s="965"/>
      <c r="X228" s="965"/>
      <c r="Y228" s="965"/>
      <c r="Z228" s="965"/>
      <c r="AA228" s="96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7"/>
      <c r="B229" s="238"/>
      <c r="C229" s="237"/>
      <c r="D229" s="238"/>
      <c r="E229" s="237"/>
      <c r="F229" s="299"/>
      <c r="G229" s="219"/>
      <c r="H229" s="220"/>
      <c r="I229" s="220"/>
      <c r="J229" s="220"/>
      <c r="K229" s="220"/>
      <c r="L229" s="220"/>
      <c r="M229" s="220"/>
      <c r="N229" s="220"/>
      <c r="O229" s="220"/>
      <c r="P229" s="221"/>
      <c r="Q229" s="967"/>
      <c r="R229" s="968"/>
      <c r="S229" s="968"/>
      <c r="T229" s="968"/>
      <c r="U229" s="968"/>
      <c r="V229" s="968"/>
      <c r="W229" s="968"/>
      <c r="X229" s="968"/>
      <c r="Y229" s="968"/>
      <c r="Z229" s="968"/>
      <c r="AA229" s="96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7"/>
      <c r="B230" s="238"/>
      <c r="C230" s="237"/>
      <c r="D230" s="238"/>
      <c r="E230" s="237"/>
      <c r="F230" s="299"/>
      <c r="G230" s="219"/>
      <c r="H230" s="220"/>
      <c r="I230" s="220"/>
      <c r="J230" s="220"/>
      <c r="K230" s="220"/>
      <c r="L230" s="220"/>
      <c r="M230" s="220"/>
      <c r="N230" s="220"/>
      <c r="O230" s="220"/>
      <c r="P230" s="221"/>
      <c r="Q230" s="967"/>
      <c r="R230" s="968"/>
      <c r="S230" s="968"/>
      <c r="T230" s="968"/>
      <c r="U230" s="968"/>
      <c r="V230" s="968"/>
      <c r="W230" s="968"/>
      <c r="X230" s="968"/>
      <c r="Y230" s="968"/>
      <c r="Z230" s="968"/>
      <c r="AA230" s="969"/>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7"/>
      <c r="B231" s="238"/>
      <c r="C231" s="237"/>
      <c r="D231" s="238"/>
      <c r="E231" s="237"/>
      <c r="F231" s="299"/>
      <c r="G231" s="219"/>
      <c r="H231" s="220"/>
      <c r="I231" s="220"/>
      <c r="J231" s="220"/>
      <c r="K231" s="220"/>
      <c r="L231" s="220"/>
      <c r="M231" s="220"/>
      <c r="N231" s="220"/>
      <c r="O231" s="220"/>
      <c r="P231" s="221"/>
      <c r="Q231" s="967"/>
      <c r="R231" s="968"/>
      <c r="S231" s="968"/>
      <c r="T231" s="968"/>
      <c r="U231" s="968"/>
      <c r="V231" s="968"/>
      <c r="W231" s="968"/>
      <c r="X231" s="968"/>
      <c r="Y231" s="968"/>
      <c r="Z231" s="968"/>
      <c r="AA231" s="96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7"/>
      <c r="B232" s="238"/>
      <c r="C232" s="237"/>
      <c r="D232" s="238"/>
      <c r="E232" s="237"/>
      <c r="F232" s="299"/>
      <c r="G232" s="222"/>
      <c r="H232" s="179"/>
      <c r="I232" s="179"/>
      <c r="J232" s="179"/>
      <c r="K232" s="179"/>
      <c r="L232" s="179"/>
      <c r="M232" s="179"/>
      <c r="N232" s="179"/>
      <c r="O232" s="179"/>
      <c r="P232" s="223"/>
      <c r="Q232" s="970"/>
      <c r="R232" s="971"/>
      <c r="S232" s="971"/>
      <c r="T232" s="971"/>
      <c r="U232" s="971"/>
      <c r="V232" s="971"/>
      <c r="W232" s="971"/>
      <c r="X232" s="971"/>
      <c r="Y232" s="971"/>
      <c r="Z232" s="971"/>
      <c r="AA232" s="97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7"/>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7"/>
      <c r="B235" s="238"/>
      <c r="C235" s="237"/>
      <c r="D235" s="238"/>
      <c r="E235" s="237"/>
      <c r="F235" s="299"/>
      <c r="G235" s="217"/>
      <c r="H235" s="176"/>
      <c r="I235" s="176"/>
      <c r="J235" s="176"/>
      <c r="K235" s="176"/>
      <c r="L235" s="176"/>
      <c r="M235" s="176"/>
      <c r="N235" s="176"/>
      <c r="O235" s="176"/>
      <c r="P235" s="218"/>
      <c r="Q235" s="964"/>
      <c r="R235" s="965"/>
      <c r="S235" s="965"/>
      <c r="T235" s="965"/>
      <c r="U235" s="965"/>
      <c r="V235" s="965"/>
      <c r="W235" s="965"/>
      <c r="X235" s="965"/>
      <c r="Y235" s="965"/>
      <c r="Z235" s="965"/>
      <c r="AA235" s="96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7"/>
      <c r="B236" s="238"/>
      <c r="C236" s="237"/>
      <c r="D236" s="238"/>
      <c r="E236" s="237"/>
      <c r="F236" s="299"/>
      <c r="G236" s="219"/>
      <c r="H236" s="220"/>
      <c r="I236" s="220"/>
      <c r="J236" s="220"/>
      <c r="K236" s="220"/>
      <c r="L236" s="220"/>
      <c r="M236" s="220"/>
      <c r="N236" s="220"/>
      <c r="O236" s="220"/>
      <c r="P236" s="221"/>
      <c r="Q236" s="967"/>
      <c r="R236" s="968"/>
      <c r="S236" s="968"/>
      <c r="T236" s="968"/>
      <c r="U236" s="968"/>
      <c r="V236" s="968"/>
      <c r="W236" s="968"/>
      <c r="X236" s="968"/>
      <c r="Y236" s="968"/>
      <c r="Z236" s="968"/>
      <c r="AA236" s="96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7"/>
      <c r="B237" s="238"/>
      <c r="C237" s="237"/>
      <c r="D237" s="238"/>
      <c r="E237" s="237"/>
      <c r="F237" s="299"/>
      <c r="G237" s="219"/>
      <c r="H237" s="220"/>
      <c r="I237" s="220"/>
      <c r="J237" s="220"/>
      <c r="K237" s="220"/>
      <c r="L237" s="220"/>
      <c r="M237" s="220"/>
      <c r="N237" s="220"/>
      <c r="O237" s="220"/>
      <c r="P237" s="221"/>
      <c r="Q237" s="967"/>
      <c r="R237" s="968"/>
      <c r="S237" s="968"/>
      <c r="T237" s="968"/>
      <c r="U237" s="968"/>
      <c r="V237" s="968"/>
      <c r="W237" s="968"/>
      <c r="X237" s="968"/>
      <c r="Y237" s="968"/>
      <c r="Z237" s="968"/>
      <c r="AA237" s="969"/>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7"/>
      <c r="B238" s="238"/>
      <c r="C238" s="237"/>
      <c r="D238" s="238"/>
      <c r="E238" s="237"/>
      <c r="F238" s="299"/>
      <c r="G238" s="219"/>
      <c r="H238" s="220"/>
      <c r="I238" s="220"/>
      <c r="J238" s="220"/>
      <c r="K238" s="220"/>
      <c r="L238" s="220"/>
      <c r="M238" s="220"/>
      <c r="N238" s="220"/>
      <c r="O238" s="220"/>
      <c r="P238" s="221"/>
      <c r="Q238" s="967"/>
      <c r="R238" s="968"/>
      <c r="S238" s="968"/>
      <c r="T238" s="968"/>
      <c r="U238" s="968"/>
      <c r="V238" s="968"/>
      <c r="W238" s="968"/>
      <c r="X238" s="968"/>
      <c r="Y238" s="968"/>
      <c r="Z238" s="968"/>
      <c r="AA238" s="96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7"/>
      <c r="B239" s="238"/>
      <c r="C239" s="237"/>
      <c r="D239" s="238"/>
      <c r="E239" s="237"/>
      <c r="F239" s="299"/>
      <c r="G239" s="222"/>
      <c r="H239" s="179"/>
      <c r="I239" s="179"/>
      <c r="J239" s="179"/>
      <c r="K239" s="179"/>
      <c r="L239" s="179"/>
      <c r="M239" s="179"/>
      <c r="N239" s="179"/>
      <c r="O239" s="179"/>
      <c r="P239" s="223"/>
      <c r="Q239" s="970"/>
      <c r="R239" s="971"/>
      <c r="S239" s="971"/>
      <c r="T239" s="971"/>
      <c r="U239" s="971"/>
      <c r="V239" s="971"/>
      <c r="W239" s="971"/>
      <c r="X239" s="971"/>
      <c r="Y239" s="971"/>
      <c r="Z239" s="971"/>
      <c r="AA239" s="97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7"/>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7"/>
      <c r="B242" s="238"/>
      <c r="C242" s="237"/>
      <c r="D242" s="238"/>
      <c r="E242" s="237"/>
      <c r="F242" s="299"/>
      <c r="G242" s="217"/>
      <c r="H242" s="176"/>
      <c r="I242" s="176"/>
      <c r="J242" s="176"/>
      <c r="K242" s="176"/>
      <c r="L242" s="176"/>
      <c r="M242" s="176"/>
      <c r="N242" s="176"/>
      <c r="O242" s="176"/>
      <c r="P242" s="218"/>
      <c r="Q242" s="964"/>
      <c r="R242" s="965"/>
      <c r="S242" s="965"/>
      <c r="T242" s="965"/>
      <c r="U242" s="965"/>
      <c r="V242" s="965"/>
      <c r="W242" s="965"/>
      <c r="X242" s="965"/>
      <c r="Y242" s="965"/>
      <c r="Z242" s="965"/>
      <c r="AA242" s="96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7"/>
      <c r="B243" s="238"/>
      <c r="C243" s="237"/>
      <c r="D243" s="238"/>
      <c r="E243" s="237"/>
      <c r="F243" s="299"/>
      <c r="G243" s="219"/>
      <c r="H243" s="220"/>
      <c r="I243" s="220"/>
      <c r="J243" s="220"/>
      <c r="K243" s="220"/>
      <c r="L243" s="220"/>
      <c r="M243" s="220"/>
      <c r="N243" s="220"/>
      <c r="O243" s="220"/>
      <c r="P243" s="221"/>
      <c r="Q243" s="967"/>
      <c r="R243" s="968"/>
      <c r="S243" s="968"/>
      <c r="T243" s="968"/>
      <c r="U243" s="968"/>
      <c r="V243" s="968"/>
      <c r="W243" s="968"/>
      <c r="X243" s="968"/>
      <c r="Y243" s="968"/>
      <c r="Z243" s="968"/>
      <c r="AA243" s="96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7"/>
      <c r="B244" s="238"/>
      <c r="C244" s="237"/>
      <c r="D244" s="238"/>
      <c r="E244" s="237"/>
      <c r="F244" s="299"/>
      <c r="G244" s="219"/>
      <c r="H244" s="220"/>
      <c r="I244" s="220"/>
      <c r="J244" s="220"/>
      <c r="K244" s="220"/>
      <c r="L244" s="220"/>
      <c r="M244" s="220"/>
      <c r="N244" s="220"/>
      <c r="O244" s="220"/>
      <c r="P244" s="221"/>
      <c r="Q244" s="967"/>
      <c r="R244" s="968"/>
      <c r="S244" s="968"/>
      <c r="T244" s="968"/>
      <c r="U244" s="968"/>
      <c r="V244" s="968"/>
      <c r="W244" s="968"/>
      <c r="X244" s="968"/>
      <c r="Y244" s="968"/>
      <c r="Z244" s="968"/>
      <c r="AA244" s="969"/>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7"/>
      <c r="B245" s="238"/>
      <c r="C245" s="237"/>
      <c r="D245" s="238"/>
      <c r="E245" s="237"/>
      <c r="F245" s="299"/>
      <c r="G245" s="219"/>
      <c r="H245" s="220"/>
      <c r="I245" s="220"/>
      <c r="J245" s="220"/>
      <c r="K245" s="220"/>
      <c r="L245" s="220"/>
      <c r="M245" s="220"/>
      <c r="N245" s="220"/>
      <c r="O245" s="220"/>
      <c r="P245" s="221"/>
      <c r="Q245" s="967"/>
      <c r="R245" s="968"/>
      <c r="S245" s="968"/>
      <c r="T245" s="968"/>
      <c r="U245" s="968"/>
      <c r="V245" s="968"/>
      <c r="W245" s="968"/>
      <c r="X245" s="968"/>
      <c r="Y245" s="968"/>
      <c r="Z245" s="968"/>
      <c r="AA245" s="96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7"/>
      <c r="B246" s="238"/>
      <c r="C246" s="237"/>
      <c r="D246" s="238"/>
      <c r="E246" s="300"/>
      <c r="F246" s="301"/>
      <c r="G246" s="222"/>
      <c r="H246" s="179"/>
      <c r="I246" s="179"/>
      <c r="J246" s="179"/>
      <c r="K246" s="179"/>
      <c r="L246" s="179"/>
      <c r="M246" s="179"/>
      <c r="N246" s="179"/>
      <c r="O246" s="179"/>
      <c r="P246" s="223"/>
      <c r="Q246" s="970"/>
      <c r="R246" s="971"/>
      <c r="S246" s="971"/>
      <c r="T246" s="971"/>
      <c r="U246" s="971"/>
      <c r="V246" s="971"/>
      <c r="W246" s="971"/>
      <c r="X246" s="971"/>
      <c r="Y246" s="971"/>
      <c r="Z246" s="971"/>
      <c r="AA246" s="97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7"/>
      <c r="B249" s="238"/>
      <c r="C249" s="237"/>
      <c r="D249" s="238"/>
      <c r="E249" s="412"/>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3"/>
      <c r="AY249">
        <f>$AY$247</f>
        <v>0</v>
      </c>
    </row>
    <row r="250" spans="1:51" ht="45" hidden="1" customHeight="1" x14ac:dyDescent="0.15">
      <c r="A250" s="97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7"/>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7"/>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7"/>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7"/>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7"/>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7"/>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15">
      <c r="A273" s="97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7"/>
      <c r="B274" s="238"/>
      <c r="C274" s="237"/>
      <c r="D274" s="238"/>
      <c r="E274" s="237"/>
      <c r="F274" s="299"/>
      <c r="G274" s="217"/>
      <c r="H274" s="176"/>
      <c r="I274" s="176"/>
      <c r="J274" s="176"/>
      <c r="K274" s="176"/>
      <c r="L274" s="176"/>
      <c r="M274" s="176"/>
      <c r="N274" s="176"/>
      <c r="O274" s="176"/>
      <c r="P274" s="218"/>
      <c r="Q274" s="964"/>
      <c r="R274" s="965"/>
      <c r="S274" s="965"/>
      <c r="T274" s="965"/>
      <c r="U274" s="965"/>
      <c r="V274" s="965"/>
      <c r="W274" s="965"/>
      <c r="X274" s="965"/>
      <c r="Y274" s="965"/>
      <c r="Z274" s="965"/>
      <c r="AA274" s="96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7"/>
      <c r="B275" s="238"/>
      <c r="C275" s="237"/>
      <c r="D275" s="238"/>
      <c r="E275" s="237"/>
      <c r="F275" s="299"/>
      <c r="G275" s="219"/>
      <c r="H275" s="220"/>
      <c r="I275" s="220"/>
      <c r="J275" s="220"/>
      <c r="K275" s="220"/>
      <c r="L275" s="220"/>
      <c r="M275" s="220"/>
      <c r="N275" s="220"/>
      <c r="O275" s="220"/>
      <c r="P275" s="221"/>
      <c r="Q275" s="967"/>
      <c r="R275" s="968"/>
      <c r="S275" s="968"/>
      <c r="T275" s="968"/>
      <c r="U275" s="968"/>
      <c r="V275" s="968"/>
      <c r="W275" s="968"/>
      <c r="X275" s="968"/>
      <c r="Y275" s="968"/>
      <c r="Z275" s="968"/>
      <c r="AA275" s="96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7"/>
      <c r="B276" s="238"/>
      <c r="C276" s="237"/>
      <c r="D276" s="238"/>
      <c r="E276" s="237"/>
      <c r="F276" s="299"/>
      <c r="G276" s="219"/>
      <c r="H276" s="220"/>
      <c r="I276" s="220"/>
      <c r="J276" s="220"/>
      <c r="K276" s="220"/>
      <c r="L276" s="220"/>
      <c r="M276" s="220"/>
      <c r="N276" s="220"/>
      <c r="O276" s="220"/>
      <c r="P276" s="221"/>
      <c r="Q276" s="967"/>
      <c r="R276" s="968"/>
      <c r="S276" s="968"/>
      <c r="T276" s="968"/>
      <c r="U276" s="968"/>
      <c r="V276" s="968"/>
      <c r="W276" s="968"/>
      <c r="X276" s="968"/>
      <c r="Y276" s="968"/>
      <c r="Z276" s="968"/>
      <c r="AA276" s="969"/>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7"/>
      <c r="B277" s="238"/>
      <c r="C277" s="237"/>
      <c r="D277" s="238"/>
      <c r="E277" s="237"/>
      <c r="F277" s="299"/>
      <c r="G277" s="219"/>
      <c r="H277" s="220"/>
      <c r="I277" s="220"/>
      <c r="J277" s="220"/>
      <c r="K277" s="220"/>
      <c r="L277" s="220"/>
      <c r="M277" s="220"/>
      <c r="N277" s="220"/>
      <c r="O277" s="220"/>
      <c r="P277" s="221"/>
      <c r="Q277" s="967"/>
      <c r="R277" s="968"/>
      <c r="S277" s="968"/>
      <c r="T277" s="968"/>
      <c r="U277" s="968"/>
      <c r="V277" s="968"/>
      <c r="W277" s="968"/>
      <c r="X277" s="968"/>
      <c r="Y277" s="968"/>
      <c r="Z277" s="968"/>
      <c r="AA277" s="96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7"/>
      <c r="B278" s="238"/>
      <c r="C278" s="237"/>
      <c r="D278" s="238"/>
      <c r="E278" s="237"/>
      <c r="F278" s="299"/>
      <c r="G278" s="222"/>
      <c r="H278" s="179"/>
      <c r="I278" s="179"/>
      <c r="J278" s="179"/>
      <c r="K278" s="179"/>
      <c r="L278" s="179"/>
      <c r="M278" s="179"/>
      <c r="N278" s="179"/>
      <c r="O278" s="179"/>
      <c r="P278" s="223"/>
      <c r="Q278" s="970"/>
      <c r="R278" s="971"/>
      <c r="S278" s="971"/>
      <c r="T278" s="971"/>
      <c r="U278" s="971"/>
      <c r="V278" s="971"/>
      <c r="W278" s="971"/>
      <c r="X278" s="971"/>
      <c r="Y278" s="971"/>
      <c r="Z278" s="971"/>
      <c r="AA278" s="97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7"/>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7"/>
      <c r="B281" s="238"/>
      <c r="C281" s="237"/>
      <c r="D281" s="238"/>
      <c r="E281" s="237"/>
      <c r="F281" s="299"/>
      <c r="G281" s="217"/>
      <c r="H281" s="176"/>
      <c r="I281" s="176"/>
      <c r="J281" s="176"/>
      <c r="K281" s="176"/>
      <c r="L281" s="176"/>
      <c r="M281" s="176"/>
      <c r="N281" s="176"/>
      <c r="O281" s="176"/>
      <c r="P281" s="218"/>
      <c r="Q281" s="964"/>
      <c r="R281" s="965"/>
      <c r="S281" s="965"/>
      <c r="T281" s="965"/>
      <c r="U281" s="965"/>
      <c r="V281" s="965"/>
      <c r="W281" s="965"/>
      <c r="X281" s="965"/>
      <c r="Y281" s="965"/>
      <c r="Z281" s="965"/>
      <c r="AA281" s="96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7"/>
      <c r="B282" s="238"/>
      <c r="C282" s="237"/>
      <c r="D282" s="238"/>
      <c r="E282" s="237"/>
      <c r="F282" s="299"/>
      <c r="G282" s="219"/>
      <c r="H282" s="220"/>
      <c r="I282" s="220"/>
      <c r="J282" s="220"/>
      <c r="K282" s="220"/>
      <c r="L282" s="220"/>
      <c r="M282" s="220"/>
      <c r="N282" s="220"/>
      <c r="O282" s="220"/>
      <c r="P282" s="221"/>
      <c r="Q282" s="967"/>
      <c r="R282" s="968"/>
      <c r="S282" s="968"/>
      <c r="T282" s="968"/>
      <c r="U282" s="968"/>
      <c r="V282" s="968"/>
      <c r="W282" s="968"/>
      <c r="X282" s="968"/>
      <c r="Y282" s="968"/>
      <c r="Z282" s="968"/>
      <c r="AA282" s="96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7"/>
      <c r="B283" s="238"/>
      <c r="C283" s="237"/>
      <c r="D283" s="238"/>
      <c r="E283" s="237"/>
      <c r="F283" s="299"/>
      <c r="G283" s="219"/>
      <c r="H283" s="220"/>
      <c r="I283" s="220"/>
      <c r="J283" s="220"/>
      <c r="K283" s="220"/>
      <c r="L283" s="220"/>
      <c r="M283" s="220"/>
      <c r="N283" s="220"/>
      <c r="O283" s="220"/>
      <c r="P283" s="221"/>
      <c r="Q283" s="967"/>
      <c r="R283" s="968"/>
      <c r="S283" s="968"/>
      <c r="T283" s="968"/>
      <c r="U283" s="968"/>
      <c r="V283" s="968"/>
      <c r="W283" s="968"/>
      <c r="X283" s="968"/>
      <c r="Y283" s="968"/>
      <c r="Z283" s="968"/>
      <c r="AA283" s="969"/>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7"/>
      <c r="B284" s="238"/>
      <c r="C284" s="237"/>
      <c r="D284" s="238"/>
      <c r="E284" s="237"/>
      <c r="F284" s="299"/>
      <c r="G284" s="219"/>
      <c r="H284" s="220"/>
      <c r="I284" s="220"/>
      <c r="J284" s="220"/>
      <c r="K284" s="220"/>
      <c r="L284" s="220"/>
      <c r="M284" s="220"/>
      <c r="N284" s="220"/>
      <c r="O284" s="220"/>
      <c r="P284" s="221"/>
      <c r="Q284" s="967"/>
      <c r="R284" s="968"/>
      <c r="S284" s="968"/>
      <c r="T284" s="968"/>
      <c r="U284" s="968"/>
      <c r="V284" s="968"/>
      <c r="W284" s="968"/>
      <c r="X284" s="968"/>
      <c r="Y284" s="968"/>
      <c r="Z284" s="968"/>
      <c r="AA284" s="96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7"/>
      <c r="B285" s="238"/>
      <c r="C285" s="237"/>
      <c r="D285" s="238"/>
      <c r="E285" s="237"/>
      <c r="F285" s="299"/>
      <c r="G285" s="222"/>
      <c r="H285" s="179"/>
      <c r="I285" s="179"/>
      <c r="J285" s="179"/>
      <c r="K285" s="179"/>
      <c r="L285" s="179"/>
      <c r="M285" s="179"/>
      <c r="N285" s="179"/>
      <c r="O285" s="179"/>
      <c r="P285" s="223"/>
      <c r="Q285" s="970"/>
      <c r="R285" s="971"/>
      <c r="S285" s="971"/>
      <c r="T285" s="971"/>
      <c r="U285" s="971"/>
      <c r="V285" s="971"/>
      <c r="W285" s="971"/>
      <c r="X285" s="971"/>
      <c r="Y285" s="971"/>
      <c r="Z285" s="971"/>
      <c r="AA285" s="97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7"/>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7"/>
      <c r="B288" s="238"/>
      <c r="C288" s="237"/>
      <c r="D288" s="238"/>
      <c r="E288" s="237"/>
      <c r="F288" s="299"/>
      <c r="G288" s="217"/>
      <c r="H288" s="176"/>
      <c r="I288" s="176"/>
      <c r="J288" s="176"/>
      <c r="K288" s="176"/>
      <c r="L288" s="176"/>
      <c r="M288" s="176"/>
      <c r="N288" s="176"/>
      <c r="O288" s="176"/>
      <c r="P288" s="218"/>
      <c r="Q288" s="964"/>
      <c r="R288" s="965"/>
      <c r="S288" s="965"/>
      <c r="T288" s="965"/>
      <c r="U288" s="965"/>
      <c r="V288" s="965"/>
      <c r="W288" s="965"/>
      <c r="X288" s="965"/>
      <c r="Y288" s="965"/>
      <c r="Z288" s="965"/>
      <c r="AA288" s="96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7"/>
      <c r="B289" s="238"/>
      <c r="C289" s="237"/>
      <c r="D289" s="238"/>
      <c r="E289" s="237"/>
      <c r="F289" s="299"/>
      <c r="G289" s="219"/>
      <c r="H289" s="220"/>
      <c r="I289" s="220"/>
      <c r="J289" s="220"/>
      <c r="K289" s="220"/>
      <c r="L289" s="220"/>
      <c r="M289" s="220"/>
      <c r="N289" s="220"/>
      <c r="O289" s="220"/>
      <c r="P289" s="221"/>
      <c r="Q289" s="967"/>
      <c r="R289" s="968"/>
      <c r="S289" s="968"/>
      <c r="T289" s="968"/>
      <c r="U289" s="968"/>
      <c r="V289" s="968"/>
      <c r="W289" s="968"/>
      <c r="X289" s="968"/>
      <c r="Y289" s="968"/>
      <c r="Z289" s="968"/>
      <c r="AA289" s="96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7"/>
      <c r="B290" s="238"/>
      <c r="C290" s="237"/>
      <c r="D290" s="238"/>
      <c r="E290" s="237"/>
      <c r="F290" s="299"/>
      <c r="G290" s="219"/>
      <c r="H290" s="220"/>
      <c r="I290" s="220"/>
      <c r="J290" s="220"/>
      <c r="K290" s="220"/>
      <c r="L290" s="220"/>
      <c r="M290" s="220"/>
      <c r="N290" s="220"/>
      <c r="O290" s="220"/>
      <c r="P290" s="221"/>
      <c r="Q290" s="967"/>
      <c r="R290" s="968"/>
      <c r="S290" s="968"/>
      <c r="T290" s="968"/>
      <c r="U290" s="968"/>
      <c r="V290" s="968"/>
      <c r="W290" s="968"/>
      <c r="X290" s="968"/>
      <c r="Y290" s="968"/>
      <c r="Z290" s="968"/>
      <c r="AA290" s="969"/>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7"/>
      <c r="B291" s="238"/>
      <c r="C291" s="237"/>
      <c r="D291" s="238"/>
      <c r="E291" s="237"/>
      <c r="F291" s="299"/>
      <c r="G291" s="219"/>
      <c r="H291" s="220"/>
      <c r="I291" s="220"/>
      <c r="J291" s="220"/>
      <c r="K291" s="220"/>
      <c r="L291" s="220"/>
      <c r="M291" s="220"/>
      <c r="N291" s="220"/>
      <c r="O291" s="220"/>
      <c r="P291" s="221"/>
      <c r="Q291" s="967"/>
      <c r="R291" s="968"/>
      <c r="S291" s="968"/>
      <c r="T291" s="968"/>
      <c r="U291" s="968"/>
      <c r="V291" s="968"/>
      <c r="W291" s="968"/>
      <c r="X291" s="968"/>
      <c r="Y291" s="968"/>
      <c r="Z291" s="968"/>
      <c r="AA291" s="96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7"/>
      <c r="B292" s="238"/>
      <c r="C292" s="237"/>
      <c r="D292" s="238"/>
      <c r="E292" s="237"/>
      <c r="F292" s="299"/>
      <c r="G292" s="222"/>
      <c r="H292" s="179"/>
      <c r="I292" s="179"/>
      <c r="J292" s="179"/>
      <c r="K292" s="179"/>
      <c r="L292" s="179"/>
      <c r="M292" s="179"/>
      <c r="N292" s="179"/>
      <c r="O292" s="179"/>
      <c r="P292" s="223"/>
      <c r="Q292" s="970"/>
      <c r="R292" s="971"/>
      <c r="S292" s="971"/>
      <c r="T292" s="971"/>
      <c r="U292" s="971"/>
      <c r="V292" s="971"/>
      <c r="W292" s="971"/>
      <c r="X292" s="971"/>
      <c r="Y292" s="971"/>
      <c r="Z292" s="971"/>
      <c r="AA292" s="97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7"/>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7"/>
      <c r="B295" s="238"/>
      <c r="C295" s="237"/>
      <c r="D295" s="238"/>
      <c r="E295" s="237"/>
      <c r="F295" s="299"/>
      <c r="G295" s="217"/>
      <c r="H295" s="176"/>
      <c r="I295" s="176"/>
      <c r="J295" s="176"/>
      <c r="K295" s="176"/>
      <c r="L295" s="176"/>
      <c r="M295" s="176"/>
      <c r="N295" s="176"/>
      <c r="O295" s="176"/>
      <c r="P295" s="218"/>
      <c r="Q295" s="964"/>
      <c r="R295" s="965"/>
      <c r="S295" s="965"/>
      <c r="T295" s="965"/>
      <c r="U295" s="965"/>
      <c r="V295" s="965"/>
      <c r="W295" s="965"/>
      <c r="X295" s="965"/>
      <c r="Y295" s="965"/>
      <c r="Z295" s="965"/>
      <c r="AA295" s="96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7"/>
      <c r="B296" s="238"/>
      <c r="C296" s="237"/>
      <c r="D296" s="238"/>
      <c r="E296" s="237"/>
      <c r="F296" s="299"/>
      <c r="G296" s="219"/>
      <c r="H296" s="220"/>
      <c r="I296" s="220"/>
      <c r="J296" s="220"/>
      <c r="K296" s="220"/>
      <c r="L296" s="220"/>
      <c r="M296" s="220"/>
      <c r="N296" s="220"/>
      <c r="O296" s="220"/>
      <c r="P296" s="221"/>
      <c r="Q296" s="967"/>
      <c r="R296" s="968"/>
      <c r="S296" s="968"/>
      <c r="T296" s="968"/>
      <c r="U296" s="968"/>
      <c r="V296" s="968"/>
      <c r="W296" s="968"/>
      <c r="X296" s="968"/>
      <c r="Y296" s="968"/>
      <c r="Z296" s="968"/>
      <c r="AA296" s="96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7"/>
      <c r="B297" s="238"/>
      <c r="C297" s="237"/>
      <c r="D297" s="238"/>
      <c r="E297" s="237"/>
      <c r="F297" s="299"/>
      <c r="G297" s="219"/>
      <c r="H297" s="220"/>
      <c r="I297" s="220"/>
      <c r="J297" s="220"/>
      <c r="K297" s="220"/>
      <c r="L297" s="220"/>
      <c r="M297" s="220"/>
      <c r="N297" s="220"/>
      <c r="O297" s="220"/>
      <c r="P297" s="221"/>
      <c r="Q297" s="967"/>
      <c r="R297" s="968"/>
      <c r="S297" s="968"/>
      <c r="T297" s="968"/>
      <c r="U297" s="968"/>
      <c r="V297" s="968"/>
      <c r="W297" s="968"/>
      <c r="X297" s="968"/>
      <c r="Y297" s="968"/>
      <c r="Z297" s="968"/>
      <c r="AA297" s="969"/>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7"/>
      <c r="B298" s="238"/>
      <c r="C298" s="237"/>
      <c r="D298" s="238"/>
      <c r="E298" s="237"/>
      <c r="F298" s="299"/>
      <c r="G298" s="219"/>
      <c r="H298" s="220"/>
      <c r="I298" s="220"/>
      <c r="J298" s="220"/>
      <c r="K298" s="220"/>
      <c r="L298" s="220"/>
      <c r="M298" s="220"/>
      <c r="N298" s="220"/>
      <c r="O298" s="220"/>
      <c r="P298" s="221"/>
      <c r="Q298" s="967"/>
      <c r="R298" s="968"/>
      <c r="S298" s="968"/>
      <c r="T298" s="968"/>
      <c r="U298" s="968"/>
      <c r="V298" s="968"/>
      <c r="W298" s="968"/>
      <c r="X298" s="968"/>
      <c r="Y298" s="968"/>
      <c r="Z298" s="968"/>
      <c r="AA298" s="96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7"/>
      <c r="B299" s="238"/>
      <c r="C299" s="237"/>
      <c r="D299" s="238"/>
      <c r="E299" s="237"/>
      <c r="F299" s="299"/>
      <c r="G299" s="222"/>
      <c r="H299" s="179"/>
      <c r="I299" s="179"/>
      <c r="J299" s="179"/>
      <c r="K299" s="179"/>
      <c r="L299" s="179"/>
      <c r="M299" s="179"/>
      <c r="N299" s="179"/>
      <c r="O299" s="179"/>
      <c r="P299" s="223"/>
      <c r="Q299" s="970"/>
      <c r="R299" s="971"/>
      <c r="S299" s="971"/>
      <c r="T299" s="971"/>
      <c r="U299" s="971"/>
      <c r="V299" s="971"/>
      <c r="W299" s="971"/>
      <c r="X299" s="971"/>
      <c r="Y299" s="971"/>
      <c r="Z299" s="971"/>
      <c r="AA299" s="97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7"/>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7"/>
      <c r="B302" s="238"/>
      <c r="C302" s="237"/>
      <c r="D302" s="238"/>
      <c r="E302" s="237"/>
      <c r="F302" s="299"/>
      <c r="G302" s="217"/>
      <c r="H302" s="176"/>
      <c r="I302" s="176"/>
      <c r="J302" s="176"/>
      <c r="K302" s="176"/>
      <c r="L302" s="176"/>
      <c r="M302" s="176"/>
      <c r="N302" s="176"/>
      <c r="O302" s="176"/>
      <c r="P302" s="218"/>
      <c r="Q302" s="964"/>
      <c r="R302" s="965"/>
      <c r="S302" s="965"/>
      <c r="T302" s="965"/>
      <c r="U302" s="965"/>
      <c r="V302" s="965"/>
      <c r="W302" s="965"/>
      <c r="X302" s="965"/>
      <c r="Y302" s="965"/>
      <c r="Z302" s="965"/>
      <c r="AA302" s="96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7"/>
      <c r="B303" s="238"/>
      <c r="C303" s="237"/>
      <c r="D303" s="238"/>
      <c r="E303" s="237"/>
      <c r="F303" s="299"/>
      <c r="G303" s="219"/>
      <c r="H303" s="220"/>
      <c r="I303" s="220"/>
      <c r="J303" s="220"/>
      <c r="K303" s="220"/>
      <c r="L303" s="220"/>
      <c r="M303" s="220"/>
      <c r="N303" s="220"/>
      <c r="O303" s="220"/>
      <c r="P303" s="221"/>
      <c r="Q303" s="967"/>
      <c r="R303" s="968"/>
      <c r="S303" s="968"/>
      <c r="T303" s="968"/>
      <c r="U303" s="968"/>
      <c r="V303" s="968"/>
      <c r="W303" s="968"/>
      <c r="X303" s="968"/>
      <c r="Y303" s="968"/>
      <c r="Z303" s="968"/>
      <c r="AA303" s="96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7"/>
      <c r="B304" s="238"/>
      <c r="C304" s="237"/>
      <c r="D304" s="238"/>
      <c r="E304" s="237"/>
      <c r="F304" s="299"/>
      <c r="G304" s="219"/>
      <c r="H304" s="220"/>
      <c r="I304" s="220"/>
      <c r="J304" s="220"/>
      <c r="K304" s="220"/>
      <c r="L304" s="220"/>
      <c r="M304" s="220"/>
      <c r="N304" s="220"/>
      <c r="O304" s="220"/>
      <c r="P304" s="221"/>
      <c r="Q304" s="967"/>
      <c r="R304" s="968"/>
      <c r="S304" s="968"/>
      <c r="T304" s="968"/>
      <c r="U304" s="968"/>
      <c r="V304" s="968"/>
      <c r="W304" s="968"/>
      <c r="X304" s="968"/>
      <c r="Y304" s="968"/>
      <c r="Z304" s="968"/>
      <c r="AA304" s="969"/>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7"/>
      <c r="B305" s="238"/>
      <c r="C305" s="237"/>
      <c r="D305" s="238"/>
      <c r="E305" s="237"/>
      <c r="F305" s="299"/>
      <c r="G305" s="219"/>
      <c r="H305" s="220"/>
      <c r="I305" s="220"/>
      <c r="J305" s="220"/>
      <c r="K305" s="220"/>
      <c r="L305" s="220"/>
      <c r="M305" s="220"/>
      <c r="N305" s="220"/>
      <c r="O305" s="220"/>
      <c r="P305" s="221"/>
      <c r="Q305" s="967"/>
      <c r="R305" s="968"/>
      <c r="S305" s="968"/>
      <c r="T305" s="968"/>
      <c r="U305" s="968"/>
      <c r="V305" s="968"/>
      <c r="W305" s="968"/>
      <c r="X305" s="968"/>
      <c r="Y305" s="968"/>
      <c r="Z305" s="968"/>
      <c r="AA305" s="96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7"/>
      <c r="B306" s="238"/>
      <c r="C306" s="237"/>
      <c r="D306" s="238"/>
      <c r="E306" s="300"/>
      <c r="F306" s="301"/>
      <c r="G306" s="222"/>
      <c r="H306" s="179"/>
      <c r="I306" s="179"/>
      <c r="J306" s="179"/>
      <c r="K306" s="179"/>
      <c r="L306" s="179"/>
      <c r="M306" s="179"/>
      <c r="N306" s="179"/>
      <c r="O306" s="179"/>
      <c r="P306" s="223"/>
      <c r="Q306" s="970"/>
      <c r="R306" s="971"/>
      <c r="S306" s="971"/>
      <c r="T306" s="971"/>
      <c r="U306" s="971"/>
      <c r="V306" s="971"/>
      <c r="W306" s="971"/>
      <c r="X306" s="971"/>
      <c r="Y306" s="971"/>
      <c r="Z306" s="971"/>
      <c r="AA306" s="97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7"/>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7"/>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7"/>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7"/>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7"/>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7"/>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15">
      <c r="A333" s="97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7"/>
      <c r="B334" s="238"/>
      <c r="C334" s="237"/>
      <c r="D334" s="238"/>
      <c r="E334" s="237"/>
      <c r="F334" s="299"/>
      <c r="G334" s="217"/>
      <c r="H334" s="176"/>
      <c r="I334" s="176"/>
      <c r="J334" s="176"/>
      <c r="K334" s="176"/>
      <c r="L334" s="176"/>
      <c r="M334" s="176"/>
      <c r="N334" s="176"/>
      <c r="O334" s="176"/>
      <c r="P334" s="218"/>
      <c r="Q334" s="964"/>
      <c r="R334" s="965"/>
      <c r="S334" s="965"/>
      <c r="T334" s="965"/>
      <c r="U334" s="965"/>
      <c r="V334" s="965"/>
      <c r="W334" s="965"/>
      <c r="X334" s="965"/>
      <c r="Y334" s="965"/>
      <c r="Z334" s="965"/>
      <c r="AA334" s="96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7"/>
      <c r="B335" s="238"/>
      <c r="C335" s="237"/>
      <c r="D335" s="238"/>
      <c r="E335" s="237"/>
      <c r="F335" s="299"/>
      <c r="G335" s="219"/>
      <c r="H335" s="220"/>
      <c r="I335" s="220"/>
      <c r="J335" s="220"/>
      <c r="K335" s="220"/>
      <c r="L335" s="220"/>
      <c r="M335" s="220"/>
      <c r="N335" s="220"/>
      <c r="O335" s="220"/>
      <c r="P335" s="221"/>
      <c r="Q335" s="967"/>
      <c r="R335" s="968"/>
      <c r="S335" s="968"/>
      <c r="T335" s="968"/>
      <c r="U335" s="968"/>
      <c r="V335" s="968"/>
      <c r="W335" s="968"/>
      <c r="X335" s="968"/>
      <c r="Y335" s="968"/>
      <c r="Z335" s="968"/>
      <c r="AA335" s="96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7"/>
      <c r="B336" s="238"/>
      <c r="C336" s="237"/>
      <c r="D336" s="238"/>
      <c r="E336" s="237"/>
      <c r="F336" s="299"/>
      <c r="G336" s="219"/>
      <c r="H336" s="220"/>
      <c r="I336" s="220"/>
      <c r="J336" s="220"/>
      <c r="K336" s="220"/>
      <c r="L336" s="220"/>
      <c r="M336" s="220"/>
      <c r="N336" s="220"/>
      <c r="O336" s="220"/>
      <c r="P336" s="221"/>
      <c r="Q336" s="967"/>
      <c r="R336" s="968"/>
      <c r="S336" s="968"/>
      <c r="T336" s="968"/>
      <c r="U336" s="968"/>
      <c r="V336" s="968"/>
      <c r="W336" s="968"/>
      <c r="X336" s="968"/>
      <c r="Y336" s="968"/>
      <c r="Z336" s="968"/>
      <c r="AA336" s="969"/>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7"/>
      <c r="B337" s="238"/>
      <c r="C337" s="237"/>
      <c r="D337" s="238"/>
      <c r="E337" s="237"/>
      <c r="F337" s="299"/>
      <c r="G337" s="219"/>
      <c r="H337" s="220"/>
      <c r="I337" s="220"/>
      <c r="J337" s="220"/>
      <c r="K337" s="220"/>
      <c r="L337" s="220"/>
      <c r="M337" s="220"/>
      <c r="N337" s="220"/>
      <c r="O337" s="220"/>
      <c r="P337" s="221"/>
      <c r="Q337" s="967"/>
      <c r="R337" s="968"/>
      <c r="S337" s="968"/>
      <c r="T337" s="968"/>
      <c r="U337" s="968"/>
      <c r="V337" s="968"/>
      <c r="W337" s="968"/>
      <c r="X337" s="968"/>
      <c r="Y337" s="968"/>
      <c r="Z337" s="968"/>
      <c r="AA337" s="96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7"/>
      <c r="B338" s="238"/>
      <c r="C338" s="237"/>
      <c r="D338" s="238"/>
      <c r="E338" s="237"/>
      <c r="F338" s="299"/>
      <c r="G338" s="222"/>
      <c r="H338" s="179"/>
      <c r="I338" s="179"/>
      <c r="J338" s="179"/>
      <c r="K338" s="179"/>
      <c r="L338" s="179"/>
      <c r="M338" s="179"/>
      <c r="N338" s="179"/>
      <c r="O338" s="179"/>
      <c r="P338" s="223"/>
      <c r="Q338" s="970"/>
      <c r="R338" s="971"/>
      <c r="S338" s="971"/>
      <c r="T338" s="971"/>
      <c r="U338" s="971"/>
      <c r="V338" s="971"/>
      <c r="W338" s="971"/>
      <c r="X338" s="971"/>
      <c r="Y338" s="971"/>
      <c r="Z338" s="971"/>
      <c r="AA338" s="97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7"/>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7"/>
      <c r="B341" s="238"/>
      <c r="C341" s="237"/>
      <c r="D341" s="238"/>
      <c r="E341" s="237"/>
      <c r="F341" s="299"/>
      <c r="G341" s="217"/>
      <c r="H341" s="176"/>
      <c r="I341" s="176"/>
      <c r="J341" s="176"/>
      <c r="K341" s="176"/>
      <c r="L341" s="176"/>
      <c r="M341" s="176"/>
      <c r="N341" s="176"/>
      <c r="O341" s="176"/>
      <c r="P341" s="218"/>
      <c r="Q341" s="964"/>
      <c r="R341" s="965"/>
      <c r="S341" s="965"/>
      <c r="T341" s="965"/>
      <c r="U341" s="965"/>
      <c r="V341" s="965"/>
      <c r="W341" s="965"/>
      <c r="X341" s="965"/>
      <c r="Y341" s="965"/>
      <c r="Z341" s="965"/>
      <c r="AA341" s="96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7"/>
      <c r="B342" s="238"/>
      <c r="C342" s="237"/>
      <c r="D342" s="238"/>
      <c r="E342" s="237"/>
      <c r="F342" s="299"/>
      <c r="G342" s="219"/>
      <c r="H342" s="220"/>
      <c r="I342" s="220"/>
      <c r="J342" s="220"/>
      <c r="K342" s="220"/>
      <c r="L342" s="220"/>
      <c r="M342" s="220"/>
      <c r="N342" s="220"/>
      <c r="O342" s="220"/>
      <c r="P342" s="221"/>
      <c r="Q342" s="967"/>
      <c r="R342" s="968"/>
      <c r="S342" s="968"/>
      <c r="T342" s="968"/>
      <c r="U342" s="968"/>
      <c r="V342" s="968"/>
      <c r="W342" s="968"/>
      <c r="X342" s="968"/>
      <c r="Y342" s="968"/>
      <c r="Z342" s="968"/>
      <c r="AA342" s="96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7"/>
      <c r="B343" s="238"/>
      <c r="C343" s="237"/>
      <c r="D343" s="238"/>
      <c r="E343" s="237"/>
      <c r="F343" s="299"/>
      <c r="G343" s="219"/>
      <c r="H343" s="220"/>
      <c r="I343" s="220"/>
      <c r="J343" s="220"/>
      <c r="K343" s="220"/>
      <c r="L343" s="220"/>
      <c r="M343" s="220"/>
      <c r="N343" s="220"/>
      <c r="O343" s="220"/>
      <c r="P343" s="221"/>
      <c r="Q343" s="967"/>
      <c r="R343" s="968"/>
      <c r="S343" s="968"/>
      <c r="T343" s="968"/>
      <c r="U343" s="968"/>
      <c r="V343" s="968"/>
      <c r="W343" s="968"/>
      <c r="X343" s="968"/>
      <c r="Y343" s="968"/>
      <c r="Z343" s="968"/>
      <c r="AA343" s="969"/>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7"/>
      <c r="B344" s="238"/>
      <c r="C344" s="237"/>
      <c r="D344" s="238"/>
      <c r="E344" s="237"/>
      <c r="F344" s="299"/>
      <c r="G344" s="219"/>
      <c r="H344" s="220"/>
      <c r="I344" s="220"/>
      <c r="J344" s="220"/>
      <c r="K344" s="220"/>
      <c r="L344" s="220"/>
      <c r="M344" s="220"/>
      <c r="N344" s="220"/>
      <c r="O344" s="220"/>
      <c r="P344" s="221"/>
      <c r="Q344" s="967"/>
      <c r="R344" s="968"/>
      <c r="S344" s="968"/>
      <c r="T344" s="968"/>
      <c r="U344" s="968"/>
      <c r="V344" s="968"/>
      <c r="W344" s="968"/>
      <c r="X344" s="968"/>
      <c r="Y344" s="968"/>
      <c r="Z344" s="968"/>
      <c r="AA344" s="96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7"/>
      <c r="B345" s="238"/>
      <c r="C345" s="237"/>
      <c r="D345" s="238"/>
      <c r="E345" s="237"/>
      <c r="F345" s="299"/>
      <c r="G345" s="222"/>
      <c r="H345" s="179"/>
      <c r="I345" s="179"/>
      <c r="J345" s="179"/>
      <c r="K345" s="179"/>
      <c r="L345" s="179"/>
      <c r="M345" s="179"/>
      <c r="N345" s="179"/>
      <c r="O345" s="179"/>
      <c r="P345" s="223"/>
      <c r="Q345" s="970"/>
      <c r="R345" s="971"/>
      <c r="S345" s="971"/>
      <c r="T345" s="971"/>
      <c r="U345" s="971"/>
      <c r="V345" s="971"/>
      <c r="W345" s="971"/>
      <c r="X345" s="971"/>
      <c r="Y345" s="971"/>
      <c r="Z345" s="971"/>
      <c r="AA345" s="97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7"/>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7"/>
      <c r="B348" s="238"/>
      <c r="C348" s="237"/>
      <c r="D348" s="238"/>
      <c r="E348" s="237"/>
      <c r="F348" s="299"/>
      <c r="G348" s="217"/>
      <c r="H348" s="176"/>
      <c r="I348" s="176"/>
      <c r="J348" s="176"/>
      <c r="K348" s="176"/>
      <c r="L348" s="176"/>
      <c r="M348" s="176"/>
      <c r="N348" s="176"/>
      <c r="O348" s="176"/>
      <c r="P348" s="218"/>
      <c r="Q348" s="964"/>
      <c r="R348" s="965"/>
      <c r="S348" s="965"/>
      <c r="T348" s="965"/>
      <c r="U348" s="965"/>
      <c r="V348" s="965"/>
      <c r="W348" s="965"/>
      <c r="X348" s="965"/>
      <c r="Y348" s="965"/>
      <c r="Z348" s="965"/>
      <c r="AA348" s="96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7"/>
      <c r="B349" s="238"/>
      <c r="C349" s="237"/>
      <c r="D349" s="238"/>
      <c r="E349" s="237"/>
      <c r="F349" s="299"/>
      <c r="G349" s="219"/>
      <c r="H349" s="220"/>
      <c r="I349" s="220"/>
      <c r="J349" s="220"/>
      <c r="K349" s="220"/>
      <c r="L349" s="220"/>
      <c r="M349" s="220"/>
      <c r="N349" s="220"/>
      <c r="O349" s="220"/>
      <c r="P349" s="221"/>
      <c r="Q349" s="967"/>
      <c r="R349" s="968"/>
      <c r="S349" s="968"/>
      <c r="T349" s="968"/>
      <c r="U349" s="968"/>
      <c r="V349" s="968"/>
      <c r="W349" s="968"/>
      <c r="X349" s="968"/>
      <c r="Y349" s="968"/>
      <c r="Z349" s="968"/>
      <c r="AA349" s="96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7"/>
      <c r="B350" s="238"/>
      <c r="C350" s="237"/>
      <c r="D350" s="238"/>
      <c r="E350" s="237"/>
      <c r="F350" s="299"/>
      <c r="G350" s="219"/>
      <c r="H350" s="220"/>
      <c r="I350" s="220"/>
      <c r="J350" s="220"/>
      <c r="K350" s="220"/>
      <c r="L350" s="220"/>
      <c r="M350" s="220"/>
      <c r="N350" s="220"/>
      <c r="O350" s="220"/>
      <c r="P350" s="221"/>
      <c r="Q350" s="967"/>
      <c r="R350" s="968"/>
      <c r="S350" s="968"/>
      <c r="T350" s="968"/>
      <c r="U350" s="968"/>
      <c r="V350" s="968"/>
      <c r="W350" s="968"/>
      <c r="X350" s="968"/>
      <c r="Y350" s="968"/>
      <c r="Z350" s="968"/>
      <c r="AA350" s="969"/>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7"/>
      <c r="B351" s="238"/>
      <c r="C351" s="237"/>
      <c r="D351" s="238"/>
      <c r="E351" s="237"/>
      <c r="F351" s="299"/>
      <c r="G351" s="219"/>
      <c r="H351" s="220"/>
      <c r="I351" s="220"/>
      <c r="J351" s="220"/>
      <c r="K351" s="220"/>
      <c r="L351" s="220"/>
      <c r="M351" s="220"/>
      <c r="N351" s="220"/>
      <c r="O351" s="220"/>
      <c r="P351" s="221"/>
      <c r="Q351" s="967"/>
      <c r="R351" s="968"/>
      <c r="S351" s="968"/>
      <c r="T351" s="968"/>
      <c r="U351" s="968"/>
      <c r="V351" s="968"/>
      <c r="W351" s="968"/>
      <c r="X351" s="968"/>
      <c r="Y351" s="968"/>
      <c r="Z351" s="968"/>
      <c r="AA351" s="96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7"/>
      <c r="B352" s="238"/>
      <c r="C352" s="237"/>
      <c r="D352" s="238"/>
      <c r="E352" s="237"/>
      <c r="F352" s="299"/>
      <c r="G352" s="222"/>
      <c r="H352" s="179"/>
      <c r="I352" s="179"/>
      <c r="J352" s="179"/>
      <c r="K352" s="179"/>
      <c r="L352" s="179"/>
      <c r="M352" s="179"/>
      <c r="N352" s="179"/>
      <c r="O352" s="179"/>
      <c r="P352" s="223"/>
      <c r="Q352" s="970"/>
      <c r="R352" s="971"/>
      <c r="S352" s="971"/>
      <c r="T352" s="971"/>
      <c r="U352" s="971"/>
      <c r="V352" s="971"/>
      <c r="W352" s="971"/>
      <c r="X352" s="971"/>
      <c r="Y352" s="971"/>
      <c r="Z352" s="971"/>
      <c r="AA352" s="97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7"/>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7"/>
      <c r="B355" s="238"/>
      <c r="C355" s="237"/>
      <c r="D355" s="238"/>
      <c r="E355" s="237"/>
      <c r="F355" s="299"/>
      <c r="G355" s="217"/>
      <c r="H355" s="176"/>
      <c r="I355" s="176"/>
      <c r="J355" s="176"/>
      <c r="K355" s="176"/>
      <c r="L355" s="176"/>
      <c r="M355" s="176"/>
      <c r="N355" s="176"/>
      <c r="O355" s="176"/>
      <c r="P355" s="218"/>
      <c r="Q355" s="964"/>
      <c r="R355" s="965"/>
      <c r="S355" s="965"/>
      <c r="T355" s="965"/>
      <c r="U355" s="965"/>
      <c r="V355" s="965"/>
      <c r="W355" s="965"/>
      <c r="X355" s="965"/>
      <c r="Y355" s="965"/>
      <c r="Z355" s="965"/>
      <c r="AA355" s="96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7"/>
      <c r="B356" s="238"/>
      <c r="C356" s="237"/>
      <c r="D356" s="238"/>
      <c r="E356" s="237"/>
      <c r="F356" s="299"/>
      <c r="G356" s="219"/>
      <c r="H356" s="220"/>
      <c r="I356" s="220"/>
      <c r="J356" s="220"/>
      <c r="K356" s="220"/>
      <c r="L356" s="220"/>
      <c r="M356" s="220"/>
      <c r="N356" s="220"/>
      <c r="O356" s="220"/>
      <c r="P356" s="221"/>
      <c r="Q356" s="967"/>
      <c r="R356" s="968"/>
      <c r="S356" s="968"/>
      <c r="T356" s="968"/>
      <c r="U356" s="968"/>
      <c r="V356" s="968"/>
      <c r="W356" s="968"/>
      <c r="X356" s="968"/>
      <c r="Y356" s="968"/>
      <c r="Z356" s="968"/>
      <c r="AA356" s="96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7"/>
      <c r="B357" s="238"/>
      <c r="C357" s="237"/>
      <c r="D357" s="238"/>
      <c r="E357" s="237"/>
      <c r="F357" s="299"/>
      <c r="G357" s="219"/>
      <c r="H357" s="220"/>
      <c r="I357" s="220"/>
      <c r="J357" s="220"/>
      <c r="K357" s="220"/>
      <c r="L357" s="220"/>
      <c r="M357" s="220"/>
      <c r="N357" s="220"/>
      <c r="O357" s="220"/>
      <c r="P357" s="221"/>
      <c r="Q357" s="967"/>
      <c r="R357" s="968"/>
      <c r="S357" s="968"/>
      <c r="T357" s="968"/>
      <c r="U357" s="968"/>
      <c r="V357" s="968"/>
      <c r="W357" s="968"/>
      <c r="X357" s="968"/>
      <c r="Y357" s="968"/>
      <c r="Z357" s="968"/>
      <c r="AA357" s="969"/>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7"/>
      <c r="B358" s="238"/>
      <c r="C358" s="237"/>
      <c r="D358" s="238"/>
      <c r="E358" s="237"/>
      <c r="F358" s="299"/>
      <c r="G358" s="219"/>
      <c r="H358" s="220"/>
      <c r="I358" s="220"/>
      <c r="J358" s="220"/>
      <c r="K358" s="220"/>
      <c r="L358" s="220"/>
      <c r="M358" s="220"/>
      <c r="N358" s="220"/>
      <c r="O358" s="220"/>
      <c r="P358" s="221"/>
      <c r="Q358" s="967"/>
      <c r="R358" s="968"/>
      <c r="S358" s="968"/>
      <c r="T358" s="968"/>
      <c r="U358" s="968"/>
      <c r="V358" s="968"/>
      <c r="W358" s="968"/>
      <c r="X358" s="968"/>
      <c r="Y358" s="968"/>
      <c r="Z358" s="968"/>
      <c r="AA358" s="96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7"/>
      <c r="B359" s="238"/>
      <c r="C359" s="237"/>
      <c r="D359" s="238"/>
      <c r="E359" s="237"/>
      <c r="F359" s="299"/>
      <c r="G359" s="222"/>
      <c r="H359" s="179"/>
      <c r="I359" s="179"/>
      <c r="J359" s="179"/>
      <c r="K359" s="179"/>
      <c r="L359" s="179"/>
      <c r="M359" s="179"/>
      <c r="N359" s="179"/>
      <c r="O359" s="179"/>
      <c r="P359" s="223"/>
      <c r="Q359" s="970"/>
      <c r="R359" s="971"/>
      <c r="S359" s="971"/>
      <c r="T359" s="971"/>
      <c r="U359" s="971"/>
      <c r="V359" s="971"/>
      <c r="W359" s="971"/>
      <c r="X359" s="971"/>
      <c r="Y359" s="971"/>
      <c r="Z359" s="971"/>
      <c r="AA359" s="97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7"/>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7"/>
      <c r="B362" s="238"/>
      <c r="C362" s="237"/>
      <c r="D362" s="238"/>
      <c r="E362" s="237"/>
      <c r="F362" s="299"/>
      <c r="G362" s="217"/>
      <c r="H362" s="176"/>
      <c r="I362" s="176"/>
      <c r="J362" s="176"/>
      <c r="K362" s="176"/>
      <c r="L362" s="176"/>
      <c r="M362" s="176"/>
      <c r="N362" s="176"/>
      <c r="O362" s="176"/>
      <c r="P362" s="218"/>
      <c r="Q362" s="964"/>
      <c r="R362" s="965"/>
      <c r="S362" s="965"/>
      <c r="T362" s="965"/>
      <c r="U362" s="965"/>
      <c r="V362" s="965"/>
      <c r="W362" s="965"/>
      <c r="X362" s="965"/>
      <c r="Y362" s="965"/>
      <c r="Z362" s="965"/>
      <c r="AA362" s="96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7"/>
      <c r="B363" s="238"/>
      <c r="C363" s="237"/>
      <c r="D363" s="238"/>
      <c r="E363" s="237"/>
      <c r="F363" s="299"/>
      <c r="G363" s="219"/>
      <c r="H363" s="220"/>
      <c r="I363" s="220"/>
      <c r="J363" s="220"/>
      <c r="K363" s="220"/>
      <c r="L363" s="220"/>
      <c r="M363" s="220"/>
      <c r="N363" s="220"/>
      <c r="O363" s="220"/>
      <c r="P363" s="221"/>
      <c r="Q363" s="967"/>
      <c r="R363" s="968"/>
      <c r="S363" s="968"/>
      <c r="T363" s="968"/>
      <c r="U363" s="968"/>
      <c r="V363" s="968"/>
      <c r="W363" s="968"/>
      <c r="X363" s="968"/>
      <c r="Y363" s="968"/>
      <c r="Z363" s="968"/>
      <c r="AA363" s="96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7"/>
      <c r="B364" s="238"/>
      <c r="C364" s="237"/>
      <c r="D364" s="238"/>
      <c r="E364" s="237"/>
      <c r="F364" s="299"/>
      <c r="G364" s="219"/>
      <c r="H364" s="220"/>
      <c r="I364" s="220"/>
      <c r="J364" s="220"/>
      <c r="K364" s="220"/>
      <c r="L364" s="220"/>
      <c r="M364" s="220"/>
      <c r="N364" s="220"/>
      <c r="O364" s="220"/>
      <c r="P364" s="221"/>
      <c r="Q364" s="967"/>
      <c r="R364" s="968"/>
      <c r="S364" s="968"/>
      <c r="T364" s="968"/>
      <c r="U364" s="968"/>
      <c r="V364" s="968"/>
      <c r="W364" s="968"/>
      <c r="X364" s="968"/>
      <c r="Y364" s="968"/>
      <c r="Z364" s="968"/>
      <c r="AA364" s="969"/>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7"/>
      <c r="B365" s="238"/>
      <c r="C365" s="237"/>
      <c r="D365" s="238"/>
      <c r="E365" s="237"/>
      <c r="F365" s="299"/>
      <c r="G365" s="219"/>
      <c r="H365" s="220"/>
      <c r="I365" s="220"/>
      <c r="J365" s="220"/>
      <c r="K365" s="220"/>
      <c r="L365" s="220"/>
      <c r="M365" s="220"/>
      <c r="N365" s="220"/>
      <c r="O365" s="220"/>
      <c r="P365" s="221"/>
      <c r="Q365" s="967"/>
      <c r="R365" s="968"/>
      <c r="S365" s="968"/>
      <c r="T365" s="968"/>
      <c r="U365" s="968"/>
      <c r="V365" s="968"/>
      <c r="W365" s="968"/>
      <c r="X365" s="968"/>
      <c r="Y365" s="968"/>
      <c r="Z365" s="968"/>
      <c r="AA365" s="96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7"/>
      <c r="B366" s="238"/>
      <c r="C366" s="237"/>
      <c r="D366" s="238"/>
      <c r="E366" s="300"/>
      <c r="F366" s="301"/>
      <c r="G366" s="222"/>
      <c r="H366" s="179"/>
      <c r="I366" s="179"/>
      <c r="J366" s="179"/>
      <c r="K366" s="179"/>
      <c r="L366" s="179"/>
      <c r="M366" s="179"/>
      <c r="N366" s="179"/>
      <c r="O366" s="179"/>
      <c r="P366" s="223"/>
      <c r="Q366" s="970"/>
      <c r="R366" s="971"/>
      <c r="S366" s="971"/>
      <c r="T366" s="971"/>
      <c r="U366" s="971"/>
      <c r="V366" s="971"/>
      <c r="W366" s="971"/>
      <c r="X366" s="971"/>
      <c r="Y366" s="971"/>
      <c r="Z366" s="971"/>
      <c r="AA366" s="97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7"/>
      <c r="B369" s="238"/>
      <c r="C369" s="237"/>
      <c r="D369" s="238"/>
      <c r="E369" s="412"/>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3"/>
      <c r="AY369">
        <f>$AY$367</f>
        <v>0</v>
      </c>
    </row>
    <row r="370" spans="1:51" ht="45" hidden="1" customHeight="1" x14ac:dyDescent="0.15">
      <c r="A370" s="97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7"/>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7"/>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7"/>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7"/>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7"/>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7"/>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15">
      <c r="A393" s="97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7"/>
      <c r="B394" s="238"/>
      <c r="C394" s="237"/>
      <c r="D394" s="238"/>
      <c r="E394" s="237"/>
      <c r="F394" s="299"/>
      <c r="G394" s="217"/>
      <c r="H394" s="176"/>
      <c r="I394" s="176"/>
      <c r="J394" s="176"/>
      <c r="K394" s="176"/>
      <c r="L394" s="176"/>
      <c r="M394" s="176"/>
      <c r="N394" s="176"/>
      <c r="O394" s="176"/>
      <c r="P394" s="218"/>
      <c r="Q394" s="964"/>
      <c r="R394" s="965"/>
      <c r="S394" s="965"/>
      <c r="T394" s="965"/>
      <c r="U394" s="965"/>
      <c r="V394" s="965"/>
      <c r="W394" s="965"/>
      <c r="X394" s="965"/>
      <c r="Y394" s="965"/>
      <c r="Z394" s="965"/>
      <c r="AA394" s="96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7"/>
      <c r="B395" s="238"/>
      <c r="C395" s="237"/>
      <c r="D395" s="238"/>
      <c r="E395" s="237"/>
      <c r="F395" s="299"/>
      <c r="G395" s="219"/>
      <c r="H395" s="220"/>
      <c r="I395" s="220"/>
      <c r="J395" s="220"/>
      <c r="K395" s="220"/>
      <c r="L395" s="220"/>
      <c r="M395" s="220"/>
      <c r="N395" s="220"/>
      <c r="O395" s="220"/>
      <c r="P395" s="221"/>
      <c r="Q395" s="967"/>
      <c r="R395" s="968"/>
      <c r="S395" s="968"/>
      <c r="T395" s="968"/>
      <c r="U395" s="968"/>
      <c r="V395" s="968"/>
      <c r="W395" s="968"/>
      <c r="X395" s="968"/>
      <c r="Y395" s="968"/>
      <c r="Z395" s="968"/>
      <c r="AA395" s="96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7"/>
      <c r="B396" s="238"/>
      <c r="C396" s="237"/>
      <c r="D396" s="238"/>
      <c r="E396" s="237"/>
      <c r="F396" s="299"/>
      <c r="G396" s="219"/>
      <c r="H396" s="220"/>
      <c r="I396" s="220"/>
      <c r="J396" s="220"/>
      <c r="K396" s="220"/>
      <c r="L396" s="220"/>
      <c r="M396" s="220"/>
      <c r="N396" s="220"/>
      <c r="O396" s="220"/>
      <c r="P396" s="221"/>
      <c r="Q396" s="967"/>
      <c r="R396" s="968"/>
      <c r="S396" s="968"/>
      <c r="T396" s="968"/>
      <c r="U396" s="968"/>
      <c r="V396" s="968"/>
      <c r="W396" s="968"/>
      <c r="X396" s="968"/>
      <c r="Y396" s="968"/>
      <c r="Z396" s="968"/>
      <c r="AA396" s="969"/>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7"/>
      <c r="B397" s="238"/>
      <c r="C397" s="237"/>
      <c r="D397" s="238"/>
      <c r="E397" s="237"/>
      <c r="F397" s="299"/>
      <c r="G397" s="219"/>
      <c r="H397" s="220"/>
      <c r="I397" s="220"/>
      <c r="J397" s="220"/>
      <c r="K397" s="220"/>
      <c r="L397" s="220"/>
      <c r="M397" s="220"/>
      <c r="N397" s="220"/>
      <c r="O397" s="220"/>
      <c r="P397" s="221"/>
      <c r="Q397" s="967"/>
      <c r="R397" s="968"/>
      <c r="S397" s="968"/>
      <c r="T397" s="968"/>
      <c r="U397" s="968"/>
      <c r="V397" s="968"/>
      <c r="W397" s="968"/>
      <c r="X397" s="968"/>
      <c r="Y397" s="968"/>
      <c r="Z397" s="968"/>
      <c r="AA397" s="96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7"/>
      <c r="B398" s="238"/>
      <c r="C398" s="237"/>
      <c r="D398" s="238"/>
      <c r="E398" s="237"/>
      <c r="F398" s="299"/>
      <c r="G398" s="222"/>
      <c r="H398" s="179"/>
      <c r="I398" s="179"/>
      <c r="J398" s="179"/>
      <c r="K398" s="179"/>
      <c r="L398" s="179"/>
      <c r="M398" s="179"/>
      <c r="N398" s="179"/>
      <c r="O398" s="179"/>
      <c r="P398" s="223"/>
      <c r="Q398" s="970"/>
      <c r="R398" s="971"/>
      <c r="S398" s="971"/>
      <c r="T398" s="971"/>
      <c r="U398" s="971"/>
      <c r="V398" s="971"/>
      <c r="W398" s="971"/>
      <c r="X398" s="971"/>
      <c r="Y398" s="971"/>
      <c r="Z398" s="971"/>
      <c r="AA398" s="97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7"/>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7"/>
      <c r="B401" s="238"/>
      <c r="C401" s="237"/>
      <c r="D401" s="238"/>
      <c r="E401" s="237"/>
      <c r="F401" s="299"/>
      <c r="G401" s="217"/>
      <c r="H401" s="176"/>
      <c r="I401" s="176"/>
      <c r="J401" s="176"/>
      <c r="K401" s="176"/>
      <c r="L401" s="176"/>
      <c r="M401" s="176"/>
      <c r="N401" s="176"/>
      <c r="O401" s="176"/>
      <c r="P401" s="218"/>
      <c r="Q401" s="964"/>
      <c r="R401" s="965"/>
      <c r="S401" s="965"/>
      <c r="T401" s="965"/>
      <c r="U401" s="965"/>
      <c r="V401" s="965"/>
      <c r="W401" s="965"/>
      <c r="X401" s="965"/>
      <c r="Y401" s="965"/>
      <c r="Z401" s="965"/>
      <c r="AA401" s="96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7"/>
      <c r="B402" s="238"/>
      <c r="C402" s="237"/>
      <c r="D402" s="238"/>
      <c r="E402" s="237"/>
      <c r="F402" s="299"/>
      <c r="G402" s="219"/>
      <c r="H402" s="220"/>
      <c r="I402" s="220"/>
      <c r="J402" s="220"/>
      <c r="K402" s="220"/>
      <c r="L402" s="220"/>
      <c r="M402" s="220"/>
      <c r="N402" s="220"/>
      <c r="O402" s="220"/>
      <c r="P402" s="221"/>
      <c r="Q402" s="967"/>
      <c r="R402" s="968"/>
      <c r="S402" s="968"/>
      <c r="T402" s="968"/>
      <c r="U402" s="968"/>
      <c r="V402" s="968"/>
      <c r="W402" s="968"/>
      <c r="X402" s="968"/>
      <c r="Y402" s="968"/>
      <c r="Z402" s="968"/>
      <c r="AA402" s="96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7"/>
      <c r="B403" s="238"/>
      <c r="C403" s="237"/>
      <c r="D403" s="238"/>
      <c r="E403" s="237"/>
      <c r="F403" s="299"/>
      <c r="G403" s="219"/>
      <c r="H403" s="220"/>
      <c r="I403" s="220"/>
      <c r="J403" s="220"/>
      <c r="K403" s="220"/>
      <c r="L403" s="220"/>
      <c r="M403" s="220"/>
      <c r="N403" s="220"/>
      <c r="O403" s="220"/>
      <c r="P403" s="221"/>
      <c r="Q403" s="967"/>
      <c r="R403" s="968"/>
      <c r="S403" s="968"/>
      <c r="T403" s="968"/>
      <c r="U403" s="968"/>
      <c r="V403" s="968"/>
      <c r="W403" s="968"/>
      <c r="X403" s="968"/>
      <c r="Y403" s="968"/>
      <c r="Z403" s="968"/>
      <c r="AA403" s="969"/>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7"/>
      <c r="B404" s="238"/>
      <c r="C404" s="237"/>
      <c r="D404" s="238"/>
      <c r="E404" s="237"/>
      <c r="F404" s="299"/>
      <c r="G404" s="219"/>
      <c r="H404" s="220"/>
      <c r="I404" s="220"/>
      <c r="J404" s="220"/>
      <c r="K404" s="220"/>
      <c r="L404" s="220"/>
      <c r="M404" s="220"/>
      <c r="N404" s="220"/>
      <c r="O404" s="220"/>
      <c r="P404" s="221"/>
      <c r="Q404" s="967"/>
      <c r="R404" s="968"/>
      <c r="S404" s="968"/>
      <c r="T404" s="968"/>
      <c r="U404" s="968"/>
      <c r="V404" s="968"/>
      <c r="W404" s="968"/>
      <c r="X404" s="968"/>
      <c r="Y404" s="968"/>
      <c r="Z404" s="968"/>
      <c r="AA404" s="96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7"/>
      <c r="B405" s="238"/>
      <c r="C405" s="237"/>
      <c r="D405" s="238"/>
      <c r="E405" s="237"/>
      <c r="F405" s="299"/>
      <c r="G405" s="222"/>
      <c r="H405" s="179"/>
      <c r="I405" s="179"/>
      <c r="J405" s="179"/>
      <c r="K405" s="179"/>
      <c r="L405" s="179"/>
      <c r="M405" s="179"/>
      <c r="N405" s="179"/>
      <c r="O405" s="179"/>
      <c r="P405" s="223"/>
      <c r="Q405" s="970"/>
      <c r="R405" s="971"/>
      <c r="S405" s="971"/>
      <c r="T405" s="971"/>
      <c r="U405" s="971"/>
      <c r="V405" s="971"/>
      <c r="W405" s="971"/>
      <c r="X405" s="971"/>
      <c r="Y405" s="971"/>
      <c r="Z405" s="971"/>
      <c r="AA405" s="97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7"/>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7"/>
      <c r="B408" s="238"/>
      <c r="C408" s="237"/>
      <c r="D408" s="238"/>
      <c r="E408" s="237"/>
      <c r="F408" s="299"/>
      <c r="G408" s="217"/>
      <c r="H408" s="176"/>
      <c r="I408" s="176"/>
      <c r="J408" s="176"/>
      <c r="K408" s="176"/>
      <c r="L408" s="176"/>
      <c r="M408" s="176"/>
      <c r="N408" s="176"/>
      <c r="O408" s="176"/>
      <c r="P408" s="218"/>
      <c r="Q408" s="964"/>
      <c r="R408" s="965"/>
      <c r="S408" s="965"/>
      <c r="T408" s="965"/>
      <c r="U408" s="965"/>
      <c r="V408" s="965"/>
      <c r="W408" s="965"/>
      <c r="X408" s="965"/>
      <c r="Y408" s="965"/>
      <c r="Z408" s="965"/>
      <c r="AA408" s="96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7"/>
      <c r="B409" s="238"/>
      <c r="C409" s="237"/>
      <c r="D409" s="238"/>
      <c r="E409" s="237"/>
      <c r="F409" s="299"/>
      <c r="G409" s="219"/>
      <c r="H409" s="220"/>
      <c r="I409" s="220"/>
      <c r="J409" s="220"/>
      <c r="K409" s="220"/>
      <c r="L409" s="220"/>
      <c r="M409" s="220"/>
      <c r="N409" s="220"/>
      <c r="O409" s="220"/>
      <c r="P409" s="221"/>
      <c r="Q409" s="967"/>
      <c r="R409" s="968"/>
      <c r="S409" s="968"/>
      <c r="T409" s="968"/>
      <c r="U409" s="968"/>
      <c r="V409" s="968"/>
      <c r="W409" s="968"/>
      <c r="X409" s="968"/>
      <c r="Y409" s="968"/>
      <c r="Z409" s="968"/>
      <c r="AA409" s="96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7"/>
      <c r="B410" s="238"/>
      <c r="C410" s="237"/>
      <c r="D410" s="238"/>
      <c r="E410" s="237"/>
      <c r="F410" s="299"/>
      <c r="G410" s="219"/>
      <c r="H410" s="220"/>
      <c r="I410" s="220"/>
      <c r="J410" s="220"/>
      <c r="K410" s="220"/>
      <c r="L410" s="220"/>
      <c r="M410" s="220"/>
      <c r="N410" s="220"/>
      <c r="O410" s="220"/>
      <c r="P410" s="221"/>
      <c r="Q410" s="967"/>
      <c r="R410" s="968"/>
      <c r="S410" s="968"/>
      <c r="T410" s="968"/>
      <c r="U410" s="968"/>
      <c r="V410" s="968"/>
      <c r="W410" s="968"/>
      <c r="X410" s="968"/>
      <c r="Y410" s="968"/>
      <c r="Z410" s="968"/>
      <c r="AA410" s="969"/>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7"/>
      <c r="B411" s="238"/>
      <c r="C411" s="237"/>
      <c r="D411" s="238"/>
      <c r="E411" s="237"/>
      <c r="F411" s="299"/>
      <c r="G411" s="219"/>
      <c r="H411" s="220"/>
      <c r="I411" s="220"/>
      <c r="J411" s="220"/>
      <c r="K411" s="220"/>
      <c r="L411" s="220"/>
      <c r="M411" s="220"/>
      <c r="N411" s="220"/>
      <c r="O411" s="220"/>
      <c r="P411" s="221"/>
      <c r="Q411" s="967"/>
      <c r="R411" s="968"/>
      <c r="S411" s="968"/>
      <c r="T411" s="968"/>
      <c r="U411" s="968"/>
      <c r="V411" s="968"/>
      <c r="W411" s="968"/>
      <c r="X411" s="968"/>
      <c r="Y411" s="968"/>
      <c r="Z411" s="968"/>
      <c r="AA411" s="96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7"/>
      <c r="B412" s="238"/>
      <c r="C412" s="237"/>
      <c r="D412" s="238"/>
      <c r="E412" s="237"/>
      <c r="F412" s="299"/>
      <c r="G412" s="222"/>
      <c r="H412" s="179"/>
      <c r="I412" s="179"/>
      <c r="J412" s="179"/>
      <c r="K412" s="179"/>
      <c r="L412" s="179"/>
      <c r="M412" s="179"/>
      <c r="N412" s="179"/>
      <c r="O412" s="179"/>
      <c r="P412" s="223"/>
      <c r="Q412" s="970"/>
      <c r="R412" s="971"/>
      <c r="S412" s="971"/>
      <c r="T412" s="971"/>
      <c r="U412" s="971"/>
      <c r="V412" s="971"/>
      <c r="W412" s="971"/>
      <c r="X412" s="971"/>
      <c r="Y412" s="971"/>
      <c r="Z412" s="971"/>
      <c r="AA412" s="97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7"/>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7"/>
      <c r="B415" s="238"/>
      <c r="C415" s="237"/>
      <c r="D415" s="238"/>
      <c r="E415" s="237"/>
      <c r="F415" s="299"/>
      <c r="G415" s="217"/>
      <c r="H415" s="176"/>
      <c r="I415" s="176"/>
      <c r="J415" s="176"/>
      <c r="K415" s="176"/>
      <c r="L415" s="176"/>
      <c r="M415" s="176"/>
      <c r="N415" s="176"/>
      <c r="O415" s="176"/>
      <c r="P415" s="218"/>
      <c r="Q415" s="964"/>
      <c r="R415" s="965"/>
      <c r="S415" s="965"/>
      <c r="T415" s="965"/>
      <c r="U415" s="965"/>
      <c r="V415" s="965"/>
      <c r="W415" s="965"/>
      <c r="X415" s="965"/>
      <c r="Y415" s="965"/>
      <c r="Z415" s="965"/>
      <c r="AA415" s="96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7"/>
      <c r="B416" s="238"/>
      <c r="C416" s="237"/>
      <c r="D416" s="238"/>
      <c r="E416" s="237"/>
      <c r="F416" s="299"/>
      <c r="G416" s="219"/>
      <c r="H416" s="220"/>
      <c r="I416" s="220"/>
      <c r="J416" s="220"/>
      <c r="K416" s="220"/>
      <c r="L416" s="220"/>
      <c r="M416" s="220"/>
      <c r="N416" s="220"/>
      <c r="O416" s="220"/>
      <c r="P416" s="221"/>
      <c r="Q416" s="967"/>
      <c r="R416" s="968"/>
      <c r="S416" s="968"/>
      <c r="T416" s="968"/>
      <c r="U416" s="968"/>
      <c r="V416" s="968"/>
      <c r="W416" s="968"/>
      <c r="X416" s="968"/>
      <c r="Y416" s="968"/>
      <c r="Z416" s="968"/>
      <c r="AA416" s="96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7"/>
      <c r="B417" s="238"/>
      <c r="C417" s="237"/>
      <c r="D417" s="238"/>
      <c r="E417" s="237"/>
      <c r="F417" s="299"/>
      <c r="G417" s="219"/>
      <c r="H417" s="220"/>
      <c r="I417" s="220"/>
      <c r="J417" s="220"/>
      <c r="K417" s="220"/>
      <c r="L417" s="220"/>
      <c r="M417" s="220"/>
      <c r="N417" s="220"/>
      <c r="O417" s="220"/>
      <c r="P417" s="221"/>
      <c r="Q417" s="967"/>
      <c r="R417" s="968"/>
      <c r="S417" s="968"/>
      <c r="T417" s="968"/>
      <c r="U417" s="968"/>
      <c r="V417" s="968"/>
      <c r="W417" s="968"/>
      <c r="X417" s="968"/>
      <c r="Y417" s="968"/>
      <c r="Z417" s="968"/>
      <c r="AA417" s="969"/>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7"/>
      <c r="B418" s="238"/>
      <c r="C418" s="237"/>
      <c r="D418" s="238"/>
      <c r="E418" s="237"/>
      <c r="F418" s="299"/>
      <c r="G418" s="219"/>
      <c r="H418" s="220"/>
      <c r="I418" s="220"/>
      <c r="J418" s="220"/>
      <c r="K418" s="220"/>
      <c r="L418" s="220"/>
      <c r="M418" s="220"/>
      <c r="N418" s="220"/>
      <c r="O418" s="220"/>
      <c r="P418" s="221"/>
      <c r="Q418" s="967"/>
      <c r="R418" s="968"/>
      <c r="S418" s="968"/>
      <c r="T418" s="968"/>
      <c r="U418" s="968"/>
      <c r="V418" s="968"/>
      <c r="W418" s="968"/>
      <c r="X418" s="968"/>
      <c r="Y418" s="968"/>
      <c r="Z418" s="968"/>
      <c r="AA418" s="96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7"/>
      <c r="B419" s="238"/>
      <c r="C419" s="237"/>
      <c r="D419" s="238"/>
      <c r="E419" s="237"/>
      <c r="F419" s="299"/>
      <c r="G419" s="222"/>
      <c r="H419" s="179"/>
      <c r="I419" s="179"/>
      <c r="J419" s="179"/>
      <c r="K419" s="179"/>
      <c r="L419" s="179"/>
      <c r="M419" s="179"/>
      <c r="N419" s="179"/>
      <c r="O419" s="179"/>
      <c r="P419" s="223"/>
      <c r="Q419" s="970"/>
      <c r="R419" s="971"/>
      <c r="S419" s="971"/>
      <c r="T419" s="971"/>
      <c r="U419" s="971"/>
      <c r="V419" s="971"/>
      <c r="W419" s="971"/>
      <c r="X419" s="971"/>
      <c r="Y419" s="971"/>
      <c r="Z419" s="971"/>
      <c r="AA419" s="97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7"/>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7"/>
      <c r="B422" s="238"/>
      <c r="C422" s="237"/>
      <c r="D422" s="238"/>
      <c r="E422" s="237"/>
      <c r="F422" s="299"/>
      <c r="G422" s="217"/>
      <c r="H422" s="176"/>
      <c r="I422" s="176"/>
      <c r="J422" s="176"/>
      <c r="K422" s="176"/>
      <c r="L422" s="176"/>
      <c r="M422" s="176"/>
      <c r="N422" s="176"/>
      <c r="O422" s="176"/>
      <c r="P422" s="218"/>
      <c r="Q422" s="964"/>
      <c r="R422" s="965"/>
      <c r="S422" s="965"/>
      <c r="T422" s="965"/>
      <c r="U422" s="965"/>
      <c r="V422" s="965"/>
      <c r="W422" s="965"/>
      <c r="X422" s="965"/>
      <c r="Y422" s="965"/>
      <c r="Z422" s="965"/>
      <c r="AA422" s="96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7"/>
      <c r="B423" s="238"/>
      <c r="C423" s="237"/>
      <c r="D423" s="238"/>
      <c r="E423" s="237"/>
      <c r="F423" s="299"/>
      <c r="G423" s="219"/>
      <c r="H423" s="220"/>
      <c r="I423" s="220"/>
      <c r="J423" s="220"/>
      <c r="K423" s="220"/>
      <c r="L423" s="220"/>
      <c r="M423" s="220"/>
      <c r="N423" s="220"/>
      <c r="O423" s="220"/>
      <c r="P423" s="221"/>
      <c r="Q423" s="967"/>
      <c r="R423" s="968"/>
      <c r="S423" s="968"/>
      <c r="T423" s="968"/>
      <c r="U423" s="968"/>
      <c r="V423" s="968"/>
      <c r="W423" s="968"/>
      <c r="X423" s="968"/>
      <c r="Y423" s="968"/>
      <c r="Z423" s="968"/>
      <c r="AA423" s="96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7"/>
      <c r="B424" s="238"/>
      <c r="C424" s="237"/>
      <c r="D424" s="238"/>
      <c r="E424" s="237"/>
      <c r="F424" s="299"/>
      <c r="G424" s="219"/>
      <c r="H424" s="220"/>
      <c r="I424" s="220"/>
      <c r="J424" s="220"/>
      <c r="K424" s="220"/>
      <c r="L424" s="220"/>
      <c r="M424" s="220"/>
      <c r="N424" s="220"/>
      <c r="O424" s="220"/>
      <c r="P424" s="221"/>
      <c r="Q424" s="967"/>
      <c r="R424" s="968"/>
      <c r="S424" s="968"/>
      <c r="T424" s="968"/>
      <c r="U424" s="968"/>
      <c r="V424" s="968"/>
      <c r="W424" s="968"/>
      <c r="X424" s="968"/>
      <c r="Y424" s="968"/>
      <c r="Z424" s="968"/>
      <c r="AA424" s="969"/>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7"/>
      <c r="B425" s="238"/>
      <c r="C425" s="237"/>
      <c r="D425" s="238"/>
      <c r="E425" s="237"/>
      <c r="F425" s="299"/>
      <c r="G425" s="219"/>
      <c r="H425" s="220"/>
      <c r="I425" s="220"/>
      <c r="J425" s="220"/>
      <c r="K425" s="220"/>
      <c r="L425" s="220"/>
      <c r="M425" s="220"/>
      <c r="N425" s="220"/>
      <c r="O425" s="220"/>
      <c r="P425" s="221"/>
      <c r="Q425" s="967"/>
      <c r="R425" s="968"/>
      <c r="S425" s="968"/>
      <c r="T425" s="968"/>
      <c r="U425" s="968"/>
      <c r="V425" s="968"/>
      <c r="W425" s="968"/>
      <c r="X425" s="968"/>
      <c r="Y425" s="968"/>
      <c r="Z425" s="968"/>
      <c r="AA425" s="96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7"/>
      <c r="B426" s="238"/>
      <c r="C426" s="237"/>
      <c r="D426" s="238"/>
      <c r="E426" s="300"/>
      <c r="F426" s="301"/>
      <c r="G426" s="222"/>
      <c r="H426" s="179"/>
      <c r="I426" s="179"/>
      <c r="J426" s="179"/>
      <c r="K426" s="179"/>
      <c r="L426" s="179"/>
      <c r="M426" s="179"/>
      <c r="N426" s="179"/>
      <c r="O426" s="179"/>
      <c r="P426" s="223"/>
      <c r="Q426" s="970"/>
      <c r="R426" s="971"/>
      <c r="S426" s="971"/>
      <c r="T426" s="971"/>
      <c r="U426" s="971"/>
      <c r="V426" s="971"/>
      <c r="W426" s="971"/>
      <c r="X426" s="971"/>
      <c r="Y426" s="971"/>
      <c r="Z426" s="971"/>
      <c r="AA426" s="97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7"/>
      <c r="B429" s="238"/>
      <c r="C429" s="300"/>
      <c r="D429" s="97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61.5" customHeight="1" x14ac:dyDescent="0.15">
      <c r="A430" s="977"/>
      <c r="B430" s="238"/>
      <c r="C430" s="235" t="s">
        <v>589</v>
      </c>
      <c r="D430" s="236"/>
      <c r="E430" s="224" t="s">
        <v>317</v>
      </c>
      <c r="F430" s="432"/>
      <c r="G430" s="226" t="s">
        <v>204</v>
      </c>
      <c r="H430" s="173"/>
      <c r="I430" s="173"/>
      <c r="J430" s="227" t="s">
        <v>102</v>
      </c>
      <c r="K430" s="228"/>
      <c r="L430" s="228"/>
      <c r="M430" s="228"/>
      <c r="N430" s="228"/>
      <c r="O430" s="228"/>
      <c r="P430" s="228"/>
      <c r="Q430" s="228"/>
      <c r="R430" s="228"/>
      <c r="S430" s="228"/>
      <c r="T430" s="229"/>
      <c r="U430" s="230" t="s">
        <v>718</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1</v>
      </c>
    </row>
    <row r="431" spans="1:51" ht="15" customHeight="1" x14ac:dyDescent="0.15">
      <c r="A431" s="97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5" customHeight="1" x14ac:dyDescent="0.15">
      <c r="A432" s="97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637</v>
      </c>
      <c r="AF432" s="163"/>
      <c r="AG432" s="164" t="s">
        <v>185</v>
      </c>
      <c r="AH432" s="187"/>
      <c r="AI432" s="201"/>
      <c r="AJ432" s="201"/>
      <c r="AK432" s="201"/>
      <c r="AL432" s="202"/>
      <c r="AM432" s="201"/>
      <c r="AN432" s="201"/>
      <c r="AO432" s="201"/>
      <c r="AP432" s="202"/>
      <c r="AQ432" s="216" t="s">
        <v>637</v>
      </c>
      <c r="AR432" s="163"/>
      <c r="AS432" s="164" t="s">
        <v>185</v>
      </c>
      <c r="AT432" s="187"/>
      <c r="AU432" s="163">
        <v>5</v>
      </c>
      <c r="AV432" s="163"/>
      <c r="AW432" s="164" t="s">
        <v>175</v>
      </c>
      <c r="AX432" s="165"/>
      <c r="AY432">
        <f>$AY$431</f>
        <v>1</v>
      </c>
    </row>
    <row r="433" spans="1:51" ht="15" customHeight="1" x14ac:dyDescent="0.15">
      <c r="A433" s="977"/>
      <c r="B433" s="238"/>
      <c r="C433" s="237"/>
      <c r="D433" s="238"/>
      <c r="E433" s="181"/>
      <c r="F433" s="182"/>
      <c r="G433" s="217" t="s">
        <v>680</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289</v>
      </c>
      <c r="AC433" s="160"/>
      <c r="AD433" s="160"/>
      <c r="AE433" s="151" t="s">
        <v>637</v>
      </c>
      <c r="AF433" s="152"/>
      <c r="AG433" s="152"/>
      <c r="AH433" s="152"/>
      <c r="AI433" s="151" t="s">
        <v>637</v>
      </c>
      <c r="AJ433" s="152"/>
      <c r="AK433" s="152"/>
      <c r="AL433" s="152"/>
      <c r="AM433" s="151" t="s">
        <v>637</v>
      </c>
      <c r="AN433" s="152"/>
      <c r="AO433" s="152"/>
      <c r="AP433" s="153"/>
      <c r="AQ433" s="151" t="s">
        <v>637</v>
      </c>
      <c r="AR433" s="152"/>
      <c r="AS433" s="152"/>
      <c r="AT433" s="153"/>
      <c r="AU433" s="152" t="s">
        <v>637</v>
      </c>
      <c r="AV433" s="152"/>
      <c r="AW433" s="152"/>
      <c r="AX433" s="193"/>
      <c r="AY433">
        <f t="shared" ref="AY433:AY435" si="63">$AY$431</f>
        <v>1</v>
      </c>
    </row>
    <row r="434" spans="1:51" ht="15" customHeight="1" x14ac:dyDescent="0.15">
      <c r="A434" s="97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289</v>
      </c>
      <c r="AC434" s="209"/>
      <c r="AD434" s="209"/>
      <c r="AE434" s="151" t="s">
        <v>637</v>
      </c>
      <c r="AF434" s="152"/>
      <c r="AG434" s="152"/>
      <c r="AH434" s="153"/>
      <c r="AI434" s="151" t="s">
        <v>637</v>
      </c>
      <c r="AJ434" s="152"/>
      <c r="AK434" s="152"/>
      <c r="AL434" s="152"/>
      <c r="AM434" s="151" t="s">
        <v>637</v>
      </c>
      <c r="AN434" s="152"/>
      <c r="AO434" s="152"/>
      <c r="AP434" s="153"/>
      <c r="AQ434" s="151" t="s">
        <v>637</v>
      </c>
      <c r="AR434" s="152"/>
      <c r="AS434" s="152"/>
      <c r="AT434" s="153"/>
      <c r="AU434" s="152">
        <v>70</v>
      </c>
      <c r="AV434" s="152"/>
      <c r="AW434" s="152"/>
      <c r="AX434" s="193"/>
      <c r="AY434">
        <f t="shared" si="63"/>
        <v>1</v>
      </c>
    </row>
    <row r="435" spans="1:51" ht="15" customHeight="1" x14ac:dyDescent="0.15">
      <c r="A435" s="97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637</v>
      </c>
      <c r="AF435" s="152"/>
      <c r="AG435" s="152"/>
      <c r="AH435" s="153"/>
      <c r="AI435" s="151" t="s">
        <v>637</v>
      </c>
      <c r="AJ435" s="152"/>
      <c r="AK435" s="152"/>
      <c r="AL435" s="152"/>
      <c r="AM435" s="151" t="s">
        <v>637</v>
      </c>
      <c r="AN435" s="152"/>
      <c r="AO435" s="152"/>
      <c r="AP435" s="153"/>
      <c r="AQ435" s="151" t="s">
        <v>637</v>
      </c>
      <c r="AR435" s="152"/>
      <c r="AS435" s="152"/>
      <c r="AT435" s="153"/>
      <c r="AU435" s="152" t="s">
        <v>637</v>
      </c>
      <c r="AV435" s="152"/>
      <c r="AW435" s="152"/>
      <c r="AX435" s="193"/>
      <c r="AY435">
        <f t="shared" si="63"/>
        <v>1</v>
      </c>
    </row>
    <row r="436" spans="1:51" ht="15" customHeight="1" x14ac:dyDescent="0.15">
      <c r="A436" s="97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1</v>
      </c>
    </row>
    <row r="437" spans="1:51" ht="15" customHeight="1" x14ac:dyDescent="0.15">
      <c r="A437" s="97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t="s">
        <v>637</v>
      </c>
      <c r="AF437" s="163"/>
      <c r="AG437" s="164" t="s">
        <v>185</v>
      </c>
      <c r="AH437" s="187"/>
      <c r="AI437" s="201"/>
      <c r="AJ437" s="201"/>
      <c r="AK437" s="201"/>
      <c r="AL437" s="202"/>
      <c r="AM437" s="201"/>
      <c r="AN437" s="201"/>
      <c r="AO437" s="201"/>
      <c r="AP437" s="202"/>
      <c r="AQ437" s="216" t="s">
        <v>637</v>
      </c>
      <c r="AR437" s="163"/>
      <c r="AS437" s="164" t="s">
        <v>185</v>
      </c>
      <c r="AT437" s="187"/>
      <c r="AU437" s="163">
        <v>5</v>
      </c>
      <c r="AV437" s="163"/>
      <c r="AW437" s="164" t="s">
        <v>175</v>
      </c>
      <c r="AX437" s="165"/>
      <c r="AY437">
        <f>$AY$436</f>
        <v>1</v>
      </c>
    </row>
    <row r="438" spans="1:51" ht="15" customHeight="1" x14ac:dyDescent="0.15">
      <c r="A438" s="977"/>
      <c r="B438" s="238"/>
      <c r="C438" s="237"/>
      <c r="D438" s="238"/>
      <c r="E438" s="181"/>
      <c r="F438" s="182"/>
      <c r="G438" s="217" t="s">
        <v>681</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t="s">
        <v>289</v>
      </c>
      <c r="AC438" s="160"/>
      <c r="AD438" s="160"/>
      <c r="AE438" s="151" t="s">
        <v>637</v>
      </c>
      <c r="AF438" s="152"/>
      <c r="AG438" s="152"/>
      <c r="AH438" s="152"/>
      <c r="AI438" s="151" t="s">
        <v>637</v>
      </c>
      <c r="AJ438" s="152"/>
      <c r="AK438" s="152"/>
      <c r="AL438" s="152"/>
      <c r="AM438" s="151" t="s">
        <v>637</v>
      </c>
      <c r="AN438" s="152"/>
      <c r="AO438" s="152"/>
      <c r="AP438" s="153"/>
      <c r="AQ438" s="151" t="s">
        <v>637</v>
      </c>
      <c r="AR438" s="152"/>
      <c r="AS438" s="152"/>
      <c r="AT438" s="153"/>
      <c r="AU438" s="152" t="s">
        <v>637</v>
      </c>
      <c r="AV438" s="152"/>
      <c r="AW438" s="152"/>
      <c r="AX438" s="193"/>
      <c r="AY438">
        <f t="shared" ref="AY438:AY440" si="64">$AY$436</f>
        <v>1</v>
      </c>
    </row>
    <row r="439" spans="1:51" ht="15" customHeight="1" x14ac:dyDescent="0.15">
      <c r="A439" s="97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t="s">
        <v>289</v>
      </c>
      <c r="AC439" s="209"/>
      <c r="AD439" s="209"/>
      <c r="AE439" s="151" t="s">
        <v>637</v>
      </c>
      <c r="AF439" s="152"/>
      <c r="AG439" s="152"/>
      <c r="AH439" s="153"/>
      <c r="AI439" s="151" t="s">
        <v>637</v>
      </c>
      <c r="AJ439" s="152"/>
      <c r="AK439" s="152"/>
      <c r="AL439" s="152"/>
      <c r="AM439" s="151" t="s">
        <v>637</v>
      </c>
      <c r="AN439" s="152"/>
      <c r="AO439" s="152"/>
      <c r="AP439" s="153"/>
      <c r="AQ439" s="151" t="s">
        <v>637</v>
      </c>
      <c r="AR439" s="152"/>
      <c r="AS439" s="152"/>
      <c r="AT439" s="153"/>
      <c r="AU439" s="152">
        <v>45</v>
      </c>
      <c r="AV439" s="152"/>
      <c r="AW439" s="152"/>
      <c r="AX439" s="193"/>
      <c r="AY439">
        <f t="shared" si="64"/>
        <v>1</v>
      </c>
    </row>
    <row r="440" spans="1:51" ht="15" customHeight="1" x14ac:dyDescent="0.15">
      <c r="A440" s="97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t="s">
        <v>637</v>
      </c>
      <c r="AF440" s="152"/>
      <c r="AG440" s="152"/>
      <c r="AH440" s="153"/>
      <c r="AI440" s="151" t="s">
        <v>637</v>
      </c>
      <c r="AJ440" s="152"/>
      <c r="AK440" s="152"/>
      <c r="AL440" s="152"/>
      <c r="AM440" s="151" t="s">
        <v>637</v>
      </c>
      <c r="AN440" s="152"/>
      <c r="AO440" s="152"/>
      <c r="AP440" s="153"/>
      <c r="AQ440" s="151" t="s">
        <v>637</v>
      </c>
      <c r="AR440" s="152"/>
      <c r="AS440" s="152"/>
      <c r="AT440" s="153"/>
      <c r="AU440" s="152" t="s">
        <v>637</v>
      </c>
      <c r="AV440" s="152"/>
      <c r="AW440" s="152"/>
      <c r="AX440" s="193"/>
      <c r="AY440">
        <f t="shared" si="64"/>
        <v>1</v>
      </c>
    </row>
    <row r="441" spans="1:51" ht="18.75" hidden="1" customHeight="1" x14ac:dyDescent="0.15">
      <c r="A441" s="97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7"/>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7"/>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0.100000000000001" customHeight="1" x14ac:dyDescent="0.15">
      <c r="A482" s="977"/>
      <c r="B482" s="238"/>
      <c r="C482" s="237"/>
      <c r="D482" s="238"/>
      <c r="E482" s="175" t="s">
        <v>667</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0.100000000000001" customHeight="1" thickBot="1" x14ac:dyDescent="0.2">
      <c r="A483" s="97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7"/>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7"/>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7"/>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7"/>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7"/>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7"/>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7"/>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7"/>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4" t="s">
        <v>46</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1" ht="27" customHeight="1" x14ac:dyDescent="0.15">
      <c r="A701" s="5"/>
      <c r="B701" s="6"/>
      <c r="C701" s="866"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7"/>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46.5" customHeight="1" x14ac:dyDescent="0.15">
      <c r="A702" s="514" t="s">
        <v>139</v>
      </c>
      <c r="B702" s="515"/>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8" t="s">
        <v>656</v>
      </c>
      <c r="AE702" s="879"/>
      <c r="AF702" s="879"/>
      <c r="AG702" s="868" t="s">
        <v>671</v>
      </c>
      <c r="AH702" s="869"/>
      <c r="AI702" s="869"/>
      <c r="AJ702" s="869"/>
      <c r="AK702" s="869"/>
      <c r="AL702" s="869"/>
      <c r="AM702" s="869"/>
      <c r="AN702" s="869"/>
      <c r="AO702" s="869"/>
      <c r="AP702" s="869"/>
      <c r="AQ702" s="869"/>
      <c r="AR702" s="869"/>
      <c r="AS702" s="869"/>
      <c r="AT702" s="869"/>
      <c r="AU702" s="869"/>
      <c r="AV702" s="869"/>
      <c r="AW702" s="869"/>
      <c r="AX702" s="870"/>
    </row>
    <row r="703" spans="1:51" ht="42.75" customHeight="1" x14ac:dyDescent="0.15">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656</v>
      </c>
      <c r="AE703" s="170"/>
      <c r="AF703" s="170"/>
      <c r="AG703" s="652" t="s">
        <v>672</v>
      </c>
      <c r="AH703" s="653"/>
      <c r="AI703" s="653"/>
      <c r="AJ703" s="653"/>
      <c r="AK703" s="653"/>
      <c r="AL703" s="653"/>
      <c r="AM703" s="653"/>
      <c r="AN703" s="653"/>
      <c r="AO703" s="653"/>
      <c r="AP703" s="653"/>
      <c r="AQ703" s="653"/>
      <c r="AR703" s="653"/>
      <c r="AS703" s="653"/>
      <c r="AT703" s="653"/>
      <c r="AU703" s="653"/>
      <c r="AV703" s="653"/>
      <c r="AW703" s="653"/>
      <c r="AX703" s="654"/>
    </row>
    <row r="704" spans="1:51" ht="47.25" customHeight="1" x14ac:dyDescent="0.15">
      <c r="A704" s="518"/>
      <c r="B704" s="519"/>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656</v>
      </c>
      <c r="AE704" s="571"/>
      <c r="AF704" s="571"/>
      <c r="AG704" s="412" t="s">
        <v>673</v>
      </c>
      <c r="AH704" s="220"/>
      <c r="AI704" s="220"/>
      <c r="AJ704" s="220"/>
      <c r="AK704" s="220"/>
      <c r="AL704" s="220"/>
      <c r="AM704" s="220"/>
      <c r="AN704" s="220"/>
      <c r="AO704" s="220"/>
      <c r="AP704" s="220"/>
      <c r="AQ704" s="220"/>
      <c r="AR704" s="220"/>
      <c r="AS704" s="220"/>
      <c r="AT704" s="220"/>
      <c r="AU704" s="220"/>
      <c r="AV704" s="220"/>
      <c r="AW704" s="220"/>
      <c r="AX704" s="413"/>
    </row>
    <row r="705" spans="1:50" ht="27" customHeight="1" x14ac:dyDescent="0.15">
      <c r="A705" s="606" t="s">
        <v>38</v>
      </c>
      <c r="B705" s="75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668</v>
      </c>
      <c r="AE705" s="721"/>
      <c r="AF705" s="721"/>
      <c r="AG705" s="175" t="s">
        <v>658</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3"/>
      <c r="B706" s="755"/>
      <c r="C706" s="599"/>
      <c r="D706" s="600"/>
      <c r="E706" s="671" t="s">
        <v>299</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t="s">
        <v>669</v>
      </c>
      <c r="AE706" s="170"/>
      <c r="AF706" s="171"/>
      <c r="AG706" s="412"/>
      <c r="AH706" s="220"/>
      <c r="AI706" s="220"/>
      <c r="AJ706" s="220"/>
      <c r="AK706" s="220"/>
      <c r="AL706" s="220"/>
      <c r="AM706" s="220"/>
      <c r="AN706" s="220"/>
      <c r="AO706" s="220"/>
      <c r="AP706" s="220"/>
      <c r="AQ706" s="220"/>
      <c r="AR706" s="220"/>
      <c r="AS706" s="220"/>
      <c r="AT706" s="220"/>
      <c r="AU706" s="220"/>
      <c r="AV706" s="220"/>
      <c r="AW706" s="220"/>
      <c r="AX706" s="413"/>
    </row>
    <row r="707" spans="1:50" ht="26.25" customHeight="1" x14ac:dyDescent="0.15">
      <c r="A707" s="643"/>
      <c r="B707" s="755"/>
      <c r="C707" s="601"/>
      <c r="D707" s="602"/>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8" t="s">
        <v>669</v>
      </c>
      <c r="AE707" s="569"/>
      <c r="AF707" s="569"/>
      <c r="AG707" s="412"/>
      <c r="AH707" s="220"/>
      <c r="AI707" s="220"/>
      <c r="AJ707" s="220"/>
      <c r="AK707" s="220"/>
      <c r="AL707" s="220"/>
      <c r="AM707" s="220"/>
      <c r="AN707" s="220"/>
      <c r="AO707" s="220"/>
      <c r="AP707" s="220"/>
      <c r="AQ707" s="220"/>
      <c r="AR707" s="220"/>
      <c r="AS707" s="220"/>
      <c r="AT707" s="220"/>
      <c r="AU707" s="220"/>
      <c r="AV707" s="220"/>
      <c r="AW707" s="220"/>
      <c r="AX707" s="413"/>
    </row>
    <row r="708" spans="1:50" ht="36.75" customHeight="1" x14ac:dyDescent="0.15">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5" t="s">
        <v>656</v>
      </c>
      <c r="AE708" s="656"/>
      <c r="AF708" s="656"/>
      <c r="AG708" s="511" t="s">
        <v>674</v>
      </c>
      <c r="AH708" s="512"/>
      <c r="AI708" s="512"/>
      <c r="AJ708" s="512"/>
      <c r="AK708" s="512"/>
      <c r="AL708" s="512"/>
      <c r="AM708" s="512"/>
      <c r="AN708" s="512"/>
      <c r="AO708" s="512"/>
      <c r="AP708" s="512"/>
      <c r="AQ708" s="512"/>
      <c r="AR708" s="512"/>
      <c r="AS708" s="512"/>
      <c r="AT708" s="512"/>
      <c r="AU708" s="512"/>
      <c r="AV708" s="512"/>
      <c r="AW708" s="512"/>
      <c r="AX708" s="513"/>
    </row>
    <row r="709" spans="1:50" ht="37.5" customHeight="1" x14ac:dyDescent="0.15">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656</v>
      </c>
      <c r="AE709" s="170"/>
      <c r="AF709" s="170"/>
      <c r="AG709" s="652" t="s">
        <v>675</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668</v>
      </c>
      <c r="AE710" s="170"/>
      <c r="AF710" s="170"/>
      <c r="AG710" s="652"/>
      <c r="AH710" s="653"/>
      <c r="AI710" s="653"/>
      <c r="AJ710" s="653"/>
      <c r="AK710" s="653"/>
      <c r="AL710" s="653"/>
      <c r="AM710" s="653"/>
      <c r="AN710" s="653"/>
      <c r="AO710" s="653"/>
      <c r="AP710" s="653"/>
      <c r="AQ710" s="653"/>
      <c r="AR710" s="653"/>
      <c r="AS710" s="653"/>
      <c r="AT710" s="653"/>
      <c r="AU710" s="653"/>
      <c r="AV710" s="653"/>
      <c r="AW710" s="653"/>
      <c r="AX710" s="654"/>
    </row>
    <row r="711" spans="1:50" ht="48" customHeight="1" x14ac:dyDescent="0.15">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656</v>
      </c>
      <c r="AE711" s="170"/>
      <c r="AF711" s="170"/>
      <c r="AG711" s="652" t="s">
        <v>676</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3" t="s">
        <v>267</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656</v>
      </c>
      <c r="AE712" s="571"/>
      <c r="AF712" s="571"/>
      <c r="AG712" s="579" t="s">
        <v>720</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3"/>
      <c r="B713" s="644"/>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668</v>
      </c>
      <c r="AE713" s="170"/>
      <c r="AF713" s="171"/>
      <c r="AG713" s="652" t="s">
        <v>324</v>
      </c>
      <c r="AH713" s="653"/>
      <c r="AI713" s="653"/>
      <c r="AJ713" s="653"/>
      <c r="AK713" s="653"/>
      <c r="AL713" s="653"/>
      <c r="AM713" s="653"/>
      <c r="AN713" s="653"/>
      <c r="AO713" s="653"/>
      <c r="AP713" s="653"/>
      <c r="AQ713" s="653"/>
      <c r="AR713" s="653"/>
      <c r="AS713" s="653"/>
      <c r="AT713" s="653"/>
      <c r="AU713" s="653"/>
      <c r="AV713" s="653"/>
      <c r="AW713" s="653"/>
      <c r="AX713" s="654"/>
    </row>
    <row r="714" spans="1:50" ht="42" customHeight="1" x14ac:dyDescent="0.15">
      <c r="A714" s="645"/>
      <c r="B714" s="646"/>
      <c r="C714" s="756" t="s">
        <v>246</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6" t="s">
        <v>656</v>
      </c>
      <c r="AE714" s="577"/>
      <c r="AF714" s="578"/>
      <c r="AG714" s="677" t="s">
        <v>677</v>
      </c>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15">
      <c r="A715" s="606" t="s">
        <v>39</v>
      </c>
      <c r="B715" s="642"/>
      <c r="C715" s="647" t="s">
        <v>247</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656</v>
      </c>
      <c r="AE715" s="656"/>
      <c r="AF715" s="762"/>
      <c r="AG715" s="511" t="s">
        <v>678</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43"/>
      <c r="B716" s="644"/>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668</v>
      </c>
      <c r="AE716" s="744"/>
      <c r="AF716" s="744"/>
      <c r="AG716" s="652"/>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15">
      <c r="A717" s="643"/>
      <c r="B717" s="644"/>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668</v>
      </c>
      <c r="AE717" s="170"/>
      <c r="AF717" s="170"/>
      <c r="AG717" s="652"/>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15">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668</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6" t="s">
        <v>57</v>
      </c>
      <c r="B719" s="637"/>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1"/>
      <c r="AD719" s="655" t="s">
        <v>656</v>
      </c>
      <c r="AE719" s="656"/>
      <c r="AF719" s="656"/>
      <c r="AG719" s="175" t="s">
        <v>670</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8"/>
      <c r="B720" s="639"/>
      <c r="C720" s="917" t="s">
        <v>260</v>
      </c>
      <c r="D720" s="915"/>
      <c r="E720" s="915"/>
      <c r="F720" s="918"/>
      <c r="G720" s="914" t="s">
        <v>261</v>
      </c>
      <c r="H720" s="915"/>
      <c r="I720" s="915"/>
      <c r="J720" s="915"/>
      <c r="K720" s="915"/>
      <c r="L720" s="915"/>
      <c r="M720" s="915"/>
      <c r="N720" s="914" t="s">
        <v>264</v>
      </c>
      <c r="O720" s="915"/>
      <c r="P720" s="915"/>
      <c r="Q720" s="915"/>
      <c r="R720" s="915"/>
      <c r="S720" s="915"/>
      <c r="T720" s="915"/>
      <c r="U720" s="915"/>
      <c r="V720" s="915"/>
      <c r="W720" s="915"/>
      <c r="X720" s="915"/>
      <c r="Y720" s="915"/>
      <c r="Z720" s="915"/>
      <c r="AA720" s="915"/>
      <c r="AB720" s="915"/>
      <c r="AC720" s="915"/>
      <c r="AD720" s="915"/>
      <c r="AE720" s="915"/>
      <c r="AF720" s="916"/>
      <c r="AG720" s="412"/>
      <c r="AH720" s="220"/>
      <c r="AI720" s="220"/>
      <c r="AJ720" s="220"/>
      <c r="AK720" s="220"/>
      <c r="AL720" s="220"/>
      <c r="AM720" s="220"/>
      <c r="AN720" s="220"/>
      <c r="AO720" s="220"/>
      <c r="AP720" s="220"/>
      <c r="AQ720" s="220"/>
      <c r="AR720" s="220"/>
      <c r="AS720" s="220"/>
      <c r="AT720" s="220"/>
      <c r="AU720" s="220"/>
      <c r="AV720" s="220"/>
      <c r="AW720" s="220"/>
      <c r="AX720" s="413"/>
    </row>
    <row r="721" spans="1:52" ht="24.75" customHeight="1" x14ac:dyDescent="0.15">
      <c r="A721" s="638"/>
      <c r="B721" s="639"/>
      <c r="C721" s="901" t="s">
        <v>628</v>
      </c>
      <c r="D721" s="902"/>
      <c r="E721" s="902"/>
      <c r="F721" s="903"/>
      <c r="G721" s="919"/>
      <c r="H721" s="920"/>
      <c r="I721" s="63" t="str">
        <f>IF(OR(G721="　", G721=""), "", "-")</f>
        <v/>
      </c>
      <c r="J721" s="900"/>
      <c r="K721" s="900"/>
      <c r="L721" s="63" t="str">
        <f>IF(M721="","","-")</f>
        <v/>
      </c>
      <c r="M721" s="64"/>
      <c r="N721" s="897" t="s">
        <v>647</v>
      </c>
      <c r="O721" s="898"/>
      <c r="P721" s="898"/>
      <c r="Q721" s="898"/>
      <c r="R721" s="898"/>
      <c r="S721" s="898"/>
      <c r="T721" s="898"/>
      <c r="U721" s="898"/>
      <c r="V721" s="898"/>
      <c r="W721" s="898"/>
      <c r="X721" s="898"/>
      <c r="Y721" s="898"/>
      <c r="Z721" s="898"/>
      <c r="AA721" s="898"/>
      <c r="AB721" s="898"/>
      <c r="AC721" s="898"/>
      <c r="AD721" s="898"/>
      <c r="AE721" s="898"/>
      <c r="AF721" s="899"/>
      <c r="AG721" s="412"/>
      <c r="AH721" s="220"/>
      <c r="AI721" s="220"/>
      <c r="AJ721" s="220"/>
      <c r="AK721" s="220"/>
      <c r="AL721" s="220"/>
      <c r="AM721" s="220"/>
      <c r="AN721" s="220"/>
      <c r="AO721" s="220"/>
      <c r="AP721" s="220"/>
      <c r="AQ721" s="220"/>
      <c r="AR721" s="220"/>
      <c r="AS721" s="220"/>
      <c r="AT721" s="220"/>
      <c r="AU721" s="220"/>
      <c r="AV721" s="220"/>
      <c r="AW721" s="220"/>
      <c r="AX721" s="413"/>
    </row>
    <row r="722" spans="1:52" ht="24.75" hidden="1" customHeight="1" x14ac:dyDescent="0.15">
      <c r="A722" s="638"/>
      <c r="B722" s="639"/>
      <c r="C722" s="901"/>
      <c r="D722" s="902"/>
      <c r="E722" s="902"/>
      <c r="F722" s="903"/>
      <c r="G722" s="919"/>
      <c r="H722" s="920"/>
      <c r="I722" s="63" t="str">
        <f t="shared" ref="I722:I725" si="113">IF(OR(G722="　", G722=""), "", "-")</f>
        <v/>
      </c>
      <c r="J722" s="900"/>
      <c r="K722" s="900"/>
      <c r="L722" s="63" t="str">
        <f t="shared" ref="L722:L725" si="114">IF(M722="","","-")</f>
        <v/>
      </c>
      <c r="M722" s="64"/>
      <c r="N722" s="897"/>
      <c r="O722" s="898"/>
      <c r="P722" s="898"/>
      <c r="Q722" s="898"/>
      <c r="R722" s="898"/>
      <c r="S722" s="898"/>
      <c r="T722" s="898"/>
      <c r="U722" s="898"/>
      <c r="V722" s="898"/>
      <c r="W722" s="898"/>
      <c r="X722" s="898"/>
      <c r="Y722" s="898"/>
      <c r="Z722" s="898"/>
      <c r="AA722" s="898"/>
      <c r="AB722" s="898"/>
      <c r="AC722" s="898"/>
      <c r="AD722" s="898"/>
      <c r="AE722" s="898"/>
      <c r="AF722" s="899"/>
      <c r="AG722" s="412"/>
      <c r="AH722" s="220"/>
      <c r="AI722" s="220"/>
      <c r="AJ722" s="220"/>
      <c r="AK722" s="220"/>
      <c r="AL722" s="220"/>
      <c r="AM722" s="220"/>
      <c r="AN722" s="220"/>
      <c r="AO722" s="220"/>
      <c r="AP722" s="220"/>
      <c r="AQ722" s="220"/>
      <c r="AR722" s="220"/>
      <c r="AS722" s="220"/>
      <c r="AT722" s="220"/>
      <c r="AU722" s="220"/>
      <c r="AV722" s="220"/>
      <c r="AW722" s="220"/>
      <c r="AX722" s="413"/>
    </row>
    <row r="723" spans="1:52" ht="24.75" hidden="1" customHeight="1" x14ac:dyDescent="0.15">
      <c r="A723" s="638"/>
      <c r="B723" s="639"/>
      <c r="C723" s="901"/>
      <c r="D723" s="902"/>
      <c r="E723" s="902"/>
      <c r="F723" s="903"/>
      <c r="G723" s="919"/>
      <c r="H723" s="920"/>
      <c r="I723" s="63" t="str">
        <f t="shared" si="113"/>
        <v/>
      </c>
      <c r="J723" s="900"/>
      <c r="K723" s="900"/>
      <c r="L723" s="63" t="str">
        <f t="shared" si="114"/>
        <v/>
      </c>
      <c r="M723" s="64"/>
      <c r="N723" s="897"/>
      <c r="O723" s="898"/>
      <c r="P723" s="898"/>
      <c r="Q723" s="898"/>
      <c r="R723" s="898"/>
      <c r="S723" s="898"/>
      <c r="T723" s="898"/>
      <c r="U723" s="898"/>
      <c r="V723" s="898"/>
      <c r="W723" s="898"/>
      <c r="X723" s="898"/>
      <c r="Y723" s="898"/>
      <c r="Z723" s="898"/>
      <c r="AA723" s="898"/>
      <c r="AB723" s="898"/>
      <c r="AC723" s="898"/>
      <c r="AD723" s="898"/>
      <c r="AE723" s="898"/>
      <c r="AF723" s="899"/>
      <c r="AG723" s="412"/>
      <c r="AH723" s="220"/>
      <c r="AI723" s="220"/>
      <c r="AJ723" s="220"/>
      <c r="AK723" s="220"/>
      <c r="AL723" s="220"/>
      <c r="AM723" s="220"/>
      <c r="AN723" s="220"/>
      <c r="AO723" s="220"/>
      <c r="AP723" s="220"/>
      <c r="AQ723" s="220"/>
      <c r="AR723" s="220"/>
      <c r="AS723" s="220"/>
      <c r="AT723" s="220"/>
      <c r="AU723" s="220"/>
      <c r="AV723" s="220"/>
      <c r="AW723" s="220"/>
      <c r="AX723" s="413"/>
    </row>
    <row r="724" spans="1:52" ht="24.75" hidden="1" customHeight="1" x14ac:dyDescent="0.15">
      <c r="A724" s="638"/>
      <c r="B724" s="639"/>
      <c r="C724" s="901"/>
      <c r="D724" s="902"/>
      <c r="E724" s="902"/>
      <c r="F724" s="903"/>
      <c r="G724" s="919"/>
      <c r="H724" s="920"/>
      <c r="I724" s="63" t="str">
        <f t="shared" si="113"/>
        <v/>
      </c>
      <c r="J724" s="900"/>
      <c r="K724" s="900"/>
      <c r="L724" s="63" t="str">
        <f t="shared" si="114"/>
        <v/>
      </c>
      <c r="M724" s="64"/>
      <c r="N724" s="897"/>
      <c r="O724" s="898"/>
      <c r="P724" s="898"/>
      <c r="Q724" s="898"/>
      <c r="R724" s="898"/>
      <c r="S724" s="898"/>
      <c r="T724" s="898"/>
      <c r="U724" s="898"/>
      <c r="V724" s="898"/>
      <c r="W724" s="898"/>
      <c r="X724" s="898"/>
      <c r="Y724" s="898"/>
      <c r="Z724" s="898"/>
      <c r="AA724" s="898"/>
      <c r="AB724" s="898"/>
      <c r="AC724" s="898"/>
      <c r="AD724" s="898"/>
      <c r="AE724" s="898"/>
      <c r="AF724" s="899"/>
      <c r="AG724" s="412"/>
      <c r="AH724" s="220"/>
      <c r="AI724" s="220"/>
      <c r="AJ724" s="220"/>
      <c r="AK724" s="220"/>
      <c r="AL724" s="220"/>
      <c r="AM724" s="220"/>
      <c r="AN724" s="220"/>
      <c r="AO724" s="220"/>
      <c r="AP724" s="220"/>
      <c r="AQ724" s="220"/>
      <c r="AR724" s="220"/>
      <c r="AS724" s="220"/>
      <c r="AT724" s="220"/>
      <c r="AU724" s="220"/>
      <c r="AV724" s="220"/>
      <c r="AW724" s="220"/>
      <c r="AX724" s="413"/>
    </row>
    <row r="725" spans="1:52" ht="24.75" hidden="1" customHeight="1" x14ac:dyDescent="0.15">
      <c r="A725" s="640"/>
      <c r="B725" s="641"/>
      <c r="C725" s="901"/>
      <c r="D725" s="902"/>
      <c r="E725" s="902"/>
      <c r="F725" s="903"/>
      <c r="G725" s="942"/>
      <c r="H725" s="943"/>
      <c r="I725" s="65" t="str">
        <f t="shared" si="113"/>
        <v/>
      </c>
      <c r="J725" s="944"/>
      <c r="K725" s="944"/>
      <c r="L725" s="65" t="str">
        <f t="shared" si="114"/>
        <v/>
      </c>
      <c r="M725" s="66"/>
      <c r="N725" s="935"/>
      <c r="O725" s="936"/>
      <c r="P725" s="936"/>
      <c r="Q725" s="936"/>
      <c r="R725" s="936"/>
      <c r="S725" s="936"/>
      <c r="T725" s="936"/>
      <c r="U725" s="936"/>
      <c r="V725" s="936"/>
      <c r="W725" s="936"/>
      <c r="X725" s="936"/>
      <c r="Y725" s="936"/>
      <c r="Z725" s="936"/>
      <c r="AA725" s="936"/>
      <c r="AB725" s="936"/>
      <c r="AC725" s="936"/>
      <c r="AD725" s="936"/>
      <c r="AE725" s="936"/>
      <c r="AF725" s="937"/>
      <c r="AG725" s="178"/>
      <c r="AH725" s="179"/>
      <c r="AI725" s="179"/>
      <c r="AJ725" s="179"/>
      <c r="AK725" s="179"/>
      <c r="AL725" s="179"/>
      <c r="AM725" s="179"/>
      <c r="AN725" s="179"/>
      <c r="AO725" s="179"/>
      <c r="AP725" s="179"/>
      <c r="AQ725" s="179"/>
      <c r="AR725" s="179"/>
      <c r="AS725" s="179"/>
      <c r="AT725" s="179"/>
      <c r="AU725" s="179"/>
      <c r="AV725" s="179"/>
      <c r="AW725" s="179"/>
      <c r="AX725" s="180"/>
    </row>
    <row r="726" spans="1:52" ht="43.5" customHeight="1" x14ac:dyDescent="0.15">
      <c r="A726" s="606" t="s">
        <v>47</v>
      </c>
      <c r="B726" s="607"/>
      <c r="C726" s="427" t="s">
        <v>52</v>
      </c>
      <c r="D726" s="566"/>
      <c r="E726" s="566"/>
      <c r="F726" s="567"/>
      <c r="G726" s="782" t="s">
        <v>683</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37.5" customHeight="1" thickBot="1" x14ac:dyDescent="0.2">
      <c r="A727" s="608"/>
      <c r="B727" s="609"/>
      <c r="C727" s="683" t="s">
        <v>56</v>
      </c>
      <c r="D727" s="684"/>
      <c r="E727" s="684"/>
      <c r="F727" s="685"/>
      <c r="G727" s="780" t="s">
        <v>682</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24" customHeight="1" thickBot="1" x14ac:dyDescent="0.2">
      <c r="A729" s="750"/>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24" customHeight="1" thickBot="1" x14ac:dyDescent="0.2">
      <c r="A731" s="603"/>
      <c r="B731" s="604"/>
      <c r="C731" s="604"/>
      <c r="D731" s="604"/>
      <c r="E731" s="605"/>
      <c r="F731" s="668"/>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24" customHeight="1" thickBot="1" x14ac:dyDescent="0.2">
      <c r="A733" s="603"/>
      <c r="B733" s="604"/>
      <c r="C733" s="604"/>
      <c r="D733" s="604"/>
      <c r="E733" s="605"/>
      <c r="F733" s="751"/>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24"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15">
      <c r="A736" s="759" t="s">
        <v>273</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15">
      <c r="A737" s="142" t="s">
        <v>590</v>
      </c>
      <c r="B737" s="143"/>
      <c r="C737" s="143"/>
      <c r="D737" s="144"/>
      <c r="E737" s="90" t="s">
        <v>648</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649</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650</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651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652</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653</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648</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654</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655</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318</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325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thickBo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5.1" customHeight="1" x14ac:dyDescent="0.15">
      <c r="A787" s="745" t="s">
        <v>304</v>
      </c>
      <c r="B787" s="746"/>
      <c r="C787" s="746"/>
      <c r="D787" s="746"/>
      <c r="E787" s="746"/>
      <c r="F787" s="747"/>
      <c r="G787" s="423" t="s">
        <v>688</v>
      </c>
      <c r="H787" s="424"/>
      <c r="I787" s="424"/>
      <c r="J787" s="424"/>
      <c r="K787" s="424"/>
      <c r="L787" s="424"/>
      <c r="M787" s="424"/>
      <c r="N787" s="424"/>
      <c r="O787" s="424"/>
      <c r="P787" s="424"/>
      <c r="Q787" s="424"/>
      <c r="R787" s="424"/>
      <c r="S787" s="424"/>
      <c r="T787" s="424"/>
      <c r="U787" s="424"/>
      <c r="V787" s="424"/>
      <c r="W787" s="424"/>
      <c r="X787" s="424"/>
      <c r="Y787" s="424"/>
      <c r="Z787" s="424"/>
      <c r="AA787" s="424"/>
      <c r="AB787" s="425"/>
      <c r="AC787" s="423" t="s">
        <v>701</v>
      </c>
      <c r="AD787" s="424"/>
      <c r="AE787" s="424"/>
      <c r="AF787" s="424"/>
      <c r="AG787" s="424"/>
      <c r="AH787" s="424"/>
      <c r="AI787" s="424"/>
      <c r="AJ787" s="424"/>
      <c r="AK787" s="424"/>
      <c r="AL787" s="424"/>
      <c r="AM787" s="424"/>
      <c r="AN787" s="424"/>
      <c r="AO787" s="424"/>
      <c r="AP787" s="424"/>
      <c r="AQ787" s="424"/>
      <c r="AR787" s="424"/>
      <c r="AS787" s="424"/>
      <c r="AT787" s="424"/>
      <c r="AU787" s="424"/>
      <c r="AV787" s="424"/>
      <c r="AW787" s="424"/>
      <c r="AX787" s="426"/>
    </row>
    <row r="788" spans="1:51" ht="35.1" customHeight="1" x14ac:dyDescent="0.15">
      <c r="A788" s="541"/>
      <c r="B788" s="748"/>
      <c r="C788" s="748"/>
      <c r="D788" s="748"/>
      <c r="E788" s="748"/>
      <c r="F788" s="749"/>
      <c r="G788" s="427" t="s">
        <v>17</v>
      </c>
      <c r="H788" s="428"/>
      <c r="I788" s="428"/>
      <c r="J788" s="428"/>
      <c r="K788" s="428"/>
      <c r="L788" s="429" t="s">
        <v>18</v>
      </c>
      <c r="M788" s="428"/>
      <c r="N788" s="428"/>
      <c r="O788" s="428"/>
      <c r="P788" s="428"/>
      <c r="Q788" s="428"/>
      <c r="R788" s="428"/>
      <c r="S788" s="428"/>
      <c r="T788" s="428"/>
      <c r="U788" s="428"/>
      <c r="V788" s="428"/>
      <c r="W788" s="428"/>
      <c r="X788" s="430"/>
      <c r="Y788" s="420" t="s">
        <v>19</v>
      </c>
      <c r="Z788" s="421"/>
      <c r="AA788" s="421"/>
      <c r="AB788" s="431"/>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20" t="s">
        <v>19</v>
      </c>
      <c r="AV788" s="421"/>
      <c r="AW788" s="421"/>
      <c r="AX788" s="422"/>
    </row>
    <row r="789" spans="1:51" ht="35.1" customHeight="1" x14ac:dyDescent="0.15">
      <c r="A789" s="541"/>
      <c r="B789" s="748"/>
      <c r="C789" s="748"/>
      <c r="D789" s="748"/>
      <c r="E789" s="748"/>
      <c r="F789" s="749"/>
      <c r="G789" s="433" t="s">
        <v>686</v>
      </c>
      <c r="H789" s="434"/>
      <c r="I789" s="434"/>
      <c r="J789" s="434"/>
      <c r="K789" s="435"/>
      <c r="L789" s="436" t="s">
        <v>687</v>
      </c>
      <c r="M789" s="437"/>
      <c r="N789" s="437"/>
      <c r="O789" s="437"/>
      <c r="P789" s="437"/>
      <c r="Q789" s="437"/>
      <c r="R789" s="437"/>
      <c r="S789" s="437"/>
      <c r="T789" s="437"/>
      <c r="U789" s="437"/>
      <c r="V789" s="437"/>
      <c r="W789" s="437"/>
      <c r="X789" s="438"/>
      <c r="Y789" s="439">
        <v>1697</v>
      </c>
      <c r="Z789" s="440"/>
      <c r="AA789" s="440"/>
      <c r="AB789" s="542"/>
      <c r="AC789" s="433" t="s">
        <v>686</v>
      </c>
      <c r="AD789" s="434"/>
      <c r="AE789" s="434"/>
      <c r="AF789" s="434"/>
      <c r="AG789" s="435"/>
      <c r="AH789" s="436" t="s">
        <v>687</v>
      </c>
      <c r="AI789" s="437"/>
      <c r="AJ789" s="437"/>
      <c r="AK789" s="437"/>
      <c r="AL789" s="437"/>
      <c r="AM789" s="437"/>
      <c r="AN789" s="437"/>
      <c r="AO789" s="437"/>
      <c r="AP789" s="437"/>
      <c r="AQ789" s="437"/>
      <c r="AR789" s="437"/>
      <c r="AS789" s="437"/>
      <c r="AT789" s="438"/>
      <c r="AU789" s="439">
        <v>2010</v>
      </c>
      <c r="AV789" s="440"/>
      <c r="AW789" s="440"/>
      <c r="AX789" s="441"/>
    </row>
    <row r="790" spans="1:51" ht="24.75" hidden="1" customHeight="1" x14ac:dyDescent="0.15">
      <c r="A790" s="541"/>
      <c r="B790" s="748"/>
      <c r="C790" s="748"/>
      <c r="D790" s="748"/>
      <c r="E790" s="748"/>
      <c r="F790" s="749"/>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41"/>
      <c r="B791" s="748"/>
      <c r="C791" s="748"/>
      <c r="D791" s="748"/>
      <c r="E791" s="748"/>
      <c r="F791" s="749"/>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41"/>
      <c r="B792" s="748"/>
      <c r="C792" s="748"/>
      <c r="D792" s="748"/>
      <c r="E792" s="748"/>
      <c r="F792" s="749"/>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41"/>
      <c r="B793" s="748"/>
      <c r="C793" s="748"/>
      <c r="D793" s="748"/>
      <c r="E793" s="748"/>
      <c r="F793" s="749"/>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41"/>
      <c r="B794" s="748"/>
      <c r="C794" s="748"/>
      <c r="D794" s="748"/>
      <c r="E794" s="748"/>
      <c r="F794" s="749"/>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41"/>
      <c r="B795" s="748"/>
      <c r="C795" s="748"/>
      <c r="D795" s="748"/>
      <c r="E795" s="748"/>
      <c r="F795" s="749"/>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1"/>
      <c r="B796" s="748"/>
      <c r="C796" s="748"/>
      <c r="D796" s="748"/>
      <c r="E796" s="748"/>
      <c r="F796" s="749"/>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1"/>
      <c r="B797" s="748"/>
      <c r="C797" s="748"/>
      <c r="D797" s="748"/>
      <c r="E797" s="748"/>
      <c r="F797" s="749"/>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1"/>
      <c r="B798" s="748"/>
      <c r="C798" s="748"/>
      <c r="D798" s="748"/>
      <c r="E798" s="748"/>
      <c r="F798" s="749"/>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30" customHeight="1" x14ac:dyDescent="0.15">
      <c r="A799" s="541"/>
      <c r="B799" s="748"/>
      <c r="C799" s="748"/>
      <c r="D799" s="748"/>
      <c r="E799" s="748"/>
      <c r="F799" s="749"/>
      <c r="G799" s="391" t="s">
        <v>20</v>
      </c>
      <c r="H799" s="392"/>
      <c r="I799" s="392"/>
      <c r="J799" s="392"/>
      <c r="K799" s="392"/>
      <c r="L799" s="393"/>
      <c r="M799" s="394"/>
      <c r="N799" s="394"/>
      <c r="O799" s="394"/>
      <c r="P799" s="394"/>
      <c r="Q799" s="394"/>
      <c r="R799" s="394"/>
      <c r="S799" s="394"/>
      <c r="T799" s="394"/>
      <c r="U799" s="394"/>
      <c r="V799" s="394"/>
      <c r="W799" s="394"/>
      <c r="X799" s="395"/>
      <c r="Y799" s="396">
        <f>SUM(Y789:AB798)</f>
        <v>1697</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2010</v>
      </c>
      <c r="AV799" s="397"/>
      <c r="AW799" s="397"/>
      <c r="AX799" s="399"/>
    </row>
    <row r="800" spans="1:51" ht="24.75" hidden="1" customHeight="1" x14ac:dyDescent="0.15">
      <c r="A800" s="541"/>
      <c r="B800" s="748"/>
      <c r="C800" s="748"/>
      <c r="D800" s="748"/>
      <c r="E800" s="748"/>
      <c r="F800" s="749"/>
      <c r="G800" s="423" t="s">
        <v>242</v>
      </c>
      <c r="H800" s="424"/>
      <c r="I800" s="424"/>
      <c r="J800" s="424"/>
      <c r="K800" s="424"/>
      <c r="L800" s="424"/>
      <c r="M800" s="424"/>
      <c r="N800" s="424"/>
      <c r="O800" s="424"/>
      <c r="P800" s="424"/>
      <c r="Q800" s="424"/>
      <c r="R800" s="424"/>
      <c r="S800" s="424"/>
      <c r="T800" s="424"/>
      <c r="U800" s="424"/>
      <c r="V800" s="424"/>
      <c r="W800" s="424"/>
      <c r="X800" s="424"/>
      <c r="Y800" s="424"/>
      <c r="Z800" s="424"/>
      <c r="AA800" s="424"/>
      <c r="AB800" s="425"/>
      <c r="AC800" s="423" t="s">
        <v>241</v>
      </c>
      <c r="AD800" s="424"/>
      <c r="AE800" s="424"/>
      <c r="AF800" s="424"/>
      <c r="AG800" s="424"/>
      <c r="AH800" s="424"/>
      <c r="AI800" s="424"/>
      <c r="AJ800" s="424"/>
      <c r="AK800" s="424"/>
      <c r="AL800" s="424"/>
      <c r="AM800" s="424"/>
      <c r="AN800" s="424"/>
      <c r="AO800" s="424"/>
      <c r="AP800" s="424"/>
      <c r="AQ800" s="424"/>
      <c r="AR800" s="424"/>
      <c r="AS800" s="424"/>
      <c r="AT800" s="424"/>
      <c r="AU800" s="424"/>
      <c r="AV800" s="424"/>
      <c r="AW800" s="424"/>
      <c r="AX800" s="426"/>
      <c r="AY800">
        <f>COUNTA($G$802,$AC$802)</f>
        <v>0</v>
      </c>
    </row>
    <row r="801" spans="1:51" ht="24.75" hidden="1" customHeight="1" x14ac:dyDescent="0.15">
      <c r="A801" s="541"/>
      <c r="B801" s="748"/>
      <c r="C801" s="748"/>
      <c r="D801" s="748"/>
      <c r="E801" s="748"/>
      <c r="F801" s="749"/>
      <c r="G801" s="427" t="s">
        <v>17</v>
      </c>
      <c r="H801" s="428"/>
      <c r="I801" s="428"/>
      <c r="J801" s="428"/>
      <c r="K801" s="428"/>
      <c r="L801" s="429" t="s">
        <v>18</v>
      </c>
      <c r="M801" s="428"/>
      <c r="N801" s="428"/>
      <c r="O801" s="428"/>
      <c r="P801" s="428"/>
      <c r="Q801" s="428"/>
      <c r="R801" s="428"/>
      <c r="S801" s="428"/>
      <c r="T801" s="428"/>
      <c r="U801" s="428"/>
      <c r="V801" s="428"/>
      <c r="W801" s="428"/>
      <c r="X801" s="430"/>
      <c r="Y801" s="420" t="s">
        <v>19</v>
      </c>
      <c r="Z801" s="421"/>
      <c r="AA801" s="421"/>
      <c r="AB801" s="431"/>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20" t="s">
        <v>19</v>
      </c>
      <c r="AV801" s="421"/>
      <c r="AW801" s="421"/>
      <c r="AX801" s="422"/>
      <c r="AY801">
        <f>$AY$800</f>
        <v>0</v>
      </c>
    </row>
    <row r="802" spans="1:51" ht="24.75" hidden="1" customHeight="1" x14ac:dyDescent="0.15">
      <c r="A802" s="541"/>
      <c r="B802" s="748"/>
      <c r="C802" s="748"/>
      <c r="D802" s="748"/>
      <c r="E802" s="748"/>
      <c r="F802" s="749"/>
      <c r="G802" s="433"/>
      <c r="H802" s="434"/>
      <c r="I802" s="434"/>
      <c r="J802" s="434"/>
      <c r="K802" s="435"/>
      <c r="L802" s="436"/>
      <c r="M802" s="437"/>
      <c r="N802" s="437"/>
      <c r="O802" s="437"/>
      <c r="P802" s="437"/>
      <c r="Q802" s="437"/>
      <c r="R802" s="437"/>
      <c r="S802" s="437"/>
      <c r="T802" s="437"/>
      <c r="U802" s="437"/>
      <c r="V802" s="437"/>
      <c r="W802" s="437"/>
      <c r="X802" s="438"/>
      <c r="Y802" s="439"/>
      <c r="Z802" s="440"/>
      <c r="AA802" s="440"/>
      <c r="AB802" s="542"/>
      <c r="AC802" s="433"/>
      <c r="AD802" s="434"/>
      <c r="AE802" s="434"/>
      <c r="AF802" s="434"/>
      <c r="AG802" s="435"/>
      <c r="AH802" s="436"/>
      <c r="AI802" s="437"/>
      <c r="AJ802" s="437"/>
      <c r="AK802" s="437"/>
      <c r="AL802" s="437"/>
      <c r="AM802" s="437"/>
      <c r="AN802" s="437"/>
      <c r="AO802" s="437"/>
      <c r="AP802" s="437"/>
      <c r="AQ802" s="437"/>
      <c r="AR802" s="437"/>
      <c r="AS802" s="437"/>
      <c r="AT802" s="438"/>
      <c r="AU802" s="439"/>
      <c r="AV802" s="440"/>
      <c r="AW802" s="440"/>
      <c r="AX802" s="441"/>
      <c r="AY802">
        <f t="shared" ref="AY802:AY812" si="115">$AY$800</f>
        <v>0</v>
      </c>
    </row>
    <row r="803" spans="1:51" ht="24.75" hidden="1" customHeight="1" x14ac:dyDescent="0.15">
      <c r="A803" s="541"/>
      <c r="B803" s="748"/>
      <c r="C803" s="748"/>
      <c r="D803" s="748"/>
      <c r="E803" s="748"/>
      <c r="F803" s="749"/>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41"/>
      <c r="B804" s="748"/>
      <c r="C804" s="748"/>
      <c r="D804" s="748"/>
      <c r="E804" s="748"/>
      <c r="F804" s="749"/>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41"/>
      <c r="B805" s="748"/>
      <c r="C805" s="748"/>
      <c r="D805" s="748"/>
      <c r="E805" s="748"/>
      <c r="F805" s="749"/>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41"/>
      <c r="B806" s="748"/>
      <c r="C806" s="748"/>
      <c r="D806" s="748"/>
      <c r="E806" s="748"/>
      <c r="F806" s="749"/>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41"/>
      <c r="B807" s="748"/>
      <c r="C807" s="748"/>
      <c r="D807" s="748"/>
      <c r="E807" s="748"/>
      <c r="F807" s="749"/>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41"/>
      <c r="B808" s="748"/>
      <c r="C808" s="748"/>
      <c r="D808" s="748"/>
      <c r="E808" s="748"/>
      <c r="F808" s="749"/>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41"/>
      <c r="B809" s="748"/>
      <c r="C809" s="748"/>
      <c r="D809" s="748"/>
      <c r="E809" s="748"/>
      <c r="F809" s="749"/>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41"/>
      <c r="B810" s="748"/>
      <c r="C810" s="748"/>
      <c r="D810" s="748"/>
      <c r="E810" s="748"/>
      <c r="F810" s="749"/>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41"/>
      <c r="B811" s="748"/>
      <c r="C811" s="748"/>
      <c r="D811" s="748"/>
      <c r="E811" s="748"/>
      <c r="F811" s="749"/>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41"/>
      <c r="B812" s="748"/>
      <c r="C812" s="748"/>
      <c r="D812" s="748"/>
      <c r="E812" s="748"/>
      <c r="F812" s="749"/>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41"/>
      <c r="B813" s="748"/>
      <c r="C813" s="748"/>
      <c r="D813" s="748"/>
      <c r="E813" s="748"/>
      <c r="F813" s="749"/>
      <c r="G813" s="423" t="s">
        <v>243</v>
      </c>
      <c r="H813" s="424"/>
      <c r="I813" s="424"/>
      <c r="J813" s="424"/>
      <c r="K813" s="424"/>
      <c r="L813" s="424"/>
      <c r="M813" s="424"/>
      <c r="N813" s="424"/>
      <c r="O813" s="424"/>
      <c r="P813" s="424"/>
      <c r="Q813" s="424"/>
      <c r="R813" s="424"/>
      <c r="S813" s="424"/>
      <c r="T813" s="424"/>
      <c r="U813" s="424"/>
      <c r="V813" s="424"/>
      <c r="W813" s="424"/>
      <c r="X813" s="424"/>
      <c r="Y813" s="424"/>
      <c r="Z813" s="424"/>
      <c r="AA813" s="424"/>
      <c r="AB813" s="425"/>
      <c r="AC813" s="423" t="s">
        <v>244</v>
      </c>
      <c r="AD813" s="424"/>
      <c r="AE813" s="424"/>
      <c r="AF813" s="424"/>
      <c r="AG813" s="424"/>
      <c r="AH813" s="424"/>
      <c r="AI813" s="424"/>
      <c r="AJ813" s="424"/>
      <c r="AK813" s="424"/>
      <c r="AL813" s="424"/>
      <c r="AM813" s="424"/>
      <c r="AN813" s="424"/>
      <c r="AO813" s="424"/>
      <c r="AP813" s="424"/>
      <c r="AQ813" s="424"/>
      <c r="AR813" s="424"/>
      <c r="AS813" s="424"/>
      <c r="AT813" s="424"/>
      <c r="AU813" s="424"/>
      <c r="AV813" s="424"/>
      <c r="AW813" s="424"/>
      <c r="AX813" s="426"/>
      <c r="AY813">
        <f>COUNTA($G$815,$AC$815)</f>
        <v>0</v>
      </c>
    </row>
    <row r="814" spans="1:51" ht="24.75" hidden="1" customHeight="1" x14ac:dyDescent="0.15">
      <c r="A814" s="541"/>
      <c r="B814" s="748"/>
      <c r="C814" s="748"/>
      <c r="D814" s="748"/>
      <c r="E814" s="748"/>
      <c r="F814" s="749"/>
      <c r="G814" s="427" t="s">
        <v>17</v>
      </c>
      <c r="H814" s="428"/>
      <c r="I814" s="428"/>
      <c r="J814" s="428"/>
      <c r="K814" s="428"/>
      <c r="L814" s="429" t="s">
        <v>18</v>
      </c>
      <c r="M814" s="428"/>
      <c r="N814" s="428"/>
      <c r="O814" s="428"/>
      <c r="P814" s="428"/>
      <c r="Q814" s="428"/>
      <c r="R814" s="428"/>
      <c r="S814" s="428"/>
      <c r="T814" s="428"/>
      <c r="U814" s="428"/>
      <c r="V814" s="428"/>
      <c r="W814" s="428"/>
      <c r="X814" s="430"/>
      <c r="Y814" s="420" t="s">
        <v>19</v>
      </c>
      <c r="Z814" s="421"/>
      <c r="AA814" s="421"/>
      <c r="AB814" s="431"/>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20" t="s">
        <v>19</v>
      </c>
      <c r="AV814" s="421"/>
      <c r="AW814" s="421"/>
      <c r="AX814" s="422"/>
      <c r="AY814">
        <f>$AY$813</f>
        <v>0</v>
      </c>
    </row>
    <row r="815" spans="1:51" ht="24.75" hidden="1" customHeight="1" x14ac:dyDescent="0.15">
      <c r="A815" s="541"/>
      <c r="B815" s="748"/>
      <c r="C815" s="748"/>
      <c r="D815" s="748"/>
      <c r="E815" s="748"/>
      <c r="F815" s="749"/>
      <c r="G815" s="433"/>
      <c r="H815" s="434"/>
      <c r="I815" s="434"/>
      <c r="J815" s="434"/>
      <c r="K815" s="435"/>
      <c r="L815" s="436"/>
      <c r="M815" s="437"/>
      <c r="N815" s="437"/>
      <c r="O815" s="437"/>
      <c r="P815" s="437"/>
      <c r="Q815" s="437"/>
      <c r="R815" s="437"/>
      <c r="S815" s="437"/>
      <c r="T815" s="437"/>
      <c r="U815" s="437"/>
      <c r="V815" s="437"/>
      <c r="W815" s="437"/>
      <c r="X815" s="438"/>
      <c r="Y815" s="439"/>
      <c r="Z815" s="440"/>
      <c r="AA815" s="440"/>
      <c r="AB815" s="542"/>
      <c r="AC815" s="433"/>
      <c r="AD815" s="434"/>
      <c r="AE815" s="434"/>
      <c r="AF815" s="434"/>
      <c r="AG815" s="435"/>
      <c r="AH815" s="436"/>
      <c r="AI815" s="437"/>
      <c r="AJ815" s="437"/>
      <c r="AK815" s="437"/>
      <c r="AL815" s="437"/>
      <c r="AM815" s="437"/>
      <c r="AN815" s="437"/>
      <c r="AO815" s="437"/>
      <c r="AP815" s="437"/>
      <c r="AQ815" s="437"/>
      <c r="AR815" s="437"/>
      <c r="AS815" s="437"/>
      <c r="AT815" s="438"/>
      <c r="AU815" s="439"/>
      <c r="AV815" s="440"/>
      <c r="AW815" s="440"/>
      <c r="AX815" s="441"/>
      <c r="AY815">
        <f t="shared" ref="AY815:AY825" si="116">$AY$813</f>
        <v>0</v>
      </c>
    </row>
    <row r="816" spans="1:51" ht="24.75" hidden="1" customHeight="1" x14ac:dyDescent="0.15">
      <c r="A816" s="541"/>
      <c r="B816" s="748"/>
      <c r="C816" s="748"/>
      <c r="D816" s="748"/>
      <c r="E816" s="748"/>
      <c r="F816" s="749"/>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1"/>
      <c r="B817" s="748"/>
      <c r="C817" s="748"/>
      <c r="D817" s="748"/>
      <c r="E817" s="748"/>
      <c r="F817" s="749"/>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1"/>
      <c r="B818" s="748"/>
      <c r="C818" s="748"/>
      <c r="D818" s="748"/>
      <c r="E818" s="748"/>
      <c r="F818" s="749"/>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1"/>
      <c r="B819" s="748"/>
      <c r="C819" s="748"/>
      <c r="D819" s="748"/>
      <c r="E819" s="748"/>
      <c r="F819" s="749"/>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1"/>
      <c r="B820" s="748"/>
      <c r="C820" s="748"/>
      <c r="D820" s="748"/>
      <c r="E820" s="748"/>
      <c r="F820" s="749"/>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1"/>
      <c r="B821" s="748"/>
      <c r="C821" s="748"/>
      <c r="D821" s="748"/>
      <c r="E821" s="748"/>
      <c r="F821" s="749"/>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1"/>
      <c r="B822" s="748"/>
      <c r="C822" s="748"/>
      <c r="D822" s="748"/>
      <c r="E822" s="748"/>
      <c r="F822" s="749"/>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1"/>
      <c r="B823" s="748"/>
      <c r="C823" s="748"/>
      <c r="D823" s="748"/>
      <c r="E823" s="748"/>
      <c r="F823" s="749"/>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1"/>
      <c r="B824" s="748"/>
      <c r="C824" s="748"/>
      <c r="D824" s="748"/>
      <c r="E824" s="748"/>
      <c r="F824" s="749"/>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1"/>
      <c r="B825" s="748"/>
      <c r="C825" s="748"/>
      <c r="D825" s="748"/>
      <c r="E825" s="748"/>
      <c r="F825" s="749"/>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1"/>
      <c r="B826" s="748"/>
      <c r="C826" s="748"/>
      <c r="D826" s="748"/>
      <c r="E826" s="748"/>
      <c r="F826" s="749"/>
      <c r="G826" s="423" t="s">
        <v>218</v>
      </c>
      <c r="H826" s="424"/>
      <c r="I826" s="424"/>
      <c r="J826" s="424"/>
      <c r="K826" s="424"/>
      <c r="L826" s="424"/>
      <c r="M826" s="424"/>
      <c r="N826" s="424"/>
      <c r="O826" s="424"/>
      <c r="P826" s="424"/>
      <c r="Q826" s="424"/>
      <c r="R826" s="424"/>
      <c r="S826" s="424"/>
      <c r="T826" s="424"/>
      <c r="U826" s="424"/>
      <c r="V826" s="424"/>
      <c r="W826" s="424"/>
      <c r="X826" s="424"/>
      <c r="Y826" s="424"/>
      <c r="Z826" s="424"/>
      <c r="AA826" s="424"/>
      <c r="AB826" s="425"/>
      <c r="AC826" s="423" t="s">
        <v>177</v>
      </c>
      <c r="AD826" s="424"/>
      <c r="AE826" s="424"/>
      <c r="AF826" s="424"/>
      <c r="AG826" s="424"/>
      <c r="AH826" s="424"/>
      <c r="AI826" s="424"/>
      <c r="AJ826" s="424"/>
      <c r="AK826" s="424"/>
      <c r="AL826" s="424"/>
      <c r="AM826" s="424"/>
      <c r="AN826" s="424"/>
      <c r="AO826" s="424"/>
      <c r="AP826" s="424"/>
      <c r="AQ826" s="424"/>
      <c r="AR826" s="424"/>
      <c r="AS826" s="424"/>
      <c r="AT826" s="424"/>
      <c r="AU826" s="424"/>
      <c r="AV826" s="424"/>
      <c r="AW826" s="424"/>
      <c r="AX826" s="426"/>
      <c r="AY826">
        <f>COUNTA($G$828,$AC$828)</f>
        <v>0</v>
      </c>
    </row>
    <row r="827" spans="1:51" ht="24.75" hidden="1" customHeight="1" x14ac:dyDescent="0.15">
      <c r="A827" s="541"/>
      <c r="B827" s="748"/>
      <c r="C827" s="748"/>
      <c r="D827" s="748"/>
      <c r="E827" s="748"/>
      <c r="F827" s="749"/>
      <c r="G827" s="427" t="s">
        <v>17</v>
      </c>
      <c r="H827" s="428"/>
      <c r="I827" s="428"/>
      <c r="J827" s="428"/>
      <c r="K827" s="428"/>
      <c r="L827" s="429" t="s">
        <v>18</v>
      </c>
      <c r="M827" s="428"/>
      <c r="N827" s="428"/>
      <c r="O827" s="428"/>
      <c r="P827" s="428"/>
      <c r="Q827" s="428"/>
      <c r="R827" s="428"/>
      <c r="S827" s="428"/>
      <c r="T827" s="428"/>
      <c r="U827" s="428"/>
      <c r="V827" s="428"/>
      <c r="W827" s="428"/>
      <c r="X827" s="430"/>
      <c r="Y827" s="420" t="s">
        <v>19</v>
      </c>
      <c r="Z827" s="421"/>
      <c r="AA827" s="421"/>
      <c r="AB827" s="431"/>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20" t="s">
        <v>19</v>
      </c>
      <c r="AV827" s="421"/>
      <c r="AW827" s="421"/>
      <c r="AX827" s="422"/>
      <c r="AY827">
        <f>$AY$826</f>
        <v>0</v>
      </c>
    </row>
    <row r="828" spans="1:51" s="16" customFormat="1" ht="24.75" hidden="1" customHeight="1" x14ac:dyDescent="0.15">
      <c r="A828" s="541"/>
      <c r="B828" s="748"/>
      <c r="C828" s="748"/>
      <c r="D828" s="748"/>
      <c r="E828" s="748"/>
      <c r="F828" s="749"/>
      <c r="G828" s="433"/>
      <c r="H828" s="434"/>
      <c r="I828" s="434"/>
      <c r="J828" s="434"/>
      <c r="K828" s="435"/>
      <c r="L828" s="436"/>
      <c r="M828" s="437"/>
      <c r="N828" s="437"/>
      <c r="O828" s="437"/>
      <c r="P828" s="437"/>
      <c r="Q828" s="437"/>
      <c r="R828" s="437"/>
      <c r="S828" s="437"/>
      <c r="T828" s="437"/>
      <c r="U828" s="437"/>
      <c r="V828" s="437"/>
      <c r="W828" s="437"/>
      <c r="X828" s="438"/>
      <c r="Y828" s="439"/>
      <c r="Z828" s="440"/>
      <c r="AA828" s="440"/>
      <c r="AB828" s="542"/>
      <c r="AC828" s="433"/>
      <c r="AD828" s="434"/>
      <c r="AE828" s="434"/>
      <c r="AF828" s="434"/>
      <c r="AG828" s="435"/>
      <c r="AH828" s="436"/>
      <c r="AI828" s="437"/>
      <c r="AJ828" s="437"/>
      <c r="AK828" s="437"/>
      <c r="AL828" s="437"/>
      <c r="AM828" s="437"/>
      <c r="AN828" s="437"/>
      <c r="AO828" s="437"/>
      <c r="AP828" s="437"/>
      <c r="AQ828" s="437"/>
      <c r="AR828" s="437"/>
      <c r="AS828" s="437"/>
      <c r="AT828" s="438"/>
      <c r="AU828" s="439"/>
      <c r="AV828" s="440"/>
      <c r="AW828" s="440"/>
      <c r="AX828" s="441"/>
      <c r="AY828">
        <f t="shared" ref="AY828:AY838" si="117">$AY$826</f>
        <v>0</v>
      </c>
    </row>
    <row r="829" spans="1:51" ht="24.75" hidden="1" customHeight="1" x14ac:dyDescent="0.15">
      <c r="A829" s="541"/>
      <c r="B829" s="748"/>
      <c r="C829" s="748"/>
      <c r="D829" s="748"/>
      <c r="E829" s="748"/>
      <c r="F829" s="749"/>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1"/>
      <c r="B830" s="748"/>
      <c r="C830" s="748"/>
      <c r="D830" s="748"/>
      <c r="E830" s="748"/>
      <c r="F830" s="749"/>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1"/>
      <c r="B831" s="748"/>
      <c r="C831" s="748"/>
      <c r="D831" s="748"/>
      <c r="E831" s="748"/>
      <c r="F831" s="749"/>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1"/>
      <c r="B832" s="748"/>
      <c r="C832" s="748"/>
      <c r="D832" s="748"/>
      <c r="E832" s="748"/>
      <c r="F832" s="749"/>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1"/>
      <c r="B833" s="748"/>
      <c r="C833" s="748"/>
      <c r="D833" s="748"/>
      <c r="E833" s="748"/>
      <c r="F833" s="749"/>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1"/>
      <c r="B834" s="748"/>
      <c r="C834" s="748"/>
      <c r="D834" s="748"/>
      <c r="E834" s="748"/>
      <c r="F834" s="749"/>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1"/>
      <c r="B835" s="748"/>
      <c r="C835" s="748"/>
      <c r="D835" s="748"/>
      <c r="E835" s="748"/>
      <c r="F835" s="749"/>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1"/>
      <c r="B836" s="748"/>
      <c r="C836" s="748"/>
      <c r="D836" s="748"/>
      <c r="E836" s="748"/>
      <c r="F836" s="749"/>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1"/>
      <c r="B837" s="748"/>
      <c r="C837" s="748"/>
      <c r="D837" s="748"/>
      <c r="E837" s="748"/>
      <c r="F837" s="749"/>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1"/>
      <c r="B838" s="748"/>
      <c r="C838" s="748"/>
      <c r="D838" s="748"/>
      <c r="E838" s="748"/>
      <c r="F838" s="749"/>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7" t="s">
        <v>147</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938" t="s">
        <v>265</v>
      </c>
      <c r="AM839" s="939"/>
      <c r="AN839" s="939"/>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286</v>
      </c>
      <c r="AI844" s="332"/>
      <c r="AJ844" s="332"/>
      <c r="AK844" s="332"/>
      <c r="AL844" s="332" t="s">
        <v>21</v>
      </c>
      <c r="AM844" s="332"/>
      <c r="AN844" s="332"/>
      <c r="AO844" s="407"/>
      <c r="AP844" s="408" t="s">
        <v>222</v>
      </c>
      <c r="AQ844" s="408"/>
      <c r="AR844" s="408"/>
      <c r="AS844" s="408"/>
      <c r="AT844" s="408"/>
      <c r="AU844" s="408"/>
      <c r="AV844" s="408"/>
      <c r="AW844" s="408"/>
      <c r="AX844" s="408"/>
    </row>
    <row r="845" spans="1:51" ht="75" customHeight="1" x14ac:dyDescent="0.15">
      <c r="A845" s="386">
        <v>1</v>
      </c>
      <c r="B845" s="386">
        <v>1</v>
      </c>
      <c r="C845" s="405" t="s">
        <v>689</v>
      </c>
      <c r="D845" s="400"/>
      <c r="E845" s="400"/>
      <c r="F845" s="400"/>
      <c r="G845" s="400"/>
      <c r="H845" s="400"/>
      <c r="I845" s="400"/>
      <c r="J845" s="401">
        <v>8000020130001</v>
      </c>
      <c r="K845" s="402"/>
      <c r="L845" s="402"/>
      <c r="M845" s="402"/>
      <c r="N845" s="402"/>
      <c r="O845" s="402"/>
      <c r="P845" s="406" t="s">
        <v>700</v>
      </c>
      <c r="Q845" s="302"/>
      <c r="R845" s="302"/>
      <c r="S845" s="302"/>
      <c r="T845" s="302"/>
      <c r="U845" s="302"/>
      <c r="V845" s="302"/>
      <c r="W845" s="302"/>
      <c r="X845" s="302"/>
      <c r="Y845" s="303">
        <v>1697</v>
      </c>
      <c r="Z845" s="304"/>
      <c r="AA845" s="304"/>
      <c r="AB845" s="305"/>
      <c r="AC845" s="307" t="s">
        <v>679</v>
      </c>
      <c r="AD845" s="308"/>
      <c r="AE845" s="308"/>
      <c r="AF845" s="308"/>
      <c r="AG845" s="308"/>
      <c r="AH845" s="403" t="s">
        <v>658</v>
      </c>
      <c r="AI845" s="404"/>
      <c r="AJ845" s="404"/>
      <c r="AK845" s="404"/>
      <c r="AL845" s="311" t="s">
        <v>658</v>
      </c>
      <c r="AM845" s="312"/>
      <c r="AN845" s="312"/>
      <c r="AO845" s="313"/>
      <c r="AP845" s="306" t="s">
        <v>637</v>
      </c>
      <c r="AQ845" s="306"/>
      <c r="AR845" s="306"/>
      <c r="AS845" s="306"/>
      <c r="AT845" s="306"/>
      <c r="AU845" s="306"/>
      <c r="AV845" s="306"/>
      <c r="AW845" s="306"/>
      <c r="AX845" s="306"/>
    </row>
    <row r="846" spans="1:51" ht="75" customHeight="1" x14ac:dyDescent="0.15">
      <c r="A846" s="386">
        <v>2</v>
      </c>
      <c r="B846" s="386">
        <v>1</v>
      </c>
      <c r="C846" s="405" t="s">
        <v>690</v>
      </c>
      <c r="D846" s="400"/>
      <c r="E846" s="400"/>
      <c r="F846" s="400"/>
      <c r="G846" s="400"/>
      <c r="H846" s="400"/>
      <c r="I846" s="400"/>
      <c r="J846" s="401">
        <v>4000020270008</v>
      </c>
      <c r="K846" s="402"/>
      <c r="L846" s="402"/>
      <c r="M846" s="402"/>
      <c r="N846" s="402"/>
      <c r="O846" s="402"/>
      <c r="P846" s="302" t="s">
        <v>699</v>
      </c>
      <c r="Q846" s="302"/>
      <c r="R846" s="302"/>
      <c r="S846" s="302"/>
      <c r="T846" s="302"/>
      <c r="U846" s="302"/>
      <c r="V846" s="302"/>
      <c r="W846" s="302"/>
      <c r="X846" s="302"/>
      <c r="Y846" s="303">
        <v>860</v>
      </c>
      <c r="Z846" s="304"/>
      <c r="AA846" s="304"/>
      <c r="AB846" s="305"/>
      <c r="AC846" s="307" t="s">
        <v>679</v>
      </c>
      <c r="AD846" s="308"/>
      <c r="AE846" s="308"/>
      <c r="AF846" s="308"/>
      <c r="AG846" s="308"/>
      <c r="AH846" s="403" t="s">
        <v>637</v>
      </c>
      <c r="AI846" s="404"/>
      <c r="AJ846" s="404"/>
      <c r="AK846" s="404"/>
      <c r="AL846" s="311" t="s">
        <v>637</v>
      </c>
      <c r="AM846" s="312"/>
      <c r="AN846" s="312"/>
      <c r="AO846" s="313"/>
      <c r="AP846" s="306" t="s">
        <v>637</v>
      </c>
      <c r="AQ846" s="306"/>
      <c r="AR846" s="306"/>
      <c r="AS846" s="306"/>
      <c r="AT846" s="306"/>
      <c r="AU846" s="306"/>
      <c r="AV846" s="306"/>
      <c r="AW846" s="306"/>
      <c r="AX846" s="306"/>
      <c r="AY846">
        <f>COUNTA($C$846)</f>
        <v>1</v>
      </c>
    </row>
    <row r="847" spans="1:51" ht="75" customHeight="1" x14ac:dyDescent="0.15">
      <c r="A847" s="386">
        <v>3</v>
      </c>
      <c r="B847" s="386">
        <v>1</v>
      </c>
      <c r="C847" s="405" t="s">
        <v>691</v>
      </c>
      <c r="D847" s="400"/>
      <c r="E847" s="400"/>
      <c r="F847" s="400"/>
      <c r="G847" s="400"/>
      <c r="H847" s="400"/>
      <c r="I847" s="400"/>
      <c r="J847" s="401">
        <v>1000020230006</v>
      </c>
      <c r="K847" s="402"/>
      <c r="L847" s="402"/>
      <c r="M847" s="402"/>
      <c r="N847" s="402"/>
      <c r="O847" s="402"/>
      <c r="P847" s="406" t="s">
        <v>699</v>
      </c>
      <c r="Q847" s="302"/>
      <c r="R847" s="302"/>
      <c r="S847" s="302"/>
      <c r="T847" s="302"/>
      <c r="U847" s="302"/>
      <c r="V847" s="302"/>
      <c r="W847" s="302"/>
      <c r="X847" s="302"/>
      <c r="Y847" s="303">
        <v>838</v>
      </c>
      <c r="Z847" s="304"/>
      <c r="AA847" s="304"/>
      <c r="AB847" s="305"/>
      <c r="AC847" s="307" t="s">
        <v>679</v>
      </c>
      <c r="AD847" s="308"/>
      <c r="AE847" s="308"/>
      <c r="AF847" s="308"/>
      <c r="AG847" s="308"/>
      <c r="AH847" s="309" t="s">
        <v>637</v>
      </c>
      <c r="AI847" s="310"/>
      <c r="AJ847" s="310"/>
      <c r="AK847" s="310"/>
      <c r="AL847" s="311" t="s">
        <v>637</v>
      </c>
      <c r="AM847" s="312"/>
      <c r="AN847" s="312"/>
      <c r="AO847" s="313"/>
      <c r="AP847" s="306" t="s">
        <v>637</v>
      </c>
      <c r="AQ847" s="306"/>
      <c r="AR847" s="306"/>
      <c r="AS847" s="306"/>
      <c r="AT847" s="306"/>
      <c r="AU847" s="306"/>
      <c r="AV847" s="306"/>
      <c r="AW847" s="306"/>
      <c r="AX847" s="306"/>
      <c r="AY847">
        <f>COUNTA($C$847)</f>
        <v>1</v>
      </c>
    </row>
    <row r="848" spans="1:51" ht="75" customHeight="1" x14ac:dyDescent="0.15">
      <c r="A848" s="386">
        <v>4</v>
      </c>
      <c r="B848" s="386">
        <v>1</v>
      </c>
      <c r="C848" s="405" t="s">
        <v>692</v>
      </c>
      <c r="D848" s="400"/>
      <c r="E848" s="400"/>
      <c r="F848" s="400"/>
      <c r="G848" s="400"/>
      <c r="H848" s="400"/>
      <c r="I848" s="400"/>
      <c r="J848" s="401">
        <v>1000020140007</v>
      </c>
      <c r="K848" s="402"/>
      <c r="L848" s="402"/>
      <c r="M848" s="402"/>
      <c r="N848" s="402"/>
      <c r="O848" s="402"/>
      <c r="P848" s="406" t="s">
        <v>699</v>
      </c>
      <c r="Q848" s="302"/>
      <c r="R848" s="302"/>
      <c r="S848" s="302"/>
      <c r="T848" s="302"/>
      <c r="U848" s="302"/>
      <c r="V848" s="302"/>
      <c r="W848" s="302"/>
      <c r="X848" s="302"/>
      <c r="Y848" s="303">
        <v>747</v>
      </c>
      <c r="Z848" s="304"/>
      <c r="AA848" s="304"/>
      <c r="AB848" s="305"/>
      <c r="AC848" s="307" t="s">
        <v>679</v>
      </c>
      <c r="AD848" s="308"/>
      <c r="AE848" s="308"/>
      <c r="AF848" s="308"/>
      <c r="AG848" s="308"/>
      <c r="AH848" s="309" t="s">
        <v>637</v>
      </c>
      <c r="AI848" s="310"/>
      <c r="AJ848" s="310"/>
      <c r="AK848" s="310"/>
      <c r="AL848" s="311" t="s">
        <v>637</v>
      </c>
      <c r="AM848" s="312"/>
      <c r="AN848" s="312"/>
      <c r="AO848" s="313"/>
      <c r="AP848" s="306" t="s">
        <v>637</v>
      </c>
      <c r="AQ848" s="306"/>
      <c r="AR848" s="306"/>
      <c r="AS848" s="306"/>
      <c r="AT848" s="306"/>
      <c r="AU848" s="306"/>
      <c r="AV848" s="306"/>
      <c r="AW848" s="306"/>
      <c r="AX848" s="306"/>
      <c r="AY848">
        <f>COUNTA($C$848)</f>
        <v>1</v>
      </c>
    </row>
    <row r="849" spans="1:51" ht="75" customHeight="1" x14ac:dyDescent="0.15">
      <c r="A849" s="386">
        <v>5</v>
      </c>
      <c r="B849" s="386">
        <v>1</v>
      </c>
      <c r="C849" s="405" t="s">
        <v>693</v>
      </c>
      <c r="D849" s="400"/>
      <c r="E849" s="400"/>
      <c r="F849" s="400"/>
      <c r="G849" s="400"/>
      <c r="H849" s="400"/>
      <c r="I849" s="400"/>
      <c r="J849" s="401">
        <v>1000020110001</v>
      </c>
      <c r="K849" s="402"/>
      <c r="L849" s="402"/>
      <c r="M849" s="402"/>
      <c r="N849" s="402"/>
      <c r="O849" s="402"/>
      <c r="P849" s="406" t="s">
        <v>699</v>
      </c>
      <c r="Q849" s="302"/>
      <c r="R849" s="302"/>
      <c r="S849" s="302"/>
      <c r="T849" s="302"/>
      <c r="U849" s="302"/>
      <c r="V849" s="302"/>
      <c r="W849" s="302"/>
      <c r="X849" s="302"/>
      <c r="Y849" s="303">
        <v>736</v>
      </c>
      <c r="Z849" s="304"/>
      <c r="AA849" s="304"/>
      <c r="AB849" s="305"/>
      <c r="AC849" s="307" t="s">
        <v>679</v>
      </c>
      <c r="AD849" s="308"/>
      <c r="AE849" s="308"/>
      <c r="AF849" s="308"/>
      <c r="AG849" s="308"/>
      <c r="AH849" s="309" t="s">
        <v>637</v>
      </c>
      <c r="AI849" s="310"/>
      <c r="AJ849" s="310"/>
      <c r="AK849" s="310"/>
      <c r="AL849" s="311" t="s">
        <v>637</v>
      </c>
      <c r="AM849" s="312"/>
      <c r="AN849" s="312"/>
      <c r="AO849" s="313"/>
      <c r="AP849" s="306" t="s">
        <v>637</v>
      </c>
      <c r="AQ849" s="306"/>
      <c r="AR849" s="306"/>
      <c r="AS849" s="306"/>
      <c r="AT849" s="306"/>
      <c r="AU849" s="306"/>
      <c r="AV849" s="306"/>
      <c r="AW849" s="306"/>
      <c r="AX849" s="306"/>
      <c r="AY849">
        <f>COUNTA($C$849)</f>
        <v>1</v>
      </c>
    </row>
    <row r="850" spans="1:51" ht="75" customHeight="1" x14ac:dyDescent="0.15">
      <c r="A850" s="386">
        <v>6</v>
      </c>
      <c r="B850" s="386">
        <v>1</v>
      </c>
      <c r="C850" s="405" t="s">
        <v>694</v>
      </c>
      <c r="D850" s="400"/>
      <c r="E850" s="400"/>
      <c r="F850" s="400"/>
      <c r="G850" s="400"/>
      <c r="H850" s="400"/>
      <c r="I850" s="400"/>
      <c r="J850" s="401">
        <v>4000020120006</v>
      </c>
      <c r="K850" s="402"/>
      <c r="L850" s="402"/>
      <c r="M850" s="402"/>
      <c r="N850" s="402"/>
      <c r="O850" s="402"/>
      <c r="P850" s="406" t="s">
        <v>699</v>
      </c>
      <c r="Q850" s="302"/>
      <c r="R850" s="302"/>
      <c r="S850" s="302"/>
      <c r="T850" s="302"/>
      <c r="U850" s="302"/>
      <c r="V850" s="302"/>
      <c r="W850" s="302"/>
      <c r="X850" s="302"/>
      <c r="Y850" s="303">
        <v>710</v>
      </c>
      <c r="Z850" s="304"/>
      <c r="AA850" s="304"/>
      <c r="AB850" s="305"/>
      <c r="AC850" s="307" t="s">
        <v>679</v>
      </c>
      <c r="AD850" s="308"/>
      <c r="AE850" s="308"/>
      <c r="AF850" s="308"/>
      <c r="AG850" s="308"/>
      <c r="AH850" s="309" t="s">
        <v>637</v>
      </c>
      <c r="AI850" s="310"/>
      <c r="AJ850" s="310"/>
      <c r="AK850" s="310"/>
      <c r="AL850" s="311" t="s">
        <v>637</v>
      </c>
      <c r="AM850" s="312"/>
      <c r="AN850" s="312"/>
      <c r="AO850" s="313"/>
      <c r="AP850" s="306" t="s">
        <v>637</v>
      </c>
      <c r="AQ850" s="306"/>
      <c r="AR850" s="306"/>
      <c r="AS850" s="306"/>
      <c r="AT850" s="306"/>
      <c r="AU850" s="306"/>
      <c r="AV850" s="306"/>
      <c r="AW850" s="306"/>
      <c r="AX850" s="306"/>
      <c r="AY850">
        <f>COUNTA($C$850)</f>
        <v>1</v>
      </c>
    </row>
    <row r="851" spans="1:51" ht="75" customHeight="1" x14ac:dyDescent="0.15">
      <c r="A851" s="386">
        <v>7</v>
      </c>
      <c r="B851" s="386">
        <v>1</v>
      </c>
      <c r="C851" s="405" t="s">
        <v>695</v>
      </c>
      <c r="D851" s="400"/>
      <c r="E851" s="400"/>
      <c r="F851" s="400"/>
      <c r="G851" s="400"/>
      <c r="H851" s="400"/>
      <c r="I851" s="400"/>
      <c r="J851" s="401">
        <v>8000020280003</v>
      </c>
      <c r="K851" s="402"/>
      <c r="L851" s="402"/>
      <c r="M851" s="402"/>
      <c r="N851" s="402"/>
      <c r="O851" s="402"/>
      <c r="P851" s="302" t="s">
        <v>699</v>
      </c>
      <c r="Q851" s="302"/>
      <c r="R851" s="302"/>
      <c r="S851" s="302"/>
      <c r="T851" s="302"/>
      <c r="U851" s="302"/>
      <c r="V851" s="302"/>
      <c r="W851" s="302"/>
      <c r="X851" s="302"/>
      <c r="Y851" s="303">
        <v>590</v>
      </c>
      <c r="Z851" s="304"/>
      <c r="AA851" s="304"/>
      <c r="AB851" s="305"/>
      <c r="AC851" s="307" t="s">
        <v>679</v>
      </c>
      <c r="AD851" s="308"/>
      <c r="AE851" s="308"/>
      <c r="AF851" s="308"/>
      <c r="AG851" s="308"/>
      <c r="AH851" s="309" t="s">
        <v>637</v>
      </c>
      <c r="AI851" s="310"/>
      <c r="AJ851" s="310"/>
      <c r="AK851" s="310"/>
      <c r="AL851" s="311" t="s">
        <v>637</v>
      </c>
      <c r="AM851" s="312"/>
      <c r="AN851" s="312"/>
      <c r="AO851" s="313"/>
      <c r="AP851" s="306" t="s">
        <v>637</v>
      </c>
      <c r="AQ851" s="306"/>
      <c r="AR851" s="306"/>
      <c r="AS851" s="306"/>
      <c r="AT851" s="306"/>
      <c r="AU851" s="306"/>
      <c r="AV851" s="306"/>
      <c r="AW851" s="306"/>
      <c r="AX851" s="306"/>
      <c r="AY851">
        <f>COUNTA($C$851)</f>
        <v>1</v>
      </c>
    </row>
    <row r="852" spans="1:51" ht="75" customHeight="1" x14ac:dyDescent="0.15">
      <c r="A852" s="386">
        <v>8</v>
      </c>
      <c r="B852" s="386">
        <v>1</v>
      </c>
      <c r="C852" s="405" t="s">
        <v>696</v>
      </c>
      <c r="D852" s="400"/>
      <c r="E852" s="400"/>
      <c r="F852" s="400"/>
      <c r="G852" s="400"/>
      <c r="H852" s="400"/>
      <c r="I852" s="400"/>
      <c r="J852" s="401">
        <v>6000020400009</v>
      </c>
      <c r="K852" s="402"/>
      <c r="L852" s="402"/>
      <c r="M852" s="402"/>
      <c r="N852" s="402"/>
      <c r="O852" s="402"/>
      <c r="P852" s="302" t="s">
        <v>699</v>
      </c>
      <c r="Q852" s="302"/>
      <c r="R852" s="302"/>
      <c r="S852" s="302"/>
      <c r="T852" s="302"/>
      <c r="U852" s="302"/>
      <c r="V852" s="302"/>
      <c r="W852" s="302"/>
      <c r="X852" s="302"/>
      <c r="Y852" s="303">
        <v>505</v>
      </c>
      <c r="Z852" s="304"/>
      <c r="AA852" s="304"/>
      <c r="AB852" s="305"/>
      <c r="AC852" s="307" t="s">
        <v>679</v>
      </c>
      <c r="AD852" s="308"/>
      <c r="AE852" s="308"/>
      <c r="AF852" s="308"/>
      <c r="AG852" s="308"/>
      <c r="AH852" s="309" t="s">
        <v>637</v>
      </c>
      <c r="AI852" s="310"/>
      <c r="AJ852" s="310"/>
      <c r="AK852" s="310"/>
      <c r="AL852" s="311" t="s">
        <v>637</v>
      </c>
      <c r="AM852" s="312"/>
      <c r="AN852" s="312"/>
      <c r="AO852" s="313"/>
      <c r="AP852" s="306" t="s">
        <v>637</v>
      </c>
      <c r="AQ852" s="306"/>
      <c r="AR852" s="306"/>
      <c r="AS852" s="306"/>
      <c r="AT852" s="306"/>
      <c r="AU852" s="306"/>
      <c r="AV852" s="306"/>
      <c r="AW852" s="306"/>
      <c r="AX852" s="306"/>
      <c r="AY852">
        <f>COUNTA($C$852)</f>
        <v>1</v>
      </c>
    </row>
    <row r="853" spans="1:51" ht="75" customHeight="1" x14ac:dyDescent="0.15">
      <c r="A853" s="386">
        <v>9</v>
      </c>
      <c r="B853" s="386">
        <v>1</v>
      </c>
      <c r="C853" s="405" t="s">
        <v>697</v>
      </c>
      <c r="D853" s="400"/>
      <c r="E853" s="400"/>
      <c r="F853" s="400"/>
      <c r="G853" s="400"/>
      <c r="H853" s="400"/>
      <c r="I853" s="400"/>
      <c r="J853" s="401">
        <v>7000020010006</v>
      </c>
      <c r="K853" s="402"/>
      <c r="L853" s="402"/>
      <c r="M853" s="402"/>
      <c r="N853" s="402"/>
      <c r="O853" s="402"/>
      <c r="P853" s="302" t="s">
        <v>699</v>
      </c>
      <c r="Q853" s="302"/>
      <c r="R853" s="302"/>
      <c r="S853" s="302"/>
      <c r="T853" s="302"/>
      <c r="U853" s="302"/>
      <c r="V853" s="302"/>
      <c r="W853" s="302"/>
      <c r="X853" s="302"/>
      <c r="Y853" s="303">
        <v>444</v>
      </c>
      <c r="Z853" s="304"/>
      <c r="AA853" s="304"/>
      <c r="AB853" s="305"/>
      <c r="AC853" s="307" t="s">
        <v>679</v>
      </c>
      <c r="AD853" s="308"/>
      <c r="AE853" s="308"/>
      <c r="AF853" s="308"/>
      <c r="AG853" s="308"/>
      <c r="AH853" s="309" t="s">
        <v>637</v>
      </c>
      <c r="AI853" s="310"/>
      <c r="AJ853" s="310"/>
      <c r="AK853" s="310"/>
      <c r="AL853" s="311" t="s">
        <v>637</v>
      </c>
      <c r="AM853" s="312"/>
      <c r="AN853" s="312"/>
      <c r="AO853" s="313"/>
      <c r="AP853" s="306" t="s">
        <v>637</v>
      </c>
      <c r="AQ853" s="306"/>
      <c r="AR853" s="306"/>
      <c r="AS853" s="306"/>
      <c r="AT853" s="306"/>
      <c r="AU853" s="306"/>
      <c r="AV853" s="306"/>
      <c r="AW853" s="306"/>
      <c r="AX853" s="306"/>
      <c r="AY853">
        <f>COUNTA($C$853)</f>
        <v>1</v>
      </c>
    </row>
    <row r="854" spans="1:51" ht="75" customHeight="1" x14ac:dyDescent="0.15">
      <c r="A854" s="386">
        <v>10</v>
      </c>
      <c r="B854" s="386">
        <v>1</v>
      </c>
      <c r="C854" s="405" t="s">
        <v>698</v>
      </c>
      <c r="D854" s="400"/>
      <c r="E854" s="400"/>
      <c r="F854" s="400"/>
      <c r="G854" s="400"/>
      <c r="H854" s="400"/>
      <c r="I854" s="400"/>
      <c r="J854" s="401">
        <v>7000020220001</v>
      </c>
      <c r="K854" s="402"/>
      <c r="L854" s="402"/>
      <c r="M854" s="402"/>
      <c r="N854" s="402"/>
      <c r="O854" s="402"/>
      <c r="P854" s="302" t="s">
        <v>699</v>
      </c>
      <c r="Q854" s="302"/>
      <c r="R854" s="302"/>
      <c r="S854" s="302"/>
      <c r="T854" s="302"/>
      <c r="U854" s="302"/>
      <c r="V854" s="302"/>
      <c r="W854" s="302"/>
      <c r="X854" s="302"/>
      <c r="Y854" s="303">
        <v>431</v>
      </c>
      <c r="Z854" s="304"/>
      <c r="AA854" s="304"/>
      <c r="AB854" s="305"/>
      <c r="AC854" s="307" t="s">
        <v>679</v>
      </c>
      <c r="AD854" s="308"/>
      <c r="AE854" s="308"/>
      <c r="AF854" s="308"/>
      <c r="AG854" s="308"/>
      <c r="AH854" s="309" t="s">
        <v>637</v>
      </c>
      <c r="AI854" s="310"/>
      <c r="AJ854" s="310"/>
      <c r="AK854" s="310"/>
      <c r="AL854" s="311" t="s">
        <v>637</v>
      </c>
      <c r="AM854" s="312"/>
      <c r="AN854" s="312"/>
      <c r="AO854" s="313"/>
      <c r="AP854" s="306" t="s">
        <v>637</v>
      </c>
      <c r="AQ854" s="306"/>
      <c r="AR854" s="306"/>
      <c r="AS854" s="306"/>
      <c r="AT854" s="306"/>
      <c r="AU854" s="306"/>
      <c r="AV854" s="306"/>
      <c r="AW854" s="306"/>
      <c r="AX854" s="306"/>
      <c r="AY854">
        <f>COUNTA($C$854)</f>
        <v>1</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286</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75" customHeight="1" x14ac:dyDescent="0.15">
      <c r="A878" s="386">
        <v>1</v>
      </c>
      <c r="B878" s="386">
        <v>1</v>
      </c>
      <c r="C878" s="400" t="s">
        <v>704</v>
      </c>
      <c r="D878" s="400"/>
      <c r="E878" s="400"/>
      <c r="F878" s="400"/>
      <c r="G878" s="400"/>
      <c r="H878" s="400"/>
      <c r="I878" s="400"/>
      <c r="J878" s="401">
        <v>7010005013337</v>
      </c>
      <c r="K878" s="402"/>
      <c r="L878" s="402"/>
      <c r="M878" s="402"/>
      <c r="N878" s="402"/>
      <c r="O878" s="402"/>
      <c r="P878" s="406" t="s">
        <v>703</v>
      </c>
      <c r="Q878" s="302"/>
      <c r="R878" s="302"/>
      <c r="S878" s="302"/>
      <c r="T878" s="302"/>
      <c r="U878" s="302"/>
      <c r="V878" s="302"/>
      <c r="W878" s="302"/>
      <c r="X878" s="302"/>
      <c r="Y878" s="303">
        <v>2010</v>
      </c>
      <c r="Z878" s="304"/>
      <c r="AA878" s="304"/>
      <c r="AB878" s="305"/>
      <c r="AC878" s="307" t="s">
        <v>679</v>
      </c>
      <c r="AD878" s="308"/>
      <c r="AE878" s="308"/>
      <c r="AF878" s="308"/>
      <c r="AG878" s="308"/>
      <c r="AH878" s="403" t="s">
        <v>658</v>
      </c>
      <c r="AI878" s="404"/>
      <c r="AJ878" s="404"/>
      <c r="AK878" s="404"/>
      <c r="AL878" s="311" t="s">
        <v>658</v>
      </c>
      <c r="AM878" s="312"/>
      <c r="AN878" s="312"/>
      <c r="AO878" s="313"/>
      <c r="AP878" s="306" t="s">
        <v>658</v>
      </c>
      <c r="AQ878" s="306"/>
      <c r="AR878" s="306"/>
      <c r="AS878" s="306"/>
      <c r="AT878" s="306"/>
      <c r="AU878" s="306"/>
      <c r="AV878" s="306"/>
      <c r="AW878" s="306"/>
      <c r="AX878" s="306"/>
      <c r="AY878">
        <f t="shared" si="118"/>
        <v>1</v>
      </c>
    </row>
    <row r="879" spans="1:51" ht="75" customHeight="1" x14ac:dyDescent="0.15">
      <c r="A879" s="386">
        <v>2</v>
      </c>
      <c r="B879" s="386">
        <v>1</v>
      </c>
      <c r="C879" s="405" t="s">
        <v>705</v>
      </c>
      <c r="D879" s="400"/>
      <c r="E879" s="400"/>
      <c r="F879" s="400"/>
      <c r="G879" s="400"/>
      <c r="H879" s="400"/>
      <c r="I879" s="400"/>
      <c r="J879" s="401">
        <v>2700150009108</v>
      </c>
      <c r="K879" s="402"/>
      <c r="L879" s="402"/>
      <c r="M879" s="402"/>
      <c r="N879" s="402"/>
      <c r="O879" s="402"/>
      <c r="P879" s="302" t="s">
        <v>702</v>
      </c>
      <c r="Q879" s="302"/>
      <c r="R879" s="302"/>
      <c r="S879" s="302"/>
      <c r="T879" s="302"/>
      <c r="U879" s="302"/>
      <c r="V879" s="302"/>
      <c r="W879" s="302"/>
      <c r="X879" s="302"/>
      <c r="Y879" s="303">
        <v>94</v>
      </c>
      <c r="Z879" s="304"/>
      <c r="AA879" s="304"/>
      <c r="AB879" s="305"/>
      <c r="AC879" s="307" t="s">
        <v>679</v>
      </c>
      <c r="AD879" s="308"/>
      <c r="AE879" s="308"/>
      <c r="AF879" s="308"/>
      <c r="AG879" s="308"/>
      <c r="AH879" s="403" t="s">
        <v>637</v>
      </c>
      <c r="AI879" s="404"/>
      <c r="AJ879" s="404"/>
      <c r="AK879" s="404"/>
      <c r="AL879" s="311" t="s">
        <v>637</v>
      </c>
      <c r="AM879" s="312"/>
      <c r="AN879" s="312"/>
      <c r="AO879" s="313"/>
      <c r="AP879" s="306" t="s">
        <v>637</v>
      </c>
      <c r="AQ879" s="306"/>
      <c r="AR879" s="306"/>
      <c r="AS879" s="306"/>
      <c r="AT879" s="306"/>
      <c r="AU879" s="306"/>
      <c r="AV879" s="306"/>
      <c r="AW879" s="306"/>
      <c r="AX879" s="306"/>
      <c r="AY879">
        <f>COUNTA($C$879)</f>
        <v>1</v>
      </c>
    </row>
    <row r="880" spans="1:51" ht="75" customHeight="1" x14ac:dyDescent="0.15">
      <c r="A880" s="386">
        <v>3</v>
      </c>
      <c r="B880" s="386">
        <v>1</v>
      </c>
      <c r="C880" s="409" t="s">
        <v>706</v>
      </c>
      <c r="D880" s="410"/>
      <c r="E880" s="410"/>
      <c r="F880" s="410"/>
      <c r="G880" s="410"/>
      <c r="H880" s="410"/>
      <c r="I880" s="411"/>
      <c r="J880" s="401">
        <v>9700150003120</v>
      </c>
      <c r="K880" s="402"/>
      <c r="L880" s="402"/>
      <c r="M880" s="402"/>
      <c r="N880" s="402"/>
      <c r="O880" s="402"/>
      <c r="P880" s="406" t="s">
        <v>702</v>
      </c>
      <c r="Q880" s="302"/>
      <c r="R880" s="302"/>
      <c r="S880" s="302"/>
      <c r="T880" s="302"/>
      <c r="U880" s="302"/>
      <c r="V880" s="302"/>
      <c r="W880" s="302"/>
      <c r="X880" s="302"/>
      <c r="Y880" s="303">
        <v>75</v>
      </c>
      <c r="Z880" s="304"/>
      <c r="AA880" s="304"/>
      <c r="AB880" s="305"/>
      <c r="AC880" s="307" t="s">
        <v>679</v>
      </c>
      <c r="AD880" s="308"/>
      <c r="AE880" s="308"/>
      <c r="AF880" s="308"/>
      <c r="AG880" s="308"/>
      <c r="AH880" s="309" t="s">
        <v>637</v>
      </c>
      <c r="AI880" s="310"/>
      <c r="AJ880" s="310"/>
      <c r="AK880" s="310"/>
      <c r="AL880" s="311" t="s">
        <v>637</v>
      </c>
      <c r="AM880" s="312"/>
      <c r="AN880" s="312"/>
      <c r="AO880" s="313"/>
      <c r="AP880" s="306" t="s">
        <v>637</v>
      </c>
      <c r="AQ880" s="306"/>
      <c r="AR880" s="306"/>
      <c r="AS880" s="306"/>
      <c r="AT880" s="306"/>
      <c r="AU880" s="306"/>
      <c r="AV880" s="306"/>
      <c r="AW880" s="306"/>
      <c r="AX880" s="306"/>
      <c r="AY880">
        <f>COUNTA($C$880)</f>
        <v>1</v>
      </c>
    </row>
    <row r="881" spans="1:51" ht="75" customHeight="1" x14ac:dyDescent="0.15">
      <c r="A881" s="386">
        <v>4</v>
      </c>
      <c r="B881" s="386">
        <v>1</v>
      </c>
      <c r="C881" s="405" t="s">
        <v>707</v>
      </c>
      <c r="D881" s="400"/>
      <c r="E881" s="400"/>
      <c r="F881" s="400"/>
      <c r="G881" s="400"/>
      <c r="H881" s="400"/>
      <c r="I881" s="400"/>
      <c r="J881" s="401">
        <v>6700150004360</v>
      </c>
      <c r="K881" s="402"/>
      <c r="L881" s="402"/>
      <c r="M881" s="402"/>
      <c r="N881" s="402"/>
      <c r="O881" s="402"/>
      <c r="P881" s="406" t="s">
        <v>702</v>
      </c>
      <c r="Q881" s="302"/>
      <c r="R881" s="302"/>
      <c r="S881" s="302"/>
      <c r="T881" s="302"/>
      <c r="U881" s="302"/>
      <c r="V881" s="302"/>
      <c r="W881" s="302"/>
      <c r="X881" s="302"/>
      <c r="Y881" s="303">
        <v>58</v>
      </c>
      <c r="Z881" s="304"/>
      <c r="AA881" s="304"/>
      <c r="AB881" s="305"/>
      <c r="AC881" s="307" t="s">
        <v>679</v>
      </c>
      <c r="AD881" s="308"/>
      <c r="AE881" s="308"/>
      <c r="AF881" s="308"/>
      <c r="AG881" s="308"/>
      <c r="AH881" s="309" t="s">
        <v>637</v>
      </c>
      <c r="AI881" s="310"/>
      <c r="AJ881" s="310"/>
      <c r="AK881" s="310"/>
      <c r="AL881" s="311" t="s">
        <v>637</v>
      </c>
      <c r="AM881" s="312"/>
      <c r="AN881" s="312"/>
      <c r="AO881" s="313"/>
      <c r="AP881" s="306" t="s">
        <v>637</v>
      </c>
      <c r="AQ881" s="306"/>
      <c r="AR881" s="306"/>
      <c r="AS881" s="306"/>
      <c r="AT881" s="306"/>
      <c r="AU881" s="306"/>
      <c r="AV881" s="306"/>
      <c r="AW881" s="306"/>
      <c r="AX881" s="306"/>
      <c r="AY881">
        <f>COUNTA($C$881)</f>
        <v>1</v>
      </c>
    </row>
    <row r="882" spans="1:51" ht="75" customHeight="1" x14ac:dyDescent="0.15">
      <c r="A882" s="386">
        <v>5</v>
      </c>
      <c r="B882" s="386">
        <v>1</v>
      </c>
      <c r="C882" s="400" t="s">
        <v>708</v>
      </c>
      <c r="D882" s="400"/>
      <c r="E882" s="400"/>
      <c r="F882" s="400"/>
      <c r="G882" s="400"/>
      <c r="H882" s="400"/>
      <c r="I882" s="400"/>
      <c r="J882" s="401">
        <v>6700150026413</v>
      </c>
      <c r="K882" s="402"/>
      <c r="L882" s="402"/>
      <c r="M882" s="402"/>
      <c r="N882" s="402"/>
      <c r="O882" s="402"/>
      <c r="P882" s="302" t="s">
        <v>702</v>
      </c>
      <c r="Q882" s="302"/>
      <c r="R882" s="302"/>
      <c r="S882" s="302"/>
      <c r="T882" s="302"/>
      <c r="U882" s="302"/>
      <c r="V882" s="302"/>
      <c r="W882" s="302"/>
      <c r="X882" s="302"/>
      <c r="Y882" s="303">
        <v>53</v>
      </c>
      <c r="Z882" s="304"/>
      <c r="AA882" s="304"/>
      <c r="AB882" s="305"/>
      <c r="AC882" s="307" t="s">
        <v>679</v>
      </c>
      <c r="AD882" s="308"/>
      <c r="AE882" s="308"/>
      <c r="AF882" s="308"/>
      <c r="AG882" s="308"/>
      <c r="AH882" s="309" t="s">
        <v>637</v>
      </c>
      <c r="AI882" s="310"/>
      <c r="AJ882" s="310"/>
      <c r="AK882" s="310"/>
      <c r="AL882" s="311" t="s">
        <v>637</v>
      </c>
      <c r="AM882" s="312"/>
      <c r="AN882" s="312"/>
      <c r="AO882" s="313"/>
      <c r="AP882" s="306" t="s">
        <v>637</v>
      </c>
      <c r="AQ882" s="306"/>
      <c r="AR882" s="306"/>
      <c r="AS882" s="306"/>
      <c r="AT882" s="306"/>
      <c r="AU882" s="306"/>
      <c r="AV882" s="306"/>
      <c r="AW882" s="306"/>
      <c r="AX882" s="306"/>
      <c r="AY882">
        <f>COUNTA($C$882)</f>
        <v>1</v>
      </c>
    </row>
    <row r="883" spans="1:51" ht="75" customHeight="1" x14ac:dyDescent="0.15">
      <c r="A883" s="386">
        <v>6</v>
      </c>
      <c r="B883" s="386">
        <v>1</v>
      </c>
      <c r="C883" s="400" t="s">
        <v>709</v>
      </c>
      <c r="D883" s="400"/>
      <c r="E883" s="400"/>
      <c r="F883" s="400"/>
      <c r="G883" s="400"/>
      <c r="H883" s="400"/>
      <c r="I883" s="400"/>
      <c r="J883" s="401">
        <v>9700150003368</v>
      </c>
      <c r="K883" s="402"/>
      <c r="L883" s="402"/>
      <c r="M883" s="402"/>
      <c r="N883" s="402"/>
      <c r="O883" s="402"/>
      <c r="P883" s="302" t="s">
        <v>702</v>
      </c>
      <c r="Q883" s="302"/>
      <c r="R883" s="302"/>
      <c r="S883" s="302"/>
      <c r="T883" s="302"/>
      <c r="U883" s="302"/>
      <c r="V883" s="302"/>
      <c r="W883" s="302"/>
      <c r="X883" s="302"/>
      <c r="Y883" s="303">
        <v>52</v>
      </c>
      <c r="Z883" s="304"/>
      <c r="AA883" s="304"/>
      <c r="AB883" s="305"/>
      <c r="AC883" s="307" t="s">
        <v>679</v>
      </c>
      <c r="AD883" s="308"/>
      <c r="AE883" s="308"/>
      <c r="AF883" s="308"/>
      <c r="AG883" s="308"/>
      <c r="AH883" s="309" t="s">
        <v>637</v>
      </c>
      <c r="AI883" s="310"/>
      <c r="AJ883" s="310"/>
      <c r="AK883" s="310"/>
      <c r="AL883" s="311" t="s">
        <v>637</v>
      </c>
      <c r="AM883" s="312"/>
      <c r="AN883" s="312"/>
      <c r="AO883" s="313"/>
      <c r="AP883" s="306" t="s">
        <v>637</v>
      </c>
      <c r="AQ883" s="306"/>
      <c r="AR883" s="306"/>
      <c r="AS883" s="306"/>
      <c r="AT883" s="306"/>
      <c r="AU883" s="306"/>
      <c r="AV883" s="306"/>
      <c r="AW883" s="306"/>
      <c r="AX883" s="306"/>
      <c r="AY883">
        <f>COUNTA($C$883)</f>
        <v>1</v>
      </c>
    </row>
    <row r="884" spans="1:51" ht="75" customHeight="1" x14ac:dyDescent="0.15">
      <c r="A884" s="386">
        <v>7</v>
      </c>
      <c r="B884" s="386">
        <v>1</v>
      </c>
      <c r="C884" s="400" t="s">
        <v>710</v>
      </c>
      <c r="D884" s="400"/>
      <c r="E884" s="400"/>
      <c r="F884" s="400"/>
      <c r="G884" s="400"/>
      <c r="H884" s="400"/>
      <c r="I884" s="400"/>
      <c r="J884" s="401">
        <v>9700150000984</v>
      </c>
      <c r="K884" s="402"/>
      <c r="L884" s="402"/>
      <c r="M884" s="402"/>
      <c r="N884" s="402"/>
      <c r="O884" s="402"/>
      <c r="P884" s="302" t="s">
        <v>702</v>
      </c>
      <c r="Q884" s="302"/>
      <c r="R884" s="302"/>
      <c r="S884" s="302"/>
      <c r="T884" s="302"/>
      <c r="U884" s="302"/>
      <c r="V884" s="302"/>
      <c r="W884" s="302"/>
      <c r="X884" s="302"/>
      <c r="Y884" s="303">
        <v>52</v>
      </c>
      <c r="Z884" s="304"/>
      <c r="AA884" s="304"/>
      <c r="AB884" s="305"/>
      <c r="AC884" s="307" t="s">
        <v>679</v>
      </c>
      <c r="AD884" s="308"/>
      <c r="AE884" s="308"/>
      <c r="AF884" s="308"/>
      <c r="AG884" s="308"/>
      <c r="AH884" s="309" t="s">
        <v>637</v>
      </c>
      <c r="AI884" s="310"/>
      <c r="AJ884" s="310"/>
      <c r="AK884" s="310"/>
      <c r="AL884" s="311" t="s">
        <v>637</v>
      </c>
      <c r="AM884" s="312"/>
      <c r="AN884" s="312"/>
      <c r="AO884" s="313"/>
      <c r="AP884" s="306" t="s">
        <v>637</v>
      </c>
      <c r="AQ884" s="306"/>
      <c r="AR884" s="306"/>
      <c r="AS884" s="306"/>
      <c r="AT884" s="306"/>
      <c r="AU884" s="306"/>
      <c r="AV884" s="306"/>
      <c r="AW884" s="306"/>
      <c r="AX884" s="306"/>
      <c r="AY884">
        <f>COUNTA($C$884)</f>
        <v>1</v>
      </c>
    </row>
    <row r="885" spans="1:51" ht="75" customHeight="1" x14ac:dyDescent="0.15">
      <c r="A885" s="386">
        <v>8</v>
      </c>
      <c r="B885" s="386">
        <v>1</v>
      </c>
      <c r="C885" s="400" t="s">
        <v>711</v>
      </c>
      <c r="D885" s="400"/>
      <c r="E885" s="400"/>
      <c r="F885" s="400"/>
      <c r="G885" s="400"/>
      <c r="H885" s="400"/>
      <c r="I885" s="400"/>
      <c r="J885" s="401">
        <v>3700150002680</v>
      </c>
      <c r="K885" s="402"/>
      <c r="L885" s="402"/>
      <c r="M885" s="402"/>
      <c r="N885" s="402"/>
      <c r="O885" s="402"/>
      <c r="P885" s="302" t="s">
        <v>702</v>
      </c>
      <c r="Q885" s="302"/>
      <c r="R885" s="302"/>
      <c r="S885" s="302"/>
      <c r="T885" s="302"/>
      <c r="U885" s="302"/>
      <c r="V885" s="302"/>
      <c r="W885" s="302"/>
      <c r="X885" s="302"/>
      <c r="Y885" s="303">
        <v>49</v>
      </c>
      <c r="Z885" s="304"/>
      <c r="AA885" s="304"/>
      <c r="AB885" s="305"/>
      <c r="AC885" s="307" t="s">
        <v>679</v>
      </c>
      <c r="AD885" s="308"/>
      <c r="AE885" s="308"/>
      <c r="AF885" s="308"/>
      <c r="AG885" s="308"/>
      <c r="AH885" s="309" t="s">
        <v>637</v>
      </c>
      <c r="AI885" s="310"/>
      <c r="AJ885" s="310"/>
      <c r="AK885" s="310"/>
      <c r="AL885" s="311" t="s">
        <v>637</v>
      </c>
      <c r="AM885" s="312"/>
      <c r="AN885" s="312"/>
      <c r="AO885" s="313"/>
      <c r="AP885" s="306" t="s">
        <v>637</v>
      </c>
      <c r="AQ885" s="306"/>
      <c r="AR885" s="306"/>
      <c r="AS885" s="306"/>
      <c r="AT885" s="306"/>
      <c r="AU885" s="306"/>
      <c r="AV885" s="306"/>
      <c r="AW885" s="306"/>
      <c r="AX885" s="306"/>
      <c r="AY885">
        <f>COUNTA($C$885)</f>
        <v>1</v>
      </c>
    </row>
    <row r="886" spans="1:51" ht="75" customHeight="1" x14ac:dyDescent="0.15">
      <c r="A886" s="386">
        <v>9</v>
      </c>
      <c r="B886" s="386">
        <v>1</v>
      </c>
      <c r="C886" s="400" t="s">
        <v>712</v>
      </c>
      <c r="D886" s="400"/>
      <c r="E886" s="400"/>
      <c r="F886" s="400"/>
      <c r="G886" s="400"/>
      <c r="H886" s="400"/>
      <c r="I886" s="400"/>
      <c r="J886" s="401">
        <v>5700150013494</v>
      </c>
      <c r="K886" s="402"/>
      <c r="L886" s="402"/>
      <c r="M886" s="402"/>
      <c r="N886" s="402"/>
      <c r="O886" s="402"/>
      <c r="P886" s="302" t="s">
        <v>702</v>
      </c>
      <c r="Q886" s="302"/>
      <c r="R886" s="302"/>
      <c r="S886" s="302"/>
      <c r="T886" s="302"/>
      <c r="U886" s="302"/>
      <c r="V886" s="302"/>
      <c r="W886" s="302"/>
      <c r="X886" s="302"/>
      <c r="Y886" s="303">
        <v>45</v>
      </c>
      <c r="Z886" s="304"/>
      <c r="AA886" s="304"/>
      <c r="AB886" s="305"/>
      <c r="AC886" s="307" t="s">
        <v>679</v>
      </c>
      <c r="AD886" s="308"/>
      <c r="AE886" s="308"/>
      <c r="AF886" s="308"/>
      <c r="AG886" s="308"/>
      <c r="AH886" s="309" t="s">
        <v>637</v>
      </c>
      <c r="AI886" s="310"/>
      <c r="AJ886" s="310"/>
      <c r="AK886" s="310"/>
      <c r="AL886" s="311" t="s">
        <v>637</v>
      </c>
      <c r="AM886" s="312"/>
      <c r="AN886" s="312"/>
      <c r="AO886" s="313"/>
      <c r="AP886" s="306" t="s">
        <v>637</v>
      </c>
      <c r="AQ886" s="306"/>
      <c r="AR886" s="306"/>
      <c r="AS886" s="306"/>
      <c r="AT886" s="306"/>
      <c r="AU886" s="306"/>
      <c r="AV886" s="306"/>
      <c r="AW886" s="306"/>
      <c r="AX886" s="306"/>
      <c r="AY886">
        <f>COUNTA($C$886)</f>
        <v>1</v>
      </c>
    </row>
    <row r="887" spans="1:51" ht="75" customHeight="1" x14ac:dyDescent="0.15">
      <c r="A887" s="386">
        <v>10</v>
      </c>
      <c r="B887" s="386">
        <v>1</v>
      </c>
      <c r="C887" s="405" t="s">
        <v>713</v>
      </c>
      <c r="D887" s="400"/>
      <c r="E887" s="400"/>
      <c r="F887" s="400"/>
      <c r="G887" s="400"/>
      <c r="H887" s="400"/>
      <c r="I887" s="400"/>
      <c r="J887" s="401">
        <v>8700150008847</v>
      </c>
      <c r="K887" s="402"/>
      <c r="L887" s="402"/>
      <c r="M887" s="402"/>
      <c r="N887" s="402"/>
      <c r="O887" s="402"/>
      <c r="P887" s="302" t="s">
        <v>702</v>
      </c>
      <c r="Q887" s="302"/>
      <c r="R887" s="302"/>
      <c r="S887" s="302"/>
      <c r="T887" s="302"/>
      <c r="U887" s="302"/>
      <c r="V887" s="302"/>
      <c r="W887" s="302"/>
      <c r="X887" s="302"/>
      <c r="Y887" s="303">
        <v>41</v>
      </c>
      <c r="Z887" s="304"/>
      <c r="AA887" s="304"/>
      <c r="AB887" s="305"/>
      <c r="AC887" s="307" t="s">
        <v>679</v>
      </c>
      <c r="AD887" s="308"/>
      <c r="AE887" s="308"/>
      <c r="AF887" s="308"/>
      <c r="AG887" s="308"/>
      <c r="AH887" s="309" t="s">
        <v>637</v>
      </c>
      <c r="AI887" s="310"/>
      <c r="AJ887" s="310"/>
      <c r="AK887" s="310"/>
      <c r="AL887" s="311" t="s">
        <v>637</v>
      </c>
      <c r="AM887" s="312"/>
      <c r="AN887" s="312"/>
      <c r="AO887" s="313"/>
      <c r="AP887" s="306" t="s">
        <v>637</v>
      </c>
      <c r="AQ887" s="306"/>
      <c r="AR887" s="306"/>
      <c r="AS887" s="306"/>
      <c r="AT887" s="306"/>
      <c r="AU887" s="306"/>
      <c r="AV887" s="306"/>
      <c r="AW887" s="306"/>
      <c r="AX887" s="306"/>
      <c r="AY887">
        <f>COUNTA($C$887)</f>
        <v>1</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286</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286</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286</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286</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286</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286</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1" t="s">
        <v>250</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40" t="s">
        <v>265</v>
      </c>
      <c r="AM1106" s="941"/>
      <c r="AN1106" s="94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4"/>
      <c r="E1109" s="262" t="s">
        <v>214</v>
      </c>
      <c r="F1109" s="874"/>
      <c r="G1109" s="874"/>
      <c r="H1109" s="874"/>
      <c r="I1109" s="874"/>
      <c r="J1109" s="262" t="s">
        <v>221</v>
      </c>
      <c r="K1109" s="262"/>
      <c r="L1109" s="262"/>
      <c r="M1109" s="262"/>
      <c r="N1109" s="262"/>
      <c r="O1109" s="262"/>
      <c r="P1109" s="330" t="s">
        <v>27</v>
      </c>
      <c r="Q1109" s="330"/>
      <c r="R1109" s="330"/>
      <c r="S1109" s="330"/>
      <c r="T1109" s="330"/>
      <c r="U1109" s="330"/>
      <c r="V1109" s="330"/>
      <c r="W1109" s="330"/>
      <c r="X1109" s="330"/>
      <c r="Y1109" s="262" t="s">
        <v>223</v>
      </c>
      <c r="Z1109" s="874"/>
      <c r="AA1109" s="874"/>
      <c r="AB1109" s="874"/>
      <c r="AC1109" s="262" t="s">
        <v>197</v>
      </c>
      <c r="AD1109" s="262"/>
      <c r="AE1109" s="262"/>
      <c r="AF1109" s="262"/>
      <c r="AG1109" s="262"/>
      <c r="AH1109" s="330" t="s">
        <v>210</v>
      </c>
      <c r="AI1109" s="331"/>
      <c r="AJ1109" s="331"/>
      <c r="AK1109" s="331"/>
      <c r="AL1109" s="331" t="s">
        <v>21</v>
      </c>
      <c r="AM1109" s="331"/>
      <c r="AN1109" s="331"/>
      <c r="AO1109" s="877"/>
      <c r="AP1109" s="408" t="s">
        <v>251</v>
      </c>
      <c r="AQ1109" s="408"/>
      <c r="AR1109" s="408"/>
      <c r="AS1109" s="408"/>
      <c r="AT1109" s="408"/>
      <c r="AU1109" s="408"/>
      <c r="AV1109" s="408"/>
      <c r="AW1109" s="408"/>
      <c r="AX1109" s="408"/>
    </row>
    <row r="1110" spans="1:51" ht="30" customHeight="1" x14ac:dyDescent="0.15">
      <c r="A1110" s="386">
        <v>1</v>
      </c>
      <c r="B1110" s="386">
        <v>1</v>
      </c>
      <c r="C1110" s="876"/>
      <c r="D1110" s="876"/>
      <c r="E1110" s="247" t="s">
        <v>658</v>
      </c>
      <c r="F1110" s="875"/>
      <c r="G1110" s="875"/>
      <c r="H1110" s="875"/>
      <c r="I1110" s="875"/>
      <c r="J1110" s="401" t="s">
        <v>658</v>
      </c>
      <c r="K1110" s="402"/>
      <c r="L1110" s="402"/>
      <c r="M1110" s="402"/>
      <c r="N1110" s="402"/>
      <c r="O1110" s="402"/>
      <c r="P1110" s="406" t="s">
        <v>658</v>
      </c>
      <c r="Q1110" s="302"/>
      <c r="R1110" s="302"/>
      <c r="S1110" s="302"/>
      <c r="T1110" s="302"/>
      <c r="U1110" s="302"/>
      <c r="V1110" s="302"/>
      <c r="W1110" s="302"/>
      <c r="X1110" s="302"/>
      <c r="Y1110" s="303" t="s">
        <v>658</v>
      </c>
      <c r="Z1110" s="304"/>
      <c r="AA1110" s="304"/>
      <c r="AB1110" s="305"/>
      <c r="AC1110" s="307"/>
      <c r="AD1110" s="308"/>
      <c r="AE1110" s="308"/>
      <c r="AF1110" s="308"/>
      <c r="AG1110" s="308"/>
      <c r="AH1110" s="309" t="s">
        <v>658</v>
      </c>
      <c r="AI1110" s="310"/>
      <c r="AJ1110" s="310"/>
      <c r="AK1110" s="310"/>
      <c r="AL1110" s="311" t="s">
        <v>658</v>
      </c>
      <c r="AM1110" s="312"/>
      <c r="AN1110" s="312"/>
      <c r="AO1110" s="313"/>
      <c r="AP1110" s="306" t="s">
        <v>658</v>
      </c>
      <c r="AQ1110" s="306"/>
      <c r="AR1110" s="306"/>
      <c r="AS1110" s="306"/>
      <c r="AT1110" s="306"/>
      <c r="AU1110" s="306"/>
      <c r="AV1110" s="306"/>
      <c r="AW1110" s="306"/>
      <c r="AX1110" s="306"/>
    </row>
    <row r="1111" spans="1:51" ht="30" hidden="1" customHeight="1" x14ac:dyDescent="0.15">
      <c r="A1111" s="386">
        <v>2</v>
      </c>
      <c r="B1111" s="386">
        <v>1</v>
      </c>
      <c r="C1111" s="876"/>
      <c r="D1111" s="876"/>
      <c r="E1111" s="875"/>
      <c r="F1111" s="875"/>
      <c r="G1111" s="875"/>
      <c r="H1111" s="875"/>
      <c r="I1111" s="875"/>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6"/>
      <c r="D1112" s="876"/>
      <c r="E1112" s="875"/>
      <c r="F1112" s="875"/>
      <c r="G1112" s="875"/>
      <c r="H1112" s="875"/>
      <c r="I1112" s="875"/>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6"/>
      <c r="D1113" s="876"/>
      <c r="E1113" s="875"/>
      <c r="F1113" s="875"/>
      <c r="G1113" s="875"/>
      <c r="H1113" s="875"/>
      <c r="I1113" s="875"/>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6"/>
      <c r="D1114" s="876"/>
      <c r="E1114" s="875"/>
      <c r="F1114" s="875"/>
      <c r="G1114" s="875"/>
      <c r="H1114" s="875"/>
      <c r="I1114" s="875"/>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6"/>
      <c r="D1115" s="876"/>
      <c r="E1115" s="875"/>
      <c r="F1115" s="875"/>
      <c r="G1115" s="875"/>
      <c r="H1115" s="875"/>
      <c r="I1115" s="875"/>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6"/>
      <c r="D1116" s="876"/>
      <c r="E1116" s="875"/>
      <c r="F1116" s="875"/>
      <c r="G1116" s="875"/>
      <c r="H1116" s="875"/>
      <c r="I1116" s="875"/>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6"/>
      <c r="D1117" s="876"/>
      <c r="E1117" s="875"/>
      <c r="F1117" s="875"/>
      <c r="G1117" s="875"/>
      <c r="H1117" s="875"/>
      <c r="I1117" s="875"/>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6"/>
      <c r="D1118" s="876"/>
      <c r="E1118" s="875"/>
      <c r="F1118" s="875"/>
      <c r="G1118" s="875"/>
      <c r="H1118" s="875"/>
      <c r="I1118" s="875"/>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6"/>
      <c r="D1119" s="876"/>
      <c r="E1119" s="875"/>
      <c r="F1119" s="875"/>
      <c r="G1119" s="875"/>
      <c r="H1119" s="875"/>
      <c r="I1119" s="875"/>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6"/>
      <c r="D1120" s="876"/>
      <c r="E1120" s="875"/>
      <c r="F1120" s="875"/>
      <c r="G1120" s="875"/>
      <c r="H1120" s="875"/>
      <c r="I1120" s="875"/>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6"/>
      <c r="D1121" s="876"/>
      <c r="E1121" s="875"/>
      <c r="F1121" s="875"/>
      <c r="G1121" s="875"/>
      <c r="H1121" s="875"/>
      <c r="I1121" s="875"/>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6"/>
      <c r="D1122" s="876"/>
      <c r="E1122" s="875"/>
      <c r="F1122" s="875"/>
      <c r="G1122" s="875"/>
      <c r="H1122" s="875"/>
      <c r="I1122" s="875"/>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6"/>
      <c r="D1123" s="876"/>
      <c r="E1123" s="875"/>
      <c r="F1123" s="875"/>
      <c r="G1123" s="875"/>
      <c r="H1123" s="875"/>
      <c r="I1123" s="875"/>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6"/>
      <c r="D1124" s="876"/>
      <c r="E1124" s="875"/>
      <c r="F1124" s="875"/>
      <c r="G1124" s="875"/>
      <c r="H1124" s="875"/>
      <c r="I1124" s="875"/>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6"/>
      <c r="D1125" s="876"/>
      <c r="E1125" s="875"/>
      <c r="F1125" s="875"/>
      <c r="G1125" s="875"/>
      <c r="H1125" s="875"/>
      <c r="I1125" s="875"/>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6"/>
      <c r="D1126" s="876"/>
      <c r="E1126" s="875"/>
      <c r="F1126" s="875"/>
      <c r="G1126" s="875"/>
      <c r="H1126" s="875"/>
      <c r="I1126" s="875"/>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6"/>
      <c r="D1127" s="876"/>
      <c r="E1127" s="247"/>
      <c r="F1127" s="875"/>
      <c r="G1127" s="875"/>
      <c r="H1127" s="875"/>
      <c r="I1127" s="875"/>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6"/>
      <c r="D1128" s="876"/>
      <c r="E1128" s="875"/>
      <c r="F1128" s="875"/>
      <c r="G1128" s="875"/>
      <c r="H1128" s="875"/>
      <c r="I1128" s="875"/>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6"/>
      <c r="D1129" s="876"/>
      <c r="E1129" s="875"/>
      <c r="F1129" s="875"/>
      <c r="G1129" s="875"/>
      <c r="H1129" s="875"/>
      <c r="I1129" s="875"/>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6"/>
      <c r="D1130" s="876"/>
      <c r="E1130" s="875"/>
      <c r="F1130" s="875"/>
      <c r="G1130" s="875"/>
      <c r="H1130" s="875"/>
      <c r="I1130" s="875"/>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6"/>
      <c r="D1131" s="876"/>
      <c r="E1131" s="875"/>
      <c r="F1131" s="875"/>
      <c r="G1131" s="875"/>
      <c r="H1131" s="875"/>
      <c r="I1131" s="875"/>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6"/>
      <c r="D1132" s="876"/>
      <c r="E1132" s="875"/>
      <c r="F1132" s="875"/>
      <c r="G1132" s="875"/>
      <c r="H1132" s="875"/>
      <c r="I1132" s="875"/>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6"/>
      <c r="D1133" s="876"/>
      <c r="E1133" s="875"/>
      <c r="F1133" s="875"/>
      <c r="G1133" s="875"/>
      <c r="H1133" s="875"/>
      <c r="I1133" s="875"/>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6"/>
      <c r="D1134" s="876"/>
      <c r="E1134" s="875"/>
      <c r="F1134" s="875"/>
      <c r="G1134" s="875"/>
      <c r="H1134" s="875"/>
      <c r="I1134" s="875"/>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6"/>
      <c r="D1135" s="876"/>
      <c r="E1135" s="875"/>
      <c r="F1135" s="875"/>
      <c r="G1135" s="875"/>
      <c r="H1135" s="875"/>
      <c r="I1135" s="875"/>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6"/>
      <c r="D1136" s="876"/>
      <c r="E1136" s="875"/>
      <c r="F1136" s="875"/>
      <c r="G1136" s="875"/>
      <c r="H1136" s="875"/>
      <c r="I1136" s="875"/>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6"/>
      <c r="D1137" s="876"/>
      <c r="E1137" s="875"/>
      <c r="F1137" s="875"/>
      <c r="G1137" s="875"/>
      <c r="H1137" s="875"/>
      <c r="I1137" s="875"/>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6"/>
      <c r="D1138" s="876"/>
      <c r="E1138" s="875"/>
      <c r="F1138" s="875"/>
      <c r="G1138" s="875"/>
      <c r="H1138" s="875"/>
      <c r="I1138" s="875"/>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6"/>
      <c r="D1139" s="876"/>
      <c r="E1139" s="875"/>
      <c r="F1139" s="875"/>
      <c r="G1139" s="875"/>
      <c r="H1139" s="875"/>
      <c r="I1139" s="875"/>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483" max="49" man="1"/>
    <brk id="735" max="49" man="1"/>
    <brk id="839" max="49" man="1"/>
    <brk id="85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41" sqref="A4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656</v>
      </c>
      <c r="H2" s="13" t="str">
        <f>IF(G2="","",F2)</f>
        <v>一般会計</v>
      </c>
      <c r="I2" s="13" t="str">
        <f>IF(H2="","",IF(I1&lt;&gt;"",CONCATENATE(I1,"、",H2),H2))</f>
        <v>一般会計</v>
      </c>
      <c r="K2" s="14" t="s">
        <v>102</v>
      </c>
      <c r="L2" s="15" t="s">
        <v>656</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656</v>
      </c>
      <c r="R4" s="13" t="str">
        <f t="shared" si="3"/>
        <v>補助</v>
      </c>
      <c r="S4" s="13" t="str">
        <f t="shared" si="4"/>
        <v>補助</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t="s">
        <v>656</v>
      </c>
      <c r="R5" s="13" t="str">
        <f t="shared" si="3"/>
        <v>負担</v>
      </c>
      <c r="S5" s="13" t="str">
        <f t="shared" si="4"/>
        <v>補助、負担</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補助、負担</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補助、負担</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補助、負担</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補助、負担</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 希(miyazaki-nozomi.4c6)</dc:creator>
  <cp:lastModifiedBy>厚生労働省ネットワークシステム</cp:lastModifiedBy>
  <cp:lastPrinted>2021-05-24T07:21:02Z</cp:lastPrinted>
  <dcterms:created xsi:type="dcterms:W3CDTF">2012-03-13T00:50:25Z</dcterms:created>
  <dcterms:modified xsi:type="dcterms:W3CDTF">2021-05-27T05:08:16Z</dcterms:modified>
</cp:coreProperties>
</file>