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UUV\AppData\Local\Microsoft\Windows\INetCache\Content.Outlook\V2X2YDKI\"/>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369" i="3"/>
  <c r="AY255" i="3"/>
  <c r="AY271" i="3"/>
  <c r="AY459"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<sst xmlns="http://schemas.openxmlformats.org/spreadsheetml/2006/main" count="3067" uniqueCount="785">
  <si>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</si>
  <si>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</si>
  <si>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</si>
  <si>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</si>
  <si>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</si>
  <si>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</si>
  <si>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</si>
  <si>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</si>
  <si>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</si>
  <si>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</si>
  <si>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</si>
  <si>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</si>
  <si>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</si>
  <si>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</si>
  <si>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</si>
  <si>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</si>
  <si>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</si>
  <si>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</si>
  <si>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</si>
  <si>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</si>
  <si>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</si>
  <si>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</si>
  <si>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</si>
  <si>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</si>
  <si>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</si>
  <si>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</si>
  <si>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</si>
  <si>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</si>
  <si>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</si>
  <si>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</si>
  <si>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</si>
  <si>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</si>
  <si>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</si>
  <si>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</si>
  <si>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</si>
  <si>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</si>
  <si>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</si>
  <si>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</si>
  <si>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</si>
  <si>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</si>
  <si>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</si>
  <si>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</si>
  <si>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</si>
  <si>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</si>
  <si>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</si>
  <si>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</si>
  <si>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</si>
  <si>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</si>
  <si>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</si>
  <si>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</si>
  <si>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</si>
  <si>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</si>
  <si>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</si>
  <si>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</si>
  <si>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</si>
  <si>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</si>
  <si>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</si>
  <si>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</si>
  <si>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</si>
  <si>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</si>
  <si>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</si>
  <si>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</si>
  <si>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</si>
  <si>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</si>
  <si>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</si>
  <si>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</si>
  <si>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</si>
  <si>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</si>
  <si>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</si>
  <si>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</si>
  <si>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</si>
  <si>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</si>
  <si>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</si>
  <si>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</si>
  <si>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</si>
  <si>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</si>
  <si>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</si>
  <si>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</si>
  <si>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</si>
  <si>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</si>
  <si>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</si>
  <si>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</si>
  <si>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</si>
  <si>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</si>
  <si>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</si>
  <si>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</si>
  <si>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</si>
  <si>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</si>
  <si>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</si>
  <si>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</si>
  <si>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</si>
  <si>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</si>
  <si>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</si>
  <si>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</si>
  <si>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</si>
  <si>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</si>
  <si>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</si>
  <si>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</si>
  <si>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</si>
  <si>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</si>
  <si>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</si>
  <si>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</si>
  <si>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</si>
  <si>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</si>
  <si>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</si>
  <si>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</si>
  <si>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</si>
  <si>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</si>
  <si>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</si>
  <si>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</si>
  <si>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</si>
  <si>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</si>
  <si>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</si>
  <si>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</si>
  <si>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</si>
  <si>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</si>
  <si>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</si>
  <si>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</si>
  <si>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</si>
  <si>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</si>
  <si>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</si>
  <si>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</si>
  <si>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</si>
  <si>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</si>
  <si>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</si>
  <si>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</si>
  <si>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</si>
  <si>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</si>
  <si>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</si>
  <si>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</si>
  <si>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</si>
  <si>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</si>
  <si>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</si>
  <si>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</si>
  <si>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</si>
  <si>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</si>
  <si>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</si>
  <si>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</si>
  <si>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</si>
  <si>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</si>
  <si>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</si>
  <si>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</si>
  <si>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</si>
  <si>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</si>
  <si>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</si>
  <si>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</si>
  <si>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</si>
  <si>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</si>
  <si>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</si>
  <si>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</si>
  <si>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</si>
  <si>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</si>
  <si>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</si>
  <si>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</si>
  <si>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</si>
  <si>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</si>
  <si>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</si>
  <si>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</si>
  <si>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</si>
  <si>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</si>
  <si>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</si>
  <si>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</si>
  <si>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</si>
  <si>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</si>
  <si>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</si>
  <si>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</si>
  <si>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</si>
  <si>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</si>
  <si>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</si>
  <si>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</si>
  <si>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</si>
  <si>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</si>
  <si>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</si>
  <si>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</si>
  <si>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</si>
  <si>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</si>
  <si>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</si>
  <si>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</si>
  <si>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</si>
  <si>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</si>
  <si>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</si>
  <si>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</si>
  <si>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</si>
  <si>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</si>
  <si>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</si>
  <si>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</si>
  <si>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</si>
  <si>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</si>
  <si>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</si>
  <si>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</si>
  <si>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</si>
  <si>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</si>
  <si>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</si>
  <si>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</si>
  <si>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</si>
  <si>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</si>
  <si>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</si>
  <si>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</si>
  <si>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</si>
  <si>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</si>
  <si>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</si>
  <si>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</si>
  <si>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</si>
  <si>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</si>
  <si>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</si>
  <si>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</si>
  <si>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</si>
  <si>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</si>
  <si>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</si>
  <si>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</si>
  <si>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</si>
  <si>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</si>
  <si>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</si>
  <si>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</si>
  <si>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</si>
  <si>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</si>
  <si>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</si>
  <si>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</si>
  <si>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</si>
  <si>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</si>
  <si>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</si>
  <si>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</si>
  <si>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</si>
  <si>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</si>
  <si>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</si>
  <si>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</si>
  <si>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</si>
  <si>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</si>
  <si>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</si>
  <si>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</si>
  <si>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</si>
  <si>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</si>
  <si>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</si>
  <si>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</si>
  <si>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</si>
  <si>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</si>
  <si>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</si>
  <si>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</si>
  <si>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</si>
  <si>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</si>
  <si>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</si>
  <si>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</si>
  <si>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</si>
  <si>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</si>
  <si>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</si>
  <si>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</si>
  <si>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</si>
  <si>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</si>
  <si>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</si>
  <si>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</si>
  <si>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</si>
  <si>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</si>
  <si>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</si>
  <si>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</si>
  <si>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</si>
  <si>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</si>
  <si>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</si>
  <si>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</si>
  <si>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</si>
  <si>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</si>
  <si>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</si>
  <si>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</si>
  <si>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</si>
  <si>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</si>
  <si>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</si>
  <si>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</si>
  <si>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</si>
  <si>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</si>
  <si>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</si>
  <si>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</si>
  <si>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</si>
  <si>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</si>
  <si>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</si>
  <si>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</si>
  <si>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</si>
  <si>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</si>
  <si>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</si>
  <si>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</si>
  <si>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</si>
  <si>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</si>
  <si>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</si>
  <si>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</si>
  <si>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</si>
  <si>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</si>
  <si>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</si>
  <si>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</si>
  <si>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</si>
  <si>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</si>
  <si>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</si>
  <si>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</si>
  <si>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</si>
  <si>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</si>
  <si>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</si>
  <si>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</si>
  <si>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</si>
  <si>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</si>
  <si>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</si>
  <si>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</si>
  <si>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</si>
  <si>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</si>
  <si>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</si>
  <si>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</si>
  <si>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</si>
  <si>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</si>
  <si>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</si>
  <si>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</si>
  <si>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</si>
  <si>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</si>
  <si>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</si>
  <si>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</si>
  <si>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</si>
  <si>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</si>
  <si>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</si>
  <si>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</si>
  <si>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</si>
  <si>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</si>
  <si>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</si>
  <si>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</si>
  <si>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</si>
  <si>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</si>
  <si>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</si>
  <si>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</si>
  <si>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</si>
  <si>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</si>
  <si>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</si>
  <si>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</si>
  <si>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</si>
  <si>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</si>
  <si>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</si>
  <si>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</si>
  <si>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</si>
  <si>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</si>
  <si>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</si>
  <si>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</si>
  <si>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</si>
  <si>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</si>
  <si>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</si>
  <si>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</si>
  <si>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</si>
  <si>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</si>
  <si>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</si>
  <si>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</si>
  <si>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</si>
  <si>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</si>
  <si>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</si>
  <si>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</si>
  <si>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</si>
  <si>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</si>
  <si>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</si>
  <si>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</si>
  <si>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</si>
  <si>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</si>
  <si>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</si>
  <si>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</si>
  <si>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</si>
  <si>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</si>
  <si>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</si>
  <si>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</si>
  <si>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</si>
  <si>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</si>
  <si>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</si>
  <si>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</si>
  <si>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</si>
  <si>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</si>
  <si>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</si>
  <si>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</si>
  <si>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</si>
  <si>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</si>
  <si>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</si>
  <si>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</si>
  <si>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</si>
  <si>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</si>
  <si>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</si>
  <si>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</si>
  <si>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</si>
  <si>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</si>
  <si>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</si>
  <si>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</si>
  <si>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</si>
  <si>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</si>
  <si>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</si>
  <si>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</si>
  <si>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</si>
  <si>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</si>
  <si>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</si>
  <si>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</si>
  <si>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</si>
  <si>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</si>
  <si>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</si>
  <si>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</si>
  <si>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</si>
  <si>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</si>
  <si>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</si>
  <si>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</si>
  <si>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</si>
  <si>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</si>
  <si>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</si>
  <si>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</si>
  <si>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</si>
  <si>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</si>
  <si>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</si>
  <si>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</si>
  <si>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</si>
  <si>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</si>
  <si>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</si>
  <si>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</si>
  <si>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</si>
  <si>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</si>
  <si>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</si>
  <si>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</si>
  <si>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</si>
  <si>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</si>
  <si>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</si>
  <si>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</si>
  <si>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</si>
  <si>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</si>
  <si>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</si>
  <si>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</si>
  <si>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</si>
  <si>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</si>
  <si>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</si>
  <si>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</si>
  <si>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</si>
  <si>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</si>
  <si>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</si>
  <si>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</si>
  <si>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</si>
  <si>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</si>
  <si>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</si>
  <si>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</si>
  <si>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</si>
  <si>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</si>
  <si>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</si>
  <si>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</si>
  <si>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</si>
  <si>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</si>
  <si>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</si>
  <si>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</si>
  <si>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</si>
  <si>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</si>
  <si>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</si>
  <si>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</si>
  <si>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</si>
  <si>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</si>
  <si>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</si>
  <si>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</si>
  <si>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</si>
  <si>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</si>
  <si>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</si>
  <si>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</si>
  <si>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</si>
  <si>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</si>
  <si>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</si>
  <si>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</si>
  <si>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</si>
  <si>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</si>
  <si>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</si>
  <si>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</si>
  <si>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</si>
  <si>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</si>
  <si>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</si>
  <si>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</si>
  <si>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</si>
  <si>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</si>
  <si>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</si>
  <si>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</si>
  <si>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</si>
  <si>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</si>
  <si>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</si>
  <si>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</si>
  <si>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</si>
  <si>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</si>
  <si>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</si>
  <si>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</si>
  <si>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</si>
  <si>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</si>
  <si>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</si>
  <si>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</si>
  <si>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</si>
  <si>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</si>
  <si>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</si>
  <si>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</si>
  <si>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</si>
  <si>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</si>
  <si>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</si>
  <si>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</si>
  <si>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</si>
  <si>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</si>
  <si>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</si>
  <si>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</si>
  <si>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</si>
  <si>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</si>
  <si>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</si>
  <si>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</si>
  <si>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</si>
  <si>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</si>
  <si>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</si>
  <si>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</si>
  <si>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</si>
  <si>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</si>
  <si>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</si>
  <si>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</si>
  <si>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</si>
  <si>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</si>
  <si>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</si>
  <si>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</si>
  <si>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</si>
  <si>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</si>
  <si>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</si>
  <si>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</si>
  <si>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</si>
  <si>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</si>
  <si>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</si>
  <si>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</si>
  <si>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</si>
  <si>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</si>
  <si>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</si>
  <si>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</si>
  <si>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</si>
  <si>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</si>
  <si>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</si>
  <si>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</si>
  <si>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</si>
  <si>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</si>
  <si>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</si>
  <si>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</si>
  <si>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</si>
  <si>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</si>
  <si>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</si>
  <si>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</si>
  <si>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</si>
  <si>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</si>
  <si>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</si>
  <si>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</si>
  <si>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</si>
  <si>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</si>
  <si>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</si>
  <si>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</si>
  <si>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</si>
  <si>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</si>
  <si>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</si>
  <si>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</si>
  <si>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</si>
  <si>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</si>
  <si>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</si>
  <si>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</si>
  <si>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</si>
  <si>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</si>
  <si>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</si>
  <si>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</si>
  <si>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</si>
  <si>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</si>
  <si>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</si>
  <si>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</si>
  <si>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</si>
  <si>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</si>
  <si>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</si>
  <si>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</si>
  <si>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</si>
  <si>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</si>
  <si>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</si>
  <si>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</si>
  <si>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</si>
  <si>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</si>
  <si>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</si>
  <si>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</si>
  <si>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</si>
  <si>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</si>
  <si>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</si>
  <si>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</si>
  <si>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</si>
  <si>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</si>
  <si>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</si>
  <si>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</si>
  <si>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</si>
  <si>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</si>
  <si>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</si>
  <si>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</si>
  <si>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</si>
  <si>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</si>
  <si>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</si>
  <si>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</si>
  <si>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</si>
  <si>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</si>
  <si>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</si>
  <si>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</si>
  <si>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</si>
  <si>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</si>
  <si>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</si>
  <si>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</si>
  <si>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</si>
  <si>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</si>
  <si>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</si>
  <si>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</si>
  <si>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</si>
  <si>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</si>
  <si>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</si>
  <si>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</si>
  <si>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</si>
  <si>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</si>
  <si>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</si>
  <si>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</si>
  <si>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</si>
  <si>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</si>
  <si>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</si>
  <si>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</si>
  <si>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</si>
  <si>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</si>
  <si>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</si>
  <si>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</si>
  <si>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</si>
  <si>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</si>
  <si>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</si>
  <si>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</si>
  <si>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</si>
  <si>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</si>
  <si>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</si>
  <si>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</si>
  <si>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</si>
  <si>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</si>
  <si>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</si>
  <si>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</si>
  <si>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</si>
  <si>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</si>
  <si>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</si>
  <si>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</si>
  <si>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</si>
  <si>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</si>
  <si>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</si>
  <si>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</si>
  <si>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</si>
  <si>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</si>
  <si>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</si>
  <si>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</si>
  <si>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</si>
  <si>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</si>
  <si>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</si>
  <si>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</si>
  <si>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</si>
  <si>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</si>
  <si>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</si>
  <si>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</si>
  <si>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</si>
  <si>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</si>
  <si>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</si>
  <si>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</si>
  <si>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</si>
  <si>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</si>
  <si>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</si>
  <si>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</si>
  <si>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</si>
  <si>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</si>
  <si>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</si>
  <si>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</si>
  <si>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</si>
  <si>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</si>
  <si>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</si>
  <si>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</si>
  <si>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</si>
  <si>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</si>
  <si>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</si>
  <si>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</si>
  <si>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</si>
  <si>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</si>
  <si>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</si>
  <si>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</si>
  <si>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</si>
  <si>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</si>
  <si>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</si>
  <si>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</si>
  <si>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</si>
  <si>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</si>
  <si>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</si>
  <si>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</si>
  <si>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</si>
  <si>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</si>
  <si>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</si>
  <si>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</si>
  <si>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</si>
  <si>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</si>
  <si>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</si>
  <si>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</si>
  <si>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</si>
  <si>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</si>
  <si>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</si>
  <si>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</si>
  <si>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</si>
  <si>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</si>
  <si>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</si>
  <si>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</si>
  <si>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</si>
  <si>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</si>
  <si>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</si>
  <si>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</si>
  <si>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</si>
  <si>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</si>
  <si>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</si>
  <si>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</si>
  <si>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</si>
  <si>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</si>
  <si>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</si>
  <si>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</si>
  <si>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</si>
  <si>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</si>
  <si>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</si>
  <si>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</si>
  <si>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</si>
  <si>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</si>
  <si>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</si>
  <si>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</si>
  <si>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</si>
  <si>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</si>
  <si>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</si>
  <si>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</si>
  <si>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診療報酬体系見直し後の評価等に係る調査に必要な経費（診療報酬の見直しに係る意見募集に必要な経費、見直し後の診療報酬体系についての評価に係る調査及び先進医療に関する調査研究）</t>
  </si>
  <si>
    <t>保険局</t>
  </si>
  <si>
    <t>医療課</t>
  </si>
  <si>
    <t>井内　努</t>
    <rPh sb="0" eb="2">
      <t>イウチ</t>
    </rPh>
    <rPh sb="3" eb="4">
      <t>ツトム</t>
    </rPh>
    <phoneticPr fontId="5"/>
  </si>
  <si>
    <t>○</t>
  </si>
  <si>
    <t>社会保険医療協議会法第8条第2項</t>
    <phoneticPr fontId="5"/>
  </si>
  <si>
    <t>-</t>
  </si>
  <si>
    <t>-</t>
    <phoneticPr fontId="5"/>
  </si>
  <si>
    <t>前回の診療報酬改定において改定を行った事項についての結果検証の実施、関係団体から提出される医療技術や先進医療について、新規医療技術の評価及び既存医療技術の再評価の実施、改定の骨子に対するパブリックコメントの実施により、診療報酬改定を行う上での資料を得て、診療報酬改定の議論に資することを目的としている。</t>
  </si>
  <si>
    <t>１　5～6項目の調査項目について調査票により調査を実施し、提出された調査票の集計、分析を行い、その分析結果について内容の検証、評価を行う、
２　関係学会等から提出された医療技術の評価・再評価希望書について評価を行う（診療報酬改定年度のみ）、
３　厚生労働省ホームページを利用してパブリックコメントを実施し、広く国民の意見を募集する（診療報酬改定年度及び令和２年度以降薬価改定は毎年度）、
という事業を実施する。</t>
    <rPh sb="176" eb="178">
      <t>レイワ</t>
    </rPh>
    <phoneticPr fontId="5"/>
  </si>
  <si>
    <t>国民から寄せられた意見数</t>
    <rPh sb="0" eb="2">
      <t>コクミン</t>
    </rPh>
    <rPh sb="4" eb="5">
      <t>ヨ</t>
    </rPh>
    <rPh sb="9" eb="11">
      <t>イケン</t>
    </rPh>
    <rPh sb="11" eb="12">
      <t>スウ</t>
    </rPh>
    <phoneticPr fontId="5"/>
  </si>
  <si>
    <t>調査項目数</t>
    <rPh sb="0" eb="2">
      <t>チョウサ</t>
    </rPh>
    <rPh sb="2" eb="5">
      <t>コウモクスウ</t>
    </rPh>
    <phoneticPr fontId="5"/>
  </si>
  <si>
    <t>社会保険基礎調査委託費</t>
    <rPh sb="0" eb="2">
      <t>シャカイ</t>
    </rPh>
    <rPh sb="2" eb="4">
      <t>ホケン</t>
    </rPh>
    <rPh sb="4" eb="6">
      <t>キソ</t>
    </rPh>
    <rPh sb="6" eb="8">
      <t>チョウサ</t>
    </rPh>
    <rPh sb="8" eb="11">
      <t>イタクヒ</t>
    </rPh>
    <phoneticPr fontId="5"/>
  </si>
  <si>
    <t>医療給付適正化業務庁費</t>
    <rPh sb="0" eb="2">
      <t>イリョウ</t>
    </rPh>
    <rPh sb="2" eb="4">
      <t>キュウフ</t>
    </rPh>
    <rPh sb="4" eb="7">
      <t>テキセイカ</t>
    </rPh>
    <rPh sb="7" eb="9">
      <t>ギョウム</t>
    </rPh>
    <rPh sb="9" eb="11">
      <t>チョウヒ</t>
    </rPh>
    <phoneticPr fontId="5"/>
  </si>
  <si>
    <t>件</t>
    <rPh sb="0" eb="1">
      <t>ケン</t>
    </rPh>
    <phoneticPr fontId="5"/>
  </si>
  <si>
    <t>意見募集回数</t>
    <rPh sb="0" eb="2">
      <t>イケン</t>
    </rPh>
    <rPh sb="2" eb="4">
      <t>ボシュウ</t>
    </rPh>
    <rPh sb="4" eb="6">
      <t>カイスウ</t>
    </rPh>
    <phoneticPr fontId="5"/>
  </si>
  <si>
    <t>回</t>
    <rPh sb="0" eb="1">
      <t>カイ</t>
    </rPh>
    <phoneticPr fontId="5"/>
  </si>
  <si>
    <t>厚労</t>
  </si>
  <si>
    <t>１百万円/48</t>
    <rPh sb="1" eb="3">
      <t>ヒャクマン</t>
    </rPh>
    <rPh sb="3" eb="4">
      <t>エン</t>
    </rPh>
    <phoneticPr fontId="5"/>
  </si>
  <si>
    <t>１百万円/1,846</t>
    <rPh sb="1" eb="3">
      <t>ヒャクマン</t>
    </rPh>
    <rPh sb="3" eb="4">
      <t>エン</t>
    </rPh>
    <phoneticPr fontId="5"/>
  </si>
  <si>
    <t>単位当たりコスト　＝　Ｘ／Ｙ
Ｘ：募集に要する経費
Ｙ：国民から寄せられた意見数　　　　　　　　　　　　　　</t>
    <rPh sb="0" eb="2">
      <t>タンイ</t>
    </rPh>
    <rPh sb="2" eb="3">
      <t>ア</t>
    </rPh>
    <rPh sb="17" eb="19">
      <t>ボシュウ</t>
    </rPh>
    <rPh sb="20" eb="21">
      <t>ヨウ</t>
    </rPh>
    <rPh sb="23" eb="25">
      <t>ケイヒ</t>
    </rPh>
    <rPh sb="28" eb="30">
      <t>コクミン</t>
    </rPh>
    <rPh sb="32" eb="33">
      <t>ヨ</t>
    </rPh>
    <rPh sb="37" eb="39">
      <t>イケン</t>
    </rPh>
    <rPh sb="39" eb="40">
      <t>スウ</t>
    </rPh>
    <phoneticPr fontId="5"/>
  </si>
  <si>
    <t>単位当たりコスト　＝　Ｘ／Ｙ
Ｘ：調査に要する経費
Ｙ：調査項目数</t>
    <rPh sb="17" eb="19">
      <t>チョウサ</t>
    </rPh>
    <rPh sb="28" eb="30">
      <t>チョウサ</t>
    </rPh>
    <rPh sb="30" eb="33">
      <t>コウモクスウ</t>
    </rPh>
    <phoneticPr fontId="5"/>
  </si>
  <si>
    <t>円</t>
    <rPh sb="0" eb="1">
      <t>エン</t>
    </rPh>
    <phoneticPr fontId="5"/>
  </si>
  <si>
    <t>　　Ｘ　/　Ｙ</t>
  </si>
  <si>
    <t>百万円</t>
    <rPh sb="0" eb="2">
      <t>ヒャクマン</t>
    </rPh>
    <rPh sb="2" eb="3">
      <t>エン</t>
    </rPh>
    <phoneticPr fontId="5"/>
  </si>
  <si>
    <t>53百万円/４</t>
    <rPh sb="2" eb="4">
      <t>ヒャクマン</t>
    </rPh>
    <rPh sb="4" eb="5">
      <t>エン</t>
    </rPh>
    <phoneticPr fontId="5"/>
  </si>
  <si>
    <t>71百万円/５</t>
    <rPh sb="2" eb="4">
      <t>ヒャクマン</t>
    </rPh>
    <rPh sb="4" eb="5">
      <t>エン</t>
    </rPh>
    <phoneticPr fontId="5"/>
  </si>
  <si>
    <t>施策大目標９　全国民に必要な医療を保障できる安定的・効率的な医療保険制度を構築すること</t>
  </si>
  <si>
    <t>施策目標Ⅰー９ー１　データヘルスの推進による保険者機能の強化等により適正かつ安定的・効率的な医療保険制度を構築すること</t>
  </si>
  <si>
    <t>・５～６項目の調査項目について調査票により調査を実施し、提出された調査票の集計、分析を行い、その分析結果について内容の検証、評価を行う。
・関係学会等から提出された医療技術の評価・再評価希望書について評価を行う。
・厚生労働省ホームページを利用してパブリックコメントを実施し、広く国民の意見を募集する。
　前回の診療報酬改定において改定を行った事項についての結果検証の実施、関係団体から提出される医療技術や先進医療について、新規医療技術の評価及び既存医療技術の再評価の実施、改定の骨子に対するパブリックコメントの実施により、診療報酬改定を行う上での資料を得て、診療報酬改定の議論に資する。</t>
  </si>
  <si>
    <t>-</t>
    <phoneticPr fontId="5"/>
  </si>
  <si>
    <t>診療報酬改定の効果について検証することは、医療費を支払う国民が求めるところであり、広く国民のニーズがあり、国費を投入しなければ事業目的が達成できない。</t>
  </si>
  <si>
    <t>診療報酬改定の効果について検証することは、医療費の適正化を行うという観点からみて必要であり、国が実施すべき事業である。</t>
  </si>
  <si>
    <t>診療報酬改定の効果について検証することは、医療費を支払う国民が求めるところであり、医療費の適正化という政策目的達成に向けて、優先度の高い事業である。</t>
  </si>
  <si>
    <t>無</t>
  </si>
  <si>
    <t>業務の仕様上、総合落札評価方式を採用しているものもあるが、説明会を開催するなどして業務実施に適切な業者を選定しているため、支出先の選定は妥当である。</t>
    <phoneticPr fontId="5"/>
  </si>
  <si>
    <t>一般競争入札（総合評価落札方式）を行うことにより、コストの削減に努めている。</t>
  </si>
  <si>
    <t>全ての費目について、調査を実施し、その結果を得るための経費であり、必要なものに限定されている。</t>
  </si>
  <si>
    <t>診療報酬項目の算定医療機関数や算定件数等については、出来るだけＮＤＢ等の行政データを活用し、効率化を図っている。</t>
  </si>
  <si>
    <t>‐</t>
  </si>
  <si>
    <t>診療報酬改定において必要とされる十分なデータを得られているものであり、見込みに見合ったものである。</t>
  </si>
  <si>
    <t>本事業については、診療報酬改定を実施するに当たっての基礎資料となるものであり、実効性の高い手段となっている。</t>
  </si>
  <si>
    <t>本事業については、活動実績は見込みに見合ったものである。</t>
  </si>
  <si>
    <t>得られたデータをもって、診療報酬改定を実施しているものであり、十分に活用されている。</t>
  </si>
  <si>
    <t>診療報酬体系見直し後の評価等に係る調査を実施するという観点では本事業（診療報酬体系見直し後の評価等に係る調査（診療報酬の見直しに係る意見募集に必要な経費、見直し後の診療報酬体系についての評価に係る調査及び先進医療に関する調査研究）と左記に掲げる事業は類似してはいるが、調査内容、調査客体及び調査手法等が異なり、適切に役割分担ができている。</t>
  </si>
  <si>
    <t>診療報酬体系見直し後の評価等に係る調査に必要な経費（「急性期の包括評価に係る調査に要する経費」及び「ＤＰＣ制度の見直しに係る調査経費」）</t>
  </si>
  <si>
    <t>診療報酬体系見直し後の評価等に係る調査に必要な経費（入院医療等の評価に関する調査研究）</t>
  </si>
  <si>
    <t>282-3</t>
    <phoneticPr fontId="5"/>
  </si>
  <si>
    <t>251-2</t>
    <phoneticPr fontId="5"/>
  </si>
  <si>
    <t>218</t>
    <phoneticPr fontId="5"/>
  </si>
  <si>
    <t>251</t>
    <phoneticPr fontId="5"/>
  </si>
  <si>
    <t>263</t>
    <phoneticPr fontId="5"/>
  </si>
  <si>
    <t>273</t>
    <phoneticPr fontId="5"/>
  </si>
  <si>
    <t>267</t>
    <phoneticPr fontId="5"/>
  </si>
  <si>
    <t>272</t>
    <phoneticPr fontId="5"/>
  </si>
  <si>
    <t>280</t>
    <phoneticPr fontId="5"/>
  </si>
  <si>
    <t>A.みずほ情報総研株式会社</t>
    <rPh sb="5" eb="7">
      <t>ジョウホウ</t>
    </rPh>
    <rPh sb="7" eb="9">
      <t>ソウケン</t>
    </rPh>
    <phoneticPr fontId="5"/>
  </si>
  <si>
    <t>物件費</t>
  </si>
  <si>
    <t>調査票印刷費、通信運搬費、資料費、データ入力費等</t>
  </si>
  <si>
    <t>人件費</t>
  </si>
  <si>
    <t>調査・進捗管理費</t>
  </si>
  <si>
    <t>その他</t>
  </si>
  <si>
    <t>一般管理費、消費税</t>
  </si>
  <si>
    <t>みずほ情報総研株式会社</t>
    <rPh sb="3" eb="7">
      <t>ジョウホウソウケン</t>
    </rPh>
    <rPh sb="7" eb="9">
      <t>カブシキ</t>
    </rPh>
    <rPh sb="9" eb="11">
      <t>カイシャ</t>
    </rPh>
    <phoneticPr fontId="5"/>
  </si>
  <si>
    <t>事業の企画に沿った実際の調査の実施、回収した調査結果の集計</t>
  </si>
  <si>
    <t>１百万円/3,000</t>
    <phoneticPr fontId="5"/>
  </si>
  <si>
    <t>82百万円/６</t>
    <phoneticPr fontId="5"/>
  </si>
  <si>
    <t>適正な予算の執行に努める。
次回入札に向けて調達スケジュールの見直しや調達情報の周知等について検討する。</t>
    <phoneticPr fontId="5"/>
  </si>
  <si>
    <t>執行額が予算額を超過したが、同じ目から融通を行い、データの分析を実施し、結果を当初の予定通り、診療報酬改定実施のための基礎データとして利用している。
また、一般競争入札をおこなったが、結果として一者応札となった。執行額については、一般競争入札による結果である。</t>
    <rPh sb="0" eb="2">
      <t>シッコウ</t>
    </rPh>
    <rPh sb="2" eb="3">
      <t>ガク</t>
    </rPh>
    <rPh sb="4" eb="7">
      <t>ヨサンガク</t>
    </rPh>
    <rPh sb="8" eb="10">
      <t>チョウカ</t>
    </rPh>
    <rPh sb="14" eb="15">
      <t>オナ</t>
    </rPh>
    <rPh sb="16" eb="17">
      <t>モク</t>
    </rPh>
    <rPh sb="19" eb="21">
      <t>ユウズウ</t>
    </rPh>
    <rPh sb="22" eb="23">
      <t>オコナ</t>
    </rPh>
    <phoneticPr fontId="5"/>
  </si>
  <si>
    <t>-</t>
    <phoneticPr fontId="5"/>
  </si>
  <si>
    <t>86百万円/５</t>
    <rPh sb="2" eb="4">
      <t>ヒャクマン</t>
    </rPh>
    <rPh sb="4" eb="5">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</si>
</sst>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64358</xdr:rowOff>
    </xdr:from>
    <xdr:to>
      <xdr:col>32</xdr:col>
      <xdr:colOff>60483</xdr:colOff>
      <xdr:row>751</xdr:row>
      <xdr:rowOff>151787</xdr:rowOff>
    </xdr:to>
    <xdr:sp macro="" textlink="">
      <xdr:nvSpPr>
        <xdr:cNvPr id="2" name="テキスト ボックス 1"/>
        <xdr:cNvSpPr txBox="1"/>
      </xdr:nvSpPr>
      <xdr:spPr>
        <a:xfrm>
          <a:off x="4400550" y="49337183"/>
          <a:ext cx="2060733" cy="79227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22</xdr:col>
      <xdr:colOff>0</xdr:colOff>
      <xdr:row>752</xdr:row>
      <xdr:rowOff>0</xdr:rowOff>
    </xdr:from>
    <xdr:to>
      <xdr:col>32</xdr:col>
      <xdr:colOff>46648</xdr:colOff>
      <xdr:row>753</xdr:row>
      <xdr:rowOff>290056</xdr:rowOff>
    </xdr:to>
    <xdr:grpSp>
      <xdr:nvGrpSpPr>
        <xdr:cNvPr id="3" name="グループ化 40"/>
        <xdr:cNvGrpSpPr>
          <a:grpSpLocks/>
        </xdr:cNvGrpSpPr>
      </xdr:nvGrpSpPr>
      <xdr:grpSpPr bwMode="auto">
        <a:xfrm>
          <a:off x="4470400" y="50571400"/>
          <a:ext cx="2078648" cy="645656"/>
          <a:chOff x="3949699" y="32359600"/>
          <a:chExt cx="2616201" cy="622300"/>
        </a:xfrm>
      </xdr:grpSpPr>
      <xdr:sp macro="" textlink="">
        <xdr:nvSpPr>
          <xdr:cNvPr id="4" name="テキスト ボックス 3"/>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5" name="大かっこ 4"/>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20</xdr:col>
      <xdr:colOff>128717</xdr:colOff>
      <xdr:row>756</xdr:row>
      <xdr:rowOff>257434</xdr:rowOff>
    </xdr:from>
    <xdr:to>
      <xdr:col>33</xdr:col>
      <xdr:colOff>174751</xdr:colOff>
      <xdr:row>757</xdr:row>
      <xdr:rowOff>198980</xdr:rowOff>
    </xdr:to>
    <xdr:sp macro="" textlink="">
      <xdr:nvSpPr>
        <xdr:cNvPr id="6" name="テキスト ボックス 5"/>
        <xdr:cNvSpPr txBox="1"/>
      </xdr:nvSpPr>
      <xdr:spPr>
        <a:xfrm>
          <a:off x="4129217" y="51997234"/>
          <a:ext cx="2646359" cy="29397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16</xdr:col>
      <xdr:colOff>180202</xdr:colOff>
      <xdr:row>757</xdr:row>
      <xdr:rowOff>270304</xdr:rowOff>
    </xdr:from>
    <xdr:to>
      <xdr:col>36</xdr:col>
      <xdr:colOff>158261</xdr:colOff>
      <xdr:row>759</xdr:row>
      <xdr:rowOff>290893</xdr:rowOff>
    </xdr:to>
    <xdr:sp macro="" textlink="">
      <xdr:nvSpPr>
        <xdr:cNvPr id="7" name="テキスト ボックス 6"/>
        <xdr:cNvSpPr txBox="1"/>
      </xdr:nvSpPr>
      <xdr:spPr>
        <a:xfrm>
          <a:off x="3380602" y="52362529"/>
          <a:ext cx="3978559" cy="72543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baseline="0">
              <a:effectLst/>
              <a:latin typeface="+mn-lt"/>
              <a:ea typeface="+mn-ea"/>
              <a:cs typeface="+mn-cs"/>
            </a:rPr>
            <a:t>みずほ情報総研</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193074</xdr:colOff>
      <xdr:row>753</xdr:row>
      <xdr:rowOff>321791</xdr:rowOff>
    </xdr:from>
    <xdr:to>
      <xdr:col>26</xdr:col>
      <xdr:colOff>196677</xdr:colOff>
      <xdr:row>756</xdr:row>
      <xdr:rowOff>154460</xdr:rowOff>
    </xdr:to>
    <xdr:cxnSp macro="">
      <xdr:nvCxnSpPr>
        <xdr:cNvPr id="8" name="直線矢印コネクタ 7"/>
        <xdr:cNvCxnSpPr/>
      </xdr:nvCxnSpPr>
      <xdr:spPr>
        <a:xfrm flipH="1">
          <a:off x="5393724" y="51004316"/>
          <a:ext cx="3603" cy="8899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12872</xdr:colOff>
      <xdr:row>760</xdr:row>
      <xdr:rowOff>90102</xdr:rowOff>
    </xdr:from>
    <xdr:to>
      <xdr:col>36</xdr:col>
      <xdr:colOff>103047</xdr:colOff>
      <xdr:row>766</xdr:row>
      <xdr:rowOff>161926</xdr:rowOff>
    </xdr:to>
    <xdr:sp macro="" textlink="">
      <xdr:nvSpPr>
        <xdr:cNvPr id="9" name="大かっこ 8"/>
        <xdr:cNvSpPr/>
      </xdr:nvSpPr>
      <xdr:spPr bwMode="auto">
        <a:xfrm>
          <a:off x="3413297" y="53239602"/>
          <a:ext cx="3890650" cy="2815024"/>
        </a:xfrm>
        <a:prstGeom prst="bracketPair">
          <a:avLst>
            <a:gd name="adj" fmla="val 835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17</xdr:col>
      <xdr:colOff>115844</xdr:colOff>
      <xdr:row>760</xdr:row>
      <xdr:rowOff>115845</xdr:rowOff>
    </xdr:from>
    <xdr:to>
      <xdr:col>37</xdr:col>
      <xdr:colOff>42333</xdr:colOff>
      <xdr:row>766</xdr:row>
      <xdr:rowOff>133350</xdr:rowOff>
    </xdr:to>
    <xdr:sp macro="" textlink="">
      <xdr:nvSpPr>
        <xdr:cNvPr id="10" name="テキスト ボックス 9"/>
        <xdr:cNvSpPr txBox="1"/>
      </xdr:nvSpPr>
      <xdr:spPr bwMode="auto">
        <a:xfrm>
          <a:off x="3534261" y="54810512"/>
          <a:ext cx="3948155" cy="2748005"/>
        </a:xfrm>
        <a:prstGeom prst="rect">
          <a:avLst/>
        </a:prstGeom>
        <a:noFill/>
        <a:ln w="9525" cmpd="sng">
          <a:noFill/>
        </a:ln>
        <a:effectLst/>
      </xdr:spPr>
      <xdr:txBody>
        <a:bodyPr vertOverflow="clip" wrap="square" rtlCol="0" anchor="ctr"/>
        <a:lstStyle/>
        <a:p>
          <a:r>
            <a:rPr lang="ja-JP" altLang="en-US" sz="1100" b="0">
              <a:effectLst/>
              <a:latin typeface="+mn-lt"/>
              <a:ea typeface="+mn-ea"/>
              <a:cs typeface="+mn-cs"/>
            </a:rPr>
            <a:t>令和２年度診療報酬改定結果検証に係る特別調査（令和２年度調査）</a:t>
          </a:r>
          <a:endParaRPr lang="en-US" altLang="ja-JP" sz="1100" b="0">
            <a:effectLst/>
            <a:latin typeface="+mn-lt"/>
            <a:ea typeface="+mn-ea"/>
            <a:cs typeface="+mn-cs"/>
          </a:endParaRPr>
        </a:p>
        <a:p>
          <a:r>
            <a:rPr lang="ja-JP" altLang="ja-JP" sz="1100">
              <a:effectLst/>
              <a:latin typeface="+mn-lt"/>
              <a:ea typeface="+mn-ea"/>
              <a:cs typeface="+mn-cs"/>
            </a:rPr>
            <a:t>①</a:t>
          </a:r>
          <a:r>
            <a:rPr lang="ja-JP" altLang="en-US" sz="1100">
              <a:effectLst/>
              <a:latin typeface="+mn-lt"/>
              <a:ea typeface="+mn-ea"/>
              <a:cs typeface="+mn-cs"/>
            </a:rPr>
            <a:t>　かかりつけ医機能等の外来医療に係る評価等に関する実　</a:t>
          </a:r>
          <a:endParaRPr lang="en-US" altLang="ja-JP" sz="1100">
            <a:effectLst/>
            <a:latin typeface="+mn-lt"/>
            <a:ea typeface="+mn-ea"/>
            <a:cs typeface="+mn-cs"/>
          </a:endParaRPr>
        </a:p>
        <a:p>
          <a:r>
            <a:rPr lang="ja-JP" altLang="en-US" sz="1100">
              <a:effectLst/>
              <a:latin typeface="+mn-lt"/>
              <a:ea typeface="+mn-ea"/>
              <a:cs typeface="+mn-cs"/>
            </a:rPr>
            <a:t>　　施状況調査（その１）</a:t>
          </a:r>
        </a:p>
        <a:p>
          <a:r>
            <a:rPr kumimoji="1" lang="ja-JP" altLang="en-US" sz="1100">
              <a:effectLst/>
              <a:latin typeface="+mn-lt"/>
              <a:ea typeface="+mn-ea"/>
              <a:cs typeface="+mn-cs"/>
            </a:rPr>
            <a:t>②</a:t>
          </a:r>
          <a:r>
            <a:rPr kumimoji="1" lang="ja-JP" altLang="ja-JP" sz="1100">
              <a:effectLst/>
              <a:latin typeface="+mn-lt"/>
              <a:ea typeface="+mn-ea"/>
              <a:cs typeface="+mn-cs"/>
            </a:rPr>
            <a:t>　</a:t>
          </a:r>
          <a:r>
            <a:rPr kumimoji="1" lang="ja-JP" altLang="en-US" sz="1100">
              <a:effectLst/>
              <a:latin typeface="+mn-lt"/>
              <a:ea typeface="+mn-ea"/>
              <a:cs typeface="+mn-cs"/>
            </a:rPr>
            <a:t>精神医療等の実施状況調査（その１）</a:t>
          </a:r>
          <a:endParaRPr kumimoji="1" lang="en-US" altLang="ja-JP" sz="1100">
            <a:effectLst/>
            <a:latin typeface="+mn-lt"/>
            <a:ea typeface="+mn-ea"/>
            <a:cs typeface="+mn-cs"/>
          </a:endParaRPr>
        </a:p>
        <a:p>
          <a:r>
            <a:rPr lang="ja-JP" altLang="en-US" sz="1100" u="none">
              <a:effectLst/>
              <a:latin typeface="+mn-lt"/>
              <a:ea typeface="+mn-ea"/>
              <a:cs typeface="+mn-cs"/>
            </a:rPr>
            <a:t>③　在宅医療と訪問看護に係る評価等に関する実施状況調査</a:t>
          </a:r>
          <a:endParaRPr lang="en-US" altLang="ja-JP" sz="1100" u="none">
            <a:effectLst/>
            <a:latin typeface="+mn-lt"/>
            <a:ea typeface="+mn-ea"/>
            <a:cs typeface="+mn-cs"/>
          </a:endParaRPr>
        </a:p>
        <a:p>
          <a:r>
            <a:rPr lang="ja-JP" altLang="en-US" sz="1100" u="none">
              <a:effectLst/>
              <a:latin typeface="+mn-lt"/>
              <a:ea typeface="+mn-ea"/>
              <a:cs typeface="+mn-cs"/>
            </a:rPr>
            <a:t>④　医療従事者の負担軽減、医師等の働き方改革の推進に係</a:t>
          </a:r>
          <a:endParaRPr lang="en-US" altLang="ja-JP" sz="1100" u="none">
            <a:effectLst/>
            <a:latin typeface="+mn-lt"/>
            <a:ea typeface="+mn-ea"/>
            <a:cs typeface="+mn-cs"/>
          </a:endParaRPr>
        </a:p>
        <a:p>
          <a:r>
            <a:rPr lang="ja-JP" altLang="en-US" sz="1100" u="none">
              <a:effectLst/>
              <a:latin typeface="+mn-lt"/>
              <a:ea typeface="+mn-ea"/>
              <a:cs typeface="+mn-cs"/>
            </a:rPr>
            <a:t>　　る評価等に関する実施状況調査 （その１）</a:t>
          </a:r>
          <a:endParaRPr lang="en-US" altLang="ja-JP" sz="1100" u="none">
            <a:effectLst/>
            <a:latin typeface="+mn-lt"/>
            <a:ea typeface="+mn-ea"/>
            <a:cs typeface="+mn-cs"/>
          </a:endParaRPr>
        </a:p>
        <a:p>
          <a:r>
            <a:rPr kumimoji="1" lang="ja-JP" altLang="en-US" sz="1100" u="none">
              <a:effectLst/>
              <a:latin typeface="+mn-lt"/>
              <a:ea typeface="+mn-ea"/>
              <a:cs typeface="+mn-cs"/>
            </a:rPr>
            <a:t>⑤　後発医薬品の使用促進策の影響及び実施状況調査</a:t>
          </a:r>
          <a:endParaRPr kumimoji="1" lang="en-US" altLang="ja-JP" sz="1100" u="none">
            <a:effectLst/>
            <a:latin typeface="+mn-lt"/>
            <a:ea typeface="+mn-ea"/>
            <a:cs typeface="+mn-cs"/>
          </a:endParaRPr>
        </a:p>
        <a:p>
          <a:r>
            <a:rPr kumimoji="1" lang="ja-JP" altLang="ja-JP" sz="1100">
              <a:effectLst/>
              <a:latin typeface="+mn-lt"/>
              <a:ea typeface="+mn-ea"/>
              <a:cs typeface="+mn-cs"/>
            </a:rPr>
            <a:t>・調査対応窓口</a:t>
          </a:r>
          <a:endParaRPr lang="ja-JP" altLang="ja-JP">
            <a:effectLst/>
          </a:endParaRPr>
        </a:p>
        <a:p>
          <a:r>
            <a:rPr kumimoji="1" lang="ja-JP" altLang="ja-JP" sz="1100">
              <a:effectLst/>
              <a:latin typeface="+mn-lt"/>
              <a:ea typeface="+mn-ea"/>
              <a:cs typeface="+mn-cs"/>
            </a:rPr>
            <a:t>・調査結果分析、報告書作成</a:t>
          </a:r>
          <a:endParaRPr lang="ja-JP" altLang="ja-JP">
            <a:effectLst/>
          </a:endParaRPr>
        </a:p>
      </xdr:txBody>
    </xdr:sp>
    <xdr:clientData/>
  </xdr:twoCellAnchor>
  <xdr:twoCellAnchor>
    <xdr:from>
      <xdr:col>22</xdr:col>
      <xdr:colOff>0</xdr:colOff>
      <xdr:row>749</xdr:row>
      <xdr:rowOff>64358</xdr:rowOff>
    </xdr:from>
    <xdr:to>
      <xdr:col>32</xdr:col>
      <xdr:colOff>60483</xdr:colOff>
      <xdr:row>751</xdr:row>
      <xdr:rowOff>151787</xdr:rowOff>
    </xdr:to>
    <xdr:sp macro="" textlink="">
      <xdr:nvSpPr>
        <xdr:cNvPr id="14" name="テキスト ボックス 13"/>
        <xdr:cNvSpPr txBox="1"/>
      </xdr:nvSpPr>
      <xdr:spPr>
        <a:xfrm>
          <a:off x="4400550" y="47441708"/>
          <a:ext cx="2060733" cy="79227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22</xdr:col>
      <xdr:colOff>0</xdr:colOff>
      <xdr:row>752</xdr:row>
      <xdr:rowOff>0</xdr:rowOff>
    </xdr:from>
    <xdr:to>
      <xdr:col>32</xdr:col>
      <xdr:colOff>46648</xdr:colOff>
      <xdr:row>753</xdr:row>
      <xdr:rowOff>290056</xdr:rowOff>
    </xdr:to>
    <xdr:grpSp>
      <xdr:nvGrpSpPr>
        <xdr:cNvPr id="15" name="グループ化 40"/>
        <xdr:cNvGrpSpPr>
          <a:grpSpLocks/>
        </xdr:cNvGrpSpPr>
      </xdr:nvGrpSpPr>
      <xdr:grpSpPr bwMode="auto">
        <a:xfrm>
          <a:off x="4470400" y="50571400"/>
          <a:ext cx="2078648" cy="645656"/>
          <a:chOff x="3949699" y="32359600"/>
          <a:chExt cx="2616201" cy="622300"/>
        </a:xfrm>
      </xdr:grpSpPr>
      <xdr:sp macro="" textlink="">
        <xdr:nvSpPr>
          <xdr:cNvPr id="16" name="テキスト ボックス 15"/>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17" name="大かっこ 16"/>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20</xdr:col>
      <xdr:colOff>128717</xdr:colOff>
      <xdr:row>756</xdr:row>
      <xdr:rowOff>257434</xdr:rowOff>
    </xdr:from>
    <xdr:to>
      <xdr:col>33</xdr:col>
      <xdr:colOff>174751</xdr:colOff>
      <xdr:row>757</xdr:row>
      <xdr:rowOff>198980</xdr:rowOff>
    </xdr:to>
    <xdr:sp macro="" textlink="">
      <xdr:nvSpPr>
        <xdr:cNvPr id="18" name="テキスト ボックス 17"/>
        <xdr:cNvSpPr txBox="1"/>
      </xdr:nvSpPr>
      <xdr:spPr>
        <a:xfrm>
          <a:off x="4129217" y="50101759"/>
          <a:ext cx="2646359" cy="29397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16</xdr:col>
      <xdr:colOff>180202</xdr:colOff>
      <xdr:row>757</xdr:row>
      <xdr:rowOff>270304</xdr:rowOff>
    </xdr:from>
    <xdr:to>
      <xdr:col>36</xdr:col>
      <xdr:colOff>158261</xdr:colOff>
      <xdr:row>759</xdr:row>
      <xdr:rowOff>290893</xdr:rowOff>
    </xdr:to>
    <xdr:sp macro="" textlink="">
      <xdr:nvSpPr>
        <xdr:cNvPr id="19" name="テキスト ボックス 18"/>
        <xdr:cNvSpPr txBox="1"/>
      </xdr:nvSpPr>
      <xdr:spPr>
        <a:xfrm>
          <a:off x="3380602" y="50467054"/>
          <a:ext cx="3978559" cy="72543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みずほ情報総研株式会社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193074</xdr:colOff>
      <xdr:row>753</xdr:row>
      <xdr:rowOff>321791</xdr:rowOff>
    </xdr:from>
    <xdr:to>
      <xdr:col>26</xdr:col>
      <xdr:colOff>196677</xdr:colOff>
      <xdr:row>756</xdr:row>
      <xdr:rowOff>154460</xdr:rowOff>
    </xdr:to>
    <xdr:cxnSp macro="">
      <xdr:nvCxnSpPr>
        <xdr:cNvPr id="20" name="直線矢印コネクタ 19"/>
        <xdr:cNvCxnSpPr/>
      </xdr:nvCxnSpPr>
      <xdr:spPr>
        <a:xfrm flipH="1">
          <a:off x="5393724" y="49108841"/>
          <a:ext cx="3603" cy="8899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12872</xdr:colOff>
      <xdr:row>760</xdr:row>
      <xdr:rowOff>90102</xdr:rowOff>
    </xdr:from>
    <xdr:to>
      <xdr:col>36</xdr:col>
      <xdr:colOff>103047</xdr:colOff>
      <xdr:row>766</xdr:row>
      <xdr:rowOff>161926</xdr:rowOff>
    </xdr:to>
    <xdr:sp macro="" textlink="">
      <xdr:nvSpPr>
        <xdr:cNvPr id="21" name="大かっこ 20"/>
        <xdr:cNvSpPr/>
      </xdr:nvSpPr>
      <xdr:spPr bwMode="auto">
        <a:xfrm>
          <a:off x="3413297" y="51344127"/>
          <a:ext cx="3890650" cy="2815024"/>
        </a:xfrm>
        <a:prstGeom prst="bracketPair">
          <a:avLst>
            <a:gd name="adj" fmla="val 835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28</xdr:col>
      <xdr:colOff>154460</xdr:colOff>
      <xdr:row>769</xdr:row>
      <xdr:rowOff>241300</xdr:rowOff>
    </xdr:from>
    <xdr:to>
      <xdr:col>48</xdr:col>
      <xdr:colOff>132519</xdr:colOff>
      <xdr:row>772</xdr:row>
      <xdr:rowOff>37837</xdr:rowOff>
    </xdr:to>
    <xdr:sp macro="" textlink="">
      <xdr:nvSpPr>
        <xdr:cNvPr id="24" name="テキスト ボックス 23"/>
        <xdr:cNvSpPr txBox="1"/>
      </xdr:nvSpPr>
      <xdr:spPr>
        <a:xfrm>
          <a:off x="5844060" y="57696100"/>
          <a:ext cx="4042059" cy="939537"/>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令和２年度実績なし</a:t>
          </a: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122465</xdr:colOff>
      <xdr:row>772</xdr:row>
      <xdr:rowOff>178659</xdr:rowOff>
    </xdr:from>
    <xdr:to>
      <xdr:col>49</xdr:col>
      <xdr:colOff>367393</xdr:colOff>
      <xdr:row>774</xdr:row>
      <xdr:rowOff>43572</xdr:rowOff>
    </xdr:to>
    <xdr:sp macro="" textlink="">
      <xdr:nvSpPr>
        <xdr:cNvPr id="25" name="テキスト ボックス 24"/>
        <xdr:cNvSpPr txBox="1"/>
      </xdr:nvSpPr>
      <xdr:spPr>
        <a:xfrm>
          <a:off x="5323115" y="56585709"/>
          <a:ext cx="4845503" cy="49356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診療報酬改定にかかるパブリックコメントのデータ入力・集計</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7</xdr:col>
      <xdr:colOff>117646</xdr:colOff>
      <xdr:row>769</xdr:row>
      <xdr:rowOff>234521</xdr:rowOff>
    </xdr:from>
    <xdr:to>
      <xdr:col>27</xdr:col>
      <xdr:colOff>101626</xdr:colOff>
      <xdr:row>772</xdr:row>
      <xdr:rowOff>31659</xdr:rowOff>
    </xdr:to>
    <xdr:sp macro="" textlink="">
      <xdr:nvSpPr>
        <xdr:cNvPr id="26" name="テキスト ボックス 25"/>
        <xdr:cNvSpPr txBox="1"/>
      </xdr:nvSpPr>
      <xdr:spPr>
        <a:xfrm>
          <a:off x="1517821" y="55498571"/>
          <a:ext cx="3984480" cy="940138"/>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令和２年度実績なし</a:t>
          </a:r>
        </a:p>
      </xdr:txBody>
    </xdr:sp>
    <xdr:clientData/>
  </xdr:twoCellAnchor>
  <xdr:twoCellAnchor>
    <xdr:from>
      <xdr:col>9</xdr:col>
      <xdr:colOff>0</xdr:colOff>
      <xdr:row>772</xdr:row>
      <xdr:rowOff>194361</xdr:rowOff>
    </xdr:from>
    <xdr:to>
      <xdr:col>26</xdr:col>
      <xdr:colOff>68035</xdr:colOff>
      <xdr:row>773</xdr:row>
      <xdr:rowOff>108857</xdr:rowOff>
    </xdr:to>
    <xdr:sp macro="" textlink="">
      <xdr:nvSpPr>
        <xdr:cNvPr id="27" name="テキスト ボックス 26"/>
        <xdr:cNvSpPr txBox="1"/>
      </xdr:nvSpPr>
      <xdr:spPr>
        <a:xfrm>
          <a:off x="1800225" y="56601411"/>
          <a:ext cx="3468460" cy="22882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医療技術の評価・再評価に関する支援事業</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193074</xdr:colOff>
      <xdr:row>754</xdr:row>
      <xdr:rowOff>334662</xdr:rowOff>
    </xdr:from>
    <xdr:to>
      <xdr:col>47</xdr:col>
      <xdr:colOff>154460</xdr:colOff>
      <xdr:row>755</xdr:row>
      <xdr:rowOff>10941</xdr:rowOff>
    </xdr:to>
    <xdr:cxnSp macro="">
      <xdr:nvCxnSpPr>
        <xdr:cNvPr id="28" name="直線コネクタ 27"/>
        <xdr:cNvCxnSpPr/>
      </xdr:nvCxnSpPr>
      <xdr:spPr>
        <a:xfrm flipV="1">
          <a:off x="5393724" y="49474137"/>
          <a:ext cx="4161911" cy="287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167331</xdr:colOff>
      <xdr:row>754</xdr:row>
      <xdr:rowOff>334662</xdr:rowOff>
    </xdr:from>
    <xdr:to>
      <xdr:col>48</xdr:col>
      <xdr:colOff>9525</xdr:colOff>
      <xdr:row>767</xdr:row>
      <xdr:rowOff>9525</xdr:rowOff>
    </xdr:to>
    <xdr:cxnSp macro="">
      <xdr:nvCxnSpPr>
        <xdr:cNvPr id="29" name="直線コネクタ 28"/>
        <xdr:cNvCxnSpPr/>
      </xdr:nvCxnSpPr>
      <xdr:spPr>
        <a:xfrm>
          <a:off x="9568506" y="49474137"/>
          <a:ext cx="42219" cy="51993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766</xdr:row>
      <xdr:rowOff>656968</xdr:rowOff>
    </xdr:from>
    <xdr:to>
      <xdr:col>48</xdr:col>
      <xdr:colOff>4570</xdr:colOff>
      <xdr:row>766</xdr:row>
      <xdr:rowOff>656968</xdr:rowOff>
    </xdr:to>
    <xdr:cxnSp macro="">
      <xdr:nvCxnSpPr>
        <xdr:cNvPr id="30" name="直線コネクタ 29"/>
        <xdr:cNvCxnSpPr/>
      </xdr:nvCxnSpPr>
      <xdr:spPr>
        <a:xfrm flipH="1">
          <a:off x="3228975" y="54654193"/>
          <a:ext cx="637679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183655</xdr:colOff>
      <xdr:row>766</xdr:row>
      <xdr:rowOff>666492</xdr:rowOff>
    </xdr:from>
    <xdr:to>
      <xdr:col>38</xdr:col>
      <xdr:colOff>186381</xdr:colOff>
      <xdr:row>768</xdr:row>
      <xdr:rowOff>98597</xdr:rowOff>
    </xdr:to>
    <xdr:cxnSp macro="">
      <xdr:nvCxnSpPr>
        <xdr:cNvPr id="31" name="直線矢印コネクタ 30"/>
        <xdr:cNvCxnSpPr/>
      </xdr:nvCxnSpPr>
      <xdr:spPr>
        <a:xfrm flipH="1">
          <a:off x="7784605" y="54663717"/>
          <a:ext cx="2726" cy="4703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766</xdr:row>
      <xdr:rowOff>656968</xdr:rowOff>
    </xdr:from>
    <xdr:to>
      <xdr:col>16</xdr:col>
      <xdr:colOff>15599</xdr:colOff>
      <xdr:row>769</xdr:row>
      <xdr:rowOff>28575</xdr:rowOff>
    </xdr:to>
    <xdr:cxnSp macro="">
      <xdr:nvCxnSpPr>
        <xdr:cNvPr id="32" name="直線矢印コネクタ 31"/>
        <xdr:cNvCxnSpPr/>
      </xdr:nvCxnSpPr>
      <xdr:spPr>
        <a:xfrm flipH="1">
          <a:off x="3209925" y="54654193"/>
          <a:ext cx="6074" cy="6384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31750</xdr:colOff>
      <xdr:row>788</xdr:row>
      <xdr:rowOff>179916</xdr:rowOff>
    </xdr:from>
    <xdr:to>
      <xdr:col>49</xdr:col>
      <xdr:colOff>253226</xdr:colOff>
      <xdr:row>791</xdr:row>
      <xdr:rowOff>179916</xdr:rowOff>
    </xdr:to>
    <xdr:sp macro="" textlink="">
      <xdr:nvSpPr>
        <xdr:cNvPr id="33" name="テキスト ボックス 32"/>
        <xdr:cNvSpPr txBox="1"/>
      </xdr:nvSpPr>
      <xdr:spPr>
        <a:xfrm>
          <a:off x="6064250" y="61923083"/>
          <a:ext cx="4042059" cy="95250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令和２年度実績なし</a:t>
          </a:r>
        </a:p>
      </xdr:txBody>
    </xdr:sp>
    <xdr:clientData/>
  </xdr:twoCellAnchor>
  <xdr:twoCellAnchor>
    <xdr:from>
      <xdr:col>16</xdr:col>
      <xdr:colOff>42334</xdr:colOff>
      <xdr:row>877</xdr:row>
      <xdr:rowOff>105833</xdr:rowOff>
    </xdr:from>
    <xdr:to>
      <xdr:col>36</xdr:col>
      <xdr:colOff>62726</xdr:colOff>
      <xdr:row>879</xdr:row>
      <xdr:rowOff>296333</xdr:rowOff>
    </xdr:to>
    <xdr:sp macro="" textlink="">
      <xdr:nvSpPr>
        <xdr:cNvPr id="34" name="テキスト ボックス 33"/>
        <xdr:cNvSpPr txBox="1"/>
      </xdr:nvSpPr>
      <xdr:spPr>
        <a:xfrm>
          <a:off x="3259667" y="68812833"/>
          <a:ext cx="4042059" cy="95250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令和２年度実績なし</a:t>
          </a:r>
        </a:p>
      </xdr:txBody>
    </xdr:sp>
    <xdr:clientData/>
  </xdr:twoCellAnchor>
  <xdr:twoCellAnchor>
    <xdr:from>
      <xdr:col>7</xdr:col>
      <xdr:colOff>38100</xdr:colOff>
      <xdr:row>801</xdr:row>
      <xdr:rowOff>63500</xdr:rowOff>
    </xdr:from>
    <xdr:to>
      <xdr:col>27</xdr:col>
      <xdr:colOff>25400</xdr:colOff>
      <xdr:row>810</xdr:row>
      <xdr:rowOff>254000</xdr:rowOff>
    </xdr:to>
    <xdr:sp macro="" textlink="">
      <xdr:nvSpPr>
        <xdr:cNvPr id="36" name="テキスト ボックス 35"/>
        <xdr:cNvSpPr txBox="1"/>
      </xdr:nvSpPr>
      <xdr:spPr>
        <a:xfrm>
          <a:off x="1460500" y="62471300"/>
          <a:ext cx="4051300" cy="50800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令和２年度実績なし</a:t>
          </a:r>
        </a:p>
      </xdr:txBody>
    </xdr:sp>
    <xdr:clientData/>
  </xdr:twoCellAnchor>
  <xdr:twoCellAnchor>
    <xdr:from>
      <xdr:col>16</xdr:col>
      <xdr:colOff>63500</xdr:colOff>
      <xdr:row>910</xdr:row>
      <xdr:rowOff>50800</xdr:rowOff>
    </xdr:from>
    <xdr:to>
      <xdr:col>36</xdr:col>
      <xdr:colOff>83892</xdr:colOff>
      <xdr:row>910</xdr:row>
      <xdr:rowOff>482600</xdr:rowOff>
    </xdr:to>
    <xdr:sp macro="" textlink="">
      <xdr:nvSpPr>
        <xdr:cNvPr id="37" name="テキスト ボックス 36"/>
        <xdr:cNvSpPr txBox="1"/>
      </xdr:nvSpPr>
      <xdr:spPr>
        <a:xfrm>
          <a:off x="3314700" y="69926200"/>
          <a:ext cx="4084392" cy="43180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令和２年度実績なし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2" zoomScale="75" zoomScaleNormal="75" zoomScaleSheetLayoutView="75" zoomScalePageLayoutView="85" workbookViewId="0">
      <selection activeCell="BG42" sqref="BG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731</v>
      </c>
      <c r="AK2" s="206"/>
      <c r="AL2" s="206"/>
      <c r="AM2" s="206"/>
      <c r="AN2" s="98" t="s">
        <v>407</v>
      </c>
      <c r="AO2" s="206">
        <v>20</v>
      </c>
      <c r="AP2" s="206"/>
      <c r="AQ2" s="206"/>
      <c r="AR2" s="99" t="s">
        <v>712</v>
      </c>
      <c r="AS2" s="207">
        <v>351</v>
      </c>
      <c r="AT2" s="207"/>
      <c r="AU2" s="207"/>
      <c r="AV2" s="98" t="str">
        <f>IF(AW2="","","-")</f>
        <v/>
      </c>
      <c r="AW2" s="394"/>
      <c r="AX2" s="394"/>
    </row>
    <row r="3" spans="1:50" ht="21" customHeight="1" thickBot="1" x14ac:dyDescent="0.2">
      <c r="A3" s="519" t="s">
        <v>705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713</v>
      </c>
      <c r="AK3" s="521"/>
      <c r="AL3" s="521"/>
      <c r="AM3" s="521"/>
      <c r="AN3" s="521"/>
      <c r="AO3" s="521"/>
      <c r="AP3" s="521"/>
      <c r="AQ3" s="521"/>
      <c r="AR3" s="521"/>
      <c r="AS3" s="521"/>
      <c r="AT3" s="521"/>
      <c r="AU3" s="521"/>
      <c r="AV3" s="521"/>
      <c r="AW3" s="521"/>
      <c r="AX3" s="24" t="s">
        <v>65</v>
      </c>
    </row>
    <row r="4" spans="1:50" ht="69.75" customHeight="1" x14ac:dyDescent="0.15">
      <c r="A4" s="721" t="s">
        <v>25</v>
      </c>
      <c r="B4" s="722"/>
      <c r="C4" s="722"/>
      <c r="D4" s="722"/>
      <c r="E4" s="722"/>
      <c r="F4" s="722"/>
      <c r="G4" s="697" t="s">
        <v>714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497</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717</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719</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医療分野の研究開発関連</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95</v>
      </c>
      <c r="Q13" s="164"/>
      <c r="R13" s="164"/>
      <c r="S13" s="164"/>
      <c r="T13" s="164"/>
      <c r="U13" s="164"/>
      <c r="V13" s="165"/>
      <c r="W13" s="163">
        <v>95</v>
      </c>
      <c r="X13" s="164"/>
      <c r="Y13" s="164"/>
      <c r="Z13" s="164"/>
      <c r="AA13" s="164"/>
      <c r="AB13" s="164"/>
      <c r="AC13" s="165"/>
      <c r="AD13" s="163">
        <v>78</v>
      </c>
      <c r="AE13" s="164"/>
      <c r="AF13" s="164"/>
      <c r="AG13" s="164"/>
      <c r="AH13" s="164"/>
      <c r="AI13" s="164"/>
      <c r="AJ13" s="165"/>
      <c r="AK13" s="163">
        <v>96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95</v>
      </c>
      <c r="Q18" s="170"/>
      <c r="R18" s="170"/>
      <c r="S18" s="170"/>
      <c r="T18" s="170"/>
      <c r="U18" s="170"/>
      <c r="V18" s="171"/>
      <c r="W18" s="169">
        <f>SUM(W13:AC17)</f>
        <v>95</v>
      </c>
      <c r="X18" s="170"/>
      <c r="Y18" s="170"/>
      <c r="Z18" s="170"/>
      <c r="AA18" s="170"/>
      <c r="AB18" s="170"/>
      <c r="AC18" s="171"/>
      <c r="AD18" s="169">
        <f>SUM(AD13:AJ17)</f>
        <v>78</v>
      </c>
      <c r="AE18" s="170"/>
      <c r="AF18" s="170"/>
      <c r="AG18" s="170"/>
      <c r="AH18" s="170"/>
      <c r="AI18" s="170"/>
      <c r="AJ18" s="171"/>
      <c r="AK18" s="169">
        <f>SUM(AK13:AQ17)</f>
        <v>96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54</v>
      </c>
      <c r="Q19" s="164"/>
      <c r="R19" s="164"/>
      <c r="S19" s="164"/>
      <c r="T19" s="164"/>
      <c r="U19" s="164"/>
      <c r="V19" s="165"/>
      <c r="W19" s="163">
        <v>88</v>
      </c>
      <c r="X19" s="164"/>
      <c r="Y19" s="164"/>
      <c r="Z19" s="164"/>
      <c r="AA19" s="164"/>
      <c r="AB19" s="164"/>
      <c r="AC19" s="165"/>
      <c r="AD19" s="163">
        <v>86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0.56842105263157894</v>
      </c>
      <c r="Q20" s="535"/>
      <c r="R20" s="535"/>
      <c r="S20" s="535"/>
      <c r="T20" s="535"/>
      <c r="U20" s="535"/>
      <c r="V20" s="535"/>
      <c r="W20" s="535">
        <f t="shared" ref="W20" si="0">IF(W18=0, "-", SUM(W19)/W18)</f>
        <v>0.9263157894736842</v>
      </c>
      <c r="X20" s="535"/>
      <c r="Y20" s="535"/>
      <c r="Z20" s="535"/>
      <c r="AA20" s="535"/>
      <c r="AB20" s="535"/>
      <c r="AC20" s="535"/>
      <c r="AD20" s="535">
        <f t="shared" ref="AD20" si="1">IF(AD18=0, "-", SUM(AD19)/AD18)</f>
        <v>1.1025641025641026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0.56842105263157894</v>
      </c>
      <c r="Q21" s="535"/>
      <c r="R21" s="535"/>
      <c r="S21" s="535"/>
      <c r="T21" s="535"/>
      <c r="U21" s="535"/>
      <c r="V21" s="535"/>
      <c r="W21" s="535">
        <f t="shared" ref="W21" si="2">IF(W19=0, "-", SUM(W19)/SUM(W13,W14))</f>
        <v>0.9263157894736842</v>
      </c>
      <c r="X21" s="535"/>
      <c r="Y21" s="535"/>
      <c r="Z21" s="535"/>
      <c r="AA21" s="535"/>
      <c r="AB21" s="535"/>
      <c r="AC21" s="535"/>
      <c r="AD21" s="535">
        <f t="shared" ref="AD21" si="3">IF(AD19=0, "-", SUM(AD19)/SUM(AD13,AD14))</f>
        <v>1.1025641025641026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95</v>
      </c>
      <c r="Q23" s="161"/>
      <c r="R23" s="161"/>
      <c r="S23" s="161"/>
      <c r="T23" s="161"/>
      <c r="U23" s="161"/>
      <c r="V23" s="162"/>
      <c r="W23" s="160"/>
      <c r="X23" s="161"/>
      <c r="Y23" s="161"/>
      <c r="Z23" s="161"/>
      <c r="AA23" s="161"/>
      <c r="AB23" s="161"/>
      <c r="AC23" s="162"/>
      <c r="AD23" s="149" t="s">
        <v>783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727</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744</v>
      </c>
      <c r="AR31" s="178"/>
      <c r="AS31" s="179" t="s">
        <v>233</v>
      </c>
      <c r="AT31" s="202"/>
      <c r="AU31" s="271">
        <v>3</v>
      </c>
      <c r="AV31" s="271"/>
      <c r="AW31" s="375" t="s">
        <v>179</v>
      </c>
      <c r="AX31" s="376"/>
    </row>
    <row r="32" spans="1:50" ht="23.25" customHeight="1" x14ac:dyDescent="0.15">
      <c r="A32" s="511"/>
      <c r="B32" s="509"/>
      <c r="C32" s="509"/>
      <c r="D32" s="509"/>
      <c r="E32" s="509"/>
      <c r="F32" s="510"/>
      <c r="G32" s="536" t="s">
        <v>724</v>
      </c>
      <c r="H32" s="537"/>
      <c r="I32" s="537"/>
      <c r="J32" s="537"/>
      <c r="K32" s="537"/>
      <c r="L32" s="537"/>
      <c r="M32" s="537"/>
      <c r="N32" s="537"/>
      <c r="O32" s="538"/>
      <c r="P32" s="191" t="s">
        <v>724</v>
      </c>
      <c r="Q32" s="191"/>
      <c r="R32" s="191"/>
      <c r="S32" s="191"/>
      <c r="T32" s="191"/>
      <c r="U32" s="191"/>
      <c r="V32" s="191"/>
      <c r="W32" s="191"/>
      <c r="X32" s="233"/>
      <c r="Y32" s="339" t="s">
        <v>12</v>
      </c>
      <c r="Z32" s="545"/>
      <c r="AA32" s="546"/>
      <c r="AB32" s="547" t="s">
        <v>728</v>
      </c>
      <c r="AC32" s="547"/>
      <c r="AD32" s="547"/>
      <c r="AE32" s="363">
        <v>48</v>
      </c>
      <c r="AF32" s="364"/>
      <c r="AG32" s="364"/>
      <c r="AH32" s="364"/>
      <c r="AI32" s="363">
        <v>1846</v>
      </c>
      <c r="AJ32" s="364"/>
      <c r="AK32" s="364"/>
      <c r="AL32" s="364"/>
      <c r="AM32" s="363" t="s">
        <v>720</v>
      </c>
      <c r="AN32" s="364"/>
      <c r="AO32" s="364"/>
      <c r="AP32" s="364"/>
      <c r="AQ32" s="166" t="s">
        <v>744</v>
      </c>
      <c r="AR32" s="167"/>
      <c r="AS32" s="167"/>
      <c r="AT32" s="168"/>
      <c r="AU32" s="364" t="s">
        <v>744</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728</v>
      </c>
      <c r="AC33" s="518"/>
      <c r="AD33" s="518"/>
      <c r="AE33" s="363">
        <v>100</v>
      </c>
      <c r="AF33" s="364"/>
      <c r="AG33" s="364"/>
      <c r="AH33" s="364"/>
      <c r="AI33" s="363">
        <v>3000</v>
      </c>
      <c r="AJ33" s="364"/>
      <c r="AK33" s="364"/>
      <c r="AL33" s="364"/>
      <c r="AM33" s="363" t="s">
        <v>720</v>
      </c>
      <c r="AN33" s="364"/>
      <c r="AO33" s="364"/>
      <c r="AP33" s="364"/>
      <c r="AQ33" s="166" t="s">
        <v>744</v>
      </c>
      <c r="AR33" s="167"/>
      <c r="AS33" s="167"/>
      <c r="AT33" s="168"/>
      <c r="AU33" s="364">
        <v>3000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48</v>
      </c>
      <c r="AF34" s="364"/>
      <c r="AG34" s="364"/>
      <c r="AH34" s="364"/>
      <c r="AI34" s="363">
        <v>61.5</v>
      </c>
      <c r="AJ34" s="364"/>
      <c r="AK34" s="364"/>
      <c r="AL34" s="364"/>
      <c r="AM34" s="363" t="s">
        <v>720</v>
      </c>
      <c r="AN34" s="364"/>
      <c r="AO34" s="364"/>
      <c r="AP34" s="364"/>
      <c r="AQ34" s="166" t="s">
        <v>744</v>
      </c>
      <c r="AR34" s="167"/>
      <c r="AS34" s="167"/>
      <c r="AT34" s="168"/>
      <c r="AU34" s="364" t="s">
        <v>744</v>
      </c>
      <c r="AV34" s="364"/>
      <c r="AW34" s="364"/>
      <c r="AX34" s="365"/>
    </row>
    <row r="35" spans="1:51" ht="23.25" customHeight="1" x14ac:dyDescent="0.15">
      <c r="A35" s="891" t="s">
        <v>381</v>
      </c>
      <c r="B35" s="892"/>
      <c r="C35" s="892"/>
      <c r="D35" s="892"/>
      <c r="E35" s="892"/>
      <c r="F35" s="893"/>
      <c r="G35" s="897" t="s">
        <v>720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744</v>
      </c>
      <c r="AR38" s="178"/>
      <c r="AS38" s="179" t="s">
        <v>233</v>
      </c>
      <c r="AT38" s="202"/>
      <c r="AU38" s="271">
        <v>3</v>
      </c>
      <c r="AV38" s="271"/>
      <c r="AW38" s="375" t="s">
        <v>179</v>
      </c>
      <c r="AX38" s="376"/>
      <c r="AY38">
        <f>$AY$37</f>
        <v>1</v>
      </c>
    </row>
    <row r="39" spans="1:51" ht="23.25" customHeight="1" x14ac:dyDescent="0.15">
      <c r="A39" s="511"/>
      <c r="B39" s="509"/>
      <c r="C39" s="509"/>
      <c r="D39" s="509"/>
      <c r="E39" s="509"/>
      <c r="F39" s="510"/>
      <c r="G39" s="536" t="s">
        <v>725</v>
      </c>
      <c r="H39" s="537"/>
      <c r="I39" s="537"/>
      <c r="J39" s="537"/>
      <c r="K39" s="537"/>
      <c r="L39" s="537"/>
      <c r="M39" s="537"/>
      <c r="N39" s="537"/>
      <c r="O39" s="538"/>
      <c r="P39" s="191" t="s">
        <v>725</v>
      </c>
      <c r="Q39" s="191"/>
      <c r="R39" s="191"/>
      <c r="S39" s="191"/>
      <c r="T39" s="191"/>
      <c r="U39" s="191"/>
      <c r="V39" s="191"/>
      <c r="W39" s="191"/>
      <c r="X39" s="233"/>
      <c r="Y39" s="339" t="s">
        <v>12</v>
      </c>
      <c r="Z39" s="545"/>
      <c r="AA39" s="546"/>
      <c r="AB39" s="547" t="s">
        <v>728</v>
      </c>
      <c r="AC39" s="547"/>
      <c r="AD39" s="547"/>
      <c r="AE39" s="363">
        <v>4</v>
      </c>
      <c r="AF39" s="364"/>
      <c r="AG39" s="364"/>
      <c r="AH39" s="364"/>
      <c r="AI39" s="363">
        <v>5</v>
      </c>
      <c r="AJ39" s="364"/>
      <c r="AK39" s="364"/>
      <c r="AL39" s="364"/>
      <c r="AM39" s="363">
        <v>5</v>
      </c>
      <c r="AN39" s="364"/>
      <c r="AO39" s="364"/>
      <c r="AP39" s="364"/>
      <c r="AQ39" s="166" t="s">
        <v>744</v>
      </c>
      <c r="AR39" s="167"/>
      <c r="AS39" s="167"/>
      <c r="AT39" s="168"/>
      <c r="AU39" s="364" t="s">
        <v>744</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728</v>
      </c>
      <c r="AC40" s="518"/>
      <c r="AD40" s="518"/>
      <c r="AE40" s="363">
        <v>4</v>
      </c>
      <c r="AF40" s="364"/>
      <c r="AG40" s="364"/>
      <c r="AH40" s="364"/>
      <c r="AI40" s="363">
        <v>5</v>
      </c>
      <c r="AJ40" s="364"/>
      <c r="AK40" s="364"/>
      <c r="AL40" s="364"/>
      <c r="AM40" s="363">
        <v>5</v>
      </c>
      <c r="AN40" s="364"/>
      <c r="AO40" s="364"/>
      <c r="AP40" s="364"/>
      <c r="AQ40" s="166" t="s">
        <v>744</v>
      </c>
      <c r="AR40" s="167"/>
      <c r="AS40" s="167"/>
      <c r="AT40" s="168"/>
      <c r="AU40" s="364">
        <v>5</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100</v>
      </c>
      <c r="AF41" s="364"/>
      <c r="AG41" s="364"/>
      <c r="AH41" s="364"/>
      <c r="AI41" s="363">
        <v>100</v>
      </c>
      <c r="AJ41" s="364"/>
      <c r="AK41" s="364"/>
      <c r="AL41" s="364"/>
      <c r="AM41" s="363">
        <v>100</v>
      </c>
      <c r="AN41" s="364"/>
      <c r="AO41" s="364"/>
      <c r="AP41" s="364"/>
      <c r="AQ41" s="166" t="s">
        <v>744</v>
      </c>
      <c r="AR41" s="167"/>
      <c r="AS41" s="167"/>
      <c r="AT41" s="168"/>
      <c r="AU41" s="364" t="s">
        <v>744</v>
      </c>
      <c r="AV41" s="364"/>
      <c r="AW41" s="364"/>
      <c r="AX41" s="365"/>
      <c r="AY41">
        <f t="shared" si="4"/>
        <v>1</v>
      </c>
    </row>
    <row r="42" spans="1:51" ht="23.25" customHeight="1" x14ac:dyDescent="0.15">
      <c r="A42" s="891" t="s">
        <v>381</v>
      </c>
      <c r="B42" s="892"/>
      <c r="C42" s="892"/>
      <c r="D42" s="892"/>
      <c r="E42" s="892"/>
      <c r="F42" s="893"/>
      <c r="G42" s="897" t="s">
        <v>720</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544</v>
      </c>
      <c r="AV100" s="921"/>
      <c r="AW100" s="921"/>
      <c r="AX100" s="923"/>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730</v>
      </c>
      <c r="AC101" s="547"/>
      <c r="AD101" s="547"/>
      <c r="AE101" s="358">
        <v>1</v>
      </c>
      <c r="AF101" s="358"/>
      <c r="AG101" s="358"/>
      <c r="AH101" s="358"/>
      <c r="AI101" s="358">
        <v>1</v>
      </c>
      <c r="AJ101" s="358"/>
      <c r="AK101" s="358"/>
      <c r="AL101" s="358"/>
      <c r="AM101" s="358" t="s">
        <v>744</v>
      </c>
      <c r="AN101" s="358"/>
      <c r="AO101" s="358"/>
      <c r="AP101" s="358"/>
      <c r="AQ101" s="358" t="s">
        <v>744</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730</v>
      </c>
      <c r="AC102" s="547"/>
      <c r="AD102" s="547"/>
      <c r="AE102" s="358" t="s">
        <v>720</v>
      </c>
      <c r="AF102" s="358"/>
      <c r="AG102" s="358"/>
      <c r="AH102" s="358"/>
      <c r="AI102" s="358">
        <v>1</v>
      </c>
      <c r="AJ102" s="358"/>
      <c r="AK102" s="358"/>
      <c r="AL102" s="358"/>
      <c r="AM102" s="358" t="s">
        <v>744</v>
      </c>
      <c r="AN102" s="358"/>
      <c r="AO102" s="358"/>
      <c r="AP102" s="358"/>
      <c r="AQ102" s="358">
        <v>1</v>
      </c>
      <c r="AR102" s="358"/>
      <c r="AS102" s="358"/>
      <c r="AT102" s="358"/>
      <c r="AU102" s="371"/>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1</v>
      </c>
    </row>
    <row r="104" spans="1:60" ht="23.25" customHeight="1" x14ac:dyDescent="0.15">
      <c r="A104" s="487"/>
      <c r="B104" s="488"/>
      <c r="C104" s="488"/>
      <c r="D104" s="488"/>
      <c r="E104" s="488"/>
      <c r="F104" s="489"/>
      <c r="G104" s="191" t="s">
        <v>725</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728</v>
      </c>
      <c r="AC104" s="468"/>
      <c r="AD104" s="469"/>
      <c r="AE104" s="358">
        <v>4</v>
      </c>
      <c r="AF104" s="358"/>
      <c r="AG104" s="358"/>
      <c r="AH104" s="358"/>
      <c r="AI104" s="358">
        <v>5</v>
      </c>
      <c r="AJ104" s="358"/>
      <c r="AK104" s="358"/>
      <c r="AL104" s="358"/>
      <c r="AM104" s="358">
        <v>5</v>
      </c>
      <c r="AN104" s="358"/>
      <c r="AO104" s="358"/>
      <c r="AP104" s="358"/>
      <c r="AQ104" s="358" t="s">
        <v>744</v>
      </c>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728</v>
      </c>
      <c r="AC105" s="404"/>
      <c r="AD105" s="405"/>
      <c r="AE105" s="358">
        <v>4</v>
      </c>
      <c r="AF105" s="358"/>
      <c r="AG105" s="358"/>
      <c r="AH105" s="358"/>
      <c r="AI105" s="358">
        <v>5</v>
      </c>
      <c r="AJ105" s="358"/>
      <c r="AK105" s="358"/>
      <c r="AL105" s="358"/>
      <c r="AM105" s="358">
        <v>5</v>
      </c>
      <c r="AN105" s="358"/>
      <c r="AO105" s="358"/>
      <c r="AP105" s="358"/>
      <c r="AQ105" s="358">
        <v>6</v>
      </c>
      <c r="AR105" s="358"/>
      <c r="AS105" s="358"/>
      <c r="AT105" s="358"/>
      <c r="AU105" s="358"/>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736</v>
      </c>
      <c r="AC116" s="301"/>
      <c r="AD116" s="302"/>
      <c r="AE116" s="358">
        <v>20833</v>
      </c>
      <c r="AF116" s="358"/>
      <c r="AG116" s="358"/>
      <c r="AH116" s="358"/>
      <c r="AI116" s="358">
        <v>542</v>
      </c>
      <c r="AJ116" s="358"/>
      <c r="AK116" s="358"/>
      <c r="AL116" s="358"/>
      <c r="AM116" s="358" t="s">
        <v>744</v>
      </c>
      <c r="AN116" s="358"/>
      <c r="AO116" s="358"/>
      <c r="AP116" s="358"/>
      <c r="AQ116" s="363">
        <v>333</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737</v>
      </c>
      <c r="AC117" s="343"/>
      <c r="AD117" s="344"/>
      <c r="AE117" s="306" t="s">
        <v>732</v>
      </c>
      <c r="AF117" s="306"/>
      <c r="AG117" s="306"/>
      <c r="AH117" s="306"/>
      <c r="AI117" s="306" t="s">
        <v>733</v>
      </c>
      <c r="AJ117" s="306"/>
      <c r="AK117" s="306"/>
      <c r="AL117" s="306"/>
      <c r="AM117" s="306" t="s">
        <v>744</v>
      </c>
      <c r="AN117" s="306"/>
      <c r="AO117" s="306"/>
      <c r="AP117" s="306"/>
      <c r="AQ117" s="306" t="s">
        <v>779</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738</v>
      </c>
      <c r="AC119" s="301"/>
      <c r="AD119" s="302"/>
      <c r="AE119" s="358">
        <v>13</v>
      </c>
      <c r="AF119" s="358"/>
      <c r="AG119" s="358"/>
      <c r="AH119" s="358"/>
      <c r="AI119" s="358">
        <v>14</v>
      </c>
      <c r="AJ119" s="358"/>
      <c r="AK119" s="358"/>
      <c r="AL119" s="358"/>
      <c r="AM119" s="358">
        <v>17</v>
      </c>
      <c r="AN119" s="358"/>
      <c r="AO119" s="358"/>
      <c r="AP119" s="358"/>
      <c r="AQ119" s="358">
        <v>14</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737</v>
      </c>
      <c r="AC120" s="343"/>
      <c r="AD120" s="344"/>
      <c r="AE120" s="306" t="s">
        <v>739</v>
      </c>
      <c r="AF120" s="306"/>
      <c r="AG120" s="306"/>
      <c r="AH120" s="306"/>
      <c r="AI120" s="306" t="s">
        <v>740</v>
      </c>
      <c r="AJ120" s="306"/>
      <c r="AK120" s="306"/>
      <c r="AL120" s="306"/>
      <c r="AM120" s="306" t="s">
        <v>784</v>
      </c>
      <c r="AN120" s="306"/>
      <c r="AO120" s="306"/>
      <c r="AP120" s="306"/>
      <c r="AQ120" s="306" t="s">
        <v>780</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57" customHeight="1" x14ac:dyDescent="0.15">
      <c r="A188" s="988"/>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0.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674</v>
      </c>
      <c r="D430" s="251"/>
      <c r="E430" s="239" t="s">
        <v>400</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customHeight="1" x14ac:dyDescent="0.15">
      <c r="A538" s="988"/>
      <c r="B538" s="253"/>
      <c r="C538" s="252"/>
      <c r="D538" s="253"/>
      <c r="E538" s="239" t="s">
        <v>404</v>
      </c>
      <c r="F538" s="240"/>
      <c r="G538" s="241" t="s">
        <v>252</v>
      </c>
      <c r="H538" s="188"/>
      <c r="I538" s="188"/>
      <c r="J538" s="242" t="s">
        <v>720</v>
      </c>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1</v>
      </c>
    </row>
    <row r="540" spans="1:51" ht="18.75"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1</v>
      </c>
    </row>
    <row r="541" spans="1:51" ht="23.25" customHeight="1" x14ac:dyDescent="0.15">
      <c r="A541" s="988"/>
      <c r="B541" s="253"/>
      <c r="C541" s="252"/>
      <c r="D541" s="253"/>
      <c r="E541" s="196"/>
      <c r="F541" s="197"/>
      <c r="G541" s="232" t="s">
        <v>744</v>
      </c>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t="s">
        <v>744</v>
      </c>
      <c r="AC541" s="175"/>
      <c r="AD541" s="175"/>
      <c r="AE541" s="166" t="s">
        <v>744</v>
      </c>
      <c r="AF541" s="167"/>
      <c r="AG541" s="167"/>
      <c r="AH541" s="167"/>
      <c r="AI541" s="166" t="s">
        <v>720</v>
      </c>
      <c r="AJ541" s="167"/>
      <c r="AK541" s="167"/>
      <c r="AL541" s="167"/>
      <c r="AM541" s="166" t="s">
        <v>720</v>
      </c>
      <c r="AN541" s="167"/>
      <c r="AO541" s="167"/>
      <c r="AP541" s="168"/>
      <c r="AQ541" s="166" t="s">
        <v>720</v>
      </c>
      <c r="AR541" s="167"/>
      <c r="AS541" s="167"/>
      <c r="AT541" s="168"/>
      <c r="AU541" s="167" t="s">
        <v>720</v>
      </c>
      <c r="AV541" s="167"/>
      <c r="AW541" s="167"/>
      <c r="AX541" s="208"/>
      <c r="AY541">
        <f t="shared" ref="AY541:AY543" si="83">$AY$539</f>
        <v>1</v>
      </c>
    </row>
    <row r="542" spans="1:51" ht="23.25"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t="s">
        <v>744</v>
      </c>
      <c r="AC542" s="224"/>
      <c r="AD542" s="224"/>
      <c r="AE542" s="166" t="s">
        <v>744</v>
      </c>
      <c r="AF542" s="167"/>
      <c r="AG542" s="167"/>
      <c r="AH542" s="168"/>
      <c r="AI542" s="166" t="s">
        <v>720</v>
      </c>
      <c r="AJ542" s="167"/>
      <c r="AK542" s="167"/>
      <c r="AL542" s="167"/>
      <c r="AM542" s="166" t="s">
        <v>720</v>
      </c>
      <c r="AN542" s="167"/>
      <c r="AO542" s="167"/>
      <c r="AP542" s="168"/>
      <c r="AQ542" s="166" t="s">
        <v>720</v>
      </c>
      <c r="AR542" s="167"/>
      <c r="AS542" s="167"/>
      <c r="AT542" s="168"/>
      <c r="AU542" s="167" t="s">
        <v>720</v>
      </c>
      <c r="AV542" s="167"/>
      <c r="AW542" s="167"/>
      <c r="AX542" s="208"/>
      <c r="AY542">
        <f t="shared" si="83"/>
        <v>1</v>
      </c>
    </row>
    <row r="543" spans="1:51" ht="23.25"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t="s">
        <v>744</v>
      </c>
      <c r="AF543" s="167"/>
      <c r="AG543" s="167"/>
      <c r="AH543" s="168"/>
      <c r="AI543" s="166" t="s">
        <v>720</v>
      </c>
      <c r="AJ543" s="167"/>
      <c r="AK543" s="167"/>
      <c r="AL543" s="167"/>
      <c r="AM543" s="166" t="s">
        <v>720</v>
      </c>
      <c r="AN543" s="167"/>
      <c r="AO543" s="167"/>
      <c r="AP543" s="168"/>
      <c r="AQ543" s="166" t="s">
        <v>720</v>
      </c>
      <c r="AR543" s="167"/>
      <c r="AS543" s="167"/>
      <c r="AT543" s="168"/>
      <c r="AU543" s="167" t="s">
        <v>720</v>
      </c>
      <c r="AV543" s="167"/>
      <c r="AW543" s="167"/>
      <c r="AX543" s="208"/>
      <c r="AY543">
        <f t="shared" si="83"/>
        <v>1</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1</v>
      </c>
    </row>
    <row r="565" spans="1:51" ht="18.75"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1</v>
      </c>
    </row>
    <row r="566" spans="1:51" ht="23.25" customHeight="1" x14ac:dyDescent="0.15">
      <c r="A566" s="988"/>
      <c r="B566" s="253"/>
      <c r="C566" s="252"/>
      <c r="D566" s="253"/>
      <c r="E566" s="196"/>
      <c r="F566" s="197"/>
      <c r="G566" s="232" t="s">
        <v>744</v>
      </c>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t="s">
        <v>720</v>
      </c>
      <c r="AC566" s="175"/>
      <c r="AD566" s="175"/>
      <c r="AE566" s="166" t="s">
        <v>720</v>
      </c>
      <c r="AF566" s="167"/>
      <c r="AG566" s="167"/>
      <c r="AH566" s="167"/>
      <c r="AI566" s="166" t="s">
        <v>720</v>
      </c>
      <c r="AJ566" s="167"/>
      <c r="AK566" s="167"/>
      <c r="AL566" s="167"/>
      <c r="AM566" s="166" t="s">
        <v>720</v>
      </c>
      <c r="AN566" s="167"/>
      <c r="AO566" s="167"/>
      <c r="AP566" s="168"/>
      <c r="AQ566" s="166" t="s">
        <v>720</v>
      </c>
      <c r="AR566" s="167"/>
      <c r="AS566" s="167"/>
      <c r="AT566" s="168"/>
      <c r="AU566" s="167" t="s">
        <v>720</v>
      </c>
      <c r="AV566" s="167"/>
      <c r="AW566" s="167"/>
      <c r="AX566" s="208"/>
      <c r="AY566">
        <f t="shared" ref="AY566:AY568" si="88">$AY$564</f>
        <v>1</v>
      </c>
    </row>
    <row r="567" spans="1:51" ht="23.25"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t="s">
        <v>720</v>
      </c>
      <c r="AC567" s="224"/>
      <c r="AD567" s="224"/>
      <c r="AE567" s="166" t="s">
        <v>720</v>
      </c>
      <c r="AF567" s="167"/>
      <c r="AG567" s="167"/>
      <c r="AH567" s="168"/>
      <c r="AI567" s="166" t="s">
        <v>720</v>
      </c>
      <c r="AJ567" s="167"/>
      <c r="AK567" s="167"/>
      <c r="AL567" s="167"/>
      <c r="AM567" s="166" t="s">
        <v>720</v>
      </c>
      <c r="AN567" s="167"/>
      <c r="AO567" s="167"/>
      <c r="AP567" s="168"/>
      <c r="AQ567" s="166" t="s">
        <v>720</v>
      </c>
      <c r="AR567" s="167"/>
      <c r="AS567" s="167"/>
      <c r="AT567" s="168"/>
      <c r="AU567" s="167" t="s">
        <v>720</v>
      </c>
      <c r="AV567" s="167"/>
      <c r="AW567" s="167"/>
      <c r="AX567" s="208"/>
      <c r="AY567">
        <f t="shared" si="88"/>
        <v>1</v>
      </c>
    </row>
    <row r="568" spans="1:51" ht="23.25"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t="s">
        <v>720</v>
      </c>
      <c r="AF568" s="167"/>
      <c r="AG568" s="167"/>
      <c r="AH568" s="168"/>
      <c r="AI568" s="166" t="s">
        <v>720</v>
      </c>
      <c r="AJ568" s="167"/>
      <c r="AK568" s="167"/>
      <c r="AL568" s="167"/>
      <c r="AM568" s="166" t="s">
        <v>720</v>
      </c>
      <c r="AN568" s="167"/>
      <c r="AO568" s="167"/>
      <c r="AP568" s="168"/>
      <c r="AQ568" s="166" t="s">
        <v>720</v>
      </c>
      <c r="AR568" s="167"/>
      <c r="AS568" s="167"/>
      <c r="AT568" s="168"/>
      <c r="AU568" s="167" t="s">
        <v>720</v>
      </c>
      <c r="AV568" s="167"/>
      <c r="AW568" s="167"/>
      <c r="AX568" s="208"/>
      <c r="AY568">
        <f t="shared" si="88"/>
        <v>1</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1</v>
      </c>
    </row>
    <row r="590" spans="1:51" ht="24.75" customHeight="1" x14ac:dyDescent="0.15">
      <c r="A590" s="988"/>
      <c r="B590" s="253"/>
      <c r="C590" s="252"/>
      <c r="D590" s="253"/>
      <c r="E590" s="190" t="s">
        <v>744</v>
      </c>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1</v>
      </c>
    </row>
    <row r="591" spans="1:51" ht="24.75" customHeight="1" thickBo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1</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3.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718</v>
      </c>
      <c r="AE702" s="890"/>
      <c r="AF702" s="890"/>
      <c r="AG702" s="879" t="s">
        <v>745</v>
      </c>
      <c r="AH702" s="880"/>
      <c r="AI702" s="880"/>
      <c r="AJ702" s="880"/>
      <c r="AK702" s="880"/>
      <c r="AL702" s="880"/>
      <c r="AM702" s="880"/>
      <c r="AN702" s="880"/>
      <c r="AO702" s="880"/>
      <c r="AP702" s="880"/>
      <c r="AQ702" s="880"/>
      <c r="AR702" s="880"/>
      <c r="AS702" s="880"/>
      <c r="AT702" s="880"/>
      <c r="AU702" s="880"/>
      <c r="AV702" s="880"/>
      <c r="AW702" s="880"/>
      <c r="AX702" s="881"/>
    </row>
    <row r="703" spans="1:51" ht="60.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718</v>
      </c>
      <c r="AE703" s="185"/>
      <c r="AF703" s="185"/>
      <c r="AG703" s="663" t="s">
        <v>746</v>
      </c>
      <c r="AH703" s="664"/>
      <c r="AI703" s="664"/>
      <c r="AJ703" s="664"/>
      <c r="AK703" s="664"/>
      <c r="AL703" s="664"/>
      <c r="AM703" s="664"/>
      <c r="AN703" s="664"/>
      <c r="AO703" s="664"/>
      <c r="AP703" s="664"/>
      <c r="AQ703" s="664"/>
      <c r="AR703" s="664"/>
      <c r="AS703" s="664"/>
      <c r="AT703" s="664"/>
      <c r="AU703" s="664"/>
      <c r="AV703" s="664"/>
      <c r="AW703" s="664"/>
      <c r="AX703" s="665"/>
    </row>
    <row r="704" spans="1:51" ht="80.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718</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718</v>
      </c>
      <c r="AE705" s="732"/>
      <c r="AF705" s="732"/>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753</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718</v>
      </c>
      <c r="AE709" s="185"/>
      <c r="AF709" s="185"/>
      <c r="AG709" s="663" t="s">
        <v>750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753</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5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718</v>
      </c>
      <c r="AE711" s="185"/>
      <c r="AF711" s="185"/>
      <c r="AG711" s="663" t="s">
        <v>751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753</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59.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718</v>
      </c>
      <c r="AE714" s="588"/>
      <c r="AF714" s="589"/>
      <c r="AG714" s="688" t="s">
        <v>752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718</v>
      </c>
      <c r="AE715" s="667"/>
      <c r="AF715" s="773"/>
      <c r="AG715" s="522" t="s">
        <v>754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718</v>
      </c>
      <c r="AE716" s="755"/>
      <c r="AF716" s="755"/>
      <c r="AG716" s="663" t="s">
        <v>755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718</v>
      </c>
      <c r="AE717" s="185"/>
      <c r="AF717" s="185"/>
      <c r="AG717" s="663" t="s">
        <v>756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718</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718</v>
      </c>
      <c r="AE719" s="667"/>
      <c r="AF719" s="667"/>
      <c r="AG719" s="190" t="s">
        <v>758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42.75" customHeight="1" x14ac:dyDescent="0.15">
      <c r="A721" s="649"/>
      <c r="B721" s="650"/>
      <c r="C721" s="912" t="s">
        <v>713</v>
      </c>
      <c r="D721" s="913"/>
      <c r="E721" s="913"/>
      <c r="F721" s="914"/>
      <c r="G721" s="930"/>
      <c r="H721" s="931"/>
      <c r="I721" s="77" t="str">
        <f>IF(OR(G721="　", G721=""), "", "-")</f>
        <v/>
      </c>
      <c r="J721" s="911">
        <v>352</v>
      </c>
      <c r="K721" s="911"/>
      <c r="L721" s="77" t="str">
        <f>IF(M721="","","-")</f>
        <v/>
      </c>
      <c r="M721" s="78"/>
      <c r="N721" s="908" t="s">
        <v>759</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48" customHeight="1" x14ac:dyDescent="0.15">
      <c r="A722" s="649"/>
      <c r="B722" s="650"/>
      <c r="C722" s="912" t="s">
        <v>713</v>
      </c>
      <c r="D722" s="913"/>
      <c r="E722" s="913"/>
      <c r="F722" s="914"/>
      <c r="G722" s="930"/>
      <c r="H722" s="931"/>
      <c r="I722" s="77" t="str">
        <f t="shared" ref="I722:I725" si="113">IF(OR(G722="　", G722=""), "", "-")</f>
        <v/>
      </c>
      <c r="J722" s="911">
        <v>353</v>
      </c>
      <c r="K722" s="911"/>
      <c r="L722" s="77" t="str">
        <f t="shared" ref="L722:L725" si="114">IF(M722="","","-")</f>
        <v/>
      </c>
      <c r="M722" s="78"/>
      <c r="N722" s="908" t="s">
        <v>760</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782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675</v>
      </c>
      <c r="B737" s="158"/>
      <c r="C737" s="158"/>
      <c r="D737" s="159"/>
      <c r="E737" s="105" t="s">
        <v>761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762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763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764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765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766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767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768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769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713</v>
      </c>
      <c r="F746" s="113"/>
      <c r="G746" s="113"/>
      <c r="H746" s="100" t="str">
        <f>IF(E746="","","-")</f>
        <v>-</v>
      </c>
      <c r="I746" s="113"/>
      <c r="J746" s="113"/>
      <c r="K746" s="100" t="str">
        <f>IF(I746="","","-")</f>
        <v/>
      </c>
      <c r="L746" s="104">
        <v>290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713</v>
      </c>
      <c r="F747" s="113"/>
      <c r="G747" s="113"/>
      <c r="H747" s="100" t="str">
        <f>IF(E747="","","-")</f>
        <v>-</v>
      </c>
      <c r="I747" s="113"/>
      <c r="J747" s="113"/>
      <c r="K747" s="100" t="str">
        <f>IF(I747="","","-")</f>
        <v/>
      </c>
      <c r="L747" s="104">
        <v>300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770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771</v>
      </c>
      <c r="H789" s="446"/>
      <c r="I789" s="446"/>
      <c r="J789" s="446"/>
      <c r="K789" s="447"/>
      <c r="L789" s="448" t="s">
        <v>772</v>
      </c>
      <c r="M789" s="449"/>
      <c r="N789" s="449"/>
      <c r="O789" s="449"/>
      <c r="P789" s="449"/>
      <c r="Q789" s="449"/>
      <c r="R789" s="449"/>
      <c r="S789" s="449"/>
      <c r="T789" s="449"/>
      <c r="U789" s="449"/>
      <c r="V789" s="449"/>
      <c r="W789" s="449"/>
      <c r="X789" s="450"/>
      <c r="Y789" s="451">
        <v>36</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773</v>
      </c>
      <c r="H790" s="349"/>
      <c r="I790" s="349"/>
      <c r="J790" s="349"/>
      <c r="K790" s="350"/>
      <c r="L790" s="398" t="s">
        <v>774</v>
      </c>
      <c r="M790" s="399"/>
      <c r="N790" s="399"/>
      <c r="O790" s="399"/>
      <c r="P790" s="399"/>
      <c r="Q790" s="399"/>
      <c r="R790" s="399"/>
      <c r="S790" s="399"/>
      <c r="T790" s="399"/>
      <c r="U790" s="399"/>
      <c r="V790" s="399"/>
      <c r="W790" s="399"/>
      <c r="X790" s="400"/>
      <c r="Y790" s="395">
        <v>34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775</v>
      </c>
      <c r="H791" s="349"/>
      <c r="I791" s="349"/>
      <c r="J791" s="349"/>
      <c r="K791" s="350"/>
      <c r="L791" s="398" t="s">
        <v>776</v>
      </c>
      <c r="M791" s="399"/>
      <c r="N791" s="399"/>
      <c r="O791" s="399"/>
      <c r="P791" s="399"/>
      <c r="Q791" s="399"/>
      <c r="R791" s="399"/>
      <c r="S791" s="399"/>
      <c r="T791" s="399"/>
      <c r="U791" s="399"/>
      <c r="V791" s="399"/>
      <c r="W791" s="399"/>
      <c r="X791" s="400"/>
      <c r="Y791" s="395">
        <v>16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86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5.75" customHeight="1" x14ac:dyDescent="0.15">
      <c r="A845" s="401">
        <v>1</v>
      </c>
      <c r="B845" s="401">
        <v>1</v>
      </c>
      <c r="C845" s="415" t="s">
        <v>777</v>
      </c>
      <c r="D845" s="415"/>
      <c r="E845" s="415"/>
      <c r="F845" s="415"/>
      <c r="G845" s="415"/>
      <c r="H845" s="415"/>
      <c r="I845" s="415"/>
      <c r="J845" s="416">
        <v>9010001027685</v>
      </c>
      <c r="K845" s="417"/>
      <c r="L845" s="417"/>
      <c r="M845" s="417"/>
      <c r="N845" s="417"/>
      <c r="O845" s="417"/>
      <c r="P845" s="317" t="s">
        <v>778</v>
      </c>
      <c r="Q845" s="317"/>
      <c r="R845" s="317"/>
      <c r="S845" s="317"/>
      <c r="T845" s="317"/>
      <c r="U845" s="317"/>
      <c r="V845" s="317"/>
      <c r="W845" s="317"/>
      <c r="X845" s="317"/>
      <c r="Y845" s="318">
        <v>86</v>
      </c>
      <c r="Z845" s="319"/>
      <c r="AA845" s="319"/>
      <c r="AB845" s="320"/>
      <c r="AC845" s="322" t="s">
        <v>374</v>
      </c>
      <c r="AD845" s="323"/>
      <c r="AE845" s="323"/>
      <c r="AF845" s="323"/>
      <c r="AG845" s="323"/>
      <c r="AH845" s="418">
        <v>1</v>
      </c>
      <c r="AI845" s="419"/>
      <c r="AJ845" s="419"/>
      <c r="AK845" s="419"/>
      <c r="AL845" s="326">
        <v>97</v>
      </c>
      <c r="AM845" s="327"/>
      <c r="AN845" s="327"/>
      <c r="AO845" s="328"/>
      <c r="AP845" s="321" t="s">
        <v>744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42"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744</v>
      </c>
      <c r="F1110" s="886"/>
      <c r="G1110" s="886"/>
      <c r="H1110" s="886"/>
      <c r="I1110" s="886"/>
      <c r="J1110" s="416" t="s">
        <v>744</v>
      </c>
      <c r="K1110" s="417"/>
      <c r="L1110" s="417"/>
      <c r="M1110" s="417"/>
      <c r="N1110" s="417"/>
      <c r="O1110" s="417"/>
      <c r="P1110" s="421" t="s">
        <v>744</v>
      </c>
      <c r="Q1110" s="317"/>
      <c r="R1110" s="317"/>
      <c r="S1110" s="317"/>
      <c r="T1110" s="317"/>
      <c r="U1110" s="317"/>
      <c r="V1110" s="317"/>
      <c r="W1110" s="317"/>
      <c r="X1110" s="317"/>
      <c r="Y1110" s="318" t="s">
        <v>744</v>
      </c>
      <c r="Z1110" s="319"/>
      <c r="AA1110" s="319"/>
      <c r="AB1110" s="320"/>
      <c r="AC1110" s="322"/>
      <c r="AD1110" s="323"/>
      <c r="AE1110" s="323"/>
      <c r="AF1110" s="323"/>
      <c r="AG1110" s="323"/>
      <c r="AH1110" s="324" t="s">
        <v>744</v>
      </c>
      <c r="AI1110" s="325"/>
      <c r="AJ1110" s="325"/>
      <c r="AK1110" s="325"/>
      <c r="AL1110" s="326" t="s">
        <v>744</v>
      </c>
      <c r="AM1110" s="327"/>
      <c r="AN1110" s="327"/>
      <c r="AO1110" s="328"/>
      <c r="AP1110" s="321" t="s">
        <v>744</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t="s">
        <v>718</v>
      </c>
      <c r="C2" s="13" t="str">
        <f>IF(B2="","",A2)</f>
        <v>医療分野の研究開発関連</v>
      </c>
      <c r="D2" s="13" t="str">
        <f>IF(C2="","",IF(D1&lt;&gt;"",CONCATENATE(D1,"、",C2),C2))</f>
        <v>医療分野の研究開発関連</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718</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医療分野の研究開発関連</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医療分野の研究開発関連</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医療分野の研究開発関連</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医療分野の研究開発関連</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医療分野の研究開発関連</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木藤 正行(kitou-masayuki)</dc:creator>
  <cp:lastModifiedBy>木藤 正行(kitou-masayuki)</cp:lastModifiedBy>
  <cp:lastPrinted>2021-06-30T02:01:13Z</cp:lastPrinted>
  <dcterms:created xsi:type="dcterms:W3CDTF">2012-03-13T00:50:25Z</dcterms:created>
  <dcterms:modified xsi:type="dcterms:W3CDTF">2021-06-30T02:51:42Z</dcterms:modified>
</cp:coreProperties>
</file>