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14370" windowHeight="1218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417"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<sst xmlns="http://schemas.openxmlformats.org/spreadsheetml/2006/main" count="2571" uniqueCount="725">
  <si>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</si>
  <si>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</si>
  <si>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</si>
  <si>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</si>
  <si>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</si>
  <si>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</si>
  <si>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</si>
  <si>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</si>
  <si>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</si>
  <si>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</si>
  <si>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</si>
  <si>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</si>
  <si>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</si>
  <si>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</si>
  <si>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</si>
  <si>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</si>
  <si>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</si>
  <si>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</si>
  <si>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</si>
  <si>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</si>
  <si>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</si>
  <si>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</si>
  <si>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</si>
  <si>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</si>
  <si>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</si>
  <si>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</si>
  <si>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</si>
  <si>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</si>
  <si>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</si>
  <si>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</si>
  <si>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</si>
  <si>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</si>
  <si>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</si>
  <si>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</si>
  <si>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</si>
  <si>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</si>
  <si>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</si>
  <si>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</si>
  <si>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</si>
  <si>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</si>
  <si>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</si>
  <si>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</si>
  <si>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</si>
  <si>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</si>
  <si>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</si>
  <si>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</si>
  <si>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</si>
  <si>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</si>
  <si>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</si>
  <si>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</si>
  <si>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</si>
  <si>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</si>
  <si>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</si>
  <si>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</si>
  <si>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</si>
  <si>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</si>
  <si>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</si>
  <si>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</si>
  <si>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</si>
  <si>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</si>
  <si>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</si>
  <si>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</si>
  <si>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</si>
  <si>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</si>
  <si>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</si>
  <si>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</si>
  <si>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</si>
  <si>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</si>
  <si>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</si>
  <si>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</si>
  <si>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</si>
  <si>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</si>
  <si>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</si>
  <si>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</si>
  <si>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</si>
  <si>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</si>
  <si>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</si>
  <si>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</si>
  <si>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</si>
  <si>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</si>
  <si>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</si>
  <si>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</si>
  <si>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</si>
  <si>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</si>
  <si>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</si>
  <si>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</si>
  <si>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</si>
  <si>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</si>
  <si>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</si>
  <si>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</si>
  <si>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</si>
  <si>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</si>
  <si>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</si>
  <si>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</si>
  <si>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</si>
  <si>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</si>
  <si>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</si>
  <si>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</si>
  <si>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</si>
  <si>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</si>
  <si>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</si>
  <si>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</si>
  <si>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</si>
  <si>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</si>
  <si>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</si>
  <si>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</si>
  <si>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</si>
  <si>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</si>
  <si>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</si>
  <si>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</si>
  <si>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</si>
  <si>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</si>
  <si>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</si>
  <si>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</si>
  <si>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</si>
  <si>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</si>
  <si>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</si>
  <si>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</si>
  <si>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</si>
  <si>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</si>
  <si>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</si>
  <si>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</si>
  <si>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</si>
  <si>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</si>
  <si>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</si>
  <si>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</si>
  <si>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</si>
  <si>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</si>
  <si>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</si>
  <si>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</si>
  <si>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</si>
  <si>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</si>
  <si>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</si>
  <si>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</si>
  <si>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</si>
  <si>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</si>
  <si>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</si>
  <si>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</si>
  <si>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</si>
  <si>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</si>
  <si>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</si>
  <si>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</si>
  <si>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</si>
  <si>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</si>
  <si>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</si>
  <si>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</si>
  <si>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</si>
  <si>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</si>
  <si>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</si>
  <si>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</si>
  <si>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</si>
  <si>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</si>
  <si>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</si>
  <si>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</si>
  <si>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</si>
  <si>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</si>
  <si>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</si>
  <si>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</si>
  <si>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</si>
  <si>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</si>
  <si>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</si>
  <si>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</si>
  <si>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</si>
  <si>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</si>
  <si>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</si>
  <si>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</si>
  <si>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</si>
  <si>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</si>
  <si>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</si>
  <si>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</si>
  <si>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</si>
  <si>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</si>
  <si>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</si>
  <si>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</si>
  <si>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</si>
  <si>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</si>
  <si>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</si>
  <si>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</si>
  <si>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</si>
  <si>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</si>
  <si>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</si>
  <si>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</si>
  <si>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</si>
  <si>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</si>
  <si>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</si>
  <si>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</si>
  <si>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</si>
  <si>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</si>
  <si>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</si>
  <si>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</si>
  <si>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</si>
  <si>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</si>
  <si>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</si>
  <si>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</si>
  <si>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</si>
  <si>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</si>
  <si>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</si>
  <si>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</si>
  <si>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</si>
  <si>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</si>
  <si>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</si>
  <si>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</si>
  <si>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</si>
  <si>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</si>
  <si>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</si>
  <si>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</si>
  <si>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</si>
  <si>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</si>
  <si>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</si>
  <si>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</si>
  <si>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</si>
  <si>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</si>
  <si>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</si>
  <si>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</si>
  <si>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</si>
  <si>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</si>
  <si>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</si>
  <si>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</si>
  <si>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</si>
  <si>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</si>
  <si>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</si>
  <si>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</si>
  <si>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</si>
  <si>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</si>
  <si>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</si>
  <si>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</si>
  <si>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</si>
  <si>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</si>
  <si>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</si>
  <si>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</si>
  <si>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</si>
  <si>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</si>
  <si>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</si>
  <si>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</si>
  <si>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</si>
  <si>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</si>
  <si>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</si>
  <si>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</si>
  <si>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</si>
  <si>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</si>
  <si>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</si>
  <si>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</si>
  <si>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</si>
  <si>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</si>
  <si>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</si>
  <si>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</si>
  <si>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</si>
  <si>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</si>
  <si>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</si>
  <si>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</si>
  <si>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</si>
  <si>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</si>
  <si>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</si>
  <si>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</si>
  <si>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</si>
  <si>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</si>
  <si>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</si>
  <si>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</si>
  <si>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</si>
  <si>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</si>
  <si>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</si>
  <si>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</si>
  <si>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</si>
  <si>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</si>
  <si>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</si>
  <si>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</si>
  <si>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</si>
  <si>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</si>
  <si>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</si>
  <si>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</si>
  <si>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</si>
  <si>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</si>
  <si>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</si>
  <si>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</si>
  <si>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</si>
  <si>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</si>
  <si>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</si>
  <si>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</si>
  <si>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</si>
  <si>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</si>
  <si>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</si>
  <si>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</si>
  <si>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</si>
  <si>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</si>
  <si>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</si>
  <si>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</si>
  <si>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</si>
  <si>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</si>
  <si>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</si>
  <si>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</si>
  <si>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</si>
  <si>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</si>
  <si>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</si>
  <si>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</si>
  <si>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</si>
  <si>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</si>
  <si>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</si>
  <si>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</si>
  <si>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</si>
  <si>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</si>
  <si>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</si>
  <si>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</si>
  <si>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</si>
  <si>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</si>
  <si>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</si>
  <si>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</si>
  <si>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</si>
  <si>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</si>
  <si>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</si>
  <si>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</si>
  <si>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</si>
  <si>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</si>
  <si>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</si>
  <si>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</si>
  <si>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</si>
  <si>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</si>
  <si>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</si>
  <si>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</si>
  <si>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</si>
  <si>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</si>
  <si>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</si>
  <si>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</si>
  <si>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</si>
  <si>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</si>
  <si>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</si>
  <si>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</si>
  <si>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</si>
  <si>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</si>
  <si>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</si>
  <si>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</si>
  <si>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</si>
  <si>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</si>
  <si>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</si>
  <si>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</si>
  <si>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</si>
  <si>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</si>
  <si>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</si>
  <si>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</si>
  <si>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</si>
  <si>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</si>
  <si>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</si>
  <si>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</si>
  <si>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</si>
  <si>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</si>
  <si>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</si>
  <si>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</si>
  <si>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</si>
  <si>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</si>
  <si>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</si>
  <si>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</si>
  <si>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</si>
  <si>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</si>
  <si>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</si>
  <si>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</si>
  <si>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</si>
  <si>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</si>
  <si>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</si>
  <si>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</si>
  <si>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</si>
  <si>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</si>
  <si>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</si>
  <si>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</si>
  <si>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</si>
  <si>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</si>
  <si>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</si>
  <si>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</si>
  <si>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</si>
  <si>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</si>
  <si>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</si>
  <si>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</si>
  <si>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</si>
  <si>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</si>
  <si>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</si>
  <si>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</si>
  <si>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</si>
  <si>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</si>
  <si>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</si>
  <si>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</si>
  <si>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</si>
  <si>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</si>
  <si>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</si>
  <si>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</si>
  <si>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</si>
  <si>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</si>
  <si>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</si>
  <si>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</si>
  <si>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</si>
  <si>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</si>
  <si>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</si>
  <si>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</si>
  <si>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</si>
  <si>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</si>
  <si>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</si>
  <si>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</si>
  <si>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</si>
  <si>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</si>
  <si>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</si>
  <si>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</si>
  <si>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</si>
  <si>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</si>
  <si>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</si>
  <si>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</si>
  <si>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</si>
  <si>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</si>
  <si>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</si>
  <si>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</si>
  <si>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</si>
  <si>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</si>
  <si>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</si>
  <si>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</si>
  <si>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</si>
  <si>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</si>
  <si>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</si>
  <si>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</si>
  <si>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</si>
  <si>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</si>
  <si>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</si>
  <si>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</si>
  <si>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</si>
  <si>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</si>
  <si>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</si>
  <si>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</si>
  <si>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</si>
  <si>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</si>
  <si>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</si>
  <si>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</si>
  <si>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</si>
  <si>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</si>
  <si>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</si>
  <si>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</si>
  <si>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</si>
  <si>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</si>
  <si>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</si>
  <si>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</si>
  <si>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</si>
  <si>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</si>
  <si>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</si>
  <si>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</si>
  <si>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</si>
  <si>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</si>
  <si>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</si>
  <si>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</si>
  <si>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</si>
  <si>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</si>
  <si>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</si>
  <si>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</si>
  <si>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</si>
  <si>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</si>
  <si>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</si>
  <si>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</si>
  <si>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</si>
  <si>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</si>
  <si>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</si>
  <si>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</si>
  <si>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</si>
  <si>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</si>
  <si>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</si>
  <si>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</si>
  <si>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</si>
  <si>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</si>
  <si>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</si>
  <si>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</si>
  <si>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</si>
  <si>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</si>
  <si>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</si>
  <si>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</si>
  <si>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</si>
  <si>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</si>
  <si>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</si>
  <si>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</si>
  <si>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</si>
  <si>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</si>
  <si>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</si>
  <si>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</si>
  <si>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</si>
  <si>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</si>
  <si>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</si>
  <si>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</si>
  <si>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</si>
  <si>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</si>
  <si>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</si>
  <si>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</si>
  <si>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</si>
  <si>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</si>
  <si>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</si>
  <si>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</si>
  <si>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</si>
  <si>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</si>
  <si>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</si>
  <si>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</si>
  <si>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</si>
  <si>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</si>
  <si>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</si>
  <si>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</si>
  <si>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</si>
  <si>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</si>
  <si>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</si>
  <si>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</si>
  <si>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</si>
  <si>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</si>
  <si>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</si>
  <si>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</si>
  <si>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</si>
  <si>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</si>
  <si>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</si>
  <si>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</si>
  <si>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</si>
  <si>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</si>
  <si>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</si>
  <si>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</si>
  <si>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</si>
  <si>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</si>
  <si>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</si>
  <si>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</si>
  <si>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</si>
  <si>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</si>
  <si>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</si>
  <si>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</si>
  <si>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</si>
  <si>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</si>
  <si>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</si>
  <si>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</si>
  <si>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</si>
  <si>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</si>
  <si>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</si>
  <si>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</si>
  <si>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</si>
  <si>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</si>
  <si>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</si>
  <si>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</si>
  <si>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</si>
  <si>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</si>
  <si>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</si>
  <si>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</si>
  <si>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</si>
  <si>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</si>
  <si>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</si>
  <si>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</si>
  <si>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</si>
  <si>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</si>
  <si>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</si>
  <si>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</si>
  <si>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</si>
  <si>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</si>
  <si>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</si>
  <si>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</si>
  <si>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</si>
  <si>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</si>
  <si>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</si>
  <si>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</si>
  <si>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</si>
  <si>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</si>
  <si>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</si>
  <si>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</si>
  <si>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</si>
  <si>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</si>
  <si>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</si>
  <si>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</si>
  <si>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</si>
  <si>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</si>
  <si>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</si>
  <si>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</si>
  <si>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</si>
  <si>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</si>
  <si>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</si>
  <si>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</si>
  <si>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</si>
  <si>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</si>
  <si>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</si>
  <si>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</si>
  <si>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</si>
  <si>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</si>
  <si>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</si>
  <si>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</si>
  <si>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</si>
  <si>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</si>
  <si>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</si>
  <si>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</si>
  <si>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</si>
  <si>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</si>
  <si>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</si>
  <si>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</si>
  <si>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</si>
  <si>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</si>
  <si>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</si>
  <si>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</si>
  <si>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</si>
  <si>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</si>
  <si>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</si>
  <si>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</si>
  <si>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</si>
  <si>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</si>
  <si>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</si>
  <si>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</si>
  <si>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</si>
  <si>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</si>
  <si>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</si>
  <si>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</si>
  <si>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</si>
  <si>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</si>
  <si>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</si>
  <si>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</si>
  <si>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</si>
  <si>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</si>
  <si>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</si>
  <si>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</si>
  <si>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</si>
  <si>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</si>
  <si>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</si>
  <si>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</si>
  <si>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</si>
  <si>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</si>
  <si>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</si>
  <si>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</si>
  <si>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</si>
  <si>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</si>
  <si>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</si>
  <si>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</si>
  <si>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</si>
  <si>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</si>
  <si>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</si>
  <si>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</si>
  <si>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</si>
  <si>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</si>
  <si>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</si>
  <si>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</si>
  <si>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</si>
  <si>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</si>
  <si>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</si>
  <si>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医薬品国家検定事業</t>
  </si>
  <si>
    <t>医薬・生活衛生局</t>
  </si>
  <si>
    <t>課長　田中　徹</t>
  </si>
  <si>
    <t>昭和26年度</t>
  </si>
  <si>
    <t>終了予定なし</t>
  </si>
  <si>
    <t>監視指導・麻薬対策課</t>
  </si>
  <si>
    <t>医薬品、医療機器等の品質、有効性および安全性の確保等に関する法律第43条、第69条、第71条</t>
  </si>
  <si>
    <t>国家検定（医薬品、医療機器等の品質、有効性および安全性の確保等に関する法律第43条）、国家検査（医薬品、医療機器等の品質、有効性および安全性の確保等に関する法律第71条）及び医薬品等一斉監視指導（医薬品、医療機器等の品質、有効性および安全性の確保等に関する法律第69条）を実施することで、医薬品、医療機器等の品質を確保すること。</t>
  </si>
  <si>
    <t>１．医薬品製造販売業者より国家検定の申請があった際、都道府県の薬事監視員にその事務の一部（①試験品の採取、包装、封印、②試験品の国立感染症研究所等への送付、③検定合格証紙による製品の施封など(平成25年7月1日に施行された改正政令により、一部実施内容に変更有り。)）を委託する。
２．不良品を製造するおそれがあると認められる医薬品等製造業者に対して、一定期間、当該品目について、国立医薬品食品衛生研究所等における検査を受けることを命じ、都道府県の薬事監視員にその事務の一部（試験品の採取、包装、封印）を委託する。
３．不良医薬品等の発生傾向等を勘案して取締対象品目を定め、全国一斉に当該品目の収去及び品質検査を、都道府県の薬事監視員に委託する。　　　　　　　　　　　　 
４．動物実験に代わる新たな試験法の開発に必要な体制の整備を行う。</t>
  </si>
  <si>
    <t>-</t>
  </si>
  <si>
    <t>検定検査事務等委託費</t>
  </si>
  <si>
    <t>品質検査を行うための事業であるため、成果について定量的に示すことは困難である。</t>
  </si>
  <si>
    <t>間接的な指標として、代表的な国家検定を要する製剤である季節性インフルエンザワクチンの製造予定量及び供給量を活用する。</t>
  </si>
  <si>
    <t>製造予定量</t>
  </si>
  <si>
    <t>万本</t>
  </si>
  <si>
    <t>供給量</t>
  </si>
  <si>
    <t>国家検定実施都道府県数</t>
  </si>
  <si>
    <t>都道府県</t>
  </si>
  <si>
    <t>国家検定品目　試験ロット数</t>
  </si>
  <si>
    <t>ロット数</t>
  </si>
  <si>
    <t>一斉監視実施都道府県数</t>
  </si>
  <si>
    <t>一斉検査品目数</t>
  </si>
  <si>
    <t>品目</t>
  </si>
  <si>
    <t>①　Ｘ：「当該年度の国家検定事業の執行額」／
　　 Ｙ：「当該年度の実施都道府県数」</t>
    <phoneticPr fontId="5"/>
  </si>
  <si>
    <t>円</t>
  </si>
  <si>
    <t>　　X/Y</t>
    <phoneticPr fontId="5"/>
  </si>
  <si>
    <t>2,384,711
/12</t>
  </si>
  <si>
    <t>1,761,658
/12</t>
  </si>
  <si>
    <t>②-2　Ｘ：「当該年度の国家検査事業の執行額」／
　 Ｙ：「当該年度の国家検定品目　試験ロット数」　</t>
    <phoneticPr fontId="5"/>
  </si>
  <si>
    <t>0/871</t>
  </si>
  <si>
    <t>③　Ｘ：「当該年度の一斉監視事業の執行額」／
 Ｙ：「当該年度の品目数」　　　　　　　　　　　　　　</t>
    <phoneticPr fontId="5"/>
  </si>
  <si>
    <t>10,300,753
/524</t>
  </si>
  <si>
    <t>10,780,965
/540</t>
  </si>
  <si>
    <t>品質・有効性・安全性の高い医薬品・医療機器・再生医療等製品を国民が適切に利用できるようにすること（Ⅰ- ６）</t>
  </si>
  <si>
    <t>医薬品等の品質確保の徹底を図るとともに、医薬品等の安全対策等を推進すること（Ⅰ－６－２）</t>
  </si>
  <si>
    <t>219</t>
  </si>
  <si>
    <t>196</t>
  </si>
  <si>
    <t>165</t>
  </si>
  <si>
    <t>191</t>
  </si>
  <si>
    <t>205</t>
  </si>
  <si>
    <t>213</t>
  </si>
  <si>
    <t>216</t>
  </si>
  <si>
    <t>227</t>
  </si>
  <si>
    <t>○</t>
  </si>
  <si>
    <t>-</t>
    <phoneticPr fontId="5"/>
  </si>
  <si>
    <t>品質上の問題が生じるおそれのある医薬品について国による品質検査を行うことを通じて、医薬品の品質確保に寄与することを目標とし、申請品目の検定や不良品のおそれのある製品の検査を実施した。</t>
    <phoneticPr fontId="5"/>
  </si>
  <si>
    <t>‐</t>
  </si>
  <si>
    <t>本事業は、法定されている検査等に必要な経費(義務的経費)であるが、実施要領を実情に合わせ効率的な執行に努めている。</t>
    <phoneticPr fontId="5"/>
  </si>
  <si>
    <t>近年の医薬品数の増加への対応として、医薬品の収去件数を増加させるため、監視実施要領の内容の見直しや充実等を行う。</t>
    <phoneticPr fontId="5"/>
  </si>
  <si>
    <t>A.-</t>
    <phoneticPr fontId="5"/>
  </si>
  <si>
    <t>B.兵庫県</t>
    <rPh sb="2" eb="5">
      <t>ヒョウゴケン</t>
    </rPh>
    <phoneticPr fontId="5"/>
  </si>
  <si>
    <t>庁費</t>
    <phoneticPr fontId="5"/>
  </si>
  <si>
    <t>消耗機材費、薬品費、印刷製本費、通信運搬費</t>
    <phoneticPr fontId="5"/>
  </si>
  <si>
    <t>旅費</t>
    <phoneticPr fontId="5"/>
  </si>
  <si>
    <t>検定検査旅費</t>
    <phoneticPr fontId="5"/>
  </si>
  <si>
    <t>試験品の採取、包装、封印、送付、検定合格証紙による製品の施封等</t>
    <phoneticPr fontId="5"/>
  </si>
  <si>
    <t>香川県</t>
    <rPh sb="0" eb="3">
      <t>カガワケン</t>
    </rPh>
    <phoneticPr fontId="5"/>
  </si>
  <si>
    <t>山口県</t>
    <rPh sb="0" eb="3">
      <t>ヤマグチケン</t>
    </rPh>
    <phoneticPr fontId="5"/>
  </si>
  <si>
    <t>埼玉県</t>
    <rPh sb="0" eb="3">
      <t>サイタマケン</t>
    </rPh>
    <phoneticPr fontId="5"/>
  </si>
  <si>
    <t>東京都</t>
    <rPh sb="0" eb="3">
      <t>トウキョウト</t>
    </rPh>
    <phoneticPr fontId="5"/>
  </si>
  <si>
    <t>千葉県</t>
    <rPh sb="0" eb="3">
      <t>チバケン</t>
    </rPh>
    <phoneticPr fontId="5"/>
  </si>
  <si>
    <t>熊本県</t>
    <rPh sb="0" eb="3">
      <t>クマモトケン</t>
    </rPh>
    <phoneticPr fontId="5"/>
  </si>
  <si>
    <t>愛知県</t>
    <rPh sb="0" eb="3">
      <t>アイチケン</t>
    </rPh>
    <phoneticPr fontId="5"/>
  </si>
  <si>
    <t>新潟県</t>
    <rPh sb="0" eb="3">
      <t>ニイガタケン</t>
    </rPh>
    <phoneticPr fontId="5"/>
  </si>
  <si>
    <t>北海道</t>
    <rPh sb="0" eb="3">
      <t>ホッカイドウ</t>
    </rPh>
    <phoneticPr fontId="5"/>
  </si>
  <si>
    <t>京都府</t>
    <rPh sb="0" eb="2">
      <t>キョウト</t>
    </rPh>
    <rPh sb="2" eb="3">
      <t>フ</t>
    </rPh>
    <phoneticPr fontId="5"/>
  </si>
  <si>
    <t>一斉監視事業取締対象品目の収去及び品質検査</t>
    <phoneticPr fontId="5"/>
  </si>
  <si>
    <t>兵庫県</t>
    <rPh sb="0" eb="3">
      <t>ヒョウゴケン</t>
    </rPh>
    <phoneticPr fontId="5"/>
  </si>
  <si>
    <t>長野県</t>
    <rPh sb="0" eb="3">
      <t>ナガノケン</t>
    </rPh>
    <phoneticPr fontId="5"/>
  </si>
  <si>
    <t>静岡県</t>
    <rPh sb="0" eb="3">
      <t>シズオカケン</t>
    </rPh>
    <phoneticPr fontId="5"/>
  </si>
  <si>
    <t>富山県</t>
    <rPh sb="0" eb="3">
      <t>トヤマケン</t>
    </rPh>
    <phoneticPr fontId="5"/>
  </si>
  <si>
    <t>和歌山県</t>
    <rPh sb="0" eb="4">
      <t>ワカヤマケン</t>
    </rPh>
    <phoneticPr fontId="5"/>
  </si>
  <si>
    <t>岩手県</t>
    <rPh sb="0" eb="3">
      <t>イワテケン</t>
    </rPh>
    <phoneticPr fontId="5"/>
  </si>
  <si>
    <t>愛媛県</t>
    <rPh sb="0" eb="3">
      <t>エヒメケン</t>
    </rPh>
    <phoneticPr fontId="5"/>
  </si>
  <si>
    <t>神奈川県</t>
    <rPh sb="0" eb="4">
      <t>カナガワケン</t>
    </rPh>
    <phoneticPr fontId="5"/>
  </si>
  <si>
    <t>福岡県</t>
    <rPh sb="0" eb="3">
      <t>フクオカケン</t>
    </rPh>
    <phoneticPr fontId="5"/>
  </si>
  <si>
    <t>無</t>
  </si>
  <si>
    <t>国による品質検査を行うことを通じて、医薬品の品質の確保を図ることを目的としており、広く国民のニーズがある。</t>
    <phoneticPr fontId="5"/>
  </si>
  <si>
    <t>特に高度な製造技術や試験技術を必要とするものについて国が試験を実施するものである。</t>
    <phoneticPr fontId="5"/>
  </si>
  <si>
    <t>本事業は法定されている検査等に必要な経費（義務的経費）であり、国による品質検査を行うことを通じて、医薬品の品質の確保を図ることを目的としているため、優先度の高い事業である。</t>
    <phoneticPr fontId="5"/>
  </si>
  <si>
    <t>本事業にかかる経費は、検体等の収去に係る経費（購入費、旅費）であり、効率的な執行に努めている。</t>
    <phoneticPr fontId="5"/>
  </si>
  <si>
    <t>本事業にかかる経費は、検体等の収去に係る経費（購入費、旅費）であり、適切に執行している。</t>
    <phoneticPr fontId="5"/>
  </si>
  <si>
    <t>近年の医薬品数の増加等を踏まえ、監視実施要領を適宜見直して効率的な執行に努めている。</t>
    <phoneticPr fontId="5"/>
  </si>
  <si>
    <t>品質検査を行うための事業であるため、成果について定量的に示すことは困難であるが、間接指標としての季節性インフルエンザワクチンの製造量・供給量は一定の数値で推移していることから、事業の目標達成に向けて一定の効果があると認められる。</t>
    <phoneticPr fontId="5"/>
  </si>
  <si>
    <t>特に高度な製造技術や試験技術を必要とするものについては、国が試験を実施することが最も実効性が高い。</t>
    <phoneticPr fontId="5"/>
  </si>
  <si>
    <t>令和２年度医薬品等一斉監視指導実施要領</t>
    <phoneticPr fontId="5"/>
  </si>
  <si>
    <t>品質上の問題が生じるおそれのある医薬品について、国による品質検査（国家検定）等を行うことにより、医薬品の品質確保に寄与するものである。
（令和２年度における国家検定品目試験ロット数748ロット、一斉検査品目数については集計中）</t>
    <rPh sb="109" eb="112">
      <t>シュウケイチュウ</t>
    </rPh>
    <phoneticPr fontId="5"/>
  </si>
  <si>
    <t>0/748</t>
    <phoneticPr fontId="5"/>
  </si>
  <si>
    <t>-</t>
    <phoneticPr fontId="5"/>
  </si>
  <si>
    <t>1,702,352/13</t>
    <phoneticPr fontId="5"/>
  </si>
  <si>
    <t>厚労</t>
  </si>
  <si>
    <t>令和２年度の活動実績は概ね例年並みであった。</t>
    <phoneticPr fontId="5"/>
  </si>
  <si>
    <t>-</t>
    <phoneticPr fontId="5"/>
  </si>
  <si>
    <t>-</t>
    <phoneticPr fontId="5"/>
  </si>
  <si>
    <t>点検対象外</t>
    <rPh sb="0" eb="5">
      <t>テンケンタイショウガイ</t>
    </rPh>
    <phoneticPr fontId="5"/>
  </si>
  <si>
    <t>都道府県への支出であり、支出先の選定は妥当である。</t>
    <rPh sb="6" eb="8">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</si>
</sst>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2552</xdr:colOff>
      <xdr:row>748</xdr:row>
      <xdr:rowOff>114300</xdr:rowOff>
    </xdr:from>
    <xdr:to>
      <xdr:col>33</xdr:col>
      <xdr:colOff>188950</xdr:colOff>
      <xdr:row>750</xdr:row>
      <xdr:rowOff>348192</xdr:rowOff>
    </xdr:to>
    <xdr:sp macro="" textlink="">
      <xdr:nvSpPr>
        <xdr:cNvPr id="13" name="正方形/長方形 12">
          <a:extLst>
            <a:ext uri="{FF2B5EF4-FFF2-40B4-BE49-F238E27FC236}">
              <a16:creationId xmlns:a16="http://schemas.microsoft.com/office/drawing/2014/main" id="{00000000-0008-0000-0000-000003000000}"/>
            </a:ext>
          </a:extLst>
        </xdr:cNvPr>
        <xdr:cNvSpPr/>
      </xdr:nvSpPr>
      <xdr:spPr>
        <a:xfrm>
          <a:off x="4803152" y="46043850"/>
          <a:ext cx="1986623" cy="9387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en-US" altLang="ja-JP" sz="1100"/>
            <a:t>13.9</a:t>
          </a:r>
          <a:r>
            <a:rPr kumimoji="1" lang="ja-JP" altLang="en-US" sz="1100"/>
            <a:t>百万円</a:t>
          </a:r>
        </a:p>
      </xdr:txBody>
    </xdr:sp>
    <xdr:clientData/>
  </xdr:twoCellAnchor>
  <xdr:twoCellAnchor>
    <xdr:from>
      <xdr:col>28</xdr:col>
      <xdr:colOff>190562</xdr:colOff>
      <xdr:row>751</xdr:row>
      <xdr:rowOff>11730</xdr:rowOff>
    </xdr:from>
    <xdr:to>
      <xdr:col>29</xdr:col>
      <xdr:colOff>0</xdr:colOff>
      <xdr:row>753</xdr:row>
      <xdr:rowOff>9525</xdr:rowOff>
    </xdr:to>
    <xdr:cxnSp macro="">
      <xdr:nvCxnSpPr>
        <xdr:cNvPr id="14" name="直線コネクタ 13">
          <a:extLst>
            <a:ext uri="{FF2B5EF4-FFF2-40B4-BE49-F238E27FC236}">
              <a16:creationId xmlns:a16="http://schemas.microsoft.com/office/drawing/2014/main" id="{00000000-0008-0000-0000-000004000000}"/>
            </a:ext>
          </a:extLst>
        </xdr:cNvPr>
        <xdr:cNvCxnSpPr/>
      </xdr:nvCxnSpPr>
      <xdr:spPr>
        <a:xfrm>
          <a:off x="5791262" y="46998555"/>
          <a:ext cx="9463" cy="7026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129672</xdr:colOff>
      <xdr:row>753</xdr:row>
      <xdr:rowOff>13193</xdr:rowOff>
    </xdr:from>
    <xdr:to>
      <xdr:col>41</xdr:col>
      <xdr:colOff>85557</xdr:colOff>
      <xdr:row>753</xdr:row>
      <xdr:rowOff>19543</xdr:rowOff>
    </xdr:to>
    <xdr:cxnSp macro="">
      <xdr:nvCxnSpPr>
        <xdr:cNvPr id="15" name="直線コネクタ 14">
          <a:extLst>
            <a:ext uri="{FF2B5EF4-FFF2-40B4-BE49-F238E27FC236}">
              <a16:creationId xmlns:a16="http://schemas.microsoft.com/office/drawing/2014/main" id="{00000000-0008-0000-0000-000005000000}"/>
            </a:ext>
          </a:extLst>
        </xdr:cNvPr>
        <xdr:cNvCxnSpPr/>
      </xdr:nvCxnSpPr>
      <xdr:spPr>
        <a:xfrm flipV="1">
          <a:off x="3730122" y="47704868"/>
          <a:ext cx="455646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114300</xdr:colOff>
      <xdr:row>753</xdr:row>
      <xdr:rowOff>12999</xdr:rowOff>
    </xdr:from>
    <xdr:to>
      <xdr:col>18</xdr:col>
      <xdr:colOff>121938</xdr:colOff>
      <xdr:row>755</xdr:row>
      <xdr:rowOff>9525</xdr:rowOff>
    </xdr:to>
    <xdr:cxnSp macro="">
      <xdr:nvCxnSpPr>
        <xdr:cNvPr id="16" name="直線コネクタ 15">
          <a:extLst>
            <a:ext uri="{FF2B5EF4-FFF2-40B4-BE49-F238E27FC236}">
              <a16:creationId xmlns:a16="http://schemas.microsoft.com/office/drawing/2014/main" id="{00000000-0008-0000-0000-000006000000}"/>
            </a:ext>
          </a:extLst>
        </xdr:cNvPr>
        <xdr:cNvCxnSpPr/>
      </xdr:nvCxnSpPr>
      <xdr:spPr>
        <a:xfrm flipH="1">
          <a:off x="3714750" y="47704674"/>
          <a:ext cx="7638" cy="7013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95250</xdr:colOff>
      <xdr:row>753</xdr:row>
      <xdr:rowOff>13193</xdr:rowOff>
    </xdr:from>
    <xdr:to>
      <xdr:col>41</xdr:col>
      <xdr:colOff>102887</xdr:colOff>
      <xdr:row>755</xdr:row>
      <xdr:rowOff>9525</xdr:rowOff>
    </xdr:to>
    <xdr:cxnSp macro="">
      <xdr:nvCxnSpPr>
        <xdr:cNvPr id="17" name="直線コネクタ 16">
          <a:extLst>
            <a:ext uri="{FF2B5EF4-FFF2-40B4-BE49-F238E27FC236}">
              <a16:creationId xmlns:a16="http://schemas.microsoft.com/office/drawing/2014/main" id="{00000000-0008-0000-0000-000007000000}"/>
            </a:ext>
          </a:extLst>
        </xdr:cNvPr>
        <xdr:cNvCxnSpPr/>
      </xdr:nvCxnSpPr>
      <xdr:spPr>
        <a:xfrm flipH="1">
          <a:off x="8296275" y="47704868"/>
          <a:ext cx="7637" cy="7011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166015</xdr:colOff>
      <xdr:row>755</xdr:row>
      <xdr:rowOff>13099</xdr:rowOff>
    </xdr:from>
    <xdr:to>
      <xdr:col>24</xdr:col>
      <xdr:colOff>77301</xdr:colOff>
      <xdr:row>758</xdr:row>
      <xdr:rowOff>326618</xdr:rowOff>
    </xdr:to>
    <xdr:sp macro="" textlink="">
      <xdr:nvSpPr>
        <xdr:cNvPr id="18" name="正方形/長方形 17">
          <a:extLst>
            <a:ext uri="{FF2B5EF4-FFF2-40B4-BE49-F238E27FC236}">
              <a16:creationId xmlns:a16="http://schemas.microsoft.com/office/drawing/2014/main" id="{00000000-0008-0000-0000-000009000000}"/>
            </a:ext>
          </a:extLst>
        </xdr:cNvPr>
        <xdr:cNvSpPr/>
      </xdr:nvSpPr>
      <xdr:spPr>
        <a:xfrm>
          <a:off x="2566315" y="48409624"/>
          <a:ext cx="2311586" cy="13707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Ａ．香川県</a:t>
          </a:r>
          <a:endParaRPr kumimoji="1" lang="en-US" altLang="ja-JP" sz="1100"/>
        </a:p>
        <a:p>
          <a:pPr algn="ctr"/>
          <a:r>
            <a:rPr kumimoji="1" lang="ja-JP" altLang="en-US" sz="1100"/>
            <a:t>他</a:t>
          </a:r>
          <a:r>
            <a:rPr kumimoji="1" lang="en-US" altLang="ja-JP" sz="1100"/>
            <a:t>11</a:t>
          </a:r>
          <a:r>
            <a:rPr kumimoji="1" lang="ja-JP" altLang="en-US" sz="1100"/>
            <a:t>都道府県　計</a:t>
          </a:r>
          <a:r>
            <a:rPr kumimoji="1" lang="en-US" altLang="ja-JP" sz="1100"/>
            <a:t>1.7</a:t>
          </a:r>
          <a:r>
            <a:rPr kumimoji="1" lang="ja-JP" altLang="en-US" sz="1100"/>
            <a:t>百万円</a:t>
          </a:r>
          <a:endParaRPr kumimoji="1" lang="en-US" altLang="ja-JP" sz="1100"/>
        </a:p>
      </xdr:txBody>
    </xdr:sp>
    <xdr:clientData/>
  </xdr:twoCellAnchor>
  <xdr:twoCellAnchor>
    <xdr:from>
      <xdr:col>12</xdr:col>
      <xdr:colOff>111273</xdr:colOff>
      <xdr:row>759</xdr:row>
      <xdr:rowOff>48065</xdr:rowOff>
    </xdr:from>
    <xdr:to>
      <xdr:col>24</xdr:col>
      <xdr:colOff>99079</xdr:colOff>
      <xdr:row>762</xdr:row>
      <xdr:rowOff>10567</xdr:rowOff>
    </xdr:to>
    <xdr:sp macro="" textlink="">
      <xdr:nvSpPr>
        <xdr:cNvPr id="19" name="大かっこ 18">
          <a:extLst>
            <a:ext uri="{FF2B5EF4-FFF2-40B4-BE49-F238E27FC236}">
              <a16:creationId xmlns:a16="http://schemas.microsoft.com/office/drawing/2014/main" id="{00000000-0008-0000-0000-00000A000000}"/>
            </a:ext>
          </a:extLst>
        </xdr:cNvPr>
        <xdr:cNvSpPr/>
      </xdr:nvSpPr>
      <xdr:spPr>
        <a:xfrm>
          <a:off x="2511573" y="49854290"/>
          <a:ext cx="2388106" cy="1019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国家検定事業</a:t>
          </a:r>
          <a:endParaRPr lang="ja-JP" altLang="ja-JP">
            <a:effectLst/>
          </a:endParaRPr>
        </a:p>
        <a:p>
          <a:pPr algn="ctr"/>
          <a:r>
            <a:rPr kumimoji="1" lang="ja-JP" altLang="ja-JP" sz="1100">
              <a:solidFill>
                <a:schemeClr val="tx1"/>
              </a:solidFill>
              <a:effectLst/>
              <a:latin typeface="+mn-lt"/>
              <a:ea typeface="+mn-ea"/>
              <a:cs typeface="+mn-cs"/>
            </a:rPr>
            <a:t>試験品の採取、</a:t>
          </a:r>
          <a:r>
            <a:rPr kumimoji="1" lang="ja-JP" altLang="en-US" sz="1100">
              <a:solidFill>
                <a:schemeClr val="tx1"/>
              </a:solidFill>
              <a:effectLst/>
              <a:latin typeface="+mn-lt"/>
              <a:ea typeface="+mn-ea"/>
              <a:cs typeface="+mn-cs"/>
            </a:rPr>
            <a:t>包装</a:t>
          </a:r>
          <a:r>
            <a:rPr kumimoji="1" lang="ja-JP" altLang="ja-JP" sz="1100">
              <a:solidFill>
                <a:schemeClr val="tx1"/>
              </a:solidFill>
              <a:effectLst/>
              <a:latin typeface="+mn-lt"/>
              <a:ea typeface="+mn-ea"/>
              <a:cs typeface="+mn-cs"/>
            </a:rPr>
            <a:t>、封印、送付、検定合格証紙による製品の施封等</a:t>
          </a:r>
          <a:endParaRPr lang="ja-JP" altLang="ja-JP">
            <a:effectLst/>
          </a:endParaRPr>
        </a:p>
      </xdr:txBody>
    </xdr:sp>
    <xdr:clientData/>
  </xdr:twoCellAnchor>
  <xdr:twoCellAnchor>
    <xdr:from>
      <xdr:col>31</xdr:col>
      <xdr:colOff>133156</xdr:colOff>
      <xdr:row>753</xdr:row>
      <xdr:rowOff>305036</xdr:rowOff>
    </xdr:from>
    <xdr:to>
      <xdr:col>39</xdr:col>
      <xdr:colOff>182290</xdr:colOff>
      <xdr:row>754</xdr:row>
      <xdr:rowOff>249098</xdr:rowOff>
    </xdr:to>
    <xdr:sp macro="" textlink="">
      <xdr:nvSpPr>
        <xdr:cNvPr id="20" name="正方形/長方形 19">
          <a:extLst>
            <a:ext uri="{FF2B5EF4-FFF2-40B4-BE49-F238E27FC236}">
              <a16:creationId xmlns:a16="http://schemas.microsoft.com/office/drawing/2014/main" id="{00000000-0008-0000-0000-00000B000000}"/>
            </a:ext>
          </a:extLst>
        </xdr:cNvPr>
        <xdr:cNvSpPr/>
      </xdr:nvSpPr>
      <xdr:spPr>
        <a:xfrm>
          <a:off x="6333931" y="47996711"/>
          <a:ext cx="1649334" cy="29648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35</xdr:col>
      <xdr:colOff>7158</xdr:colOff>
      <xdr:row>755</xdr:row>
      <xdr:rowOff>4935</xdr:rowOff>
    </xdr:from>
    <xdr:to>
      <xdr:col>47</xdr:col>
      <xdr:colOff>76724</xdr:colOff>
      <xdr:row>758</xdr:row>
      <xdr:rowOff>237530</xdr:rowOff>
    </xdr:to>
    <xdr:sp macro="" textlink="">
      <xdr:nvSpPr>
        <xdr:cNvPr id="21" name="正方形/長方形 20">
          <a:extLst>
            <a:ext uri="{FF2B5EF4-FFF2-40B4-BE49-F238E27FC236}">
              <a16:creationId xmlns:a16="http://schemas.microsoft.com/office/drawing/2014/main" id="{00000000-0008-0000-0000-00000C000000}"/>
            </a:ext>
          </a:extLst>
        </xdr:cNvPr>
        <xdr:cNvSpPr/>
      </xdr:nvSpPr>
      <xdr:spPr>
        <a:xfrm>
          <a:off x="7008033" y="48401460"/>
          <a:ext cx="2469866" cy="128987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Ｂ．兵庫県　　　　　　　　　　</a:t>
          </a:r>
          <a:endParaRPr kumimoji="1" lang="en-US" altLang="ja-JP" sz="1100"/>
        </a:p>
        <a:p>
          <a:pPr algn="ctr"/>
          <a:r>
            <a:rPr kumimoji="1" lang="ja-JP" altLang="en-US" sz="1100"/>
            <a:t>　他</a:t>
          </a:r>
          <a:r>
            <a:rPr kumimoji="1" lang="en-US" altLang="ja-JP" sz="1100"/>
            <a:t>28</a:t>
          </a:r>
          <a:r>
            <a:rPr kumimoji="1" lang="ja-JP" altLang="en-US" sz="1100"/>
            <a:t>都道府県　計</a:t>
          </a:r>
          <a:r>
            <a:rPr kumimoji="1" lang="en-US" altLang="ja-JP" sz="1100"/>
            <a:t>12.2</a:t>
          </a:r>
          <a:r>
            <a:rPr kumimoji="1" lang="ja-JP" altLang="en-US" sz="1100"/>
            <a:t>百万円</a:t>
          </a:r>
          <a:endParaRPr kumimoji="1" lang="en-US" altLang="ja-JP" sz="1100"/>
        </a:p>
      </xdr:txBody>
    </xdr:sp>
    <xdr:clientData/>
  </xdr:twoCellAnchor>
  <xdr:twoCellAnchor>
    <xdr:from>
      <xdr:col>33</xdr:col>
      <xdr:colOff>9525</xdr:colOff>
      <xdr:row>759</xdr:row>
      <xdr:rowOff>87880</xdr:rowOff>
    </xdr:from>
    <xdr:to>
      <xdr:col>47</xdr:col>
      <xdr:colOff>94478</xdr:colOff>
      <xdr:row>761</xdr:row>
      <xdr:rowOff>122159</xdr:rowOff>
    </xdr:to>
    <xdr:sp macro="" textlink="">
      <xdr:nvSpPr>
        <xdr:cNvPr id="22" name="大かっこ 21">
          <a:extLst>
            <a:ext uri="{FF2B5EF4-FFF2-40B4-BE49-F238E27FC236}">
              <a16:creationId xmlns:a16="http://schemas.microsoft.com/office/drawing/2014/main" id="{00000000-0008-0000-0000-00000D000000}"/>
            </a:ext>
          </a:extLst>
        </xdr:cNvPr>
        <xdr:cNvSpPr/>
      </xdr:nvSpPr>
      <xdr:spPr>
        <a:xfrm>
          <a:off x="6610350" y="49894105"/>
          <a:ext cx="2885303" cy="7391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一斉監視事業</a:t>
          </a:r>
          <a:endParaRPr lang="ja-JP" altLang="ja-JP">
            <a:effectLst/>
          </a:endParaRPr>
        </a:p>
        <a:p>
          <a:pPr algn="ctr"/>
          <a:r>
            <a:rPr kumimoji="1" lang="ja-JP" altLang="ja-JP" sz="1100">
              <a:solidFill>
                <a:schemeClr val="tx1"/>
              </a:solidFill>
              <a:effectLst/>
              <a:latin typeface="+mn-lt"/>
              <a:ea typeface="+mn-ea"/>
              <a:cs typeface="+mn-cs"/>
            </a:rPr>
            <a:t>取締対象品目の収去及び品質検査</a:t>
          </a:r>
          <a:endParaRPr lang="ja-JP" altLang="ja-JP">
            <a:effectLst/>
          </a:endParaRPr>
        </a:p>
        <a:p>
          <a:pPr algn="ctr"/>
          <a:endParaRPr kumimoji="1" lang="ja-JP" altLang="en-US" sz="1100"/>
        </a:p>
      </xdr:txBody>
    </xdr:sp>
    <xdr:clientData/>
  </xdr:twoCellAnchor>
  <xdr:twoCellAnchor>
    <xdr:from>
      <xdr:col>6</xdr:col>
      <xdr:colOff>190499</xdr:colOff>
      <xdr:row>753</xdr:row>
      <xdr:rowOff>306202</xdr:rowOff>
    </xdr:from>
    <xdr:to>
      <xdr:col>17</xdr:col>
      <xdr:colOff>190499</xdr:colOff>
      <xdr:row>754</xdr:row>
      <xdr:rowOff>263870</xdr:rowOff>
    </xdr:to>
    <xdr:sp macro="" textlink="">
      <xdr:nvSpPr>
        <xdr:cNvPr id="23" name="正方形/長方形 22">
          <a:extLst>
            <a:ext uri="{FF2B5EF4-FFF2-40B4-BE49-F238E27FC236}">
              <a16:creationId xmlns:a16="http://schemas.microsoft.com/office/drawing/2014/main" id="{00000000-0008-0000-0000-000008000000}"/>
            </a:ext>
          </a:extLst>
        </xdr:cNvPr>
        <xdr:cNvSpPr/>
      </xdr:nvSpPr>
      <xdr:spPr>
        <a:xfrm>
          <a:off x="1390649" y="47997877"/>
          <a:ext cx="2200275" cy="3100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その他（委託契約）</a:t>
          </a:r>
          <a:r>
            <a:rPr kumimoji="1" lang="en-US" altLang="ja-JP" sz="1100"/>
            <a:t>】</a:t>
          </a:r>
          <a:endParaRPr kumimoji="1" lang="ja-JP" altLang="en-US" sz="1100"/>
        </a:p>
      </xdr:txBody>
    </xdr:sp>
    <xdr:clientData/>
  </xdr:twoCellAnchor>
  <xdr:twoCellAnchor>
    <xdr:from>
      <xdr:col>38</xdr:col>
      <xdr:colOff>101600</xdr:colOff>
      <xdr:row>109</xdr:row>
      <xdr:rowOff>25400</xdr:rowOff>
    </xdr:from>
    <xdr:to>
      <xdr:col>42</xdr:col>
      <xdr:colOff>139700</xdr:colOff>
      <xdr:row>110</xdr:row>
      <xdr:rowOff>74002</xdr:rowOff>
    </xdr:to>
    <xdr:sp macro="" textlink="">
      <xdr:nvSpPr>
        <xdr:cNvPr id="24" name="テキスト ボックス 23"/>
        <xdr:cNvSpPr txBox="1"/>
      </xdr:nvSpPr>
      <xdr:spPr>
        <a:xfrm>
          <a:off x="7823200" y="189103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122</xdr:row>
      <xdr:rowOff>177800</xdr:rowOff>
    </xdr:from>
    <xdr:to>
      <xdr:col>42</xdr:col>
      <xdr:colOff>139700</xdr:colOff>
      <xdr:row>122</xdr:row>
      <xdr:rowOff>518502</xdr:rowOff>
    </xdr:to>
    <xdr:sp macro="" textlink="">
      <xdr:nvSpPr>
        <xdr:cNvPr id="26" name="テキスト ボックス 25"/>
        <xdr:cNvSpPr txBox="1"/>
      </xdr:nvSpPr>
      <xdr:spPr>
        <a:xfrm>
          <a:off x="7823200" y="225933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88900</xdr:colOff>
      <xdr:row>121</xdr:row>
      <xdr:rowOff>12700</xdr:rowOff>
    </xdr:from>
    <xdr:to>
      <xdr:col>42</xdr:col>
      <xdr:colOff>127000</xdr:colOff>
      <xdr:row>122</xdr:row>
      <xdr:rowOff>61302</xdr:rowOff>
    </xdr:to>
    <xdr:sp macro="" textlink="">
      <xdr:nvSpPr>
        <xdr:cNvPr id="27" name="テキスト ボックス 26"/>
        <xdr:cNvSpPr txBox="1"/>
      </xdr:nvSpPr>
      <xdr:spPr>
        <a:xfrm>
          <a:off x="7810500" y="22136100"/>
          <a:ext cx="850900" cy="340702"/>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I9" sqref="BI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323</v>
      </c>
      <c r="AJ2" s="926" t="s">
        <v>719</v>
      </c>
      <c r="AK2" s="926"/>
      <c r="AL2" s="926"/>
      <c r="AM2" s="926"/>
      <c r="AN2" s="83" t="s">
        <v>323</v>
      </c>
      <c r="AO2" s="926">
        <v>20</v>
      </c>
      <c r="AP2" s="926"/>
      <c r="AQ2" s="926"/>
      <c r="AR2" s="84" t="s">
        <v>627</v>
      </c>
      <c r="AS2" s="932">
        <v>290</v>
      </c>
      <c r="AT2" s="932"/>
      <c r="AU2" s="932"/>
      <c r="AV2" s="83" t="str">
        <f>IF(AW2="","","-")</f>
        <v/>
      </c>
      <c r="AW2" s="892"/>
      <c r="AX2" s="892"/>
    </row>
    <row r="3" spans="1:50" ht="21" customHeight="1" thickBot="1" x14ac:dyDescent="0.2">
      <c r="A3" s="848" t="s">
        <v>620</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628</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632</v>
      </c>
      <c r="H5" s="821"/>
      <c r="I5" s="821"/>
      <c r="J5" s="821"/>
      <c r="K5" s="821"/>
      <c r="L5" s="821"/>
      <c r="M5" s="822" t="s">
        <v>65</v>
      </c>
      <c r="N5" s="823"/>
      <c r="O5" s="823"/>
      <c r="P5" s="823"/>
      <c r="Q5" s="823"/>
      <c r="R5" s="824"/>
      <c r="S5" s="825" t="s">
        <v>633</v>
      </c>
      <c r="T5" s="821"/>
      <c r="U5" s="821"/>
      <c r="V5" s="821"/>
      <c r="W5" s="821"/>
      <c r="X5" s="826"/>
      <c r="Y5" s="682" t="s">
        <v>3</v>
      </c>
      <c r="Z5" s="527"/>
      <c r="AA5" s="527"/>
      <c r="AB5" s="527"/>
      <c r="AC5" s="527"/>
      <c r="AD5" s="528"/>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4" t="s">
        <v>306</v>
      </c>
      <c r="Z7" s="424"/>
      <c r="AA7" s="424"/>
      <c r="AB7" s="424"/>
      <c r="AC7" s="424"/>
      <c r="AD7" s="905"/>
      <c r="AE7" s="893" t="s">
        <v>714</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7" t="str">
        <f>入力規則等!A27</f>
        <v>-</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29</v>
      </c>
      <c r="B10" s="645"/>
      <c r="C10" s="645"/>
      <c r="D10" s="645"/>
      <c r="E10" s="645"/>
      <c r="F10" s="645"/>
      <c r="G10" s="738" t="s">
        <v>637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307</v>
      </c>
      <c r="Q12" s="426"/>
      <c r="R12" s="426"/>
      <c r="S12" s="426"/>
      <c r="T12" s="426"/>
      <c r="U12" s="426"/>
      <c r="V12" s="427"/>
      <c r="W12" s="431" t="s">
        <v>329</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9</v>
      </c>
      <c r="Q13" s="642"/>
      <c r="R13" s="642"/>
      <c r="S13" s="642"/>
      <c r="T13" s="642"/>
      <c r="U13" s="642"/>
      <c r="V13" s="643"/>
      <c r="W13" s="641">
        <v>9</v>
      </c>
      <c r="X13" s="642"/>
      <c r="Y13" s="642"/>
      <c r="Z13" s="642"/>
      <c r="AA13" s="642"/>
      <c r="AB13" s="642"/>
      <c r="AC13" s="643"/>
      <c r="AD13" s="641">
        <v>9</v>
      </c>
      <c r="AE13" s="642"/>
      <c r="AF13" s="642"/>
      <c r="AG13" s="642"/>
      <c r="AH13" s="642"/>
      <c r="AI13" s="642"/>
      <c r="AJ13" s="643"/>
      <c r="AK13" s="641">
        <v>9</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638</v>
      </c>
      <c r="Q14" s="642"/>
      <c r="R14" s="642"/>
      <c r="S14" s="642"/>
      <c r="T14" s="642"/>
      <c r="U14" s="642"/>
      <c r="V14" s="643"/>
      <c r="W14" s="641" t="s">
        <v>638</v>
      </c>
      <c r="X14" s="642"/>
      <c r="Y14" s="642"/>
      <c r="Z14" s="642"/>
      <c r="AA14" s="642"/>
      <c r="AB14" s="642"/>
      <c r="AC14" s="643"/>
      <c r="AD14" s="641" t="s">
        <v>638</v>
      </c>
      <c r="AE14" s="642"/>
      <c r="AF14" s="642"/>
      <c r="AG14" s="642"/>
      <c r="AH14" s="642"/>
      <c r="AI14" s="642"/>
      <c r="AJ14" s="643"/>
      <c r="AK14" s="641" t="s">
        <v>673</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638</v>
      </c>
      <c r="Q15" s="642"/>
      <c r="R15" s="642"/>
      <c r="S15" s="642"/>
      <c r="T15" s="642"/>
      <c r="U15" s="642"/>
      <c r="V15" s="643"/>
      <c r="W15" s="641" t="s">
        <v>638</v>
      </c>
      <c r="X15" s="642"/>
      <c r="Y15" s="642"/>
      <c r="Z15" s="642"/>
      <c r="AA15" s="642"/>
      <c r="AB15" s="642"/>
      <c r="AC15" s="643"/>
      <c r="AD15" s="641" t="s">
        <v>638</v>
      </c>
      <c r="AE15" s="642"/>
      <c r="AF15" s="642"/>
      <c r="AG15" s="642"/>
      <c r="AH15" s="642"/>
      <c r="AI15" s="642"/>
      <c r="AJ15" s="643"/>
      <c r="AK15" s="641" t="s">
        <v>673</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t="s">
        <v>638</v>
      </c>
      <c r="Q16" s="642"/>
      <c r="R16" s="642"/>
      <c r="S16" s="642"/>
      <c r="T16" s="642"/>
      <c r="U16" s="642"/>
      <c r="V16" s="643"/>
      <c r="W16" s="641" t="s">
        <v>638</v>
      </c>
      <c r="X16" s="642"/>
      <c r="Y16" s="642"/>
      <c r="Z16" s="642"/>
      <c r="AA16" s="642"/>
      <c r="AB16" s="642"/>
      <c r="AC16" s="643"/>
      <c r="AD16" s="641" t="s">
        <v>638</v>
      </c>
      <c r="AE16" s="642"/>
      <c r="AF16" s="642"/>
      <c r="AG16" s="642"/>
      <c r="AH16" s="642"/>
      <c r="AI16" s="642"/>
      <c r="AJ16" s="643"/>
      <c r="AK16" s="641" t="s">
        <v>673</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638</v>
      </c>
      <c r="Q17" s="642"/>
      <c r="R17" s="642"/>
      <c r="S17" s="642"/>
      <c r="T17" s="642"/>
      <c r="U17" s="642"/>
      <c r="V17" s="643"/>
      <c r="W17" s="641" t="s">
        <v>638</v>
      </c>
      <c r="X17" s="642"/>
      <c r="Y17" s="642"/>
      <c r="Z17" s="642"/>
      <c r="AA17" s="642"/>
      <c r="AB17" s="642"/>
      <c r="AC17" s="643"/>
      <c r="AD17" s="641" t="s">
        <v>638</v>
      </c>
      <c r="AE17" s="642"/>
      <c r="AF17" s="642"/>
      <c r="AG17" s="642"/>
      <c r="AH17" s="642"/>
      <c r="AI17" s="642"/>
      <c r="AJ17" s="643"/>
      <c r="AK17" s="641" t="s">
        <v>673</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9</v>
      </c>
      <c r="Q18" s="860"/>
      <c r="R18" s="860"/>
      <c r="S18" s="860"/>
      <c r="T18" s="860"/>
      <c r="U18" s="860"/>
      <c r="V18" s="861"/>
      <c r="W18" s="859">
        <f>SUM(W13:AC17)</f>
        <v>9</v>
      </c>
      <c r="X18" s="860"/>
      <c r="Y18" s="860"/>
      <c r="Z18" s="860"/>
      <c r="AA18" s="860"/>
      <c r="AB18" s="860"/>
      <c r="AC18" s="861"/>
      <c r="AD18" s="859">
        <f>SUM(AD13:AJ17)</f>
        <v>9</v>
      </c>
      <c r="AE18" s="860"/>
      <c r="AF18" s="860"/>
      <c r="AG18" s="860"/>
      <c r="AH18" s="860"/>
      <c r="AI18" s="860"/>
      <c r="AJ18" s="861"/>
      <c r="AK18" s="859">
        <f>SUM(AK13:AQ17)</f>
        <v>9</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13</v>
      </c>
      <c r="Q19" s="642"/>
      <c r="R19" s="642"/>
      <c r="S19" s="642"/>
      <c r="T19" s="642"/>
      <c r="U19" s="642"/>
      <c r="V19" s="643"/>
      <c r="W19" s="641">
        <v>13</v>
      </c>
      <c r="X19" s="642"/>
      <c r="Y19" s="642"/>
      <c r="Z19" s="642"/>
      <c r="AA19" s="642"/>
      <c r="AB19" s="642"/>
      <c r="AC19" s="643"/>
      <c r="AD19" s="641">
        <v>14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7" t="s">
        <v>10</v>
      </c>
      <c r="H20" s="858"/>
      <c r="I20" s="858"/>
      <c r="J20" s="858"/>
      <c r="K20" s="858"/>
      <c r="L20" s="858"/>
      <c r="M20" s="858"/>
      <c r="N20" s="858"/>
      <c r="O20" s="858"/>
      <c r="P20" s="301">
        <f>IF(P18=0, "-", SUM(P19)/P18)</f>
        <v>1.4444444444444444</v>
      </c>
      <c r="Q20" s="301"/>
      <c r="R20" s="301"/>
      <c r="S20" s="301"/>
      <c r="T20" s="301"/>
      <c r="U20" s="301"/>
      <c r="V20" s="301"/>
      <c r="W20" s="301">
        <f t="shared" ref="W20" si="0">IF(W18=0, "-", SUM(W19)/W18)</f>
        <v>1.4444444444444444</v>
      </c>
      <c r="X20" s="301"/>
      <c r="Y20" s="301"/>
      <c r="Z20" s="301"/>
      <c r="AA20" s="301"/>
      <c r="AB20" s="301"/>
      <c r="AC20" s="301"/>
      <c r="AD20" s="301">
        <f t="shared" ref="AD20" si="1">IF(AD18=0, "-", SUM(AD19)/AD18)</f>
        <v>1.5555555555555556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274</v>
      </c>
      <c r="H21" s="300"/>
      <c r="I21" s="300"/>
      <c r="J21" s="300"/>
      <c r="K21" s="300"/>
      <c r="L21" s="300"/>
      <c r="M21" s="300"/>
      <c r="N21" s="300"/>
      <c r="O21" s="300"/>
      <c r="P21" s="301">
        <f>IF(P19=0, "-", SUM(P19)/SUM(P13,P14))</f>
        <v>1.4444444444444444</v>
      </c>
      <c r="Q21" s="301"/>
      <c r="R21" s="301"/>
      <c r="S21" s="301"/>
      <c r="T21" s="301"/>
      <c r="U21" s="301"/>
      <c r="V21" s="301"/>
      <c r="W21" s="301">
        <f t="shared" ref="W21" si="2">IF(W19=0, "-", SUM(W19)/SUM(W13,W14))</f>
        <v>1.4444444444444444</v>
      </c>
      <c r="X21" s="301"/>
      <c r="Y21" s="301"/>
      <c r="Z21" s="301"/>
      <c r="AA21" s="301"/>
      <c r="AB21" s="301"/>
      <c r="AC21" s="301"/>
      <c r="AD21" s="301">
        <f t="shared" ref="AD21" si="3">IF(AD19=0, "-", SUM(AD19)/SUM(AD13,AD14))</f>
        <v>1.5555555555555556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625</v>
      </c>
      <c r="B22" s="955"/>
      <c r="C22" s="955"/>
      <c r="D22" s="955"/>
      <c r="E22" s="955"/>
      <c r="F22" s="956"/>
      <c r="G22" s="950" t="s">
        <v>254</v>
      </c>
      <c r="H22" s="207"/>
      <c r="I22" s="207"/>
      <c r="J22" s="207"/>
      <c r="K22" s="207"/>
      <c r="L22" s="207"/>
      <c r="M22" s="207"/>
      <c r="N22" s="207"/>
      <c r="O22" s="208"/>
      <c r="P22" s="915" t="s">
        <v>623</v>
      </c>
      <c r="Q22" s="207"/>
      <c r="R22" s="207"/>
      <c r="S22" s="207"/>
      <c r="T22" s="207"/>
      <c r="U22" s="207"/>
      <c r="V22" s="208"/>
      <c r="W22" s="915" t="s">
        <v>624</v>
      </c>
      <c r="X22" s="207"/>
      <c r="Y22" s="207"/>
      <c r="Z22" s="207"/>
      <c r="AA22" s="207"/>
      <c r="AB22" s="207"/>
      <c r="AC22" s="208"/>
      <c r="AD22" s="915" t="s">
        <v>253</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639</v>
      </c>
      <c r="H23" s="952"/>
      <c r="I23" s="952"/>
      <c r="J23" s="952"/>
      <c r="K23" s="952"/>
      <c r="L23" s="952"/>
      <c r="M23" s="952"/>
      <c r="N23" s="952"/>
      <c r="O23" s="953"/>
      <c r="P23" s="901">
        <v>9</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9</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307</v>
      </c>
      <c r="AF30" s="840"/>
      <c r="AG30" s="840"/>
      <c r="AH30" s="841"/>
      <c r="AI30" s="896" t="s">
        <v>329</v>
      </c>
      <c r="AJ30" s="896"/>
      <c r="AK30" s="896"/>
      <c r="AL30" s="839"/>
      <c r="AM30" s="896" t="s">
        <v>426</v>
      </c>
      <c r="AN30" s="896"/>
      <c r="AO30" s="896"/>
      <c r="AP30" s="839"/>
      <c r="AQ30" s="751" t="s">
        <v>184</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638</v>
      </c>
      <c r="AR31" s="186"/>
      <c r="AS31" s="121" t="s">
        <v>185</v>
      </c>
      <c r="AT31" s="122"/>
      <c r="AU31" s="185" t="s">
        <v>638</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638</v>
      </c>
      <c r="Q32" s="93"/>
      <c r="R32" s="93"/>
      <c r="S32" s="93"/>
      <c r="T32" s="93"/>
      <c r="U32" s="93"/>
      <c r="V32" s="93"/>
      <c r="W32" s="93"/>
      <c r="X32" s="94"/>
      <c r="Y32" s="455" t="s">
        <v>12</v>
      </c>
      <c r="Z32" s="515"/>
      <c r="AA32" s="516"/>
      <c r="AB32" s="445" t="s">
        <v>638</v>
      </c>
      <c r="AC32" s="445"/>
      <c r="AD32" s="445"/>
      <c r="AE32" s="203" t="s">
        <v>638</v>
      </c>
      <c r="AF32" s="204"/>
      <c r="AG32" s="204"/>
      <c r="AH32" s="204"/>
      <c r="AI32" s="203" t="s">
        <v>638</v>
      </c>
      <c r="AJ32" s="204"/>
      <c r="AK32" s="204"/>
      <c r="AL32" s="204"/>
      <c r="AM32" s="203" t="s">
        <v>673</v>
      </c>
      <c r="AN32" s="204"/>
      <c r="AO32" s="204"/>
      <c r="AP32" s="204"/>
      <c r="AQ32" s="321" t="s">
        <v>638</v>
      </c>
      <c r="AR32" s="193"/>
      <c r="AS32" s="193"/>
      <c r="AT32" s="322"/>
      <c r="AU32" s="204" t="s">
        <v>638</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t="s">
        <v>638</v>
      </c>
      <c r="AF33" s="204"/>
      <c r="AG33" s="204"/>
      <c r="AH33" s="204"/>
      <c r="AI33" s="203" t="s">
        <v>638</v>
      </c>
      <c r="AJ33" s="204"/>
      <c r="AK33" s="204"/>
      <c r="AL33" s="204"/>
      <c r="AM33" s="203" t="s">
        <v>673</v>
      </c>
      <c r="AN33" s="204"/>
      <c r="AO33" s="204"/>
      <c r="AP33" s="204"/>
      <c r="AQ33" s="321" t="s">
        <v>638</v>
      </c>
      <c r="AR33" s="193"/>
      <c r="AS33" s="193"/>
      <c r="AT33" s="322"/>
      <c r="AU33" s="204" t="s">
        <v>638</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638</v>
      </c>
      <c r="AF34" s="204"/>
      <c r="AG34" s="204"/>
      <c r="AH34" s="204"/>
      <c r="AI34" s="203" t="s">
        <v>638</v>
      </c>
      <c r="AJ34" s="204"/>
      <c r="AK34" s="204"/>
      <c r="AL34" s="204"/>
      <c r="AM34" s="203" t="s">
        <v>673</v>
      </c>
      <c r="AN34" s="204"/>
      <c r="AO34" s="204"/>
      <c r="AP34" s="204"/>
      <c r="AQ34" s="321" t="s">
        <v>638</v>
      </c>
      <c r="AR34" s="193"/>
      <c r="AS34" s="193"/>
      <c r="AT34" s="322"/>
      <c r="AU34" s="204" t="s">
        <v>638</v>
      </c>
      <c r="AV34" s="204"/>
      <c r="AW34" s="204"/>
      <c r="AX34" s="206"/>
    </row>
    <row r="35" spans="1:51" ht="23.25" customHeight="1" x14ac:dyDescent="0.15">
      <c r="A35" s="213" t="s">
        <v>297</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9"/>
      <c r="AY79">
        <f>COUNTIF($AR$79,"☑")</f>
        <v>0</v>
      </c>
    </row>
    <row r="80" spans="1:51" ht="18.75" customHeight="1" x14ac:dyDescent="0.15">
      <c r="A80" s="845"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6"/>
      <c r="B82" s="511"/>
      <c r="C82" s="409"/>
      <c r="D82" s="409"/>
      <c r="E82" s="409"/>
      <c r="F82" s="410"/>
      <c r="G82" s="660" t="s">
        <v>640</v>
      </c>
      <c r="H82" s="660"/>
      <c r="I82" s="660"/>
      <c r="J82" s="660"/>
      <c r="K82" s="660"/>
      <c r="L82" s="660"/>
      <c r="M82" s="660"/>
      <c r="N82" s="660"/>
      <c r="O82" s="660"/>
      <c r="P82" s="660"/>
      <c r="Q82" s="660"/>
      <c r="R82" s="660"/>
      <c r="S82" s="660"/>
      <c r="T82" s="660"/>
      <c r="U82" s="660"/>
      <c r="V82" s="660"/>
      <c r="W82" s="660"/>
      <c r="X82" s="660"/>
      <c r="Y82" s="660"/>
      <c r="Z82" s="660"/>
      <c r="AA82" s="661"/>
      <c r="AB82" s="865" t="s">
        <v>674</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1</v>
      </c>
    </row>
    <row r="83" spans="1:60" ht="22.5"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1</v>
      </c>
    </row>
    <row r="84" spans="1:60" ht="19.5"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1</v>
      </c>
    </row>
    <row r="85" spans="1:60" ht="18.75"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638</v>
      </c>
      <c r="AR86" s="185"/>
      <c r="AS86" s="121" t="s">
        <v>185</v>
      </c>
      <c r="AT86" s="122"/>
      <c r="AU86" s="185" t="s">
        <v>638</v>
      </c>
      <c r="AV86" s="185"/>
      <c r="AW86" s="377" t="s">
        <v>175</v>
      </c>
      <c r="AX86" s="378"/>
      <c r="AY86">
        <f t="shared" si="10"/>
        <v>1</v>
      </c>
      <c r="AZ86" s="10"/>
      <c r="BA86" s="10"/>
      <c r="BB86" s="10"/>
      <c r="BC86" s="10"/>
      <c r="BD86" s="10"/>
      <c r="BE86" s="10"/>
      <c r="BF86" s="10"/>
      <c r="BG86" s="10"/>
      <c r="BH86" s="10"/>
    </row>
    <row r="87" spans="1:60" ht="23.25" customHeight="1" x14ac:dyDescent="0.15">
      <c r="A87" s="846"/>
      <c r="B87" s="409"/>
      <c r="C87" s="409"/>
      <c r="D87" s="409"/>
      <c r="E87" s="409"/>
      <c r="F87" s="410"/>
      <c r="G87" s="92" t="s">
        <v>641</v>
      </c>
      <c r="H87" s="93"/>
      <c r="I87" s="93"/>
      <c r="J87" s="93"/>
      <c r="K87" s="93"/>
      <c r="L87" s="93"/>
      <c r="M87" s="93"/>
      <c r="N87" s="93"/>
      <c r="O87" s="94"/>
      <c r="P87" s="93" t="s">
        <v>642</v>
      </c>
      <c r="Q87" s="498"/>
      <c r="R87" s="498"/>
      <c r="S87" s="498"/>
      <c r="T87" s="498"/>
      <c r="U87" s="498"/>
      <c r="V87" s="498"/>
      <c r="W87" s="498"/>
      <c r="X87" s="499"/>
      <c r="Y87" s="545" t="s">
        <v>61</v>
      </c>
      <c r="Z87" s="546"/>
      <c r="AA87" s="547"/>
      <c r="AB87" s="445" t="s">
        <v>643</v>
      </c>
      <c r="AC87" s="445"/>
      <c r="AD87" s="445"/>
      <c r="AE87" s="203">
        <v>2650</v>
      </c>
      <c r="AF87" s="204"/>
      <c r="AG87" s="204"/>
      <c r="AH87" s="204"/>
      <c r="AI87" s="203">
        <v>2933</v>
      </c>
      <c r="AJ87" s="204"/>
      <c r="AK87" s="204"/>
      <c r="AL87" s="204"/>
      <c r="AM87" s="203">
        <v>3322</v>
      </c>
      <c r="AN87" s="204"/>
      <c r="AO87" s="204"/>
      <c r="AP87" s="204"/>
      <c r="AQ87" s="321" t="s">
        <v>638</v>
      </c>
      <c r="AR87" s="193"/>
      <c r="AS87" s="193"/>
      <c r="AT87" s="322"/>
      <c r="AU87" s="204" t="s">
        <v>638</v>
      </c>
      <c r="AV87" s="204"/>
      <c r="AW87" s="204"/>
      <c r="AX87" s="206"/>
      <c r="AY87">
        <f t="shared" si="10"/>
        <v>1</v>
      </c>
    </row>
    <row r="88" spans="1:60" ht="23.25"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638</v>
      </c>
      <c r="AC88" s="507"/>
      <c r="AD88" s="507"/>
      <c r="AE88" s="203" t="s">
        <v>638</v>
      </c>
      <c r="AF88" s="204"/>
      <c r="AG88" s="204"/>
      <c r="AH88" s="204"/>
      <c r="AI88" s="203" t="s">
        <v>638</v>
      </c>
      <c r="AJ88" s="204"/>
      <c r="AK88" s="204"/>
      <c r="AL88" s="204"/>
      <c r="AM88" s="203" t="s">
        <v>673</v>
      </c>
      <c r="AN88" s="204"/>
      <c r="AO88" s="204"/>
      <c r="AP88" s="204"/>
      <c r="AQ88" s="321" t="s">
        <v>638</v>
      </c>
      <c r="AR88" s="193"/>
      <c r="AS88" s="193"/>
      <c r="AT88" s="322"/>
      <c r="AU88" s="204" t="s">
        <v>638</v>
      </c>
      <c r="AV88" s="204"/>
      <c r="AW88" s="204"/>
      <c r="AX88" s="206"/>
      <c r="AY88">
        <f t="shared" si="10"/>
        <v>1</v>
      </c>
      <c r="AZ88" s="10"/>
      <c r="BA88" s="10"/>
      <c r="BB88" s="10"/>
      <c r="BC88" s="10"/>
    </row>
    <row r="89" spans="1:60" ht="23.25"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t="s">
        <v>638</v>
      </c>
      <c r="AF89" s="211"/>
      <c r="AG89" s="211"/>
      <c r="AH89" s="211"/>
      <c r="AI89" s="210" t="s">
        <v>638</v>
      </c>
      <c r="AJ89" s="211"/>
      <c r="AK89" s="211"/>
      <c r="AL89" s="211"/>
      <c r="AM89" s="210" t="s">
        <v>673</v>
      </c>
      <c r="AN89" s="211"/>
      <c r="AO89" s="211"/>
      <c r="AP89" s="211"/>
      <c r="AQ89" s="321" t="s">
        <v>638</v>
      </c>
      <c r="AR89" s="193"/>
      <c r="AS89" s="193"/>
      <c r="AT89" s="322"/>
      <c r="AU89" s="204" t="s">
        <v>638</v>
      </c>
      <c r="AV89" s="204"/>
      <c r="AW89" s="204"/>
      <c r="AX89" s="206"/>
      <c r="AY89">
        <f t="shared" si="10"/>
        <v>1</v>
      </c>
      <c r="AZ89" s="10"/>
      <c r="BA89" s="10"/>
      <c r="BB89" s="10"/>
      <c r="BC89" s="10"/>
      <c r="BD89" s="10"/>
      <c r="BE89" s="10"/>
      <c r="BF89" s="10"/>
      <c r="BG89" s="10"/>
      <c r="BH89" s="10"/>
    </row>
    <row r="90" spans="1:60" ht="18.75"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1</v>
      </c>
    </row>
    <row r="91" spans="1:60" ht="18.75"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t="s">
        <v>638</v>
      </c>
      <c r="AR91" s="185"/>
      <c r="AS91" s="121" t="s">
        <v>185</v>
      </c>
      <c r="AT91" s="122"/>
      <c r="AU91" s="185" t="s">
        <v>638</v>
      </c>
      <c r="AV91" s="185"/>
      <c r="AW91" s="377" t="s">
        <v>175</v>
      </c>
      <c r="AX91" s="378"/>
      <c r="AY91">
        <f>$AY$90</f>
        <v>1</v>
      </c>
      <c r="AZ91" s="10"/>
      <c r="BA91" s="10"/>
      <c r="BB91" s="10"/>
      <c r="BC91" s="10"/>
    </row>
    <row r="92" spans="1:60" ht="23.25" customHeight="1" x14ac:dyDescent="0.15">
      <c r="A92" s="846"/>
      <c r="B92" s="409"/>
      <c r="C92" s="409"/>
      <c r="D92" s="409"/>
      <c r="E92" s="409"/>
      <c r="F92" s="410"/>
      <c r="G92" s="92" t="s">
        <v>641</v>
      </c>
      <c r="H92" s="93"/>
      <c r="I92" s="93"/>
      <c r="J92" s="93"/>
      <c r="K92" s="93"/>
      <c r="L92" s="93"/>
      <c r="M92" s="93"/>
      <c r="N92" s="93"/>
      <c r="O92" s="94"/>
      <c r="P92" s="93" t="s">
        <v>644</v>
      </c>
      <c r="Q92" s="498"/>
      <c r="R92" s="498"/>
      <c r="S92" s="498"/>
      <c r="T92" s="498"/>
      <c r="U92" s="498"/>
      <c r="V92" s="498"/>
      <c r="W92" s="498"/>
      <c r="X92" s="499"/>
      <c r="Y92" s="545" t="s">
        <v>61</v>
      </c>
      <c r="Z92" s="546"/>
      <c r="AA92" s="547"/>
      <c r="AB92" s="445" t="s">
        <v>643</v>
      </c>
      <c r="AC92" s="445"/>
      <c r="AD92" s="445"/>
      <c r="AE92" s="203">
        <v>2720</v>
      </c>
      <c r="AF92" s="204"/>
      <c r="AG92" s="204"/>
      <c r="AH92" s="204"/>
      <c r="AI92" s="203">
        <v>2942</v>
      </c>
      <c r="AJ92" s="204"/>
      <c r="AK92" s="204"/>
      <c r="AL92" s="204"/>
      <c r="AM92" s="203">
        <v>3342</v>
      </c>
      <c r="AN92" s="204"/>
      <c r="AO92" s="204"/>
      <c r="AP92" s="204"/>
      <c r="AQ92" s="321" t="s">
        <v>638</v>
      </c>
      <c r="AR92" s="193"/>
      <c r="AS92" s="193"/>
      <c r="AT92" s="322"/>
      <c r="AU92" s="204" t="s">
        <v>638</v>
      </c>
      <c r="AV92" s="204"/>
      <c r="AW92" s="204"/>
      <c r="AX92" s="206"/>
      <c r="AY92">
        <f t="shared" ref="AY92:AY94" si="11">$AY$90</f>
        <v>1</v>
      </c>
      <c r="AZ92" s="10"/>
      <c r="BA92" s="10"/>
      <c r="BB92" s="10"/>
      <c r="BC92" s="10"/>
      <c r="BD92" s="10"/>
      <c r="BE92" s="10"/>
      <c r="BF92" s="10"/>
      <c r="BG92" s="10"/>
      <c r="BH92" s="10"/>
    </row>
    <row r="93" spans="1:60" ht="23.25"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t="s">
        <v>638</v>
      </c>
      <c r="AC93" s="507"/>
      <c r="AD93" s="507"/>
      <c r="AE93" s="203" t="s">
        <v>638</v>
      </c>
      <c r="AF93" s="204"/>
      <c r="AG93" s="204"/>
      <c r="AH93" s="204"/>
      <c r="AI93" s="203" t="s">
        <v>638</v>
      </c>
      <c r="AJ93" s="204"/>
      <c r="AK93" s="204"/>
      <c r="AL93" s="204"/>
      <c r="AM93" s="203" t="s">
        <v>673</v>
      </c>
      <c r="AN93" s="204"/>
      <c r="AO93" s="204"/>
      <c r="AP93" s="204"/>
      <c r="AQ93" s="321" t="s">
        <v>638</v>
      </c>
      <c r="AR93" s="193"/>
      <c r="AS93" s="193"/>
      <c r="AT93" s="322"/>
      <c r="AU93" s="204" t="s">
        <v>638</v>
      </c>
      <c r="AV93" s="204"/>
      <c r="AW93" s="204"/>
      <c r="AX93" s="206"/>
      <c r="AY93">
        <f t="shared" si="11"/>
        <v>1</v>
      </c>
    </row>
    <row r="94" spans="1:60" ht="23.25" customHeight="1" thickBot="1" x14ac:dyDescent="0.2">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t="s">
        <v>638</v>
      </c>
      <c r="AF94" s="211"/>
      <c r="AG94" s="211"/>
      <c r="AH94" s="211"/>
      <c r="AI94" s="210" t="s">
        <v>638</v>
      </c>
      <c r="AJ94" s="211"/>
      <c r="AK94" s="211"/>
      <c r="AL94" s="211"/>
      <c r="AM94" s="210" t="s">
        <v>673</v>
      </c>
      <c r="AN94" s="211"/>
      <c r="AO94" s="211"/>
      <c r="AP94" s="211"/>
      <c r="AQ94" s="321" t="s">
        <v>638</v>
      </c>
      <c r="AR94" s="193"/>
      <c r="AS94" s="193"/>
      <c r="AT94" s="322"/>
      <c r="AU94" s="204" t="s">
        <v>638</v>
      </c>
      <c r="AV94" s="204"/>
      <c r="AW94" s="204"/>
      <c r="AX94" s="206"/>
      <c r="AY94">
        <f t="shared" si="11"/>
        <v>1</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459</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12</v>
      </c>
      <c r="AF101" s="267"/>
      <c r="AG101" s="267"/>
      <c r="AH101" s="267"/>
      <c r="AI101" s="267">
        <v>12</v>
      </c>
      <c r="AJ101" s="267"/>
      <c r="AK101" s="267"/>
      <c r="AL101" s="267"/>
      <c r="AM101" s="267">
        <v>13</v>
      </c>
      <c r="AN101" s="267"/>
      <c r="AO101" s="267"/>
      <c r="AP101" s="267"/>
      <c r="AQ101" s="267" t="s">
        <v>673</v>
      </c>
      <c r="AR101" s="267"/>
      <c r="AS101" s="267"/>
      <c r="AT101" s="267"/>
      <c r="AU101" s="203" t="s">
        <v>721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12</v>
      </c>
      <c r="AF102" s="267"/>
      <c r="AG102" s="267"/>
      <c r="AH102" s="267"/>
      <c r="AI102" s="267">
        <v>12</v>
      </c>
      <c r="AJ102" s="267"/>
      <c r="AK102" s="267"/>
      <c r="AL102" s="267"/>
      <c r="AM102" s="267">
        <v>12</v>
      </c>
      <c r="AN102" s="267"/>
      <c r="AO102" s="267"/>
      <c r="AP102" s="267"/>
      <c r="AQ102" s="267">
        <v>12</v>
      </c>
      <c r="AR102" s="267"/>
      <c r="AS102" s="267"/>
      <c r="AT102" s="267"/>
      <c r="AU102" s="210" t="s">
        <v>721</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647</v>
      </c>
      <c r="H104" s="93"/>
      <c r="I104" s="93"/>
      <c r="J104" s="93"/>
      <c r="K104" s="93"/>
      <c r="L104" s="93"/>
      <c r="M104" s="93"/>
      <c r="N104" s="93"/>
      <c r="O104" s="93"/>
      <c r="P104" s="93"/>
      <c r="Q104" s="93"/>
      <c r="R104" s="93"/>
      <c r="S104" s="93"/>
      <c r="T104" s="93"/>
      <c r="U104" s="93"/>
      <c r="V104" s="93"/>
      <c r="W104" s="93"/>
      <c r="X104" s="94"/>
      <c r="Y104" s="449" t="s">
        <v>54</v>
      </c>
      <c r="Z104" s="450"/>
      <c r="AA104" s="451"/>
      <c r="AB104" s="529" t="s">
        <v>648</v>
      </c>
      <c r="AC104" s="530"/>
      <c r="AD104" s="531"/>
      <c r="AE104" s="267">
        <v>871</v>
      </c>
      <c r="AF104" s="267"/>
      <c r="AG104" s="267"/>
      <c r="AH104" s="267"/>
      <c r="AI104" s="267">
        <v>871</v>
      </c>
      <c r="AJ104" s="267"/>
      <c r="AK104" s="267"/>
      <c r="AL104" s="267"/>
      <c r="AM104" s="267">
        <v>748</v>
      </c>
      <c r="AN104" s="267"/>
      <c r="AO104" s="267"/>
      <c r="AP104" s="267"/>
      <c r="AQ104" s="267" t="s">
        <v>673</v>
      </c>
      <c r="AR104" s="267"/>
      <c r="AS104" s="267"/>
      <c r="AT104" s="267"/>
      <c r="AU104" s="267" t="s">
        <v>721</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638</v>
      </c>
      <c r="AC105" s="453"/>
      <c r="AD105" s="454"/>
      <c r="AE105" s="267" t="s">
        <v>638</v>
      </c>
      <c r="AF105" s="267"/>
      <c r="AG105" s="267"/>
      <c r="AH105" s="267"/>
      <c r="AI105" s="267" t="s">
        <v>638</v>
      </c>
      <c r="AJ105" s="267"/>
      <c r="AK105" s="267"/>
      <c r="AL105" s="267"/>
      <c r="AM105" s="267" t="s">
        <v>673</v>
      </c>
      <c r="AN105" s="267"/>
      <c r="AO105" s="267"/>
      <c r="AP105" s="267"/>
      <c r="AQ105" s="267" t="s">
        <v>673</v>
      </c>
      <c r="AR105" s="267"/>
      <c r="AS105" s="267"/>
      <c r="AT105" s="267"/>
      <c r="AU105" s="267" t="s">
        <v>721</v>
      </c>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459</v>
      </c>
      <c r="AV106" s="265"/>
      <c r="AW106" s="265"/>
      <c r="AX106" s="266"/>
      <c r="AY106">
        <f>COUNTA($G$107)</f>
        <v>1</v>
      </c>
    </row>
    <row r="107" spans="1:60" ht="23.25" customHeight="1" x14ac:dyDescent="0.15">
      <c r="A107" s="403"/>
      <c r="B107" s="404"/>
      <c r="C107" s="404"/>
      <c r="D107" s="404"/>
      <c r="E107" s="404"/>
      <c r="F107" s="405"/>
      <c r="G107" s="93" t="s">
        <v>649</v>
      </c>
      <c r="H107" s="93"/>
      <c r="I107" s="93"/>
      <c r="J107" s="93"/>
      <c r="K107" s="93"/>
      <c r="L107" s="93"/>
      <c r="M107" s="93"/>
      <c r="N107" s="93"/>
      <c r="O107" s="93"/>
      <c r="P107" s="93"/>
      <c r="Q107" s="93"/>
      <c r="R107" s="93"/>
      <c r="S107" s="93"/>
      <c r="T107" s="93"/>
      <c r="U107" s="93"/>
      <c r="V107" s="93"/>
      <c r="W107" s="93"/>
      <c r="X107" s="94"/>
      <c r="Y107" s="449" t="s">
        <v>54</v>
      </c>
      <c r="Z107" s="450"/>
      <c r="AA107" s="451"/>
      <c r="AB107" s="529" t="s">
        <v>646</v>
      </c>
      <c r="AC107" s="530"/>
      <c r="AD107" s="531"/>
      <c r="AE107" s="267">
        <v>31</v>
      </c>
      <c r="AF107" s="267"/>
      <c r="AG107" s="267"/>
      <c r="AH107" s="267"/>
      <c r="AI107" s="267">
        <v>32</v>
      </c>
      <c r="AJ107" s="267"/>
      <c r="AK107" s="267"/>
      <c r="AL107" s="267"/>
      <c r="AM107" s="267">
        <v>29</v>
      </c>
      <c r="AN107" s="267"/>
      <c r="AO107" s="267"/>
      <c r="AP107" s="267"/>
      <c r="AQ107" s="267" t="s">
        <v>673</v>
      </c>
      <c r="AR107" s="267"/>
      <c r="AS107" s="267"/>
      <c r="AT107" s="267"/>
      <c r="AU107" s="267" t="s">
        <v>721</v>
      </c>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646</v>
      </c>
      <c r="AC108" s="453"/>
      <c r="AD108" s="454"/>
      <c r="AE108" s="267">
        <v>47</v>
      </c>
      <c r="AF108" s="267"/>
      <c r="AG108" s="267"/>
      <c r="AH108" s="267"/>
      <c r="AI108" s="267">
        <v>47</v>
      </c>
      <c r="AJ108" s="267"/>
      <c r="AK108" s="267"/>
      <c r="AL108" s="267"/>
      <c r="AM108" s="267">
        <v>47</v>
      </c>
      <c r="AN108" s="267"/>
      <c r="AO108" s="267"/>
      <c r="AP108" s="267"/>
      <c r="AQ108" s="267">
        <v>47</v>
      </c>
      <c r="AR108" s="267"/>
      <c r="AS108" s="267"/>
      <c r="AT108" s="267"/>
      <c r="AU108" s="267" t="s">
        <v>721</v>
      </c>
      <c r="AV108" s="267"/>
      <c r="AW108" s="267"/>
      <c r="AX108" s="268"/>
      <c r="AY108">
        <f>$AY$106</f>
        <v>1</v>
      </c>
    </row>
    <row r="109" spans="1:60" ht="31.5"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459</v>
      </c>
      <c r="AV109" s="265"/>
      <c r="AW109" s="265"/>
      <c r="AX109" s="266"/>
      <c r="AY109">
        <f>COUNTA($G$110)</f>
        <v>1</v>
      </c>
    </row>
    <row r="110" spans="1:60" ht="23.25" customHeight="1" x14ac:dyDescent="0.15">
      <c r="A110" s="403"/>
      <c r="B110" s="404"/>
      <c r="C110" s="404"/>
      <c r="D110" s="404"/>
      <c r="E110" s="404"/>
      <c r="F110" s="405"/>
      <c r="G110" s="93" t="s">
        <v>650</v>
      </c>
      <c r="H110" s="93"/>
      <c r="I110" s="93"/>
      <c r="J110" s="93"/>
      <c r="K110" s="93"/>
      <c r="L110" s="93"/>
      <c r="M110" s="93"/>
      <c r="N110" s="93"/>
      <c r="O110" s="93"/>
      <c r="P110" s="93"/>
      <c r="Q110" s="93"/>
      <c r="R110" s="93"/>
      <c r="S110" s="93"/>
      <c r="T110" s="93"/>
      <c r="U110" s="93"/>
      <c r="V110" s="93"/>
      <c r="W110" s="93"/>
      <c r="X110" s="94"/>
      <c r="Y110" s="449" t="s">
        <v>54</v>
      </c>
      <c r="Z110" s="450"/>
      <c r="AA110" s="451"/>
      <c r="AB110" s="529" t="s">
        <v>651</v>
      </c>
      <c r="AC110" s="530"/>
      <c r="AD110" s="531"/>
      <c r="AE110" s="267">
        <v>524</v>
      </c>
      <c r="AF110" s="267"/>
      <c r="AG110" s="267"/>
      <c r="AH110" s="267"/>
      <c r="AI110" s="267">
        <v>540</v>
      </c>
      <c r="AJ110" s="267"/>
      <c r="AK110" s="267"/>
      <c r="AL110" s="267"/>
      <c r="AM110" s="267"/>
      <c r="AN110" s="267"/>
      <c r="AO110" s="267"/>
      <c r="AP110" s="267"/>
      <c r="AQ110" s="267" t="s">
        <v>673</v>
      </c>
      <c r="AR110" s="267"/>
      <c r="AS110" s="267"/>
      <c r="AT110" s="267"/>
      <c r="AU110" s="267" t="s">
        <v>721</v>
      </c>
      <c r="AV110" s="267"/>
      <c r="AW110" s="267"/>
      <c r="AX110" s="268"/>
      <c r="AY110">
        <f>$AY$109</f>
        <v>1</v>
      </c>
    </row>
    <row r="111" spans="1:60" ht="23.25"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t="s">
        <v>638</v>
      </c>
      <c r="AC111" s="453"/>
      <c r="AD111" s="454"/>
      <c r="AE111" s="267" t="s">
        <v>638</v>
      </c>
      <c r="AF111" s="267"/>
      <c r="AG111" s="267"/>
      <c r="AH111" s="267"/>
      <c r="AI111" s="267" t="s">
        <v>638</v>
      </c>
      <c r="AJ111" s="267"/>
      <c r="AK111" s="267"/>
      <c r="AL111" s="267"/>
      <c r="AM111" s="267" t="s">
        <v>673</v>
      </c>
      <c r="AN111" s="267"/>
      <c r="AO111" s="267"/>
      <c r="AP111" s="267"/>
      <c r="AQ111" s="267" t="s">
        <v>673</v>
      </c>
      <c r="AR111" s="267"/>
      <c r="AS111" s="267"/>
      <c r="AT111" s="267"/>
      <c r="AU111" s="267" t="s">
        <v>721</v>
      </c>
      <c r="AV111" s="267"/>
      <c r="AW111" s="267"/>
      <c r="AX111" s="268"/>
      <c r="AY111">
        <f>$AY$109</f>
        <v>1</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5" t="s">
        <v>460</v>
      </c>
      <c r="AR115" s="576"/>
      <c r="AS115" s="576"/>
      <c r="AT115" s="576"/>
      <c r="AU115" s="576"/>
      <c r="AV115" s="576"/>
      <c r="AW115" s="576"/>
      <c r="AX115" s="577"/>
    </row>
    <row r="116" spans="1:51" ht="23.25" customHeight="1" x14ac:dyDescent="0.15">
      <c r="A116" s="420"/>
      <c r="B116" s="421"/>
      <c r="C116" s="421"/>
      <c r="D116" s="421"/>
      <c r="E116" s="421"/>
      <c r="F116" s="422"/>
      <c r="G116" s="372" t="s">
        <v>652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653</v>
      </c>
      <c r="AC116" s="447"/>
      <c r="AD116" s="448"/>
      <c r="AE116" s="267">
        <v>198726</v>
      </c>
      <c r="AF116" s="267"/>
      <c r="AG116" s="267"/>
      <c r="AH116" s="267"/>
      <c r="AI116" s="267">
        <v>146805</v>
      </c>
      <c r="AJ116" s="267"/>
      <c r="AK116" s="267"/>
      <c r="AL116" s="267"/>
      <c r="AM116" s="267">
        <v>130950</v>
      </c>
      <c r="AN116" s="267"/>
      <c r="AO116" s="267"/>
      <c r="AP116" s="267"/>
      <c r="AQ116" s="203" t="s">
        <v>722</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654</v>
      </c>
      <c r="AC117" s="457"/>
      <c r="AD117" s="458"/>
      <c r="AE117" s="574" t="s">
        <v>655</v>
      </c>
      <c r="AF117" s="535"/>
      <c r="AG117" s="535"/>
      <c r="AH117" s="535"/>
      <c r="AI117" s="574" t="s">
        <v>656</v>
      </c>
      <c r="AJ117" s="535"/>
      <c r="AK117" s="535"/>
      <c r="AL117" s="535"/>
      <c r="AM117" s="535" t="s">
        <v>718</v>
      </c>
      <c r="AN117" s="535"/>
      <c r="AO117" s="535"/>
      <c r="AP117" s="535"/>
      <c r="AQ117" s="535" t="s">
        <v>323</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5" t="s">
        <v>460</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657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653</v>
      </c>
      <c r="AC119" s="447"/>
      <c r="AD119" s="448"/>
      <c r="AE119" s="267" t="s">
        <v>638</v>
      </c>
      <c r="AF119" s="267"/>
      <c r="AG119" s="267"/>
      <c r="AH119" s="267"/>
      <c r="AI119" s="267" t="s">
        <v>638</v>
      </c>
      <c r="AJ119" s="267"/>
      <c r="AK119" s="267"/>
      <c r="AL119" s="267"/>
      <c r="AM119" s="267" t="s">
        <v>717</v>
      </c>
      <c r="AN119" s="267"/>
      <c r="AO119" s="267"/>
      <c r="AP119" s="267"/>
      <c r="AQ119" s="267" t="s">
        <v>721</v>
      </c>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654</v>
      </c>
      <c r="AC120" s="457"/>
      <c r="AD120" s="458"/>
      <c r="AE120" s="535" t="s">
        <v>658</v>
      </c>
      <c r="AF120" s="535"/>
      <c r="AG120" s="535"/>
      <c r="AH120" s="535"/>
      <c r="AI120" s="535" t="s">
        <v>658</v>
      </c>
      <c r="AJ120" s="535"/>
      <c r="AK120" s="535"/>
      <c r="AL120" s="535"/>
      <c r="AM120" s="535" t="s">
        <v>716</v>
      </c>
      <c r="AN120" s="535"/>
      <c r="AO120" s="535"/>
      <c r="AP120" s="535"/>
      <c r="AQ120" s="535" t="s">
        <v>721</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5" t="s">
        <v>460</v>
      </c>
      <c r="AR121" s="576"/>
      <c r="AS121" s="576"/>
      <c r="AT121" s="576"/>
      <c r="AU121" s="576"/>
      <c r="AV121" s="576"/>
      <c r="AW121" s="576"/>
      <c r="AX121" s="577"/>
      <c r="AY121" s="77">
        <f>IF(SUBSTITUTE(SUBSTITUTE($G$122,"／",""),"　","")="",0,1)</f>
        <v>1</v>
      </c>
    </row>
    <row r="122" spans="1:51" ht="23.25" customHeight="1" x14ac:dyDescent="0.15">
      <c r="A122" s="420"/>
      <c r="B122" s="421"/>
      <c r="C122" s="421"/>
      <c r="D122" s="421"/>
      <c r="E122" s="421"/>
      <c r="F122" s="422"/>
      <c r="G122" s="372" t="s">
        <v>659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653</v>
      </c>
      <c r="AC122" s="447"/>
      <c r="AD122" s="448"/>
      <c r="AE122" s="267">
        <v>19658</v>
      </c>
      <c r="AF122" s="267"/>
      <c r="AG122" s="267"/>
      <c r="AH122" s="267"/>
      <c r="AI122" s="267">
        <v>19965</v>
      </c>
      <c r="AJ122" s="267"/>
      <c r="AK122" s="267"/>
      <c r="AL122" s="267"/>
      <c r="AM122" s="267"/>
      <c r="AN122" s="267"/>
      <c r="AO122" s="267"/>
      <c r="AP122" s="267"/>
      <c r="AQ122" s="267" t="s">
        <v>721</v>
      </c>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654</v>
      </c>
      <c r="AC123" s="457"/>
      <c r="AD123" s="458"/>
      <c r="AE123" s="574" t="s">
        <v>660</v>
      </c>
      <c r="AF123" s="535"/>
      <c r="AG123" s="535"/>
      <c r="AH123" s="535"/>
      <c r="AI123" s="574" t="s">
        <v>661</v>
      </c>
      <c r="AJ123" s="535"/>
      <c r="AK123" s="535"/>
      <c r="AL123" s="535"/>
      <c r="AM123" s="535"/>
      <c r="AN123" s="535"/>
      <c r="AO123" s="535"/>
      <c r="AP123" s="535"/>
      <c r="AQ123" s="535" t="s">
        <v>721</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5" t="s">
        <v>460</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457</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307</v>
      </c>
      <c r="AF127" s="232"/>
      <c r="AG127" s="232"/>
      <c r="AH127" s="232"/>
      <c r="AI127" s="232" t="s">
        <v>329</v>
      </c>
      <c r="AJ127" s="232"/>
      <c r="AK127" s="232"/>
      <c r="AL127" s="232"/>
      <c r="AM127" s="232" t="s">
        <v>426</v>
      </c>
      <c r="AN127" s="232"/>
      <c r="AO127" s="232"/>
      <c r="AP127" s="232"/>
      <c r="AQ127" s="575" t="s">
        <v>460</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662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673</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673</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638</v>
      </c>
      <c r="H154" s="93"/>
      <c r="I154" s="93"/>
      <c r="J154" s="93"/>
      <c r="K154" s="93"/>
      <c r="L154" s="93"/>
      <c r="M154" s="93"/>
      <c r="N154" s="93"/>
      <c r="O154" s="93"/>
      <c r="P154" s="94"/>
      <c r="Q154" s="113" t="s">
        <v>638</v>
      </c>
      <c r="R154" s="93"/>
      <c r="S154" s="93"/>
      <c r="T154" s="93"/>
      <c r="U154" s="93"/>
      <c r="V154" s="93"/>
      <c r="W154" s="93"/>
      <c r="X154" s="93"/>
      <c r="Y154" s="93"/>
      <c r="Z154" s="93"/>
      <c r="AA154" s="275"/>
      <c r="AB154" s="129" t="s">
        <v>638</v>
      </c>
      <c r="AC154" s="130"/>
      <c r="AD154" s="130"/>
      <c r="AE154" s="135" t="s">
        <v>638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673</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715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589</v>
      </c>
      <c r="D430" s="913"/>
      <c r="E430" s="160" t="s">
        <v>316</v>
      </c>
      <c r="F430" s="879"/>
      <c r="G430" s="880" t="s">
        <v>204</v>
      </c>
      <c r="H430" s="111"/>
      <c r="I430" s="111"/>
      <c r="J430" s="881" t="s">
        <v>638</v>
      </c>
      <c r="K430" s="882"/>
      <c r="L430" s="882"/>
      <c r="M430" s="882"/>
      <c r="N430" s="882"/>
      <c r="O430" s="882"/>
      <c r="P430" s="882"/>
      <c r="Q430" s="882"/>
      <c r="R430" s="882"/>
      <c r="S430" s="882"/>
      <c r="T430" s="883"/>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hidden="1"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c r="AN433" s="193"/>
      <c r="AO433" s="193"/>
      <c r="AP433" s="322"/>
      <c r="AQ433" s="321" t="s">
        <v>638</v>
      </c>
      <c r="AR433" s="193"/>
      <c r="AS433" s="193"/>
      <c r="AT433" s="322"/>
      <c r="AU433" s="193" t="s">
        <v>638</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c r="AN434" s="193"/>
      <c r="AO434" s="193"/>
      <c r="AP434" s="322"/>
      <c r="AQ434" s="321" t="s">
        <v>638</v>
      </c>
      <c r="AR434" s="193"/>
      <c r="AS434" s="193"/>
      <c r="AT434" s="322"/>
      <c r="AU434" s="193" t="s">
        <v>638</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hidden="1"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c r="AN458" s="193"/>
      <c r="AO458" s="193"/>
      <c r="AP458" s="322"/>
      <c r="AQ458" s="321" t="s">
        <v>638</v>
      </c>
      <c r="AR458" s="193"/>
      <c r="AS458" s="193"/>
      <c r="AT458" s="322"/>
      <c r="AU458" s="193" t="s">
        <v>638</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c r="AN459" s="193"/>
      <c r="AO459" s="193"/>
      <c r="AP459" s="322"/>
      <c r="AQ459" s="321" t="s">
        <v>638</v>
      </c>
      <c r="AR459" s="193"/>
      <c r="AS459" s="193"/>
      <c r="AT459" s="322"/>
      <c r="AU459" s="193" t="s">
        <v>638</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customHeight="1" x14ac:dyDescent="0.15">
      <c r="A484" s="175"/>
      <c r="B484" s="172"/>
      <c r="C484" s="166"/>
      <c r="D484" s="172"/>
      <c r="E484" s="160" t="s">
        <v>319</v>
      </c>
      <c r="F484" s="161"/>
      <c r="G484" s="880" t="s">
        <v>204</v>
      </c>
      <c r="H484" s="111"/>
      <c r="I484" s="111"/>
      <c r="J484" s="881" t="s">
        <v>673</v>
      </c>
      <c r="K484" s="882"/>
      <c r="L484" s="882"/>
      <c r="M484" s="882"/>
      <c r="N484" s="882"/>
      <c r="O484" s="882"/>
      <c r="P484" s="882"/>
      <c r="Q484" s="882"/>
      <c r="R484" s="882"/>
      <c r="S484" s="882"/>
      <c r="T484" s="883"/>
      <c r="U484" s="572" t="s">
        <v>673</v>
      </c>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1</v>
      </c>
    </row>
    <row r="486" spans="1:51" ht="18.75"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t="s">
        <v>673</v>
      </c>
      <c r="AF486" s="186"/>
      <c r="AG486" s="121" t="s">
        <v>185</v>
      </c>
      <c r="AH486" s="122"/>
      <c r="AI486" s="320"/>
      <c r="AJ486" s="320"/>
      <c r="AK486" s="320"/>
      <c r="AL486" s="142"/>
      <c r="AM486" s="320"/>
      <c r="AN486" s="320"/>
      <c r="AO486" s="320"/>
      <c r="AP486" s="142"/>
      <c r="AQ486" s="235" t="s">
        <v>673</v>
      </c>
      <c r="AR486" s="186"/>
      <c r="AS486" s="121" t="s">
        <v>185</v>
      </c>
      <c r="AT486" s="122"/>
      <c r="AU486" s="186" t="s">
        <v>673</v>
      </c>
      <c r="AV486" s="186"/>
      <c r="AW486" s="121" t="s">
        <v>175</v>
      </c>
      <c r="AX486" s="181"/>
      <c r="AY486">
        <f>$AY$485</f>
        <v>1</v>
      </c>
    </row>
    <row r="487" spans="1:51" ht="23.25" customHeight="1" x14ac:dyDescent="0.15">
      <c r="A487" s="175"/>
      <c r="B487" s="172"/>
      <c r="C487" s="166"/>
      <c r="D487" s="172"/>
      <c r="E487" s="323"/>
      <c r="F487" s="324"/>
      <c r="G487" s="92" t="s">
        <v>673</v>
      </c>
      <c r="H487" s="93"/>
      <c r="I487" s="93"/>
      <c r="J487" s="93"/>
      <c r="K487" s="93"/>
      <c r="L487" s="93"/>
      <c r="M487" s="93"/>
      <c r="N487" s="93"/>
      <c r="O487" s="93"/>
      <c r="P487" s="93"/>
      <c r="Q487" s="93"/>
      <c r="R487" s="93"/>
      <c r="S487" s="93"/>
      <c r="T487" s="93"/>
      <c r="U487" s="93"/>
      <c r="V487" s="93"/>
      <c r="W487" s="93"/>
      <c r="X487" s="94"/>
      <c r="Y487" s="187" t="s">
        <v>12</v>
      </c>
      <c r="Z487" s="188"/>
      <c r="AA487" s="189"/>
      <c r="AB487" s="199" t="s">
        <v>673</v>
      </c>
      <c r="AC487" s="199"/>
      <c r="AD487" s="199"/>
      <c r="AE487" s="321" t="s">
        <v>673</v>
      </c>
      <c r="AF487" s="193"/>
      <c r="AG487" s="193"/>
      <c r="AH487" s="193"/>
      <c r="AI487" s="321" t="s">
        <v>673</v>
      </c>
      <c r="AJ487" s="193"/>
      <c r="AK487" s="193"/>
      <c r="AL487" s="193"/>
      <c r="AM487" s="321" t="s">
        <v>673</v>
      </c>
      <c r="AN487" s="193"/>
      <c r="AO487" s="193"/>
      <c r="AP487" s="322"/>
      <c r="AQ487" s="321" t="s">
        <v>673</v>
      </c>
      <c r="AR487" s="193"/>
      <c r="AS487" s="193"/>
      <c r="AT487" s="322"/>
      <c r="AU487" s="193" t="s">
        <v>673</v>
      </c>
      <c r="AV487" s="193"/>
      <c r="AW487" s="193"/>
      <c r="AX487" s="194"/>
      <c r="AY487">
        <f t="shared" ref="AY487:AY489" si="73">$AY$485</f>
        <v>1</v>
      </c>
    </row>
    <row r="488" spans="1:51" ht="23.25"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t="s">
        <v>673</v>
      </c>
      <c r="AC488" s="191"/>
      <c r="AD488" s="191"/>
      <c r="AE488" s="321" t="s">
        <v>673</v>
      </c>
      <c r="AF488" s="193"/>
      <c r="AG488" s="193"/>
      <c r="AH488" s="322"/>
      <c r="AI488" s="321" t="s">
        <v>673</v>
      </c>
      <c r="AJ488" s="193"/>
      <c r="AK488" s="193"/>
      <c r="AL488" s="193"/>
      <c r="AM488" s="321" t="s">
        <v>673</v>
      </c>
      <c r="AN488" s="193"/>
      <c r="AO488" s="193"/>
      <c r="AP488" s="322"/>
      <c r="AQ488" s="321" t="s">
        <v>673</v>
      </c>
      <c r="AR488" s="193"/>
      <c r="AS488" s="193"/>
      <c r="AT488" s="322"/>
      <c r="AU488" s="193" t="s">
        <v>673</v>
      </c>
      <c r="AV488" s="193"/>
      <c r="AW488" s="193"/>
      <c r="AX488" s="194"/>
      <c r="AY488">
        <f t="shared" si="73"/>
        <v>1</v>
      </c>
    </row>
    <row r="489" spans="1:51" ht="23.25"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t="s">
        <v>673</v>
      </c>
      <c r="AF489" s="193"/>
      <c r="AG489" s="193"/>
      <c r="AH489" s="322"/>
      <c r="AI489" s="321" t="s">
        <v>673</v>
      </c>
      <c r="AJ489" s="193"/>
      <c r="AK489" s="193"/>
      <c r="AL489" s="193"/>
      <c r="AM489" s="321" t="s">
        <v>673</v>
      </c>
      <c r="AN489" s="193"/>
      <c r="AO489" s="193"/>
      <c r="AP489" s="322"/>
      <c r="AQ489" s="321" t="s">
        <v>673</v>
      </c>
      <c r="AR489" s="193"/>
      <c r="AS489" s="193"/>
      <c r="AT489" s="322"/>
      <c r="AU489" s="193" t="s">
        <v>673</v>
      </c>
      <c r="AV489" s="193"/>
      <c r="AW489" s="193"/>
      <c r="AX489" s="194"/>
      <c r="AY489">
        <f t="shared" si="73"/>
        <v>1</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1</v>
      </c>
    </row>
    <row r="511" spans="1:51" ht="18.75"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t="s">
        <v>673</v>
      </c>
      <c r="AF511" s="186"/>
      <c r="AG511" s="121" t="s">
        <v>185</v>
      </c>
      <c r="AH511" s="122"/>
      <c r="AI511" s="320"/>
      <c r="AJ511" s="320"/>
      <c r="AK511" s="320"/>
      <c r="AL511" s="142"/>
      <c r="AM511" s="320"/>
      <c r="AN511" s="320"/>
      <c r="AO511" s="320"/>
      <c r="AP511" s="142"/>
      <c r="AQ511" s="235" t="s">
        <v>673</v>
      </c>
      <c r="AR511" s="186"/>
      <c r="AS511" s="121" t="s">
        <v>185</v>
      </c>
      <c r="AT511" s="122"/>
      <c r="AU511" s="186" t="s">
        <v>673</v>
      </c>
      <c r="AV511" s="186"/>
      <c r="AW511" s="121" t="s">
        <v>175</v>
      </c>
      <c r="AX511" s="181"/>
      <c r="AY511">
        <f>$AY$510</f>
        <v>1</v>
      </c>
    </row>
    <row r="512" spans="1:51" ht="23.25" customHeight="1" x14ac:dyDescent="0.15">
      <c r="A512" s="175"/>
      <c r="B512" s="172"/>
      <c r="C512" s="166"/>
      <c r="D512" s="172"/>
      <c r="E512" s="323"/>
      <c r="F512" s="324"/>
      <c r="G512" s="92" t="s">
        <v>673</v>
      </c>
      <c r="H512" s="93"/>
      <c r="I512" s="93"/>
      <c r="J512" s="93"/>
      <c r="K512" s="93"/>
      <c r="L512" s="93"/>
      <c r="M512" s="93"/>
      <c r="N512" s="93"/>
      <c r="O512" s="93"/>
      <c r="P512" s="93"/>
      <c r="Q512" s="93"/>
      <c r="R512" s="93"/>
      <c r="S512" s="93"/>
      <c r="T512" s="93"/>
      <c r="U512" s="93"/>
      <c r="V512" s="93"/>
      <c r="W512" s="93"/>
      <c r="X512" s="94"/>
      <c r="Y512" s="187" t="s">
        <v>12</v>
      </c>
      <c r="Z512" s="188"/>
      <c r="AA512" s="189"/>
      <c r="AB512" s="199" t="s">
        <v>673</v>
      </c>
      <c r="AC512" s="199"/>
      <c r="AD512" s="199"/>
      <c r="AE512" s="321" t="s">
        <v>673</v>
      </c>
      <c r="AF512" s="193"/>
      <c r="AG512" s="193"/>
      <c r="AH512" s="193"/>
      <c r="AI512" s="321" t="s">
        <v>673</v>
      </c>
      <c r="AJ512" s="193"/>
      <c r="AK512" s="193"/>
      <c r="AL512" s="193"/>
      <c r="AM512" s="321" t="s">
        <v>673</v>
      </c>
      <c r="AN512" s="193"/>
      <c r="AO512" s="193"/>
      <c r="AP512" s="322"/>
      <c r="AQ512" s="321" t="s">
        <v>673</v>
      </c>
      <c r="AR512" s="193"/>
      <c r="AS512" s="193"/>
      <c r="AT512" s="322"/>
      <c r="AU512" s="193" t="s">
        <v>673</v>
      </c>
      <c r="AV512" s="193"/>
      <c r="AW512" s="193"/>
      <c r="AX512" s="194"/>
      <c r="AY512">
        <f t="shared" ref="AY512:AY514" si="78">$AY$510</f>
        <v>1</v>
      </c>
    </row>
    <row r="513" spans="1:51" ht="23.25"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t="s">
        <v>673</v>
      </c>
      <c r="AC513" s="191"/>
      <c r="AD513" s="191"/>
      <c r="AE513" s="321" t="s">
        <v>673</v>
      </c>
      <c r="AF513" s="193"/>
      <c r="AG513" s="193"/>
      <c r="AH513" s="322"/>
      <c r="AI513" s="321" t="s">
        <v>673</v>
      </c>
      <c r="AJ513" s="193"/>
      <c r="AK513" s="193"/>
      <c r="AL513" s="193"/>
      <c r="AM513" s="321" t="s">
        <v>673</v>
      </c>
      <c r="AN513" s="193"/>
      <c r="AO513" s="193"/>
      <c r="AP513" s="322"/>
      <c r="AQ513" s="321" t="s">
        <v>673</v>
      </c>
      <c r="AR513" s="193"/>
      <c r="AS513" s="193"/>
      <c r="AT513" s="322"/>
      <c r="AU513" s="193" t="s">
        <v>673</v>
      </c>
      <c r="AV513" s="193"/>
      <c r="AW513" s="193"/>
      <c r="AX513" s="194"/>
      <c r="AY513">
        <f t="shared" si="78"/>
        <v>1</v>
      </c>
    </row>
    <row r="514" spans="1:51" ht="23.25"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t="s">
        <v>673</v>
      </c>
      <c r="AF514" s="193"/>
      <c r="AG514" s="193"/>
      <c r="AH514" s="322"/>
      <c r="AI514" s="321" t="s">
        <v>673</v>
      </c>
      <c r="AJ514" s="193"/>
      <c r="AK514" s="193"/>
      <c r="AL514" s="193"/>
      <c r="AM514" s="321" t="s">
        <v>673</v>
      </c>
      <c r="AN514" s="193"/>
      <c r="AO514" s="193"/>
      <c r="AP514" s="322"/>
      <c r="AQ514" s="321" t="s">
        <v>673</v>
      </c>
      <c r="AR514" s="193"/>
      <c r="AS514" s="193"/>
      <c r="AT514" s="322"/>
      <c r="AU514" s="193" t="s">
        <v>673</v>
      </c>
      <c r="AV514" s="193"/>
      <c r="AW514" s="193"/>
      <c r="AX514" s="194"/>
      <c r="AY514">
        <f t="shared" si="78"/>
        <v>1</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0" t="s">
        <v>204</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0" t="s">
        <v>204</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0" t="s">
        <v>204</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673</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38.2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672</v>
      </c>
      <c r="AE702" s="327"/>
      <c r="AF702" s="327"/>
      <c r="AG702" s="364" t="s">
        <v>706</v>
      </c>
      <c r="AH702" s="365"/>
      <c r="AI702" s="365"/>
      <c r="AJ702" s="365"/>
      <c r="AK702" s="365"/>
      <c r="AL702" s="365"/>
      <c r="AM702" s="365"/>
      <c r="AN702" s="365"/>
      <c r="AO702" s="365"/>
      <c r="AP702" s="365"/>
      <c r="AQ702" s="365"/>
      <c r="AR702" s="365"/>
      <c r="AS702" s="365"/>
      <c r="AT702" s="365"/>
      <c r="AU702" s="365"/>
      <c r="AV702" s="365"/>
      <c r="AW702" s="365"/>
      <c r="AX702" s="366"/>
    </row>
    <row r="703" spans="1:51" ht="39.7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672</v>
      </c>
      <c r="AE703" s="308"/>
      <c r="AF703" s="308"/>
      <c r="AG703" s="89" t="s">
        <v>707</v>
      </c>
      <c r="AH703" s="90"/>
      <c r="AI703" s="90"/>
      <c r="AJ703" s="90"/>
      <c r="AK703" s="90"/>
      <c r="AL703" s="90"/>
      <c r="AM703" s="90"/>
      <c r="AN703" s="90"/>
      <c r="AO703" s="90"/>
      <c r="AP703" s="90"/>
      <c r="AQ703" s="90"/>
      <c r="AR703" s="90"/>
      <c r="AS703" s="90"/>
      <c r="AT703" s="90"/>
      <c r="AU703" s="90"/>
      <c r="AV703" s="90"/>
      <c r="AW703" s="90"/>
      <c r="AX703" s="91"/>
    </row>
    <row r="704" spans="1:51" ht="54"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672</v>
      </c>
      <c r="AE704" s="767"/>
      <c r="AF704" s="767"/>
      <c r="AG704" s="153" t="s">
        <v>708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672</v>
      </c>
      <c r="AE705" s="699"/>
      <c r="AF705" s="699"/>
      <c r="AG705" s="113" t="s">
        <v>724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705</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705</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675</v>
      </c>
      <c r="AE708" s="589"/>
      <c r="AF708" s="589"/>
      <c r="AG708" s="726" t="s">
        <v>673</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672</v>
      </c>
      <c r="AE709" s="308"/>
      <c r="AF709" s="308"/>
      <c r="AG709" s="89" t="s">
        <v>709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675</v>
      </c>
      <c r="AE710" s="308"/>
      <c r="AF710" s="308"/>
      <c r="AG710" s="89" t="s">
        <v>673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672</v>
      </c>
      <c r="AE711" s="308"/>
      <c r="AF711" s="308"/>
      <c r="AG711" s="89" t="s">
        <v>710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675</v>
      </c>
      <c r="AE712" s="767"/>
      <c r="AF712" s="767"/>
      <c r="AG712" s="791" t="s">
        <v>673</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675</v>
      </c>
      <c r="AE713" s="308"/>
      <c r="AF713" s="647"/>
      <c r="AG713" s="89" t="s">
        <v>673</v>
      </c>
      <c r="AH713" s="90"/>
      <c r="AI713" s="90"/>
      <c r="AJ713" s="90"/>
      <c r="AK713" s="90"/>
      <c r="AL713" s="90"/>
      <c r="AM713" s="90"/>
      <c r="AN713" s="90"/>
      <c r="AO713" s="90"/>
      <c r="AP713" s="90"/>
      <c r="AQ713" s="90"/>
      <c r="AR713" s="90"/>
      <c r="AS713" s="90"/>
      <c r="AT713" s="90"/>
      <c r="AU713" s="90"/>
      <c r="AV713" s="90"/>
      <c r="AW713" s="90"/>
      <c r="AX713" s="91"/>
    </row>
    <row r="714" spans="1:50" ht="36"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672</v>
      </c>
      <c r="AE714" s="789"/>
      <c r="AF714" s="790"/>
      <c r="AG714" s="720" t="s">
        <v>711</v>
      </c>
      <c r="AH714" s="721"/>
      <c r="AI714" s="721"/>
      <c r="AJ714" s="721"/>
      <c r="AK714" s="721"/>
      <c r="AL714" s="721"/>
      <c r="AM714" s="721"/>
      <c r="AN714" s="721"/>
      <c r="AO714" s="721"/>
      <c r="AP714" s="721"/>
      <c r="AQ714" s="721"/>
      <c r="AR714" s="721"/>
      <c r="AS714" s="721"/>
      <c r="AT714" s="721"/>
      <c r="AU714" s="721"/>
      <c r="AV714" s="721"/>
      <c r="AW714" s="721"/>
      <c r="AX714" s="722"/>
    </row>
    <row r="715" spans="1:50" ht="78"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672</v>
      </c>
      <c r="AE715" s="589"/>
      <c r="AF715" s="640"/>
      <c r="AG715" s="726" t="s">
        <v>712</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672</v>
      </c>
      <c r="AE716" s="611"/>
      <c r="AF716" s="611"/>
      <c r="AG716" s="89" t="s">
        <v>713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672</v>
      </c>
      <c r="AE717" s="308"/>
      <c r="AF717" s="308"/>
      <c r="AG717" s="89" t="s">
        <v>720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675</v>
      </c>
      <c r="AE718" s="308"/>
      <c r="AF718" s="308"/>
      <c r="AG718" s="115" t="s">
        <v>673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c r="AE719" s="589"/>
      <c r="AF719" s="589"/>
      <c r="AG719" s="113" t="s">
        <v>673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673</v>
      </c>
      <c r="K721" s="273"/>
      <c r="L721" s="63" t="str">
        <f>IF(M721="","","-")</f>
        <v/>
      </c>
      <c r="M721" s="64"/>
      <c r="N721" s="286" t="s">
        <v>638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6" t="s">
        <v>52</v>
      </c>
      <c r="D726" s="818"/>
      <c r="E726" s="818"/>
      <c r="F726" s="819"/>
      <c r="G726" s="561" t="s">
        <v>676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723</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590</v>
      </c>
      <c r="B737" s="196"/>
      <c r="C737" s="196"/>
      <c r="D737" s="197"/>
      <c r="E737" s="936" t="s">
        <v>664</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6" t="s">
        <v>314</v>
      </c>
      <c r="B738" s="346"/>
      <c r="C738" s="346"/>
      <c r="D738" s="346"/>
      <c r="E738" s="936" t="s">
        <v>665</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6" t="s">
        <v>313</v>
      </c>
      <c r="B739" s="346"/>
      <c r="C739" s="346"/>
      <c r="D739" s="346"/>
      <c r="E739" s="936" t="s">
        <v>666</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6" t="s">
        <v>312</v>
      </c>
      <c r="B740" s="346"/>
      <c r="C740" s="346"/>
      <c r="D740" s="346"/>
      <c r="E740" s="936" t="s">
        <v>667</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6" t="s">
        <v>311</v>
      </c>
      <c r="B741" s="346"/>
      <c r="C741" s="346"/>
      <c r="D741" s="346"/>
      <c r="E741" s="936" t="s">
        <v>668</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6" t="s">
        <v>310</v>
      </c>
      <c r="B742" s="346"/>
      <c r="C742" s="346"/>
      <c r="D742" s="346"/>
      <c r="E742" s="936" t="s">
        <v>669</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6" t="s">
        <v>309</v>
      </c>
      <c r="B743" s="346"/>
      <c r="C743" s="346"/>
      <c r="D743" s="346"/>
      <c r="E743" s="936" t="s">
        <v>669</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6" t="s">
        <v>308</v>
      </c>
      <c r="B744" s="346"/>
      <c r="C744" s="346"/>
      <c r="D744" s="346"/>
      <c r="E744" s="936" t="s">
        <v>670</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6" t="s">
        <v>307</v>
      </c>
      <c r="B745" s="346"/>
      <c r="C745" s="346"/>
      <c r="D745" s="346"/>
      <c r="E745" s="973" t="s">
        <v>671</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6" t="s">
        <v>463</v>
      </c>
      <c r="B746" s="346"/>
      <c r="C746" s="346"/>
      <c r="D746" s="346"/>
      <c r="E746" s="942" t="s">
        <v>628</v>
      </c>
      <c r="F746" s="940"/>
      <c r="G746" s="940"/>
      <c r="H746" s="85" t="str">
        <f>IF(E746="","","-")</f>
        <v>-</v>
      </c>
      <c r="I746" s="940"/>
      <c r="J746" s="940"/>
      <c r="K746" s="85" t="str">
        <f>IF(I746="","","-")</f>
        <v/>
      </c>
      <c r="L746" s="941">
        <v>236</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6" t="s">
        <v>426</v>
      </c>
      <c r="B747" s="346"/>
      <c r="C747" s="346"/>
      <c r="D747" s="346"/>
      <c r="E747" s="942" t="s">
        <v>628</v>
      </c>
      <c r="F747" s="940"/>
      <c r="G747" s="940"/>
      <c r="H747" s="85" t="str">
        <f>IF(E747="","","-")</f>
        <v>-</v>
      </c>
      <c r="I747" s="940"/>
      <c r="J747" s="940"/>
      <c r="K747" s="85" t="str">
        <f>IF(I747="","","-")</f>
        <v/>
      </c>
      <c r="L747" s="941">
        <v>244</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301</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303</v>
      </c>
      <c r="B787" s="613"/>
      <c r="C787" s="613"/>
      <c r="D787" s="613"/>
      <c r="E787" s="613"/>
      <c r="F787" s="614"/>
      <c r="G787" s="579" t="s">
        <v>678</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679</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44.1"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44.1" customHeight="1" x14ac:dyDescent="0.15">
      <c r="A789" s="615"/>
      <c r="B789" s="616"/>
      <c r="C789" s="616"/>
      <c r="D789" s="616"/>
      <c r="E789" s="616"/>
      <c r="F789" s="617"/>
      <c r="G789" s="654"/>
      <c r="H789" s="655"/>
      <c r="I789" s="655"/>
      <c r="J789" s="655"/>
      <c r="K789" s="656"/>
      <c r="L789" s="648"/>
      <c r="M789" s="649"/>
      <c r="N789" s="649"/>
      <c r="O789" s="649"/>
      <c r="P789" s="649"/>
      <c r="Q789" s="649"/>
      <c r="R789" s="649"/>
      <c r="S789" s="649"/>
      <c r="T789" s="649"/>
      <c r="U789" s="649"/>
      <c r="V789" s="649"/>
      <c r="W789" s="649"/>
      <c r="X789" s="650"/>
      <c r="Y789" s="367"/>
      <c r="Z789" s="368"/>
      <c r="AA789" s="368"/>
      <c r="AB789" s="786"/>
      <c r="AC789" s="654" t="s">
        <v>680</v>
      </c>
      <c r="AD789" s="655"/>
      <c r="AE789" s="655"/>
      <c r="AF789" s="655"/>
      <c r="AG789" s="656"/>
      <c r="AH789" s="648" t="s">
        <v>681</v>
      </c>
      <c r="AI789" s="649"/>
      <c r="AJ789" s="649"/>
      <c r="AK789" s="649"/>
      <c r="AL789" s="649"/>
      <c r="AM789" s="649"/>
      <c r="AN789" s="649"/>
      <c r="AO789" s="649"/>
      <c r="AP789" s="649"/>
      <c r="AQ789" s="649"/>
      <c r="AR789" s="649"/>
      <c r="AS789" s="649"/>
      <c r="AT789" s="650"/>
      <c r="AU789" s="367">
        <v>2.2000000000000002</v>
      </c>
      <c r="AV789" s="368"/>
      <c r="AW789" s="368"/>
      <c r="AX789" s="369"/>
    </row>
    <row r="790" spans="1:51" ht="44.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t="s">
        <v>682</v>
      </c>
      <c r="AD790" s="591"/>
      <c r="AE790" s="591"/>
      <c r="AF790" s="591"/>
      <c r="AG790" s="592"/>
      <c r="AH790" s="582" t="s">
        <v>683</v>
      </c>
      <c r="AI790" s="583"/>
      <c r="AJ790" s="583"/>
      <c r="AK790" s="583"/>
      <c r="AL790" s="583"/>
      <c r="AM790" s="583"/>
      <c r="AN790" s="583"/>
      <c r="AO790" s="583"/>
      <c r="AP790" s="583"/>
      <c r="AQ790" s="583"/>
      <c r="AR790" s="583"/>
      <c r="AS790" s="583"/>
      <c r="AT790" s="584"/>
      <c r="AU790" s="585">
        <v>0.2</v>
      </c>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2.4000000000000004</v>
      </c>
      <c r="AV799" s="813"/>
      <c r="AW799" s="813"/>
      <c r="AX799" s="815"/>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6"/>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2" customHeight="1" x14ac:dyDescent="0.15">
      <c r="A845" s="355">
        <v>1</v>
      </c>
      <c r="B845" s="355">
        <v>1</v>
      </c>
      <c r="C845" s="343" t="s">
        <v>685</v>
      </c>
      <c r="D845" s="328"/>
      <c r="E845" s="328"/>
      <c r="F845" s="328"/>
      <c r="G845" s="328"/>
      <c r="H845" s="328"/>
      <c r="I845" s="328"/>
      <c r="J845" s="329">
        <v>8000020370002</v>
      </c>
      <c r="K845" s="330"/>
      <c r="L845" s="330"/>
      <c r="M845" s="330"/>
      <c r="N845" s="330"/>
      <c r="O845" s="330"/>
      <c r="P845" s="344" t="s">
        <v>684</v>
      </c>
      <c r="Q845" s="331"/>
      <c r="R845" s="331"/>
      <c r="S845" s="331"/>
      <c r="T845" s="331"/>
      <c r="U845" s="331"/>
      <c r="V845" s="331"/>
      <c r="W845" s="331"/>
      <c r="X845" s="331"/>
      <c r="Y845" s="332">
        <v>0.4</v>
      </c>
      <c r="Z845" s="333"/>
      <c r="AA845" s="333"/>
      <c r="AB845" s="334"/>
      <c r="AC845" s="335" t="s">
        <v>79</v>
      </c>
      <c r="AD845" s="336"/>
      <c r="AE845" s="336"/>
      <c r="AF845" s="336"/>
      <c r="AG845" s="336"/>
      <c r="AH845" s="351" t="s">
        <v>673</v>
      </c>
      <c r="AI845" s="352"/>
      <c r="AJ845" s="352"/>
      <c r="AK845" s="352"/>
      <c r="AL845" s="339" t="s">
        <v>673</v>
      </c>
      <c r="AM845" s="340"/>
      <c r="AN845" s="340"/>
      <c r="AO845" s="341"/>
      <c r="AP845" s="342" t="s">
        <v>673</v>
      </c>
      <c r="AQ845" s="342"/>
      <c r="AR845" s="342"/>
      <c r="AS845" s="342"/>
      <c r="AT845" s="342"/>
      <c r="AU845" s="342"/>
      <c r="AV845" s="342"/>
      <c r="AW845" s="342"/>
      <c r="AX845" s="342"/>
    </row>
    <row r="846" spans="1:51" ht="42" customHeight="1" x14ac:dyDescent="0.15">
      <c r="A846" s="355">
        <v>2</v>
      </c>
      <c r="B846" s="355">
        <v>1</v>
      </c>
      <c r="C846" s="343" t="s">
        <v>686</v>
      </c>
      <c r="D846" s="328"/>
      <c r="E846" s="328"/>
      <c r="F846" s="328"/>
      <c r="G846" s="328"/>
      <c r="H846" s="328"/>
      <c r="I846" s="328"/>
      <c r="J846" s="329">
        <v>2000020350001</v>
      </c>
      <c r="K846" s="330"/>
      <c r="L846" s="330"/>
      <c r="M846" s="330"/>
      <c r="N846" s="330"/>
      <c r="O846" s="330"/>
      <c r="P846" s="344" t="s">
        <v>684</v>
      </c>
      <c r="Q846" s="331"/>
      <c r="R846" s="331"/>
      <c r="S846" s="331"/>
      <c r="T846" s="331"/>
      <c r="U846" s="331"/>
      <c r="V846" s="331"/>
      <c r="W846" s="331"/>
      <c r="X846" s="331"/>
      <c r="Y846" s="332">
        <v>0.3</v>
      </c>
      <c r="Z846" s="333"/>
      <c r="AA846" s="333"/>
      <c r="AB846" s="334"/>
      <c r="AC846" s="335" t="s">
        <v>79</v>
      </c>
      <c r="AD846" s="336"/>
      <c r="AE846" s="336"/>
      <c r="AF846" s="336"/>
      <c r="AG846" s="336"/>
      <c r="AH846" s="351" t="s">
        <v>673</v>
      </c>
      <c r="AI846" s="352"/>
      <c r="AJ846" s="352"/>
      <c r="AK846" s="352"/>
      <c r="AL846" s="339" t="s">
        <v>673</v>
      </c>
      <c r="AM846" s="340"/>
      <c r="AN846" s="340"/>
      <c r="AO846" s="341"/>
      <c r="AP846" s="342" t="s">
        <v>673</v>
      </c>
      <c r="AQ846" s="342"/>
      <c r="AR846" s="342"/>
      <c r="AS846" s="342"/>
      <c r="AT846" s="342"/>
      <c r="AU846" s="342"/>
      <c r="AV846" s="342"/>
      <c r="AW846" s="342"/>
      <c r="AX846" s="342"/>
      <c r="AY846">
        <f>COUNTA($C$846)</f>
        <v>1</v>
      </c>
    </row>
    <row r="847" spans="1:51" ht="42" customHeight="1" x14ac:dyDescent="0.15">
      <c r="A847" s="355">
        <v>3</v>
      </c>
      <c r="B847" s="355">
        <v>1</v>
      </c>
      <c r="C847" s="343" t="s">
        <v>687</v>
      </c>
      <c r="D847" s="328"/>
      <c r="E847" s="328"/>
      <c r="F847" s="328"/>
      <c r="G847" s="328"/>
      <c r="H847" s="328"/>
      <c r="I847" s="328"/>
      <c r="J847" s="329">
        <v>1000020110001</v>
      </c>
      <c r="K847" s="330"/>
      <c r="L847" s="330"/>
      <c r="M847" s="330"/>
      <c r="N847" s="330"/>
      <c r="O847" s="330"/>
      <c r="P847" s="344" t="s">
        <v>684</v>
      </c>
      <c r="Q847" s="331"/>
      <c r="R847" s="331"/>
      <c r="S847" s="331"/>
      <c r="T847" s="331"/>
      <c r="U847" s="331"/>
      <c r="V847" s="331"/>
      <c r="W847" s="331"/>
      <c r="X847" s="331"/>
      <c r="Y847" s="332">
        <v>0.2</v>
      </c>
      <c r="Z847" s="333"/>
      <c r="AA847" s="333"/>
      <c r="AB847" s="334"/>
      <c r="AC847" s="335" t="s">
        <v>79</v>
      </c>
      <c r="AD847" s="336"/>
      <c r="AE847" s="336"/>
      <c r="AF847" s="336"/>
      <c r="AG847" s="336"/>
      <c r="AH847" s="351" t="s">
        <v>673</v>
      </c>
      <c r="AI847" s="352"/>
      <c r="AJ847" s="352"/>
      <c r="AK847" s="352"/>
      <c r="AL847" s="339" t="s">
        <v>673</v>
      </c>
      <c r="AM847" s="340"/>
      <c r="AN847" s="340"/>
      <c r="AO847" s="341"/>
      <c r="AP847" s="342" t="s">
        <v>673</v>
      </c>
      <c r="AQ847" s="342"/>
      <c r="AR847" s="342"/>
      <c r="AS847" s="342"/>
      <c r="AT847" s="342"/>
      <c r="AU847" s="342"/>
      <c r="AV847" s="342"/>
      <c r="AW847" s="342"/>
      <c r="AX847" s="342"/>
      <c r="AY847">
        <f>COUNTA($C$847)</f>
        <v>1</v>
      </c>
    </row>
    <row r="848" spans="1:51" ht="42" customHeight="1" x14ac:dyDescent="0.15">
      <c r="A848" s="355">
        <v>4</v>
      </c>
      <c r="B848" s="355">
        <v>1</v>
      </c>
      <c r="C848" s="343" t="s">
        <v>688</v>
      </c>
      <c r="D848" s="328"/>
      <c r="E848" s="328"/>
      <c r="F848" s="328"/>
      <c r="G848" s="328"/>
      <c r="H848" s="328"/>
      <c r="I848" s="328"/>
      <c r="J848" s="329">
        <v>8000020130001</v>
      </c>
      <c r="K848" s="330"/>
      <c r="L848" s="330"/>
      <c r="M848" s="330"/>
      <c r="N848" s="330"/>
      <c r="O848" s="330"/>
      <c r="P848" s="344" t="s">
        <v>684</v>
      </c>
      <c r="Q848" s="331"/>
      <c r="R848" s="331"/>
      <c r="S848" s="331"/>
      <c r="T848" s="331"/>
      <c r="U848" s="331"/>
      <c r="V848" s="331"/>
      <c r="W848" s="331"/>
      <c r="X848" s="331"/>
      <c r="Y848" s="332">
        <v>0.2</v>
      </c>
      <c r="Z848" s="333"/>
      <c r="AA848" s="333"/>
      <c r="AB848" s="334"/>
      <c r="AC848" s="335" t="s">
        <v>79</v>
      </c>
      <c r="AD848" s="336"/>
      <c r="AE848" s="336"/>
      <c r="AF848" s="336"/>
      <c r="AG848" s="336"/>
      <c r="AH848" s="351" t="s">
        <v>673</v>
      </c>
      <c r="AI848" s="352"/>
      <c r="AJ848" s="352"/>
      <c r="AK848" s="352"/>
      <c r="AL848" s="339" t="s">
        <v>673</v>
      </c>
      <c r="AM848" s="340"/>
      <c r="AN848" s="340"/>
      <c r="AO848" s="341"/>
      <c r="AP848" s="342" t="s">
        <v>673</v>
      </c>
      <c r="AQ848" s="342"/>
      <c r="AR848" s="342"/>
      <c r="AS848" s="342"/>
      <c r="AT848" s="342"/>
      <c r="AU848" s="342"/>
      <c r="AV848" s="342"/>
      <c r="AW848" s="342"/>
      <c r="AX848" s="342"/>
      <c r="AY848">
        <f>COUNTA($C$848)</f>
        <v>1</v>
      </c>
    </row>
    <row r="849" spans="1:51" ht="42" customHeight="1" x14ac:dyDescent="0.15">
      <c r="A849" s="355">
        <v>5</v>
      </c>
      <c r="B849" s="355">
        <v>1</v>
      </c>
      <c r="C849" s="343" t="s">
        <v>689</v>
      </c>
      <c r="D849" s="328"/>
      <c r="E849" s="328"/>
      <c r="F849" s="328"/>
      <c r="G849" s="328"/>
      <c r="H849" s="328"/>
      <c r="I849" s="328"/>
      <c r="J849" s="329">
        <v>4000020120006</v>
      </c>
      <c r="K849" s="330"/>
      <c r="L849" s="330"/>
      <c r="M849" s="330"/>
      <c r="N849" s="330"/>
      <c r="O849" s="330"/>
      <c r="P849" s="344" t="s">
        <v>684</v>
      </c>
      <c r="Q849" s="331"/>
      <c r="R849" s="331"/>
      <c r="S849" s="331"/>
      <c r="T849" s="331"/>
      <c r="U849" s="331"/>
      <c r="V849" s="331"/>
      <c r="W849" s="331"/>
      <c r="X849" s="331"/>
      <c r="Y849" s="332">
        <v>0.2</v>
      </c>
      <c r="Z849" s="333"/>
      <c r="AA849" s="333"/>
      <c r="AB849" s="334"/>
      <c r="AC849" s="335" t="s">
        <v>79</v>
      </c>
      <c r="AD849" s="336"/>
      <c r="AE849" s="336"/>
      <c r="AF849" s="336"/>
      <c r="AG849" s="336"/>
      <c r="AH849" s="351" t="s">
        <v>673</v>
      </c>
      <c r="AI849" s="352"/>
      <c r="AJ849" s="352"/>
      <c r="AK849" s="352"/>
      <c r="AL849" s="339" t="s">
        <v>673</v>
      </c>
      <c r="AM849" s="340"/>
      <c r="AN849" s="340"/>
      <c r="AO849" s="341"/>
      <c r="AP849" s="342" t="s">
        <v>673</v>
      </c>
      <c r="AQ849" s="342"/>
      <c r="AR849" s="342"/>
      <c r="AS849" s="342"/>
      <c r="AT849" s="342"/>
      <c r="AU849" s="342"/>
      <c r="AV849" s="342"/>
      <c r="AW849" s="342"/>
      <c r="AX849" s="342"/>
      <c r="AY849">
        <f>COUNTA($C$849)</f>
        <v>1</v>
      </c>
    </row>
    <row r="850" spans="1:51" ht="42" customHeight="1" x14ac:dyDescent="0.15">
      <c r="A850" s="355">
        <v>6</v>
      </c>
      <c r="B850" s="355">
        <v>1</v>
      </c>
      <c r="C850" s="343" t="s">
        <v>690</v>
      </c>
      <c r="D850" s="328"/>
      <c r="E850" s="328"/>
      <c r="F850" s="328"/>
      <c r="G850" s="328"/>
      <c r="H850" s="328"/>
      <c r="I850" s="328"/>
      <c r="J850" s="329">
        <v>7000020430005</v>
      </c>
      <c r="K850" s="330"/>
      <c r="L850" s="330"/>
      <c r="M850" s="330"/>
      <c r="N850" s="330"/>
      <c r="O850" s="330"/>
      <c r="P850" s="344" t="s">
        <v>684</v>
      </c>
      <c r="Q850" s="331"/>
      <c r="R850" s="331"/>
      <c r="S850" s="331"/>
      <c r="T850" s="331"/>
      <c r="U850" s="331"/>
      <c r="V850" s="331"/>
      <c r="W850" s="331"/>
      <c r="X850" s="331"/>
      <c r="Y850" s="332">
        <v>0.1</v>
      </c>
      <c r="Z850" s="333"/>
      <c r="AA850" s="333"/>
      <c r="AB850" s="334"/>
      <c r="AC850" s="335" t="s">
        <v>79</v>
      </c>
      <c r="AD850" s="336"/>
      <c r="AE850" s="336"/>
      <c r="AF850" s="336"/>
      <c r="AG850" s="336"/>
      <c r="AH850" s="351" t="s">
        <v>673</v>
      </c>
      <c r="AI850" s="352"/>
      <c r="AJ850" s="352"/>
      <c r="AK850" s="352"/>
      <c r="AL850" s="339" t="s">
        <v>673</v>
      </c>
      <c r="AM850" s="340"/>
      <c r="AN850" s="340"/>
      <c r="AO850" s="341"/>
      <c r="AP850" s="342" t="s">
        <v>673</v>
      </c>
      <c r="AQ850" s="342"/>
      <c r="AR850" s="342"/>
      <c r="AS850" s="342"/>
      <c r="AT850" s="342"/>
      <c r="AU850" s="342"/>
      <c r="AV850" s="342"/>
      <c r="AW850" s="342"/>
      <c r="AX850" s="342"/>
      <c r="AY850">
        <f>COUNTA($C$850)</f>
        <v>1</v>
      </c>
    </row>
    <row r="851" spans="1:51" ht="42" customHeight="1" x14ac:dyDescent="0.15">
      <c r="A851" s="355">
        <v>7</v>
      </c>
      <c r="B851" s="355">
        <v>1</v>
      </c>
      <c r="C851" s="343" t="s">
        <v>691</v>
      </c>
      <c r="D851" s="328"/>
      <c r="E851" s="328"/>
      <c r="F851" s="328"/>
      <c r="G851" s="328"/>
      <c r="H851" s="328"/>
      <c r="I851" s="328"/>
      <c r="J851" s="329">
        <v>1000020230006</v>
      </c>
      <c r="K851" s="330"/>
      <c r="L851" s="330"/>
      <c r="M851" s="330"/>
      <c r="N851" s="330"/>
      <c r="O851" s="330"/>
      <c r="P851" s="344" t="s">
        <v>684</v>
      </c>
      <c r="Q851" s="331"/>
      <c r="R851" s="331"/>
      <c r="S851" s="331"/>
      <c r="T851" s="331"/>
      <c r="U851" s="331"/>
      <c r="V851" s="331"/>
      <c r="W851" s="331"/>
      <c r="X851" s="331"/>
      <c r="Y851" s="332">
        <v>0.1</v>
      </c>
      <c r="Z851" s="333"/>
      <c r="AA851" s="333"/>
      <c r="AB851" s="334"/>
      <c r="AC851" s="335" t="s">
        <v>79</v>
      </c>
      <c r="AD851" s="336"/>
      <c r="AE851" s="336"/>
      <c r="AF851" s="336"/>
      <c r="AG851" s="336"/>
      <c r="AH851" s="351" t="s">
        <v>673</v>
      </c>
      <c r="AI851" s="352"/>
      <c r="AJ851" s="352"/>
      <c r="AK851" s="352"/>
      <c r="AL851" s="339" t="s">
        <v>673</v>
      </c>
      <c r="AM851" s="340"/>
      <c r="AN851" s="340"/>
      <c r="AO851" s="341"/>
      <c r="AP851" s="342" t="s">
        <v>673</v>
      </c>
      <c r="AQ851" s="342"/>
      <c r="AR851" s="342"/>
      <c r="AS851" s="342"/>
      <c r="AT851" s="342"/>
      <c r="AU851" s="342"/>
      <c r="AV851" s="342"/>
      <c r="AW851" s="342"/>
      <c r="AX851" s="342"/>
      <c r="AY851">
        <f>COUNTA($C$851)</f>
        <v>1</v>
      </c>
    </row>
    <row r="852" spans="1:51" ht="42" customHeight="1" x14ac:dyDescent="0.15">
      <c r="A852" s="355">
        <v>8</v>
      </c>
      <c r="B852" s="355">
        <v>1</v>
      </c>
      <c r="C852" s="343" t="s">
        <v>692</v>
      </c>
      <c r="D852" s="328"/>
      <c r="E852" s="328"/>
      <c r="F852" s="328"/>
      <c r="G852" s="328"/>
      <c r="H852" s="328"/>
      <c r="I852" s="328"/>
      <c r="J852" s="329">
        <v>5000020150002</v>
      </c>
      <c r="K852" s="330"/>
      <c r="L852" s="330"/>
      <c r="M852" s="330"/>
      <c r="N852" s="330"/>
      <c r="O852" s="330"/>
      <c r="P852" s="344" t="s">
        <v>684</v>
      </c>
      <c r="Q852" s="331"/>
      <c r="R852" s="331"/>
      <c r="S852" s="331"/>
      <c r="T852" s="331"/>
      <c r="U852" s="331"/>
      <c r="V852" s="331"/>
      <c r="W852" s="331"/>
      <c r="X852" s="331"/>
      <c r="Y852" s="332">
        <v>0.1</v>
      </c>
      <c r="Z852" s="333"/>
      <c r="AA852" s="333"/>
      <c r="AB852" s="334"/>
      <c r="AC852" s="335" t="s">
        <v>79</v>
      </c>
      <c r="AD852" s="336"/>
      <c r="AE852" s="336"/>
      <c r="AF852" s="336"/>
      <c r="AG852" s="336"/>
      <c r="AH852" s="351" t="s">
        <v>673</v>
      </c>
      <c r="AI852" s="352"/>
      <c r="AJ852" s="352"/>
      <c r="AK852" s="352"/>
      <c r="AL852" s="339" t="s">
        <v>673</v>
      </c>
      <c r="AM852" s="340"/>
      <c r="AN852" s="340"/>
      <c r="AO852" s="341"/>
      <c r="AP852" s="342" t="s">
        <v>673</v>
      </c>
      <c r="AQ852" s="342"/>
      <c r="AR852" s="342"/>
      <c r="AS852" s="342"/>
      <c r="AT852" s="342"/>
      <c r="AU852" s="342"/>
      <c r="AV852" s="342"/>
      <c r="AW852" s="342"/>
      <c r="AX852" s="342"/>
      <c r="AY852">
        <f>COUNTA($C$852)</f>
        <v>1</v>
      </c>
    </row>
    <row r="853" spans="1:51" ht="42" customHeight="1" x14ac:dyDescent="0.15">
      <c r="A853" s="355">
        <v>9</v>
      </c>
      <c r="B853" s="355">
        <v>1</v>
      </c>
      <c r="C853" s="343" t="s">
        <v>693</v>
      </c>
      <c r="D853" s="328"/>
      <c r="E853" s="328"/>
      <c r="F853" s="328"/>
      <c r="G853" s="328"/>
      <c r="H853" s="328"/>
      <c r="I853" s="328"/>
      <c r="J853" s="329">
        <v>7000020010006</v>
      </c>
      <c r="K853" s="330"/>
      <c r="L853" s="330"/>
      <c r="M853" s="330"/>
      <c r="N853" s="330"/>
      <c r="O853" s="330"/>
      <c r="P853" s="344" t="s">
        <v>684</v>
      </c>
      <c r="Q853" s="331"/>
      <c r="R853" s="331"/>
      <c r="S853" s="331"/>
      <c r="T853" s="331"/>
      <c r="U853" s="331"/>
      <c r="V853" s="331"/>
      <c r="W853" s="331"/>
      <c r="X853" s="331"/>
      <c r="Y853" s="332">
        <v>0.1</v>
      </c>
      <c r="Z853" s="333"/>
      <c r="AA853" s="333"/>
      <c r="AB853" s="334"/>
      <c r="AC853" s="335" t="s">
        <v>79</v>
      </c>
      <c r="AD853" s="336"/>
      <c r="AE853" s="336"/>
      <c r="AF853" s="336"/>
      <c r="AG853" s="336"/>
      <c r="AH853" s="351" t="s">
        <v>673</v>
      </c>
      <c r="AI853" s="352"/>
      <c r="AJ853" s="352"/>
      <c r="AK853" s="352"/>
      <c r="AL853" s="339" t="s">
        <v>673</v>
      </c>
      <c r="AM853" s="340"/>
      <c r="AN853" s="340"/>
      <c r="AO853" s="341"/>
      <c r="AP853" s="342" t="s">
        <v>673</v>
      </c>
      <c r="AQ853" s="342"/>
      <c r="AR853" s="342"/>
      <c r="AS853" s="342"/>
      <c r="AT853" s="342"/>
      <c r="AU853" s="342"/>
      <c r="AV853" s="342"/>
      <c r="AW853" s="342"/>
      <c r="AX853" s="342"/>
      <c r="AY853">
        <f>COUNTA($C$853)</f>
        <v>1</v>
      </c>
    </row>
    <row r="854" spans="1:51" ht="42" customHeight="1" x14ac:dyDescent="0.15">
      <c r="A854" s="355">
        <v>10</v>
      </c>
      <c r="B854" s="355">
        <v>1</v>
      </c>
      <c r="C854" s="343" t="s">
        <v>694</v>
      </c>
      <c r="D854" s="328"/>
      <c r="E854" s="328"/>
      <c r="F854" s="328"/>
      <c r="G854" s="328"/>
      <c r="H854" s="328"/>
      <c r="I854" s="328"/>
      <c r="J854" s="329">
        <v>2000020260002</v>
      </c>
      <c r="K854" s="330"/>
      <c r="L854" s="330"/>
      <c r="M854" s="330"/>
      <c r="N854" s="330"/>
      <c r="O854" s="330"/>
      <c r="P854" s="344" t="s">
        <v>684</v>
      </c>
      <c r="Q854" s="331"/>
      <c r="R854" s="331"/>
      <c r="S854" s="331"/>
      <c r="T854" s="331"/>
      <c r="U854" s="331"/>
      <c r="V854" s="331"/>
      <c r="W854" s="331"/>
      <c r="X854" s="331"/>
      <c r="Y854" s="332">
        <v>0</v>
      </c>
      <c r="Z854" s="333"/>
      <c r="AA854" s="333"/>
      <c r="AB854" s="334"/>
      <c r="AC854" s="335" t="s">
        <v>79</v>
      </c>
      <c r="AD854" s="336"/>
      <c r="AE854" s="336"/>
      <c r="AF854" s="336"/>
      <c r="AG854" s="336"/>
      <c r="AH854" s="351" t="s">
        <v>673</v>
      </c>
      <c r="AI854" s="352"/>
      <c r="AJ854" s="352"/>
      <c r="AK854" s="352"/>
      <c r="AL854" s="339" t="s">
        <v>673</v>
      </c>
      <c r="AM854" s="340"/>
      <c r="AN854" s="340"/>
      <c r="AO854" s="341"/>
      <c r="AP854" s="342" t="s">
        <v>673</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696</v>
      </c>
      <c r="D878" s="328"/>
      <c r="E878" s="328"/>
      <c r="F878" s="328"/>
      <c r="G878" s="328"/>
      <c r="H878" s="328"/>
      <c r="I878" s="328"/>
      <c r="J878" s="329">
        <v>8000020280003</v>
      </c>
      <c r="K878" s="330"/>
      <c r="L878" s="330"/>
      <c r="M878" s="330"/>
      <c r="N878" s="330"/>
      <c r="O878" s="330"/>
      <c r="P878" s="344" t="s">
        <v>695</v>
      </c>
      <c r="Q878" s="331"/>
      <c r="R878" s="331"/>
      <c r="S878" s="331"/>
      <c r="T878" s="331"/>
      <c r="U878" s="331"/>
      <c r="V878" s="331"/>
      <c r="W878" s="331"/>
      <c r="X878" s="331"/>
      <c r="Y878" s="332">
        <v>2.4</v>
      </c>
      <c r="Z878" s="333"/>
      <c r="AA878" s="333"/>
      <c r="AB878" s="334"/>
      <c r="AC878" s="335" t="s">
        <v>79</v>
      </c>
      <c r="AD878" s="336"/>
      <c r="AE878" s="336"/>
      <c r="AF878" s="336"/>
      <c r="AG878" s="336"/>
      <c r="AH878" s="351" t="s">
        <v>673</v>
      </c>
      <c r="AI878" s="352"/>
      <c r="AJ878" s="352"/>
      <c r="AK878" s="352"/>
      <c r="AL878" s="339" t="s">
        <v>673</v>
      </c>
      <c r="AM878" s="340"/>
      <c r="AN878" s="340"/>
      <c r="AO878" s="341"/>
      <c r="AP878" s="342" t="s">
        <v>673</v>
      </c>
      <c r="AQ878" s="342"/>
      <c r="AR878" s="342"/>
      <c r="AS878" s="342"/>
      <c r="AT878" s="342"/>
      <c r="AU878" s="342"/>
      <c r="AV878" s="342"/>
      <c r="AW878" s="342"/>
      <c r="AX878" s="342"/>
      <c r="AY878">
        <f t="shared" si="118"/>
        <v>1</v>
      </c>
    </row>
    <row r="879" spans="1:51" ht="30" customHeight="1" x14ac:dyDescent="0.15">
      <c r="A879" s="355">
        <v>2</v>
      </c>
      <c r="B879" s="355">
        <v>1</v>
      </c>
      <c r="C879" s="343" t="s">
        <v>697</v>
      </c>
      <c r="D879" s="328"/>
      <c r="E879" s="328"/>
      <c r="F879" s="328"/>
      <c r="G879" s="328"/>
      <c r="H879" s="328"/>
      <c r="I879" s="328"/>
      <c r="J879" s="329">
        <v>1000020200000</v>
      </c>
      <c r="K879" s="330"/>
      <c r="L879" s="330"/>
      <c r="M879" s="330"/>
      <c r="N879" s="330"/>
      <c r="O879" s="330"/>
      <c r="P879" s="344" t="s">
        <v>695</v>
      </c>
      <c r="Q879" s="331"/>
      <c r="R879" s="331"/>
      <c r="S879" s="331"/>
      <c r="T879" s="331"/>
      <c r="U879" s="331"/>
      <c r="V879" s="331"/>
      <c r="W879" s="331"/>
      <c r="X879" s="331"/>
      <c r="Y879" s="332">
        <v>1.2</v>
      </c>
      <c r="Z879" s="333"/>
      <c r="AA879" s="333"/>
      <c r="AB879" s="334"/>
      <c r="AC879" s="335" t="s">
        <v>79</v>
      </c>
      <c r="AD879" s="336"/>
      <c r="AE879" s="336"/>
      <c r="AF879" s="336"/>
      <c r="AG879" s="336"/>
      <c r="AH879" s="351" t="s">
        <v>673</v>
      </c>
      <c r="AI879" s="352"/>
      <c r="AJ879" s="352"/>
      <c r="AK879" s="352"/>
      <c r="AL879" s="339" t="s">
        <v>673</v>
      </c>
      <c r="AM879" s="340"/>
      <c r="AN879" s="340"/>
      <c r="AO879" s="341"/>
      <c r="AP879" s="342" t="s">
        <v>673</v>
      </c>
      <c r="AQ879" s="342"/>
      <c r="AR879" s="342"/>
      <c r="AS879" s="342"/>
      <c r="AT879" s="342"/>
      <c r="AU879" s="342"/>
      <c r="AV879" s="342"/>
      <c r="AW879" s="342"/>
      <c r="AX879" s="342"/>
      <c r="AY879">
        <f>COUNTA($C$879)</f>
        <v>1</v>
      </c>
    </row>
    <row r="880" spans="1:51" ht="30" customHeight="1" x14ac:dyDescent="0.15">
      <c r="A880" s="355">
        <v>3</v>
      </c>
      <c r="B880" s="355">
        <v>1</v>
      </c>
      <c r="C880" s="343" t="s">
        <v>698</v>
      </c>
      <c r="D880" s="328"/>
      <c r="E880" s="328"/>
      <c r="F880" s="328"/>
      <c r="G880" s="328"/>
      <c r="H880" s="328"/>
      <c r="I880" s="328"/>
      <c r="J880" s="329">
        <v>7000020220001</v>
      </c>
      <c r="K880" s="330"/>
      <c r="L880" s="330"/>
      <c r="M880" s="330"/>
      <c r="N880" s="330"/>
      <c r="O880" s="330"/>
      <c r="P880" s="344" t="s">
        <v>695</v>
      </c>
      <c r="Q880" s="331"/>
      <c r="R880" s="331"/>
      <c r="S880" s="331"/>
      <c r="T880" s="331"/>
      <c r="U880" s="331"/>
      <c r="V880" s="331"/>
      <c r="W880" s="331"/>
      <c r="X880" s="331"/>
      <c r="Y880" s="332">
        <v>0.8</v>
      </c>
      <c r="Z880" s="333"/>
      <c r="AA880" s="333"/>
      <c r="AB880" s="334"/>
      <c r="AC880" s="335" t="s">
        <v>79</v>
      </c>
      <c r="AD880" s="336"/>
      <c r="AE880" s="336"/>
      <c r="AF880" s="336"/>
      <c r="AG880" s="336"/>
      <c r="AH880" s="351" t="s">
        <v>673</v>
      </c>
      <c r="AI880" s="352"/>
      <c r="AJ880" s="352"/>
      <c r="AK880" s="352"/>
      <c r="AL880" s="339" t="s">
        <v>673</v>
      </c>
      <c r="AM880" s="340"/>
      <c r="AN880" s="340"/>
      <c r="AO880" s="341"/>
      <c r="AP880" s="342" t="s">
        <v>673</v>
      </c>
      <c r="AQ880" s="342"/>
      <c r="AR880" s="342"/>
      <c r="AS880" s="342"/>
      <c r="AT880" s="342"/>
      <c r="AU880" s="342"/>
      <c r="AV880" s="342"/>
      <c r="AW880" s="342"/>
      <c r="AX880" s="342"/>
      <c r="AY880">
        <f>COUNTA($C$880)</f>
        <v>1</v>
      </c>
    </row>
    <row r="881" spans="1:51" ht="30" customHeight="1" x14ac:dyDescent="0.15">
      <c r="A881" s="355">
        <v>4</v>
      </c>
      <c r="B881" s="355">
        <v>1</v>
      </c>
      <c r="C881" s="343" t="s">
        <v>687</v>
      </c>
      <c r="D881" s="328"/>
      <c r="E881" s="328"/>
      <c r="F881" s="328"/>
      <c r="G881" s="328"/>
      <c r="H881" s="328"/>
      <c r="I881" s="328"/>
      <c r="J881" s="329">
        <v>1000020110001</v>
      </c>
      <c r="K881" s="330"/>
      <c r="L881" s="330"/>
      <c r="M881" s="330"/>
      <c r="N881" s="330"/>
      <c r="O881" s="330"/>
      <c r="P881" s="344" t="s">
        <v>695</v>
      </c>
      <c r="Q881" s="331"/>
      <c r="R881" s="331"/>
      <c r="S881" s="331"/>
      <c r="T881" s="331"/>
      <c r="U881" s="331"/>
      <c r="V881" s="331"/>
      <c r="W881" s="331"/>
      <c r="X881" s="331"/>
      <c r="Y881" s="332">
        <v>0.8</v>
      </c>
      <c r="Z881" s="333"/>
      <c r="AA881" s="333"/>
      <c r="AB881" s="334"/>
      <c r="AC881" s="335" t="s">
        <v>79</v>
      </c>
      <c r="AD881" s="336"/>
      <c r="AE881" s="336"/>
      <c r="AF881" s="336"/>
      <c r="AG881" s="336"/>
      <c r="AH881" s="351" t="s">
        <v>673</v>
      </c>
      <c r="AI881" s="352"/>
      <c r="AJ881" s="352"/>
      <c r="AK881" s="352"/>
      <c r="AL881" s="339" t="s">
        <v>673</v>
      </c>
      <c r="AM881" s="340"/>
      <c r="AN881" s="340"/>
      <c r="AO881" s="341"/>
      <c r="AP881" s="342" t="s">
        <v>673</v>
      </c>
      <c r="AQ881" s="342"/>
      <c r="AR881" s="342"/>
      <c r="AS881" s="342"/>
      <c r="AT881" s="342"/>
      <c r="AU881" s="342"/>
      <c r="AV881" s="342"/>
      <c r="AW881" s="342"/>
      <c r="AX881" s="342"/>
      <c r="AY881">
        <f>COUNTA($C$881)</f>
        <v>1</v>
      </c>
    </row>
    <row r="882" spans="1:51" ht="30" customHeight="1" x14ac:dyDescent="0.15">
      <c r="A882" s="355">
        <v>5</v>
      </c>
      <c r="B882" s="355">
        <v>1</v>
      </c>
      <c r="C882" s="343" t="s">
        <v>699</v>
      </c>
      <c r="D882" s="328"/>
      <c r="E882" s="328"/>
      <c r="F882" s="328"/>
      <c r="G882" s="328"/>
      <c r="H882" s="328"/>
      <c r="I882" s="328"/>
      <c r="J882" s="329">
        <v>7000020160008</v>
      </c>
      <c r="K882" s="330"/>
      <c r="L882" s="330"/>
      <c r="M882" s="330"/>
      <c r="N882" s="330"/>
      <c r="O882" s="330"/>
      <c r="P882" s="344" t="s">
        <v>695</v>
      </c>
      <c r="Q882" s="331"/>
      <c r="R882" s="331"/>
      <c r="S882" s="331"/>
      <c r="T882" s="331"/>
      <c r="U882" s="331"/>
      <c r="V882" s="331"/>
      <c r="W882" s="331"/>
      <c r="X882" s="331"/>
      <c r="Y882" s="332">
        <v>0.6</v>
      </c>
      <c r="Z882" s="333"/>
      <c r="AA882" s="333"/>
      <c r="AB882" s="334"/>
      <c r="AC882" s="335" t="s">
        <v>79</v>
      </c>
      <c r="AD882" s="336"/>
      <c r="AE882" s="336"/>
      <c r="AF882" s="336"/>
      <c r="AG882" s="336"/>
      <c r="AH882" s="351" t="s">
        <v>673</v>
      </c>
      <c r="AI882" s="352"/>
      <c r="AJ882" s="352"/>
      <c r="AK882" s="352"/>
      <c r="AL882" s="339" t="s">
        <v>673</v>
      </c>
      <c r="AM882" s="340"/>
      <c r="AN882" s="340"/>
      <c r="AO882" s="341"/>
      <c r="AP882" s="342" t="s">
        <v>673</v>
      </c>
      <c r="AQ882" s="342"/>
      <c r="AR882" s="342"/>
      <c r="AS882" s="342"/>
      <c r="AT882" s="342"/>
      <c r="AU882" s="342"/>
      <c r="AV882" s="342"/>
      <c r="AW882" s="342"/>
      <c r="AX882" s="342"/>
      <c r="AY882">
        <f>COUNTA($C$882)</f>
        <v>1</v>
      </c>
    </row>
    <row r="883" spans="1:51" ht="30" customHeight="1" x14ac:dyDescent="0.15">
      <c r="A883" s="355">
        <v>6</v>
      </c>
      <c r="B883" s="355">
        <v>1</v>
      </c>
      <c r="C883" s="343" t="s">
        <v>700</v>
      </c>
      <c r="D883" s="328"/>
      <c r="E883" s="328"/>
      <c r="F883" s="328"/>
      <c r="G883" s="328"/>
      <c r="H883" s="328"/>
      <c r="I883" s="328"/>
      <c r="J883" s="329">
        <v>4000020300004</v>
      </c>
      <c r="K883" s="330"/>
      <c r="L883" s="330"/>
      <c r="M883" s="330"/>
      <c r="N883" s="330"/>
      <c r="O883" s="330"/>
      <c r="P883" s="344" t="s">
        <v>695</v>
      </c>
      <c r="Q883" s="331"/>
      <c r="R883" s="331"/>
      <c r="S883" s="331"/>
      <c r="T883" s="331"/>
      <c r="U883" s="331"/>
      <c r="V883" s="331"/>
      <c r="W883" s="331"/>
      <c r="X883" s="331"/>
      <c r="Y883" s="332">
        <v>0.6</v>
      </c>
      <c r="Z883" s="333"/>
      <c r="AA883" s="333"/>
      <c r="AB883" s="334"/>
      <c r="AC883" s="335" t="s">
        <v>79</v>
      </c>
      <c r="AD883" s="336"/>
      <c r="AE883" s="336"/>
      <c r="AF883" s="336"/>
      <c r="AG883" s="336"/>
      <c r="AH883" s="351" t="s">
        <v>673</v>
      </c>
      <c r="AI883" s="352"/>
      <c r="AJ883" s="352"/>
      <c r="AK883" s="352"/>
      <c r="AL883" s="339" t="s">
        <v>673</v>
      </c>
      <c r="AM883" s="340"/>
      <c r="AN883" s="340"/>
      <c r="AO883" s="341"/>
      <c r="AP883" s="342" t="s">
        <v>673</v>
      </c>
      <c r="AQ883" s="342"/>
      <c r="AR883" s="342"/>
      <c r="AS883" s="342"/>
      <c r="AT883" s="342"/>
      <c r="AU883" s="342"/>
      <c r="AV883" s="342"/>
      <c r="AW883" s="342"/>
      <c r="AX883" s="342"/>
      <c r="AY883">
        <f>COUNTA($C$883)</f>
        <v>1</v>
      </c>
    </row>
    <row r="884" spans="1:51" ht="30" customHeight="1" x14ac:dyDescent="0.15">
      <c r="A884" s="355">
        <v>7</v>
      </c>
      <c r="B884" s="355">
        <v>1</v>
      </c>
      <c r="C884" s="343" t="s">
        <v>701</v>
      </c>
      <c r="D884" s="328"/>
      <c r="E884" s="328"/>
      <c r="F884" s="328"/>
      <c r="G884" s="328"/>
      <c r="H884" s="328"/>
      <c r="I884" s="328"/>
      <c r="J884" s="329">
        <v>4000020030007</v>
      </c>
      <c r="K884" s="330"/>
      <c r="L884" s="330"/>
      <c r="M884" s="330"/>
      <c r="N884" s="330"/>
      <c r="O884" s="330"/>
      <c r="P884" s="344" t="s">
        <v>695</v>
      </c>
      <c r="Q884" s="331"/>
      <c r="R884" s="331"/>
      <c r="S884" s="331"/>
      <c r="T884" s="331"/>
      <c r="U884" s="331"/>
      <c r="V884" s="331"/>
      <c r="W884" s="331"/>
      <c r="X884" s="331"/>
      <c r="Y884" s="332">
        <v>0.6</v>
      </c>
      <c r="Z884" s="333"/>
      <c r="AA884" s="333"/>
      <c r="AB884" s="334"/>
      <c r="AC884" s="335" t="s">
        <v>79</v>
      </c>
      <c r="AD884" s="336"/>
      <c r="AE884" s="336"/>
      <c r="AF884" s="336"/>
      <c r="AG884" s="336"/>
      <c r="AH884" s="351" t="s">
        <v>673</v>
      </c>
      <c r="AI884" s="352"/>
      <c r="AJ884" s="352"/>
      <c r="AK884" s="352"/>
      <c r="AL884" s="339" t="s">
        <v>673</v>
      </c>
      <c r="AM884" s="340"/>
      <c r="AN884" s="340"/>
      <c r="AO884" s="341"/>
      <c r="AP884" s="342" t="s">
        <v>673</v>
      </c>
      <c r="AQ884" s="342"/>
      <c r="AR884" s="342"/>
      <c r="AS884" s="342"/>
      <c r="AT884" s="342"/>
      <c r="AU884" s="342"/>
      <c r="AV884" s="342"/>
      <c r="AW884" s="342"/>
      <c r="AX884" s="342"/>
      <c r="AY884">
        <f>COUNTA($C$884)</f>
        <v>1</v>
      </c>
    </row>
    <row r="885" spans="1:51" ht="30" customHeight="1" x14ac:dyDescent="0.15">
      <c r="A885" s="355">
        <v>8</v>
      </c>
      <c r="B885" s="355">
        <v>1</v>
      </c>
      <c r="C885" s="343" t="s">
        <v>702</v>
      </c>
      <c r="D885" s="328"/>
      <c r="E885" s="328"/>
      <c r="F885" s="328"/>
      <c r="G885" s="328"/>
      <c r="H885" s="328"/>
      <c r="I885" s="328"/>
      <c r="J885" s="329">
        <v>1000020380008</v>
      </c>
      <c r="K885" s="330"/>
      <c r="L885" s="330"/>
      <c r="M885" s="330"/>
      <c r="N885" s="330"/>
      <c r="O885" s="330"/>
      <c r="P885" s="344" t="s">
        <v>695</v>
      </c>
      <c r="Q885" s="331"/>
      <c r="R885" s="331"/>
      <c r="S885" s="331"/>
      <c r="T885" s="331"/>
      <c r="U885" s="331"/>
      <c r="V885" s="331"/>
      <c r="W885" s="331"/>
      <c r="X885" s="331"/>
      <c r="Y885" s="332">
        <v>0.5</v>
      </c>
      <c r="Z885" s="333"/>
      <c r="AA885" s="333"/>
      <c r="AB885" s="334"/>
      <c r="AC885" s="335" t="s">
        <v>79</v>
      </c>
      <c r="AD885" s="336"/>
      <c r="AE885" s="336"/>
      <c r="AF885" s="336"/>
      <c r="AG885" s="336"/>
      <c r="AH885" s="351" t="s">
        <v>673</v>
      </c>
      <c r="AI885" s="352"/>
      <c r="AJ885" s="352"/>
      <c r="AK885" s="352"/>
      <c r="AL885" s="339" t="s">
        <v>673</v>
      </c>
      <c r="AM885" s="340"/>
      <c r="AN885" s="340"/>
      <c r="AO885" s="341"/>
      <c r="AP885" s="342" t="s">
        <v>673</v>
      </c>
      <c r="AQ885" s="342"/>
      <c r="AR885" s="342"/>
      <c r="AS885" s="342"/>
      <c r="AT885" s="342"/>
      <c r="AU885" s="342"/>
      <c r="AV885" s="342"/>
      <c r="AW885" s="342"/>
      <c r="AX885" s="342"/>
      <c r="AY885">
        <f>COUNTA($C$885)</f>
        <v>1</v>
      </c>
    </row>
    <row r="886" spans="1:51" ht="30" customHeight="1" x14ac:dyDescent="0.15">
      <c r="A886" s="355">
        <v>9</v>
      </c>
      <c r="B886" s="355">
        <v>1</v>
      </c>
      <c r="C886" s="343" t="s">
        <v>703</v>
      </c>
      <c r="D886" s="328"/>
      <c r="E886" s="328"/>
      <c r="F886" s="328"/>
      <c r="G886" s="328"/>
      <c r="H886" s="328"/>
      <c r="I886" s="328"/>
      <c r="J886" s="329">
        <v>1000020140007</v>
      </c>
      <c r="K886" s="330"/>
      <c r="L886" s="330"/>
      <c r="M886" s="330"/>
      <c r="N886" s="330"/>
      <c r="O886" s="330"/>
      <c r="P886" s="344" t="s">
        <v>695</v>
      </c>
      <c r="Q886" s="331"/>
      <c r="R886" s="331"/>
      <c r="S886" s="331"/>
      <c r="T886" s="331"/>
      <c r="U886" s="331"/>
      <c r="V886" s="331"/>
      <c r="W886" s="331"/>
      <c r="X886" s="331"/>
      <c r="Y886" s="332">
        <v>0.5</v>
      </c>
      <c r="Z886" s="333"/>
      <c r="AA886" s="333"/>
      <c r="AB886" s="334"/>
      <c r="AC886" s="335" t="s">
        <v>79</v>
      </c>
      <c r="AD886" s="336"/>
      <c r="AE886" s="336"/>
      <c r="AF886" s="336"/>
      <c r="AG886" s="336"/>
      <c r="AH886" s="351" t="s">
        <v>673</v>
      </c>
      <c r="AI886" s="352"/>
      <c r="AJ886" s="352"/>
      <c r="AK886" s="352"/>
      <c r="AL886" s="339" t="s">
        <v>673</v>
      </c>
      <c r="AM886" s="340"/>
      <c r="AN886" s="340"/>
      <c r="AO886" s="341"/>
      <c r="AP886" s="342" t="s">
        <v>673</v>
      </c>
      <c r="AQ886" s="342"/>
      <c r="AR886" s="342"/>
      <c r="AS886" s="342"/>
      <c r="AT886" s="342"/>
      <c r="AU886" s="342"/>
      <c r="AV886" s="342"/>
      <c r="AW886" s="342"/>
      <c r="AX886" s="342"/>
      <c r="AY886">
        <f>COUNTA($C$886)</f>
        <v>1</v>
      </c>
    </row>
    <row r="887" spans="1:51" ht="30" customHeight="1" x14ac:dyDescent="0.15">
      <c r="A887" s="355">
        <v>10</v>
      </c>
      <c r="B887" s="355">
        <v>1</v>
      </c>
      <c r="C887" s="343" t="s">
        <v>704</v>
      </c>
      <c r="D887" s="328"/>
      <c r="E887" s="328"/>
      <c r="F887" s="328"/>
      <c r="G887" s="328"/>
      <c r="H887" s="328"/>
      <c r="I887" s="328"/>
      <c r="J887" s="329">
        <v>6000020400009</v>
      </c>
      <c r="K887" s="330"/>
      <c r="L887" s="330"/>
      <c r="M887" s="330"/>
      <c r="N887" s="330"/>
      <c r="O887" s="330"/>
      <c r="P887" s="344" t="s">
        <v>695</v>
      </c>
      <c r="Q887" s="331"/>
      <c r="R887" s="331"/>
      <c r="S887" s="331"/>
      <c r="T887" s="331"/>
      <c r="U887" s="331"/>
      <c r="V887" s="331"/>
      <c r="W887" s="331"/>
      <c r="X887" s="331"/>
      <c r="Y887" s="332">
        <v>0.5</v>
      </c>
      <c r="Z887" s="333"/>
      <c r="AA887" s="333"/>
      <c r="AB887" s="334"/>
      <c r="AC887" s="335" t="s">
        <v>79</v>
      </c>
      <c r="AD887" s="336"/>
      <c r="AE887" s="336"/>
      <c r="AF887" s="336"/>
      <c r="AG887" s="336"/>
      <c r="AH887" s="351" t="s">
        <v>673</v>
      </c>
      <c r="AI887" s="352"/>
      <c r="AJ887" s="352"/>
      <c r="AK887" s="352"/>
      <c r="AL887" s="339" t="s">
        <v>673</v>
      </c>
      <c r="AM887" s="340"/>
      <c r="AN887" s="340"/>
      <c r="AO887" s="341"/>
      <c r="AP887" s="342" t="s">
        <v>673</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673</v>
      </c>
      <c r="F1110" s="354"/>
      <c r="G1110" s="354"/>
      <c r="H1110" s="354"/>
      <c r="I1110" s="354"/>
      <c r="J1110" s="329" t="s">
        <v>673</v>
      </c>
      <c r="K1110" s="330"/>
      <c r="L1110" s="330"/>
      <c r="M1110" s="330"/>
      <c r="N1110" s="330"/>
      <c r="O1110" s="330"/>
      <c r="P1110" s="344" t="s">
        <v>673</v>
      </c>
      <c r="Q1110" s="331"/>
      <c r="R1110" s="331"/>
      <c r="S1110" s="331"/>
      <c r="T1110" s="331"/>
      <c r="U1110" s="331"/>
      <c r="V1110" s="331"/>
      <c r="W1110" s="331"/>
      <c r="X1110" s="331"/>
      <c r="Y1110" s="332" t="s">
        <v>673</v>
      </c>
      <c r="Z1110" s="333"/>
      <c r="AA1110" s="333"/>
      <c r="AB1110" s="334"/>
      <c r="AC1110" s="335"/>
      <c r="AD1110" s="336"/>
      <c r="AE1110" s="336"/>
      <c r="AF1110" s="336"/>
      <c r="AG1110" s="336"/>
      <c r="AH1110" s="337" t="s">
        <v>673</v>
      </c>
      <c r="AI1110" s="338"/>
      <c r="AJ1110" s="338"/>
      <c r="AK1110" s="338"/>
      <c r="AL1110" s="339" t="s">
        <v>673</v>
      </c>
      <c r="AM1110" s="340"/>
      <c r="AN1110" s="340"/>
      <c r="AO1110" s="341"/>
      <c r="AP1110" s="342" t="s">
        <v>673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55:AO874">
    <cfRule type="expression" dxfId="1797" priority="6625">
      <formula>IF(AND(AL855&gt;=0, RIGHT(TEXT(AL855,"0.#"),1)&lt;&gt;"."),TRUE,FALSE)</formula>
    </cfRule>
    <cfRule type="expression" dxfId="1796" priority="6626">
      <formula>IF(AND(AL855&gt;=0, RIGHT(TEXT(AL855,"0.#"),1)="."),TRUE,FALSE)</formula>
    </cfRule>
    <cfRule type="expression" dxfId="1795" priority="6627">
      <formula>IF(AND(AL855&lt;0, RIGHT(TEXT(AL855,"0.#"),1)&lt;&gt;"."),TRUE,FALSE)</formula>
    </cfRule>
    <cfRule type="expression" dxfId="1794" priority="6628">
      <formula>IF(AND(AL855&lt;0, RIGHT(TEXT(AL855,"0.#"),1)="."),TRUE,FALSE)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54">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8:AO907">
    <cfRule type="expression" dxfId="1259" priority="2071">
      <formula>IF(AND(AL888&gt;=0, RIGHT(TEXT(AL888,"0.#"),1)&lt;&gt;"."),TRUE,FALSE)</formula>
    </cfRule>
    <cfRule type="expression" dxfId="1258" priority="2072">
      <formula>IF(AND(AL888&gt;=0, RIGHT(TEXT(AL888,"0.#"),1)="."),TRUE,FALSE)</formula>
    </cfRule>
    <cfRule type="expression" dxfId="1257" priority="2073">
      <formula>IF(AND(AL888&lt;0, RIGHT(TEXT(AL888,"0.#"),1)&lt;&gt;"."),TRUE,FALSE)</formula>
    </cfRule>
    <cfRule type="expression" dxfId="1256" priority="2074">
      <formula>IF(AND(AL888&lt;0, RIGHT(TEXT(AL888,"0.#"),1)="."),TRUE,FALSE)</formula>
    </cfRule>
  </conditionalFormatting>
  <conditionalFormatting sqref="AL878:AO887">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672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672</v>
      </c>
      <c r="R3" s="13" t="str">
        <f t="shared" ref="R3:R8" si="3">IF(Q3="","",P3)</f>
        <v>委託・請負</v>
      </c>
      <c r="S3" s="13" t="str">
        <f t="shared" ref="S3:S8" si="4">IF(R3="",S2,IF(S2&lt;&gt;"",CONCATENATE(S2,"、",R3),R3))</f>
        <v>委託・請負</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672</v>
      </c>
      <c r="M11" s="13" t="str">
        <f t="shared" si="2"/>
        <v>その他の事項経費</v>
      </c>
      <c r="N11" s="13" t="str">
        <f t="shared" si="6"/>
        <v>その他の事項経費</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2021-03-08T07:58:12Z</cp:lastPrinted>
  <dcterms:created xsi:type="dcterms:W3CDTF">2012-03-13T00:50:25Z</dcterms:created>
  <dcterms:modified xsi:type="dcterms:W3CDTF">2021-06-24T11:12:15Z</dcterms:modified>
</cp:coreProperties>
</file>