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68.248\disk1\○総務係\総務係次席\★令和３年度次席\作業依頼\経理\★行政事業レビューシート\01.登録\2021厚労20028800医薬品等ＧＭＰ対策事業\03.修正（医薬品原料品質確保対策事業追記）\"/>
    </mc:Choice>
  </mc:AlternateContent>
  <bookViews>
    <workbookView xWindow="0" yWindow="0" windowWidth="14325" windowHeight="1218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369" i="3"/>
  <c r="AY50" i="3"/>
  <c r="AY235" i="3"/>
  <c r="AY417" i="3"/>
  <c r="AY255"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萩原 嘉人(hagiwara-hiroto.9t3)</author>
  </authors>
  <commentList>
    <comment ref="AD19" authorId="0" shapeId="0">
      <text>
        <r>
          <rPr>
            <b/>
            <sz val="9"/>
            <color indexed="81"/>
            <rFont val="MS P ゴシック"/>
            <family val="3"/>
            <charset val="128"/>
          </rPr>
          <t>金額の修正</t>
        </r>
      </text>
    </comment>
    <comment ref="AH750" authorId="0" shapeId="0">
      <text>
        <r>
          <rPr>
            <sz val="9"/>
            <color indexed="81"/>
            <rFont val="MS P ゴシック"/>
            <family val="3"/>
            <charset val="128"/>
          </rPr>
          <t>金額の修正。
計57,380,277円ですので、四捨五入で57.4ですが、四捨五入後の内訳の積上げ上、57.3となります。</t>
        </r>
      </text>
    </comment>
    <comment ref="AS769" authorId="0" shapeId="0">
      <text>
        <r>
          <rPr>
            <sz val="9"/>
            <color indexed="81"/>
            <rFont val="MS P ゴシック"/>
            <family val="3"/>
            <charset val="128"/>
          </rPr>
          <t xml:space="preserve">追記しました。
</t>
        </r>
      </text>
    </comment>
    <comment ref="AC826" authorId="0" shapeId="0">
      <text>
        <r>
          <rPr>
            <sz val="9"/>
            <color indexed="81"/>
            <rFont val="MS P ゴシック"/>
            <family val="3"/>
            <charset val="128"/>
          </rPr>
          <t xml:space="preserve">追記しました。
</t>
        </r>
      </text>
    </comment>
    <comment ref="AP1010" authorId="0" shapeId="0">
      <text>
        <r>
          <rPr>
            <b/>
            <sz val="9"/>
            <color indexed="81"/>
            <rFont val="MS P ゴシック"/>
            <family val="3"/>
            <charset val="128"/>
          </rPr>
          <t xml:space="preserve">確認
</t>
        </r>
      </text>
    </comment>
    <comment ref="B1074" authorId="0" shapeId="0">
      <text>
        <r>
          <rPr>
            <sz val="9"/>
            <color indexed="81"/>
            <rFont val="MS P ゴシック"/>
            <family val="3"/>
            <charset val="128"/>
          </rPr>
          <t xml:space="preserve">追記しました。
</t>
        </r>
      </text>
    </comment>
  </commentList>
</comments>
</file>

<file path=xl/sharedStrings.xml><?xml version="1.0" encoding="utf-8"?>
<sst xmlns="http://schemas.openxmlformats.org/spreadsheetml/2006/main" count="2692" uniqueCount="774">
  <si>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</si>
  <si>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</si>
  <si>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</si>
  <si>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</si>
  <si>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</si>
  <si>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</si>
  <si>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</si>
  <si>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</si>
  <si>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</si>
  <si>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</si>
  <si>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</si>
  <si>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</si>
  <si>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</si>
  <si>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</si>
  <si>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</si>
  <si>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</si>
  <si>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</si>
  <si>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</si>
  <si>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</si>
  <si>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</si>
  <si>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</si>
  <si>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</si>
  <si>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</si>
  <si>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</si>
  <si>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</si>
  <si>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</si>
  <si>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</si>
  <si>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</si>
  <si>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</si>
  <si>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</si>
  <si>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</si>
  <si>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</si>
  <si>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</si>
  <si>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</si>
  <si>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</si>
  <si>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</si>
  <si>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</si>
  <si>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</si>
  <si>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</si>
  <si>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</si>
  <si>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</si>
  <si>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</si>
  <si>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</si>
  <si>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</si>
  <si>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</si>
  <si>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</si>
  <si>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</si>
  <si>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</si>
  <si>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</si>
  <si>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</si>
  <si>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</si>
  <si>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</si>
  <si>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</si>
  <si>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</si>
  <si>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</si>
  <si>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</si>
  <si>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</si>
  <si>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</si>
  <si>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</si>
  <si>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</si>
  <si>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</si>
  <si>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</si>
  <si>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</si>
  <si>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</si>
  <si>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</si>
  <si>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</si>
  <si>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</si>
  <si>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</si>
  <si>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</si>
  <si>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</si>
  <si>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</si>
  <si>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</si>
  <si>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</si>
  <si>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</si>
  <si>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</si>
  <si>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</si>
  <si>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</si>
  <si>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</si>
  <si>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</si>
  <si>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</si>
  <si>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</si>
  <si>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</si>
  <si>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</si>
  <si>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</si>
  <si>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</si>
  <si>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</si>
  <si>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</si>
  <si>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</si>
  <si>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</si>
  <si>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</si>
  <si>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</si>
  <si>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</si>
  <si>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</si>
  <si>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</si>
  <si>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</si>
  <si>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</si>
  <si>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</si>
  <si>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</si>
  <si>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</si>
  <si>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</si>
  <si>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</si>
  <si>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</si>
  <si>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</si>
  <si>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</si>
  <si>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</si>
  <si>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</si>
  <si>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</si>
  <si>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</si>
  <si>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</si>
  <si>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</si>
  <si>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</si>
  <si>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</si>
  <si>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</si>
  <si>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</si>
  <si>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</si>
  <si>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</si>
  <si>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</si>
  <si>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</si>
  <si>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</si>
  <si>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</si>
  <si>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</si>
  <si>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</si>
  <si>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</si>
  <si>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</si>
  <si>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</si>
  <si>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</si>
  <si>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</si>
  <si>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</si>
  <si>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</si>
  <si>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</si>
  <si>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</si>
  <si>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</si>
  <si>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</si>
  <si>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</si>
  <si>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</si>
  <si>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</si>
  <si>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</si>
  <si>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</si>
  <si>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</si>
  <si>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</si>
  <si>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</si>
  <si>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</si>
  <si>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</si>
  <si>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</si>
  <si>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</si>
  <si>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</si>
  <si>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</si>
  <si>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</si>
  <si>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</si>
  <si>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</si>
  <si>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</si>
  <si>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</si>
  <si>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</si>
  <si>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</si>
  <si>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</si>
  <si>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</si>
  <si>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</si>
  <si>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</si>
  <si>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</si>
  <si>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</si>
  <si>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</si>
  <si>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</si>
  <si>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</si>
  <si>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</si>
  <si>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</si>
  <si>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</si>
  <si>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</si>
  <si>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</si>
  <si>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</si>
  <si>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</si>
  <si>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</si>
  <si>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</si>
  <si>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</si>
  <si>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</si>
  <si>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</si>
  <si>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</si>
  <si>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</si>
  <si>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</si>
  <si>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</si>
  <si>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</si>
  <si>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</si>
  <si>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</si>
  <si>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</si>
  <si>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</si>
  <si>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</si>
  <si>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</si>
  <si>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</si>
  <si>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</si>
  <si>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</si>
  <si>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</si>
  <si>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</si>
  <si>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</si>
  <si>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</si>
  <si>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</si>
  <si>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</si>
  <si>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</si>
  <si>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</si>
  <si>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</si>
  <si>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</si>
  <si>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</si>
  <si>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</si>
  <si>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</si>
  <si>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</si>
  <si>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</si>
  <si>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</si>
  <si>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</si>
  <si>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</si>
  <si>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</si>
  <si>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</si>
  <si>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</si>
  <si>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</si>
  <si>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</si>
  <si>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</si>
  <si>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</si>
  <si>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</si>
  <si>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</si>
  <si>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</si>
  <si>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</si>
  <si>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</si>
  <si>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</si>
  <si>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</si>
  <si>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</si>
  <si>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</si>
  <si>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</si>
  <si>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</si>
  <si>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</si>
  <si>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</si>
  <si>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</si>
  <si>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</si>
  <si>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</si>
  <si>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</si>
  <si>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</si>
  <si>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</si>
  <si>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</si>
  <si>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</si>
  <si>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</si>
  <si>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</si>
  <si>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</si>
  <si>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</si>
  <si>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</si>
  <si>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</si>
  <si>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</si>
  <si>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</si>
  <si>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</si>
  <si>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</si>
  <si>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</si>
  <si>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</si>
  <si>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</si>
  <si>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</si>
  <si>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</si>
  <si>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</si>
  <si>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</si>
  <si>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</si>
  <si>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</si>
  <si>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</si>
  <si>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</si>
  <si>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</si>
  <si>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</si>
  <si>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</si>
  <si>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</si>
  <si>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</si>
  <si>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</si>
  <si>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</si>
  <si>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</si>
  <si>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</si>
  <si>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</si>
  <si>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</si>
  <si>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</si>
  <si>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</si>
  <si>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</si>
  <si>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</si>
  <si>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</si>
  <si>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</si>
  <si>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</si>
  <si>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</si>
  <si>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</si>
  <si>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</si>
  <si>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</si>
  <si>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</si>
  <si>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</si>
  <si>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</si>
  <si>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</si>
  <si>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</si>
  <si>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</si>
  <si>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</si>
  <si>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</si>
  <si>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</si>
  <si>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</si>
  <si>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</si>
  <si>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</si>
  <si>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</si>
  <si>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</si>
  <si>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</si>
  <si>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</si>
  <si>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</si>
  <si>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</si>
  <si>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</si>
  <si>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</si>
  <si>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</si>
  <si>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</si>
  <si>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</si>
  <si>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</si>
  <si>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</si>
  <si>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</si>
  <si>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</si>
  <si>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</si>
  <si>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</si>
  <si>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</si>
  <si>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</si>
  <si>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</si>
  <si>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</si>
  <si>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</si>
  <si>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</si>
  <si>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</si>
  <si>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</si>
  <si>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</si>
  <si>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</si>
  <si>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</si>
  <si>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</si>
  <si>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</si>
  <si>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</si>
  <si>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</si>
  <si>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</si>
  <si>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</si>
  <si>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</si>
  <si>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</si>
  <si>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</si>
  <si>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</si>
  <si>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</si>
  <si>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</si>
  <si>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</si>
  <si>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</si>
  <si>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</si>
  <si>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</si>
  <si>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</si>
  <si>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</si>
  <si>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</si>
  <si>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</si>
  <si>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</si>
  <si>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</si>
  <si>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</si>
  <si>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</si>
  <si>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</si>
  <si>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</si>
  <si>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</si>
  <si>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</si>
  <si>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</si>
  <si>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</si>
  <si>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</si>
  <si>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</si>
  <si>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</si>
  <si>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</si>
  <si>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</si>
  <si>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</si>
  <si>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</si>
  <si>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</si>
  <si>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</si>
  <si>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</si>
  <si>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</si>
  <si>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</si>
  <si>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</si>
  <si>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</si>
  <si>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</si>
  <si>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</si>
  <si>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</si>
  <si>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</si>
  <si>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</si>
  <si>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</si>
  <si>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</si>
  <si>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</si>
  <si>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</si>
  <si>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</si>
  <si>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</si>
  <si>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</si>
  <si>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</si>
  <si>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</si>
  <si>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</si>
  <si>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</si>
  <si>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</si>
  <si>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</si>
  <si>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</si>
  <si>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</si>
  <si>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</si>
  <si>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</si>
  <si>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</si>
  <si>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</si>
  <si>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</si>
  <si>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</si>
  <si>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</si>
  <si>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</si>
  <si>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</si>
  <si>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</si>
  <si>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</si>
  <si>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</si>
  <si>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</si>
  <si>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</si>
  <si>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</si>
  <si>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</si>
  <si>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</si>
  <si>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</si>
  <si>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</si>
  <si>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</si>
  <si>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</si>
  <si>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</si>
  <si>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</si>
  <si>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</si>
  <si>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</si>
  <si>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</si>
  <si>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</si>
  <si>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</si>
  <si>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</si>
  <si>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</si>
  <si>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</si>
  <si>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</si>
  <si>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</si>
  <si>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</si>
  <si>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</si>
  <si>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</si>
  <si>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</si>
  <si>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</si>
  <si>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</si>
  <si>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</si>
  <si>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</si>
  <si>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</si>
  <si>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</si>
  <si>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</si>
  <si>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</si>
  <si>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</si>
  <si>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</si>
  <si>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</si>
  <si>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</si>
  <si>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</si>
  <si>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</si>
  <si>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</si>
  <si>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</si>
  <si>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</si>
  <si>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</si>
  <si>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</si>
  <si>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</si>
  <si>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</si>
  <si>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</si>
  <si>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</si>
  <si>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</si>
  <si>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</si>
  <si>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</si>
  <si>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</si>
  <si>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</si>
  <si>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</si>
  <si>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</si>
  <si>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</si>
  <si>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</si>
  <si>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</si>
  <si>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</si>
  <si>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</si>
  <si>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</si>
  <si>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</si>
  <si>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</si>
  <si>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</si>
  <si>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</si>
  <si>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</si>
  <si>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</si>
  <si>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</si>
  <si>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</si>
  <si>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</si>
  <si>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</si>
  <si>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</si>
  <si>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</si>
  <si>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</si>
  <si>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</si>
  <si>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</si>
  <si>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</si>
  <si>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</si>
  <si>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</si>
  <si>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</si>
  <si>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</si>
  <si>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</si>
  <si>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</si>
  <si>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</si>
  <si>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</si>
  <si>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</si>
  <si>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</si>
  <si>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</si>
  <si>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</si>
  <si>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</si>
  <si>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</si>
  <si>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</si>
  <si>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</si>
  <si>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</si>
  <si>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</si>
  <si>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</si>
  <si>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</si>
  <si>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</si>
  <si>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</si>
  <si>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</si>
  <si>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</si>
  <si>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</si>
  <si>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</si>
  <si>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</si>
  <si>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</si>
  <si>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</si>
  <si>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</si>
  <si>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</si>
  <si>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</si>
  <si>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</si>
  <si>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</si>
  <si>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</si>
  <si>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</si>
  <si>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</si>
  <si>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</si>
  <si>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</si>
  <si>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</si>
  <si>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</si>
  <si>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</si>
  <si>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</si>
  <si>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</si>
  <si>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</si>
  <si>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</si>
  <si>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</si>
  <si>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</si>
  <si>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</si>
  <si>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</si>
  <si>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</si>
  <si>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</si>
  <si>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</si>
  <si>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</si>
  <si>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</si>
  <si>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</si>
  <si>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</si>
  <si>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</si>
  <si>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</si>
  <si>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</si>
  <si>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</si>
  <si>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</si>
  <si>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</si>
  <si>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</si>
  <si>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</si>
  <si>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</si>
  <si>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</si>
  <si>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</si>
  <si>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</si>
  <si>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</si>
  <si>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</si>
  <si>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</si>
  <si>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</si>
  <si>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</si>
  <si>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</si>
  <si>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</si>
  <si>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</si>
  <si>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</si>
  <si>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</si>
  <si>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</si>
  <si>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</si>
  <si>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</si>
  <si>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</si>
  <si>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</si>
  <si>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</si>
  <si>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</si>
  <si>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</si>
  <si>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</si>
  <si>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</si>
  <si>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</si>
  <si>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</si>
  <si>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</si>
  <si>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</si>
  <si>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</si>
  <si>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</si>
  <si>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</si>
  <si>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</si>
  <si>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</si>
  <si>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</si>
  <si>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</si>
  <si>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</si>
  <si>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</si>
  <si>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</si>
  <si>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</si>
  <si>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</si>
  <si>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</si>
  <si>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</si>
  <si>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</si>
  <si>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</si>
  <si>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</si>
  <si>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</si>
  <si>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</si>
  <si>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</si>
  <si>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</si>
  <si>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</si>
  <si>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</si>
  <si>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</si>
  <si>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</si>
  <si>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</si>
  <si>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</si>
  <si>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</si>
  <si>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</si>
  <si>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</si>
  <si>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</si>
  <si>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</si>
  <si>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</si>
  <si>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</si>
  <si>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</si>
  <si>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</si>
  <si>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</si>
  <si>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</si>
  <si>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</si>
  <si>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</si>
  <si>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</si>
  <si>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</si>
  <si>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</si>
  <si>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</si>
  <si>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</si>
  <si>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</si>
  <si>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</si>
  <si>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</si>
  <si>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</si>
  <si>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</si>
  <si>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</si>
  <si>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</si>
  <si>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</si>
  <si>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</si>
  <si>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</si>
  <si>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</si>
  <si>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</si>
  <si>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</si>
  <si>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医薬品等ＧＭＰ対策事業</t>
  </si>
  <si>
    <t>医薬・生活衛生局</t>
  </si>
  <si>
    <t>課長　田中　徹</t>
  </si>
  <si>
    <t>平成4年度</t>
  </si>
  <si>
    <t>終了予定なし</t>
  </si>
  <si>
    <t>監視指導・麻薬対策課</t>
  </si>
  <si>
    <t>・医薬品、医療機器等の品質、有効性および安全性の確保等に関する法律第14条第2項第4号
・医薬品及び医薬部外品の製造管理及び品質管理の基準に関する省令
・医療機器及び体外診断用医薬品の製造管理及び品質管理の基準に関する省令</t>
  </si>
  <si>
    <t xml:space="preserve">都道府県が行う製造管理及び品質管理に関する基準（GMP／QMS）の査察等について、統一的かつ適正な実施を確保するとともに、国際的に流通する医薬品等の品質の確保及び国際取引の円滑化を図る。
</t>
  </si>
  <si>
    <t>-</t>
  </si>
  <si>
    <t>医薬品審査等業務庁費</t>
  </si>
  <si>
    <t>検定検査事務等委託費</t>
  </si>
  <si>
    <t>医薬品副作用等被害救済事務費等補助金</t>
  </si>
  <si>
    <t>職員旅費</t>
  </si>
  <si>
    <t>庁費</t>
  </si>
  <si>
    <t>教育・研修等をとおして、GMP調査員の能力を向上させる事業のため、成果について直接的な指標は示すことは困難である。</t>
  </si>
  <si>
    <t>模擬査察への都道府県のべ参加者数</t>
  </si>
  <si>
    <t>人</t>
  </si>
  <si>
    <t>合同模擬査察の開催数</t>
  </si>
  <si>
    <t>回</t>
  </si>
  <si>
    <t>Ｘ：「当該年度の合同模擬査察に係る執行額」（円）／　
Ｙ：「当該年度の合同模擬査察開催数」　　　　　　　　　　　　　</t>
    <phoneticPr fontId="5"/>
  </si>
  <si>
    <t>円</t>
  </si>
  <si>
    <t>10,534,791
/23</t>
  </si>
  <si>
    <t>9,996,075
/21</t>
  </si>
  <si>
    <t>858,275/2</t>
  </si>
  <si>
    <t>715,244/2</t>
  </si>
  <si>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</si>
  <si>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</si>
  <si>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都道府県・独立行政法人医薬品医療機器総合機構（PMDA）でのGMP査察研修の実施回数</t>
  </si>
  <si>
    <t>217</t>
  </si>
  <si>
    <t>194</t>
  </si>
  <si>
    <t>163</t>
  </si>
  <si>
    <t>189</t>
  </si>
  <si>
    <t>23</t>
  </si>
  <si>
    <t>211</t>
  </si>
  <si>
    <t>214</t>
  </si>
  <si>
    <t>225</t>
  </si>
  <si>
    <t>○</t>
  </si>
  <si>
    <t>令和２年度　GMP監視指導等実施要領
令和２年度GQP/QMS体制・GVP合同模擬査察研修実施要領</t>
    <phoneticPr fontId="5"/>
  </si>
  <si>
    <t>-</t>
    <phoneticPr fontId="5"/>
  </si>
  <si>
    <t>本事業は、都道府県におけるGMP調査の資質の向上を通じて医薬品等の品質の確保及び国際取引の円滑化を図ることを目標に、GMP調査を実際に行う都道府県職員等を対象に研修を実施し、また体制強化のために検討会を開催した。それにより、各地域ごとの調査の質の差を減らし、また国際的な枠組みにも沿った技術の向上が図られた。</t>
    <phoneticPr fontId="5"/>
  </si>
  <si>
    <t>都道府県・独立行政法人医薬品医療機器総合機構でGMP査察研修を行うことにより、査察体制の整合性確保、強化を行い、医薬品等の品質を確保するとともに、医薬品等の安全対策の推進等に寄与するものである。</t>
    <phoneticPr fontId="5"/>
  </si>
  <si>
    <t>A.-</t>
    <phoneticPr fontId="5"/>
  </si>
  <si>
    <t>B.-</t>
    <phoneticPr fontId="5"/>
  </si>
  <si>
    <t>庁費</t>
    <phoneticPr fontId="5"/>
  </si>
  <si>
    <t>備品購入等</t>
    <phoneticPr fontId="5"/>
  </si>
  <si>
    <t>D.国立医薬品食品衛生研究所</t>
    <phoneticPr fontId="5"/>
  </si>
  <si>
    <t>E.国立感染症研究所</t>
    <phoneticPr fontId="5"/>
  </si>
  <si>
    <t>F. テュフズードジャパン（株）</t>
    <phoneticPr fontId="5"/>
  </si>
  <si>
    <t>G.PIC/S</t>
    <phoneticPr fontId="5"/>
  </si>
  <si>
    <t>雑役務費</t>
    <phoneticPr fontId="5"/>
  </si>
  <si>
    <t>加盟料</t>
    <phoneticPr fontId="5"/>
  </si>
  <si>
    <t>国立医薬品食品衛生研究所</t>
    <phoneticPr fontId="5"/>
  </si>
  <si>
    <t>テュフズードジャパン（株）</t>
    <phoneticPr fontId="5"/>
  </si>
  <si>
    <t>ＩＳＯ１３４８５内部監査員トレーニング</t>
    <phoneticPr fontId="5"/>
  </si>
  <si>
    <t>国立感染症研究所</t>
    <phoneticPr fontId="5"/>
  </si>
  <si>
    <t>ー</t>
    <phoneticPr fontId="5"/>
  </si>
  <si>
    <t>ＧＭＰ査察体制強化事業における試験検査、コロナワクチンの試験検査</t>
    <phoneticPr fontId="5"/>
  </si>
  <si>
    <t xml:space="preserve">ＧＭＰ査察体制強化事業における試験検査、イトラコナゾール錠５０「MEEK」のリルマザホン塩酸塩水和物分析業務
</t>
    <phoneticPr fontId="5"/>
  </si>
  <si>
    <t>-</t>
    <phoneticPr fontId="5"/>
  </si>
  <si>
    <t>ＧＭＰ査察の国際整合化に向けた取り組みは業界からも要望されている。また、医薬品の品質確保は国民の安全に直結するため、国費を投入する必要がある。</t>
    <phoneticPr fontId="5"/>
  </si>
  <si>
    <t>医薬品の品質の確保は国民の安全に直結するため、全国的なＧＭＰ調査の質の向上を図るための研修や整合性確保のための検討会は、国が実施すべき事業である。</t>
    <phoneticPr fontId="5"/>
  </si>
  <si>
    <t>PIC/S加盟当局として、国際水準の取り組みを継続していく必要があり、優先度の高い事業である。</t>
    <phoneticPr fontId="5"/>
  </si>
  <si>
    <t>無</t>
  </si>
  <si>
    <t>検討会を効率的に行えるよう、コスト削減に努めている。</t>
    <phoneticPr fontId="5"/>
  </si>
  <si>
    <t>‐</t>
  </si>
  <si>
    <t>経費の過半が都道府県への委託費であり、適正に執行されている。</t>
    <phoneticPr fontId="5"/>
  </si>
  <si>
    <t>毎年都道府県に対する実施要領の見直しを行い、効率的な執行ができるような事業体制となるように努めている。</t>
    <phoneticPr fontId="5"/>
  </si>
  <si>
    <t>本事業は都道府県等におけるGMP査察の質の向上を図ることを目的としており、成果を定量的に示すことはできないが、いずれの研修及び会議も、都道府県の査察担当官が集う数少ない機会であり、査察技術の向上に大きく向上している。</t>
    <phoneticPr fontId="5"/>
  </si>
  <si>
    <t>ＩＳＯ１３４８５内部監査員トレーニング一式</t>
    <phoneticPr fontId="5"/>
  </si>
  <si>
    <t>人件費</t>
    <rPh sb="0" eb="3">
      <t>ジンケンヒ</t>
    </rPh>
    <phoneticPr fontId="5"/>
  </si>
  <si>
    <t>賃金</t>
    <rPh sb="0" eb="2">
      <t>チンギン</t>
    </rPh>
    <phoneticPr fontId="5"/>
  </si>
  <si>
    <t>備品費</t>
    <phoneticPr fontId="5"/>
  </si>
  <si>
    <t>消耗品費</t>
    <phoneticPr fontId="5"/>
  </si>
  <si>
    <t>試験用機材等</t>
    <phoneticPr fontId="5"/>
  </si>
  <si>
    <t>試験消耗品等</t>
    <phoneticPr fontId="5"/>
  </si>
  <si>
    <t>査察体制強化</t>
    <phoneticPr fontId="5"/>
  </si>
  <si>
    <t>国際対策事業</t>
    <phoneticPr fontId="5"/>
  </si>
  <si>
    <t>査察整合性確保事業</t>
    <phoneticPr fontId="5"/>
  </si>
  <si>
    <t>賃金</t>
    <phoneticPr fontId="5"/>
  </si>
  <si>
    <t>借料及び損料</t>
    <rPh sb="0" eb="2">
      <t>シャクリョウ</t>
    </rPh>
    <rPh sb="2" eb="3">
      <t>オヨ</t>
    </rPh>
    <rPh sb="4" eb="6">
      <t>ソンリョウ</t>
    </rPh>
    <phoneticPr fontId="5"/>
  </si>
  <si>
    <t>雑役務費</t>
    <rPh sb="0" eb="2">
      <t>ザツエキ</t>
    </rPh>
    <rPh sb="2" eb="4">
      <t>ムヒ</t>
    </rPh>
    <phoneticPr fontId="5"/>
  </si>
  <si>
    <t>消耗品費</t>
    <rPh sb="0" eb="3">
      <t>ショウモウヒン</t>
    </rPh>
    <rPh sb="3" eb="4">
      <t>ヒ</t>
    </rPh>
    <phoneticPr fontId="5"/>
  </si>
  <si>
    <t>備品費</t>
    <rPh sb="0" eb="3">
      <t>ビヒンヒ</t>
    </rPh>
    <phoneticPr fontId="5"/>
  </si>
  <si>
    <t>人件費</t>
    <rPh sb="0" eb="3">
      <t>ジンケンヒ</t>
    </rPh>
    <phoneticPr fontId="5"/>
  </si>
  <si>
    <t>試験用機材等</t>
    <phoneticPr fontId="5"/>
  </si>
  <si>
    <t>機器リース</t>
    <phoneticPr fontId="5"/>
  </si>
  <si>
    <t>機器保守、人材派遣、実験動物関係費等</t>
    <rPh sb="2" eb="4">
      <t>ホシュ</t>
    </rPh>
    <phoneticPr fontId="5"/>
  </si>
  <si>
    <t>C.愛媛県</t>
    <rPh sb="2" eb="4">
      <t>エヒメ</t>
    </rPh>
    <rPh sb="4" eb="5">
      <t>ケン</t>
    </rPh>
    <phoneticPr fontId="5"/>
  </si>
  <si>
    <t>大阪府</t>
    <phoneticPr fontId="5"/>
  </si>
  <si>
    <t>沖縄県</t>
    <rPh sb="0" eb="3">
      <t>オキナワケン</t>
    </rPh>
    <phoneticPr fontId="5"/>
  </si>
  <si>
    <t>愛知県</t>
    <rPh sb="0" eb="3">
      <t>アイチケン</t>
    </rPh>
    <phoneticPr fontId="5"/>
  </si>
  <si>
    <t>青森県</t>
    <phoneticPr fontId="5"/>
  </si>
  <si>
    <t>福島県</t>
    <phoneticPr fontId="5"/>
  </si>
  <si>
    <t>宮崎県</t>
    <rPh sb="0" eb="3">
      <t>ミヤザキケン</t>
    </rPh>
    <phoneticPr fontId="5"/>
  </si>
  <si>
    <t>広島県</t>
    <rPh sb="0" eb="3">
      <t>ヒロシマケン</t>
    </rPh>
    <phoneticPr fontId="5"/>
  </si>
  <si>
    <t>岩手県</t>
    <rPh sb="0" eb="3">
      <t>イワテケン</t>
    </rPh>
    <phoneticPr fontId="5"/>
  </si>
  <si>
    <t>宮城県</t>
    <rPh sb="0" eb="3">
      <t>ミヤギケン</t>
    </rPh>
    <phoneticPr fontId="5"/>
  </si>
  <si>
    <t>北海道</t>
    <rPh sb="0" eb="3">
      <t>ホッカイドウ</t>
    </rPh>
    <phoneticPr fontId="5"/>
  </si>
  <si>
    <t>熊本県</t>
    <rPh sb="0" eb="3">
      <t>クマモトケン</t>
    </rPh>
    <phoneticPr fontId="5"/>
  </si>
  <si>
    <t>富山県</t>
    <rPh sb="0" eb="3">
      <t>トヤマケン</t>
    </rPh>
    <phoneticPr fontId="5"/>
  </si>
  <si>
    <t>大阪府</t>
    <rPh sb="0" eb="3">
      <t>オオサカフ</t>
    </rPh>
    <phoneticPr fontId="5"/>
  </si>
  <si>
    <t>山口県</t>
    <rPh sb="0" eb="3">
      <t>ヤマグチケン</t>
    </rPh>
    <phoneticPr fontId="5"/>
  </si>
  <si>
    <t>東京都</t>
    <rPh sb="0" eb="3">
      <t>トウキョウト</t>
    </rPh>
    <phoneticPr fontId="5"/>
  </si>
  <si>
    <t>徳島県</t>
    <rPh sb="0" eb="3">
      <t>トクシマケン</t>
    </rPh>
    <phoneticPr fontId="5"/>
  </si>
  <si>
    <t>福岡県</t>
    <rPh sb="0" eb="3">
      <t>フクオカケン</t>
    </rPh>
    <phoneticPr fontId="5"/>
  </si>
  <si>
    <t>愛媛県</t>
    <rPh sb="0" eb="3">
      <t>エヒメケン</t>
    </rPh>
    <phoneticPr fontId="5"/>
  </si>
  <si>
    <t>長野県</t>
    <rPh sb="0" eb="3">
      <t>ナガノケン</t>
    </rPh>
    <phoneticPr fontId="5"/>
  </si>
  <si>
    <t>奈良県</t>
    <rPh sb="0" eb="3">
      <t>ナラケン</t>
    </rPh>
    <phoneticPr fontId="5"/>
  </si>
  <si>
    <t>神奈川県</t>
    <rPh sb="0" eb="4">
      <t>カナガワケン</t>
    </rPh>
    <phoneticPr fontId="5"/>
  </si>
  <si>
    <t>岡山県</t>
    <rPh sb="0" eb="2">
      <t>オカヤマ</t>
    </rPh>
    <rPh sb="2" eb="3">
      <t>ケン</t>
    </rPh>
    <phoneticPr fontId="5"/>
  </si>
  <si>
    <t>ＰＩＣ／Ｓ（医薬品査察協定及び医薬品査察協同スキーム）</t>
    <phoneticPr fontId="5"/>
  </si>
  <si>
    <t>ＰＩＣ／Ｓ（医薬品査察協定及び医薬品査察協同スキーム）加盟料</t>
    <phoneticPr fontId="5"/>
  </si>
  <si>
    <t>-</t>
    <phoneticPr fontId="5"/>
  </si>
  <si>
    <t>株式会社ティーケーピー</t>
    <phoneticPr fontId="5"/>
  </si>
  <si>
    <t>第２回ＧＭＰ調査当局会議　会場費</t>
    <rPh sb="13" eb="16">
      <t>カイジョウヒ</t>
    </rPh>
    <phoneticPr fontId="5"/>
  </si>
  <si>
    <t>職員A</t>
    <rPh sb="0" eb="2">
      <t>ショクイン</t>
    </rPh>
    <phoneticPr fontId="5"/>
  </si>
  <si>
    <t>出張旅費</t>
    <rPh sb="0" eb="2">
      <t>シュッチョウ</t>
    </rPh>
    <rPh sb="2" eb="4">
      <t>リョヒ</t>
    </rPh>
    <phoneticPr fontId="5"/>
  </si>
  <si>
    <t>職員B</t>
    <rPh sb="0" eb="2">
      <t>ショクイン</t>
    </rPh>
    <phoneticPr fontId="5"/>
  </si>
  <si>
    <t>委員A</t>
    <rPh sb="0" eb="2">
      <t>イイン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</si>
  <si>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</si>
  <si>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</si>
  <si>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</si>
  <si>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</si>
  <si>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株式会社ジェイ・アンド・ワイ</t>
    <rPh sb="0" eb="4">
      <t>カブシキガイシャ</t>
    </rPh>
    <phoneticPr fontId="5"/>
  </si>
  <si>
    <t>国内用携帯電話の賃貸借</t>
    <rPh sb="0" eb="3">
      <t>コクナイヨウ</t>
    </rPh>
    <rPh sb="3" eb="5">
      <t>ケイタイ</t>
    </rPh>
    <rPh sb="5" eb="7">
      <t>デンワ</t>
    </rPh>
    <rPh sb="8" eb="11">
      <t>チンタイシャク</t>
    </rPh>
    <phoneticPr fontId="5"/>
  </si>
  <si>
    <t>有</t>
  </si>
  <si>
    <t>厚労</t>
  </si>
  <si>
    <t>・都道府県が行うGMP／QMS査察の全国的な整合性を確保するための国及び都道府県による合同模擬査察を実施。
・国際的に流通する医薬品等の品質を確保するとともに、これらの国際取引の円滑化を推進するため、医薬品等GMPの国家間における査察技術の同等性を確認し、日EU相互承認協定の履行及び拡大協議を実施。
・GMP査察に関する国際的な枠組み（PIC／S）への加盟に伴い、GMP調査の質の向上を推進するとともに、加盟当局としての対応を実施。</t>
    <phoneticPr fontId="5"/>
  </si>
  <si>
    <t>間接的な指標として国による模擬査察及びGMP調査当局会議への都道府県のべ参加者数を成果実績評価に活用する。</t>
    <rPh sb="24" eb="26">
      <t>トウキョク</t>
    </rPh>
    <rPh sb="26" eb="28">
      <t>カイギ</t>
    </rPh>
    <phoneticPr fontId="5"/>
  </si>
  <si>
    <t>間接的な指標として国による模擬査察及びGMP調査当局会議への都道府県のべ参加者数を成果実績評価に活用する。</t>
    <phoneticPr fontId="5"/>
  </si>
  <si>
    <t>GMP調査当局会議への都道府県のべ参加者数</t>
    <phoneticPr fontId="5"/>
  </si>
  <si>
    <t>都道府県課長級会議であるGMP調査当局会議開催数</t>
    <phoneticPr fontId="5"/>
  </si>
  <si>
    <t>Ｘ：「当該年度の当局会議に係る執行額」（円）／
　Ｙ:「当該年度の当局会議開催数」</t>
    <phoneticPr fontId="5"/>
  </si>
  <si>
    <t>新型コロナウイルス感染症の影響により、研修自体の実施が困難であったり、コロナ対応のため査察等に参加できる職員が少なかったこと等により執行が進まなかったことによる。</t>
    <rPh sb="0" eb="2">
      <t>シンガタ</t>
    </rPh>
    <rPh sb="9" eb="12">
      <t>カンセンショウ</t>
    </rPh>
    <rPh sb="13" eb="15">
      <t>エイキョウ</t>
    </rPh>
    <rPh sb="19" eb="21">
      <t>ケンシュウ</t>
    </rPh>
    <rPh sb="21" eb="23">
      <t>ジタイ</t>
    </rPh>
    <rPh sb="24" eb="26">
      <t>ジッシ</t>
    </rPh>
    <rPh sb="27" eb="29">
      <t>コンナン</t>
    </rPh>
    <rPh sb="38" eb="40">
      <t>タイオウ</t>
    </rPh>
    <rPh sb="43" eb="45">
      <t>ササツ</t>
    </rPh>
    <rPh sb="45" eb="46">
      <t>トウ</t>
    </rPh>
    <rPh sb="47" eb="49">
      <t>サンカ</t>
    </rPh>
    <rPh sb="52" eb="54">
      <t>ショクイン</t>
    </rPh>
    <rPh sb="55" eb="56">
      <t>スク</t>
    </rPh>
    <rPh sb="62" eb="63">
      <t>トウ</t>
    </rPh>
    <rPh sb="66" eb="68">
      <t>シッコウ</t>
    </rPh>
    <rPh sb="69" eb="70">
      <t>スス</t>
    </rPh>
    <phoneticPr fontId="5"/>
  </si>
  <si>
    <t>教育・研修等をとおして、GMP調査員の能力を向上させる事業のため、成果について直接的な指標を示すことは困難であるが、GMP調査当局会議等を通じて都道府県における調査体制の強化を図っており、事業の目標達成に向けて一定の効果があると考えられる。</t>
    <phoneticPr fontId="5"/>
  </si>
  <si>
    <t>△</t>
  </si>
  <si>
    <t>GMP合同模擬査察は医薬品の製造所の協力の元、都道府県職員が実際に現地（製造所）に出向き、模擬のGMP調査を行うものであるため、新型コロナウイルス感染症が発生した令和２年度においては、全国的に模擬査察の実施が困難（製造所側の受け入れが困難）であったことから、模擬査察の開催は困難であった。なお、GMP調査当局会議については見込みどおりの開催数を維持している。</t>
    <phoneticPr fontId="5"/>
  </si>
  <si>
    <t>令和２年度の都道府県への委託費については、新型コロナウイルス感染症の影響により、研修自体の実施が困難であったり、コロナ対応のため査察等に参加できる職員が少なかったこと等により執行が進まなかった。PIC/S対応としては、PIC/Sガイドラインの国内法令への取り込みを進めるなど、加盟国としてGMPの国際整合化に向けて取り組みを進めている。</t>
    <phoneticPr fontId="5"/>
  </si>
  <si>
    <t>令和３年度委託事業について、令和２年度にほとんど開催ができなかった合同模擬査察については、感染対策に最大限の注意を払いながら実施の方針で進めるとともに、合同模擬査察の実施方策も含めて都道府県調査員の査察能力の向上の方策について検討を進める。また、PIC/S総会等にも参加し、他のPIC/S加盟国と同等レベルのGMP調査実施体制を確保するため、昨年度に引き続きGMP調査員の質の維持・向上に向けて取り組む。</t>
    <phoneticPr fontId="5"/>
  </si>
  <si>
    <t>2,301,623/3</t>
    <phoneticPr fontId="5"/>
  </si>
  <si>
    <t>685,380/2</t>
    <phoneticPr fontId="5"/>
  </si>
  <si>
    <t>-</t>
    <phoneticPr fontId="5"/>
  </si>
  <si>
    <t>-</t>
    <phoneticPr fontId="5"/>
  </si>
  <si>
    <t>点検対象外</t>
    <rPh sb="0" eb="5">
      <t>テンケンタイショウガイ</t>
    </rPh>
    <phoneticPr fontId="5"/>
  </si>
  <si>
    <t xml:space="preserve">経費の過半が都道府県への委託費であり、支出先の選定は妥当である。
一社応札となった契約について、資格及び実績を有することが要因と考えられるが、適切な事業実施のために必要な事項であり、関連企業等に声がけを実施し、改善を図っている。
</t>
    <rPh sb="33" eb="35">
      <t>イッシャ</t>
    </rPh>
    <rPh sb="35" eb="37">
      <t>オウサツ</t>
    </rPh>
    <rPh sb="41" eb="43">
      <t>ケイヤク</t>
    </rPh>
    <rPh sb="48" eb="50">
      <t>シカク</t>
    </rPh>
    <rPh sb="50" eb="51">
      <t>オヨ</t>
    </rPh>
    <rPh sb="52" eb="54">
      <t>ジッセキ</t>
    </rPh>
    <rPh sb="55" eb="56">
      <t>ユウ</t>
    </rPh>
    <rPh sb="61" eb="63">
      <t>ヨウイン</t>
    </rPh>
    <rPh sb="64" eb="65">
      <t>カンガ</t>
    </rPh>
    <rPh sb="71" eb="73">
      <t>テキセツ</t>
    </rPh>
    <rPh sb="74" eb="76">
      <t>ジギョウ</t>
    </rPh>
    <rPh sb="76" eb="78">
      <t>ジッシ</t>
    </rPh>
    <rPh sb="82" eb="84">
      <t>ヒツヨウ</t>
    </rPh>
    <rPh sb="85" eb="87">
      <t>ジコウ</t>
    </rPh>
    <rPh sb="91" eb="93">
      <t>カンレン</t>
    </rPh>
    <rPh sb="93" eb="95">
      <t>キギョウ</t>
    </rPh>
    <rPh sb="95" eb="96">
      <t>トウ</t>
    </rPh>
    <rPh sb="97" eb="98">
      <t>コエ</t>
    </rPh>
    <rPh sb="101" eb="103">
      <t>ジッシ</t>
    </rPh>
    <rPh sb="105" eb="107">
      <t>カイゼン</t>
    </rPh>
    <rPh sb="108" eb="109">
      <t>ハカ</t>
    </rPh>
    <phoneticPr fontId="5"/>
  </si>
  <si>
    <t>H.（独）医薬品医療機器総合機構</t>
    <rPh sb="5" eb="8">
      <t>イヤクヒン</t>
    </rPh>
    <rPh sb="8" eb="10">
      <t>イリョウ</t>
    </rPh>
    <rPh sb="10" eb="12">
      <t>キキ</t>
    </rPh>
    <rPh sb="12" eb="14">
      <t>ソウゴウ</t>
    </rPh>
    <rPh sb="14" eb="16">
      <t>キコウ</t>
    </rPh>
    <phoneticPr fontId="5"/>
  </si>
  <si>
    <t>独立行政法人医薬品医療機器総合機構</t>
    <rPh sb="0" eb="2">
      <t>ドクリツ</t>
    </rPh>
    <rPh sb="2" eb="4">
      <t>ギョウセイ</t>
    </rPh>
    <rPh sb="4" eb="6">
      <t>ホウジン</t>
    </rPh>
    <rPh sb="6" eb="8">
      <t>イヤク</t>
    </rPh>
    <rPh sb="9" eb="11">
      <t>イリョウ</t>
    </rPh>
    <rPh sb="11" eb="13">
      <t>キキ</t>
    </rPh>
    <rPh sb="13" eb="15">
      <t>ソウゴウ</t>
    </rPh>
    <rPh sb="15" eb="17">
      <t>キコウ</t>
    </rPh>
    <phoneticPr fontId="5"/>
  </si>
  <si>
    <t>補助金等交付</t>
  </si>
  <si>
    <t>-</t>
    <phoneticPr fontId="5"/>
  </si>
  <si>
    <t>旅費</t>
    <rPh sb="0" eb="2">
      <t>リョヒ</t>
    </rPh>
    <phoneticPr fontId="5"/>
  </si>
  <si>
    <t>職員旅費</t>
    <rPh sb="0" eb="2">
      <t>ショクイン</t>
    </rPh>
    <rPh sb="2" eb="4">
      <t>リョヒ</t>
    </rPh>
    <phoneticPr fontId="5"/>
  </si>
  <si>
    <t>医薬品原料品質確保対策事業</t>
    <rPh sb="0" eb="3">
      <t>イヤクヒン</t>
    </rPh>
    <rPh sb="3" eb="5">
      <t>ゲンリョウ</t>
    </rPh>
    <rPh sb="5" eb="7">
      <t>ヒンシツ</t>
    </rPh>
    <rPh sb="7" eb="9">
      <t>カクホ</t>
    </rPh>
    <rPh sb="9" eb="11">
      <t>タイサク</t>
    </rPh>
    <rPh sb="11" eb="13">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</si>
</sst>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16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92293</xdr:colOff>
      <xdr:row>748</xdr:row>
      <xdr:rowOff>142875</xdr:rowOff>
    </xdr:from>
    <xdr:to>
      <xdr:col>32</xdr:col>
      <xdr:colOff>124631</xdr:colOff>
      <xdr:row>751</xdr:row>
      <xdr:rowOff>143005</xdr:rowOff>
    </xdr:to>
    <xdr:sp macro="" textlink="">
      <xdr:nvSpPr>
        <xdr:cNvPr id="2" name="正方形/長方形 1"/>
        <xdr:cNvSpPr/>
      </xdr:nvSpPr>
      <xdr:spPr>
        <a:xfrm>
          <a:off x="4692868" y="45996225"/>
          <a:ext cx="1832563" cy="105740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baseline="0">
              <a:effectLst/>
              <a:latin typeface="+mn-lt"/>
              <a:ea typeface="+mn-ea"/>
              <a:cs typeface="+mn-cs"/>
            </a:rPr>
            <a:t>57.3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190500</xdr:colOff>
      <xdr:row>751</xdr:row>
      <xdr:rowOff>143005</xdr:rowOff>
    </xdr:from>
    <xdr:to>
      <xdr:col>28</xdr:col>
      <xdr:colOff>8450</xdr:colOff>
      <xdr:row>769</xdr:row>
      <xdr:rowOff>161925</xdr:rowOff>
    </xdr:to>
    <xdr:cxnSp macro="">
      <xdr:nvCxnSpPr>
        <xdr:cNvPr id="3" name="直線コネクタ 59"/>
        <xdr:cNvCxnSpPr>
          <a:cxnSpLocks noChangeShapeType="1"/>
          <a:endCxn id="2" idx="2"/>
        </xdr:cNvCxnSpPr>
      </xdr:nvCxnSpPr>
      <xdr:spPr bwMode="auto">
        <a:xfrm flipV="1">
          <a:off x="5591175" y="47053630"/>
          <a:ext cx="17975" cy="720077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114300</xdr:colOff>
      <xdr:row>753</xdr:row>
      <xdr:rowOff>276225</xdr:rowOff>
    </xdr:from>
    <xdr:to>
      <xdr:col>36</xdr:col>
      <xdr:colOff>90086</xdr:colOff>
      <xdr:row>753</xdr:row>
      <xdr:rowOff>289288</xdr:rowOff>
    </xdr:to>
    <xdr:cxnSp macro="">
      <xdr:nvCxnSpPr>
        <xdr:cNvPr id="4" name="直線コネクタ 58"/>
        <xdr:cNvCxnSpPr>
          <a:cxnSpLocks noChangeShapeType="1"/>
        </xdr:cNvCxnSpPr>
      </xdr:nvCxnSpPr>
      <xdr:spPr bwMode="auto">
        <a:xfrm>
          <a:off x="4114800" y="47891700"/>
          <a:ext cx="3176186" cy="13063"/>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95250</xdr:colOff>
      <xdr:row>764</xdr:row>
      <xdr:rowOff>552450</xdr:rowOff>
    </xdr:from>
    <xdr:to>
      <xdr:col>34</xdr:col>
      <xdr:colOff>85725</xdr:colOff>
      <xdr:row>764</xdr:row>
      <xdr:rowOff>552451</xdr:rowOff>
    </xdr:to>
    <xdr:cxnSp macro="">
      <xdr:nvCxnSpPr>
        <xdr:cNvPr id="6" name="直線コネクタ 58"/>
        <xdr:cNvCxnSpPr>
          <a:cxnSpLocks noChangeShapeType="1"/>
        </xdr:cNvCxnSpPr>
      </xdr:nvCxnSpPr>
      <xdr:spPr bwMode="auto">
        <a:xfrm flipV="1">
          <a:off x="4362450" y="56102250"/>
          <a:ext cx="2632075" cy="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50514</xdr:colOff>
      <xdr:row>752</xdr:row>
      <xdr:rowOff>215962</xdr:rowOff>
    </xdr:from>
    <xdr:to>
      <xdr:col>22</xdr:col>
      <xdr:colOff>50644</xdr:colOff>
      <xdr:row>755</xdr:row>
      <xdr:rowOff>25410</xdr:rowOff>
    </xdr:to>
    <xdr:sp macro="" textlink="">
      <xdr:nvSpPr>
        <xdr:cNvPr id="7" name="正方形/長方形 6"/>
        <xdr:cNvSpPr/>
      </xdr:nvSpPr>
      <xdr:spPr>
        <a:xfrm>
          <a:off x="2450814" y="47479012"/>
          <a:ext cx="2000380" cy="86672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大阪府</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都道府県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計</a:t>
          </a:r>
          <a:r>
            <a:rPr kumimoji="1" lang="en-US" altLang="ja-JP" sz="1100" b="0" i="0" baseline="0">
              <a:effectLst/>
              <a:latin typeface="+mn-lt"/>
              <a:ea typeface="+mn-ea"/>
              <a:cs typeface="+mn-cs"/>
            </a:rPr>
            <a:t>2.3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10</xdr:col>
      <xdr:colOff>161925</xdr:colOff>
      <xdr:row>751</xdr:row>
      <xdr:rowOff>142875</xdr:rowOff>
    </xdr:from>
    <xdr:to>
      <xdr:col>19</xdr:col>
      <xdr:colOff>172037</xdr:colOff>
      <xdr:row>752</xdr:row>
      <xdr:rowOff>96285</xdr:rowOff>
    </xdr:to>
    <xdr:sp macro="" textlink="">
      <xdr:nvSpPr>
        <xdr:cNvPr id="8" name="正方形/長方形 7"/>
        <xdr:cNvSpPr/>
      </xdr:nvSpPr>
      <xdr:spPr>
        <a:xfrm>
          <a:off x="2162175" y="47053500"/>
          <a:ext cx="1810337" cy="305835"/>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a:t>
          </a:r>
          <a:r>
            <a:rPr kumimoji="1" lang="ja-JP" altLang="ja-JP" sz="1100" b="0" i="0" baseline="0">
              <a:effectLst/>
              <a:latin typeface="+mn-lt"/>
              <a:ea typeface="+mn-ea"/>
              <a:cs typeface="+mn-cs"/>
            </a:rPr>
            <a:t>契約</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baseline="0">
              <a:effectLst/>
              <a:latin typeface="+mn-lt"/>
              <a:ea typeface="+mn-ea"/>
              <a:cs typeface="+mn-cs"/>
            </a:rPr>
            <a:t>その他</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12</xdr:col>
      <xdr:colOff>9016</xdr:colOff>
      <xdr:row>755</xdr:row>
      <xdr:rowOff>171949</xdr:rowOff>
    </xdr:from>
    <xdr:to>
      <xdr:col>22</xdr:col>
      <xdr:colOff>52255</xdr:colOff>
      <xdr:row>756</xdr:row>
      <xdr:rowOff>181537</xdr:rowOff>
    </xdr:to>
    <xdr:sp macro="" textlink="">
      <xdr:nvSpPr>
        <xdr:cNvPr id="9" name="大かっこ 8"/>
        <xdr:cNvSpPr/>
      </xdr:nvSpPr>
      <xdr:spPr>
        <a:xfrm>
          <a:off x="2409316" y="48492274"/>
          <a:ext cx="2043489" cy="3620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tx1"/>
              </a:solidFill>
              <a:effectLst/>
              <a:latin typeface="+mn-lt"/>
              <a:ea typeface="+mn-ea"/>
              <a:cs typeface="+mn-cs"/>
            </a:rPr>
            <a:t>査察整合性確保事業</a:t>
          </a:r>
          <a:endParaRPr kumimoji="1" lang="ja-JP" altLang="en-US" sz="1100"/>
        </a:p>
      </xdr:txBody>
    </xdr:sp>
    <xdr:clientData/>
  </xdr:twoCellAnchor>
  <xdr:twoCellAnchor>
    <xdr:from>
      <xdr:col>33</xdr:col>
      <xdr:colOff>114789</xdr:colOff>
      <xdr:row>752</xdr:row>
      <xdr:rowOff>204728</xdr:rowOff>
    </xdr:from>
    <xdr:to>
      <xdr:col>43</xdr:col>
      <xdr:colOff>114919</xdr:colOff>
      <xdr:row>755</xdr:row>
      <xdr:rowOff>63510</xdr:rowOff>
    </xdr:to>
    <xdr:sp macro="" textlink="">
      <xdr:nvSpPr>
        <xdr:cNvPr id="10" name="正方形/長方形 9"/>
        <xdr:cNvSpPr/>
      </xdr:nvSpPr>
      <xdr:spPr>
        <a:xfrm>
          <a:off x="6715614" y="47467778"/>
          <a:ext cx="2000380" cy="91605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富山県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都府県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計</a:t>
          </a:r>
          <a:r>
            <a:rPr kumimoji="1" lang="en-US" altLang="ja-JP" sz="1100" b="0" i="0" baseline="0">
              <a:effectLst/>
              <a:latin typeface="+mn-lt"/>
              <a:ea typeface="+mn-ea"/>
              <a:cs typeface="+mn-cs"/>
            </a:rPr>
            <a:t>0.7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33</xdr:col>
      <xdr:colOff>51289</xdr:colOff>
      <xdr:row>755</xdr:row>
      <xdr:rowOff>165110</xdr:rowOff>
    </xdr:from>
    <xdr:to>
      <xdr:col>43</xdr:col>
      <xdr:colOff>98945</xdr:colOff>
      <xdr:row>756</xdr:row>
      <xdr:rowOff>174698</xdr:rowOff>
    </xdr:to>
    <xdr:sp macro="" textlink="">
      <xdr:nvSpPr>
        <xdr:cNvPr id="11" name="大かっこ 10"/>
        <xdr:cNvSpPr/>
      </xdr:nvSpPr>
      <xdr:spPr>
        <a:xfrm>
          <a:off x="6652114" y="48485435"/>
          <a:ext cx="2047906" cy="3620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国際対策</a:t>
          </a:r>
        </a:p>
      </xdr:txBody>
    </xdr:sp>
    <xdr:clientData/>
  </xdr:twoCellAnchor>
  <xdr:twoCellAnchor>
    <xdr:from>
      <xdr:col>12</xdr:col>
      <xdr:colOff>70339</xdr:colOff>
      <xdr:row>758</xdr:row>
      <xdr:rowOff>36453</xdr:rowOff>
    </xdr:from>
    <xdr:to>
      <xdr:col>22</xdr:col>
      <xdr:colOff>70469</xdr:colOff>
      <xdr:row>760</xdr:row>
      <xdr:rowOff>250835</xdr:rowOff>
    </xdr:to>
    <xdr:sp macro="" textlink="">
      <xdr:nvSpPr>
        <xdr:cNvPr id="12" name="正方形/長方形 11"/>
        <xdr:cNvSpPr/>
      </xdr:nvSpPr>
      <xdr:spPr>
        <a:xfrm>
          <a:off x="2508739" y="53452653"/>
          <a:ext cx="2032130" cy="92558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愛媛県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都道府県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計</a:t>
          </a:r>
          <a:r>
            <a:rPr kumimoji="1" lang="en-US" altLang="ja-JP" sz="1100" b="0" i="0" baseline="0">
              <a:effectLst/>
              <a:latin typeface="+mn-lt"/>
              <a:ea typeface="+mn-ea"/>
              <a:cs typeface="+mn-cs"/>
            </a:rPr>
            <a:t>8.8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12</xdr:col>
      <xdr:colOff>105264</xdr:colOff>
      <xdr:row>761</xdr:row>
      <xdr:rowOff>206385</xdr:rowOff>
    </xdr:from>
    <xdr:to>
      <xdr:col>22</xdr:col>
      <xdr:colOff>156095</xdr:colOff>
      <xdr:row>762</xdr:row>
      <xdr:rowOff>215973</xdr:rowOff>
    </xdr:to>
    <xdr:sp macro="" textlink="">
      <xdr:nvSpPr>
        <xdr:cNvPr id="13" name="大かっこ 12"/>
        <xdr:cNvSpPr/>
      </xdr:nvSpPr>
      <xdr:spPr>
        <a:xfrm>
          <a:off x="2543664" y="54689385"/>
          <a:ext cx="2082831" cy="3651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tx1"/>
              </a:solidFill>
              <a:effectLst/>
              <a:latin typeface="+mn-lt"/>
              <a:ea typeface="+mn-ea"/>
              <a:cs typeface="+mn-cs"/>
            </a:rPr>
            <a:t>査察体制強化</a:t>
          </a:r>
          <a:endParaRPr kumimoji="1" lang="ja-JP" altLang="en-US" sz="1100"/>
        </a:p>
      </xdr:txBody>
    </xdr:sp>
    <xdr:clientData/>
  </xdr:twoCellAnchor>
  <xdr:twoCellAnchor>
    <xdr:from>
      <xdr:col>33</xdr:col>
      <xdr:colOff>101600</xdr:colOff>
      <xdr:row>758</xdr:row>
      <xdr:rowOff>28885</xdr:rowOff>
    </xdr:from>
    <xdr:to>
      <xdr:col>44</xdr:col>
      <xdr:colOff>57193</xdr:colOff>
      <xdr:row>760</xdr:row>
      <xdr:rowOff>292111</xdr:rowOff>
    </xdr:to>
    <xdr:sp macro="" textlink="">
      <xdr:nvSpPr>
        <xdr:cNvPr id="14" name="正方形/長方形 13"/>
        <xdr:cNvSpPr/>
      </xdr:nvSpPr>
      <xdr:spPr>
        <a:xfrm>
          <a:off x="6807200" y="53445085"/>
          <a:ext cx="2190793" cy="97442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国立医薬品食品衛生研究所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計</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23.7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12</xdr:col>
      <xdr:colOff>2889</xdr:colOff>
      <xdr:row>764</xdr:row>
      <xdr:rowOff>111922</xdr:rowOff>
    </xdr:from>
    <xdr:to>
      <xdr:col>22</xdr:col>
      <xdr:colOff>22226</xdr:colOff>
      <xdr:row>765</xdr:row>
      <xdr:rowOff>377591</xdr:rowOff>
    </xdr:to>
    <xdr:sp macro="" textlink="">
      <xdr:nvSpPr>
        <xdr:cNvPr id="15" name="正方形/長方形 14"/>
        <xdr:cNvSpPr/>
      </xdr:nvSpPr>
      <xdr:spPr>
        <a:xfrm>
          <a:off x="2441289" y="55661722"/>
          <a:ext cx="2051337" cy="93876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国立感染症研究所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計</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9</xdr:col>
      <xdr:colOff>79863</xdr:colOff>
      <xdr:row>765</xdr:row>
      <xdr:rowOff>384185</xdr:rowOff>
    </xdr:from>
    <xdr:to>
      <xdr:col>24</xdr:col>
      <xdr:colOff>127000</xdr:colOff>
      <xdr:row>766</xdr:row>
      <xdr:rowOff>342900</xdr:rowOff>
    </xdr:to>
    <xdr:sp macro="" textlink="">
      <xdr:nvSpPr>
        <xdr:cNvPr id="16" name="大かっこ 15"/>
        <xdr:cNvSpPr/>
      </xdr:nvSpPr>
      <xdr:spPr>
        <a:xfrm>
          <a:off x="1908663" y="56607085"/>
          <a:ext cx="3095137" cy="6318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ＧＭＰ査察体制強化事業における試験検査</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コロナワクチンの試験検査</a:t>
          </a:r>
        </a:p>
      </xdr:txBody>
    </xdr:sp>
    <xdr:clientData/>
  </xdr:twoCellAnchor>
  <xdr:twoCellAnchor>
    <xdr:from>
      <xdr:col>31</xdr:col>
      <xdr:colOff>76200</xdr:colOff>
      <xdr:row>760</xdr:row>
      <xdr:rowOff>339735</xdr:rowOff>
    </xdr:from>
    <xdr:to>
      <xdr:col>47</xdr:col>
      <xdr:colOff>165100</xdr:colOff>
      <xdr:row>763</xdr:row>
      <xdr:rowOff>95250</xdr:rowOff>
    </xdr:to>
    <xdr:sp macro="" textlink="">
      <xdr:nvSpPr>
        <xdr:cNvPr id="17" name="大かっこ 16"/>
        <xdr:cNvSpPr/>
      </xdr:nvSpPr>
      <xdr:spPr>
        <a:xfrm>
          <a:off x="6375400" y="54467135"/>
          <a:ext cx="3340100" cy="8223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ＧＭＰ査察体制強化事業における試験検査</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イトラコナゾール錠５０「</a:t>
          </a:r>
          <a:r>
            <a:rPr kumimoji="1" lang="en-US" altLang="ja-JP" sz="1100"/>
            <a:t>MEEK</a:t>
          </a:r>
          <a:r>
            <a:rPr kumimoji="1" lang="ja-JP" altLang="en-US" sz="1100"/>
            <a:t>」のリルマザホン塩酸塩水和物分析業務</a:t>
          </a:r>
        </a:p>
      </xdr:txBody>
    </xdr:sp>
    <xdr:clientData/>
  </xdr:twoCellAnchor>
  <xdr:twoCellAnchor>
    <xdr:from>
      <xdr:col>33</xdr:col>
      <xdr:colOff>107153</xdr:colOff>
      <xdr:row>764</xdr:row>
      <xdr:rowOff>96471</xdr:rowOff>
    </xdr:from>
    <xdr:to>
      <xdr:col>43</xdr:col>
      <xdr:colOff>161648</xdr:colOff>
      <xdr:row>765</xdr:row>
      <xdr:rowOff>335378</xdr:rowOff>
    </xdr:to>
    <xdr:sp macro="" textlink="">
      <xdr:nvSpPr>
        <xdr:cNvPr id="18" name="正方形/長方形 17"/>
        <xdr:cNvSpPr/>
      </xdr:nvSpPr>
      <xdr:spPr>
        <a:xfrm>
          <a:off x="6812753" y="55646271"/>
          <a:ext cx="2086495" cy="91200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Ｆ</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テュフズードジャパン（株）</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32</xdr:col>
      <xdr:colOff>3175</xdr:colOff>
      <xdr:row>765</xdr:row>
      <xdr:rowOff>386107</xdr:rowOff>
    </xdr:from>
    <xdr:to>
      <xdr:col>46</xdr:col>
      <xdr:colOff>168275</xdr:colOff>
      <xdr:row>766</xdr:row>
      <xdr:rowOff>260073</xdr:rowOff>
    </xdr:to>
    <xdr:sp macro="" textlink="">
      <xdr:nvSpPr>
        <xdr:cNvPr id="19" name="大かっこ 18"/>
        <xdr:cNvSpPr/>
      </xdr:nvSpPr>
      <xdr:spPr>
        <a:xfrm>
          <a:off x="6505575" y="56609007"/>
          <a:ext cx="3009900" cy="547066"/>
        </a:xfrm>
        <a:prstGeom prst="bracketPair">
          <a:avLst>
            <a:gd name="adj" fmla="val 15000"/>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ＩＳＯ１３４８５内部監査員トレーニング一式</a:t>
          </a:r>
        </a:p>
      </xdr:txBody>
    </xdr:sp>
    <xdr:clientData/>
  </xdr:twoCellAnchor>
  <xdr:twoCellAnchor>
    <xdr:from>
      <xdr:col>33</xdr:col>
      <xdr:colOff>34924</xdr:colOff>
      <xdr:row>763</xdr:row>
      <xdr:rowOff>152401</xdr:rowOff>
    </xdr:from>
    <xdr:to>
      <xdr:col>45</xdr:col>
      <xdr:colOff>6350</xdr:colOff>
      <xdr:row>764</xdr:row>
      <xdr:rowOff>57151</xdr:rowOff>
    </xdr:to>
    <xdr:sp macro="" textlink="">
      <xdr:nvSpPr>
        <xdr:cNvPr id="20" name="正方形/長方形 19"/>
        <xdr:cNvSpPr/>
      </xdr:nvSpPr>
      <xdr:spPr>
        <a:xfrm>
          <a:off x="6740524" y="55346601"/>
          <a:ext cx="2409826" cy="26035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187325</xdr:colOff>
      <xdr:row>767</xdr:row>
      <xdr:rowOff>288925</xdr:rowOff>
    </xdr:from>
    <xdr:to>
      <xdr:col>22</xdr:col>
      <xdr:colOff>38620</xdr:colOff>
      <xdr:row>770</xdr:row>
      <xdr:rowOff>159532</xdr:rowOff>
    </xdr:to>
    <xdr:sp macro="" textlink="">
      <xdr:nvSpPr>
        <xdr:cNvPr id="21" name="正方形/長方形 20"/>
        <xdr:cNvSpPr/>
      </xdr:nvSpPr>
      <xdr:spPr>
        <a:xfrm>
          <a:off x="2422525" y="57858025"/>
          <a:ext cx="2086495" cy="91200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Ｇ．ＰＩＣ／Ｓ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18</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者　計</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rPr>
            <a:t>3.7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8</xdr:col>
      <xdr:colOff>135145</xdr:colOff>
      <xdr:row>770</xdr:row>
      <xdr:rowOff>259107</xdr:rowOff>
    </xdr:from>
    <xdr:to>
      <xdr:col>25</xdr:col>
      <xdr:colOff>79375</xdr:colOff>
      <xdr:row>772</xdr:row>
      <xdr:rowOff>31473</xdr:rowOff>
    </xdr:to>
    <xdr:sp macro="" textlink="">
      <xdr:nvSpPr>
        <xdr:cNvPr id="22" name="大かっこ 21"/>
        <xdr:cNvSpPr/>
      </xdr:nvSpPr>
      <xdr:spPr>
        <a:xfrm>
          <a:off x="1760745" y="58869607"/>
          <a:ext cx="3398630" cy="470866"/>
        </a:xfrm>
        <a:prstGeom prst="bracketPair">
          <a:avLst>
            <a:gd name="adj" fmla="val 15000"/>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PIC/S</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関係費用、賃貸借、委員等旅費、職員旅費等</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twoCellAnchor>
    <xdr:from>
      <xdr:col>22</xdr:col>
      <xdr:colOff>21948</xdr:colOff>
      <xdr:row>769</xdr:row>
      <xdr:rowOff>135329</xdr:rowOff>
    </xdr:from>
    <xdr:to>
      <xdr:col>34</xdr:col>
      <xdr:colOff>47625</xdr:colOff>
      <xdr:row>769</xdr:row>
      <xdr:rowOff>158775</xdr:rowOff>
    </xdr:to>
    <xdr:cxnSp macro="">
      <xdr:nvCxnSpPr>
        <xdr:cNvPr id="23" name="直線コネクタ 58"/>
        <xdr:cNvCxnSpPr>
          <a:cxnSpLocks noChangeShapeType="1"/>
        </xdr:cNvCxnSpPr>
      </xdr:nvCxnSpPr>
      <xdr:spPr bwMode="auto">
        <a:xfrm flipV="1">
          <a:off x="4492348" y="58301329"/>
          <a:ext cx="2464077" cy="23446"/>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32</xdr:col>
      <xdr:colOff>142875</xdr:colOff>
      <xdr:row>751</xdr:row>
      <xdr:rowOff>200025</xdr:rowOff>
    </xdr:from>
    <xdr:to>
      <xdr:col>41</xdr:col>
      <xdr:colOff>152987</xdr:colOff>
      <xdr:row>752</xdr:row>
      <xdr:rowOff>153435</xdr:rowOff>
    </xdr:to>
    <xdr:sp macro="" textlink="">
      <xdr:nvSpPr>
        <xdr:cNvPr id="24" name="正方形/長方形 23"/>
        <xdr:cNvSpPr/>
      </xdr:nvSpPr>
      <xdr:spPr>
        <a:xfrm>
          <a:off x="6543675" y="47110650"/>
          <a:ext cx="1810337" cy="305835"/>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a:t>
          </a:r>
          <a:r>
            <a:rPr kumimoji="1" lang="ja-JP" altLang="ja-JP" sz="1100" b="0" i="0" baseline="0">
              <a:effectLst/>
              <a:latin typeface="+mn-lt"/>
              <a:ea typeface="+mn-ea"/>
              <a:cs typeface="+mn-cs"/>
            </a:rPr>
            <a:t>契約</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baseline="0">
              <a:effectLst/>
              <a:latin typeface="+mn-lt"/>
              <a:ea typeface="+mn-ea"/>
              <a:cs typeface="+mn-cs"/>
            </a:rPr>
            <a:t>その他</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53975</xdr:colOff>
      <xdr:row>757</xdr:row>
      <xdr:rowOff>44450</xdr:rowOff>
    </xdr:from>
    <xdr:to>
      <xdr:col>20</xdr:col>
      <xdr:colOff>64087</xdr:colOff>
      <xdr:row>757</xdr:row>
      <xdr:rowOff>353460</xdr:rowOff>
    </xdr:to>
    <xdr:sp macro="" textlink="">
      <xdr:nvSpPr>
        <xdr:cNvPr id="25" name="正方形/長方形 24"/>
        <xdr:cNvSpPr/>
      </xdr:nvSpPr>
      <xdr:spPr>
        <a:xfrm>
          <a:off x="2289175" y="53105050"/>
          <a:ext cx="1838912" cy="30901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a:t>
          </a:r>
          <a:r>
            <a:rPr kumimoji="1" lang="ja-JP" altLang="ja-JP" sz="1100" b="0" i="0" baseline="0">
              <a:effectLst/>
              <a:latin typeface="+mn-lt"/>
              <a:ea typeface="+mn-ea"/>
              <a:cs typeface="+mn-cs"/>
            </a:rPr>
            <a:t>契約</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baseline="0">
              <a:effectLst/>
              <a:latin typeface="+mn-lt"/>
              <a:ea typeface="+mn-ea"/>
              <a:cs typeface="+mn-cs"/>
            </a:rPr>
            <a:t>その他</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33</xdr:col>
      <xdr:colOff>22225</xdr:colOff>
      <xdr:row>757</xdr:row>
      <xdr:rowOff>63500</xdr:rowOff>
    </xdr:from>
    <xdr:to>
      <xdr:col>42</xdr:col>
      <xdr:colOff>32337</xdr:colOff>
      <xdr:row>758</xdr:row>
      <xdr:rowOff>16910</xdr:rowOff>
    </xdr:to>
    <xdr:sp macro="" textlink="">
      <xdr:nvSpPr>
        <xdr:cNvPr id="26" name="正方形/長方形 25"/>
        <xdr:cNvSpPr/>
      </xdr:nvSpPr>
      <xdr:spPr>
        <a:xfrm>
          <a:off x="6727825" y="53124100"/>
          <a:ext cx="1838912" cy="30901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a:t>
          </a:r>
          <a:r>
            <a:rPr kumimoji="1" lang="ja-JP" altLang="ja-JP" sz="1100" b="0" i="0" baseline="0">
              <a:effectLst/>
              <a:latin typeface="+mn-lt"/>
              <a:ea typeface="+mn-ea"/>
              <a:cs typeface="+mn-cs"/>
            </a:rPr>
            <a:t>契約</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baseline="0">
              <a:effectLst/>
              <a:latin typeface="+mn-lt"/>
              <a:ea typeface="+mn-ea"/>
              <a:cs typeface="+mn-cs"/>
            </a:rPr>
            <a:t>その他</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180975</xdr:colOff>
      <xdr:row>763</xdr:row>
      <xdr:rowOff>152400</xdr:rowOff>
    </xdr:from>
    <xdr:to>
      <xdr:col>20</xdr:col>
      <xdr:colOff>191087</xdr:colOff>
      <xdr:row>764</xdr:row>
      <xdr:rowOff>105810</xdr:rowOff>
    </xdr:to>
    <xdr:sp macro="" textlink="">
      <xdr:nvSpPr>
        <xdr:cNvPr id="27" name="正方形/長方形 26"/>
        <xdr:cNvSpPr/>
      </xdr:nvSpPr>
      <xdr:spPr>
        <a:xfrm>
          <a:off x="2416175" y="55346600"/>
          <a:ext cx="1838912" cy="30901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a:t>
          </a:r>
          <a:r>
            <a:rPr kumimoji="1" lang="ja-JP" altLang="ja-JP" sz="1100" b="0" i="0" baseline="0">
              <a:effectLst/>
              <a:latin typeface="+mn-lt"/>
              <a:ea typeface="+mn-ea"/>
              <a:cs typeface="+mn-cs"/>
            </a:rPr>
            <a:t>契約</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baseline="0">
              <a:effectLst/>
              <a:latin typeface="+mn-lt"/>
              <a:ea typeface="+mn-ea"/>
              <a:cs typeface="+mn-cs"/>
            </a:rPr>
            <a:t>その他</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180975</xdr:colOff>
      <xdr:row>766</xdr:row>
      <xdr:rowOff>638175</xdr:rowOff>
    </xdr:from>
    <xdr:to>
      <xdr:col>20</xdr:col>
      <xdr:colOff>191087</xdr:colOff>
      <xdr:row>767</xdr:row>
      <xdr:rowOff>277260</xdr:rowOff>
    </xdr:to>
    <xdr:sp macro="" textlink="">
      <xdr:nvSpPr>
        <xdr:cNvPr id="28" name="正方形/長方形 27"/>
        <xdr:cNvSpPr/>
      </xdr:nvSpPr>
      <xdr:spPr>
        <a:xfrm>
          <a:off x="2416175" y="57534175"/>
          <a:ext cx="1838912" cy="312185"/>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a:t>
          </a:r>
          <a:r>
            <a:rPr kumimoji="1" lang="ja-JP" altLang="ja-JP" sz="1100" b="0" i="0" baseline="0">
              <a:effectLst/>
              <a:latin typeface="+mn-lt"/>
              <a:ea typeface="+mn-ea"/>
              <a:cs typeface="+mn-cs"/>
            </a:rPr>
            <a:t>契約</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32369</xdr:colOff>
      <xdr:row>759</xdr:row>
      <xdr:rowOff>130945</xdr:rowOff>
    </xdr:from>
    <xdr:to>
      <xdr:col>33</xdr:col>
      <xdr:colOff>101600</xdr:colOff>
      <xdr:row>759</xdr:row>
      <xdr:rowOff>130946</xdr:rowOff>
    </xdr:to>
    <xdr:cxnSp macro="">
      <xdr:nvCxnSpPr>
        <xdr:cNvPr id="29" name="直線コネクタ 58"/>
        <xdr:cNvCxnSpPr>
          <a:cxnSpLocks noChangeShapeType="1"/>
        </xdr:cNvCxnSpPr>
      </xdr:nvCxnSpPr>
      <xdr:spPr bwMode="auto">
        <a:xfrm flipV="1">
          <a:off x="4502769" y="53902745"/>
          <a:ext cx="2304431" cy="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88900</xdr:colOff>
      <xdr:row>767</xdr:row>
      <xdr:rowOff>228600</xdr:rowOff>
    </xdr:from>
    <xdr:to>
      <xdr:col>44</xdr:col>
      <xdr:colOff>38100</xdr:colOff>
      <xdr:row>770</xdr:row>
      <xdr:rowOff>99207</xdr:rowOff>
    </xdr:to>
    <xdr:sp macro="" textlink="">
      <xdr:nvSpPr>
        <xdr:cNvPr id="35" name="正方形/長方形 34"/>
        <xdr:cNvSpPr/>
      </xdr:nvSpPr>
      <xdr:spPr>
        <a:xfrm>
          <a:off x="6794500" y="57797700"/>
          <a:ext cx="2184400" cy="91200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H.</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（独）医薬品医療機器総合機構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33</xdr:col>
      <xdr:colOff>101600</xdr:colOff>
      <xdr:row>766</xdr:row>
      <xdr:rowOff>584200</xdr:rowOff>
    </xdr:from>
    <xdr:to>
      <xdr:col>37</xdr:col>
      <xdr:colOff>50800</xdr:colOff>
      <xdr:row>767</xdr:row>
      <xdr:rowOff>177800</xdr:rowOff>
    </xdr:to>
    <xdr:sp macro="" textlink="">
      <xdr:nvSpPr>
        <xdr:cNvPr id="36" name="正方形/長方形 35"/>
        <xdr:cNvSpPr/>
      </xdr:nvSpPr>
      <xdr:spPr>
        <a:xfrm>
          <a:off x="6807200" y="57480200"/>
          <a:ext cx="762000" cy="26670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32</xdr:col>
      <xdr:colOff>12700</xdr:colOff>
      <xdr:row>770</xdr:row>
      <xdr:rowOff>241300</xdr:rowOff>
    </xdr:from>
    <xdr:to>
      <xdr:col>45</xdr:col>
      <xdr:colOff>190500</xdr:colOff>
      <xdr:row>772</xdr:row>
      <xdr:rowOff>13666</xdr:rowOff>
    </xdr:to>
    <xdr:sp macro="" textlink="">
      <xdr:nvSpPr>
        <xdr:cNvPr id="32" name="大かっこ 31"/>
        <xdr:cNvSpPr/>
      </xdr:nvSpPr>
      <xdr:spPr>
        <a:xfrm>
          <a:off x="6515100" y="58851800"/>
          <a:ext cx="2819400" cy="470866"/>
        </a:xfrm>
        <a:prstGeom prst="bracketPair">
          <a:avLst>
            <a:gd name="adj" fmla="val 15000"/>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医薬品原料品質確保対策事業</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F1073" sqref="AF107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0">
        <v>2021</v>
      </c>
      <c r="AE2" s="930"/>
      <c r="AF2" s="930"/>
      <c r="AG2" s="930"/>
      <c r="AH2" s="930"/>
      <c r="AI2" s="83" t="s">
        <v>317</v>
      </c>
      <c r="AJ2" s="930" t="s">
        <v>748</v>
      </c>
      <c r="AK2" s="930"/>
      <c r="AL2" s="930"/>
      <c r="AM2" s="930"/>
      <c r="AN2" s="83" t="s">
        <v>317</v>
      </c>
      <c r="AO2" s="930">
        <v>20</v>
      </c>
      <c r="AP2" s="930"/>
      <c r="AQ2" s="930"/>
      <c r="AR2" s="84" t="s">
        <v>620</v>
      </c>
      <c r="AS2" s="936">
        <v>288</v>
      </c>
      <c r="AT2" s="936"/>
      <c r="AU2" s="936"/>
      <c r="AV2" s="83" t="str">
        <f>IF(AW2="","","-")</f>
        <v/>
      </c>
      <c r="AW2" s="896"/>
      <c r="AX2" s="896"/>
    </row>
    <row r="3" spans="1:50" ht="21" customHeight="1" thickBot="1">
      <c r="A3" s="852" t="s">
        <v>613</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621</v>
      </c>
      <c r="AK3" s="854"/>
      <c r="AL3" s="854"/>
      <c r="AM3" s="854"/>
      <c r="AN3" s="854"/>
      <c r="AO3" s="854"/>
      <c r="AP3" s="854"/>
      <c r="AQ3" s="854"/>
      <c r="AR3" s="854"/>
      <c r="AS3" s="854"/>
      <c r="AT3" s="854"/>
      <c r="AU3" s="854"/>
      <c r="AV3" s="854"/>
      <c r="AW3" s="854"/>
      <c r="AX3" s="24" t="s">
        <v>64</v>
      </c>
    </row>
    <row r="4" spans="1:50" ht="24.75" customHeight="1">
      <c r="A4" s="692" t="s">
        <v>25</v>
      </c>
      <c r="B4" s="693"/>
      <c r="C4" s="693"/>
      <c r="D4" s="693"/>
      <c r="E4" s="693"/>
      <c r="F4" s="693"/>
      <c r="G4" s="670" t="s">
        <v>622</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623</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c r="A5" s="680" t="s">
        <v>66</v>
      </c>
      <c r="B5" s="681"/>
      <c r="C5" s="681"/>
      <c r="D5" s="681"/>
      <c r="E5" s="681"/>
      <c r="F5" s="682"/>
      <c r="G5" s="824" t="s">
        <v>625</v>
      </c>
      <c r="H5" s="825"/>
      <c r="I5" s="825"/>
      <c r="J5" s="825"/>
      <c r="K5" s="825"/>
      <c r="L5" s="825"/>
      <c r="M5" s="826" t="s">
        <v>65</v>
      </c>
      <c r="N5" s="827"/>
      <c r="O5" s="827"/>
      <c r="P5" s="827"/>
      <c r="Q5" s="827"/>
      <c r="R5" s="828"/>
      <c r="S5" s="829" t="s">
        <v>626</v>
      </c>
      <c r="T5" s="825"/>
      <c r="U5" s="825"/>
      <c r="V5" s="825"/>
      <c r="W5" s="825"/>
      <c r="X5" s="830"/>
      <c r="Y5" s="686" t="s">
        <v>3</v>
      </c>
      <c r="Z5" s="530"/>
      <c r="AA5" s="530"/>
      <c r="AB5" s="530"/>
      <c r="AC5" s="530"/>
      <c r="AD5" s="531"/>
      <c r="AE5" s="687" t="s">
        <v>627</v>
      </c>
      <c r="AF5" s="687"/>
      <c r="AG5" s="687"/>
      <c r="AH5" s="687"/>
      <c r="AI5" s="687"/>
      <c r="AJ5" s="687"/>
      <c r="AK5" s="687"/>
      <c r="AL5" s="687"/>
      <c r="AM5" s="687"/>
      <c r="AN5" s="687"/>
      <c r="AO5" s="687"/>
      <c r="AP5" s="688"/>
      <c r="AQ5" s="689" t="s">
        <v>624</v>
      </c>
      <c r="AR5" s="690"/>
      <c r="AS5" s="690"/>
      <c r="AT5" s="690"/>
      <c r="AU5" s="690"/>
      <c r="AV5" s="690"/>
      <c r="AW5" s="690"/>
      <c r="AX5" s="691"/>
    </row>
    <row r="6" spans="1:50" ht="39" customHeight="1">
      <c r="A6" s="694" t="s">
        <v>4</v>
      </c>
      <c r="B6" s="695"/>
      <c r="C6" s="695"/>
      <c r="D6" s="695"/>
      <c r="E6" s="695"/>
      <c r="F6" s="695"/>
      <c r="G6" s="377" t="str">
        <f>入力規則等!F39</f>
        <v>一般会計</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54.95" customHeight="1">
      <c r="A7" s="482" t="s">
        <v>22</v>
      </c>
      <c r="B7" s="483"/>
      <c r="C7" s="483"/>
      <c r="D7" s="483"/>
      <c r="E7" s="483"/>
      <c r="F7" s="484"/>
      <c r="G7" s="485" t="s">
        <v>628</v>
      </c>
      <c r="H7" s="486"/>
      <c r="I7" s="486"/>
      <c r="J7" s="486"/>
      <c r="K7" s="486"/>
      <c r="L7" s="486"/>
      <c r="M7" s="486"/>
      <c r="N7" s="486"/>
      <c r="O7" s="486"/>
      <c r="P7" s="486"/>
      <c r="Q7" s="486"/>
      <c r="R7" s="486"/>
      <c r="S7" s="486"/>
      <c r="T7" s="486"/>
      <c r="U7" s="486"/>
      <c r="V7" s="486"/>
      <c r="W7" s="486"/>
      <c r="X7" s="487"/>
      <c r="Y7" s="908" t="s">
        <v>300</v>
      </c>
      <c r="Z7" s="427"/>
      <c r="AA7" s="427"/>
      <c r="AB7" s="427"/>
      <c r="AC7" s="427"/>
      <c r="AD7" s="909"/>
      <c r="AE7" s="897" t="s">
        <v>659</v>
      </c>
      <c r="AF7" s="898"/>
      <c r="AG7" s="898"/>
      <c r="AH7" s="898"/>
      <c r="AI7" s="898"/>
      <c r="AJ7" s="898"/>
      <c r="AK7" s="898"/>
      <c r="AL7" s="898"/>
      <c r="AM7" s="898"/>
      <c r="AN7" s="898"/>
      <c r="AO7" s="898"/>
      <c r="AP7" s="898"/>
      <c r="AQ7" s="898"/>
      <c r="AR7" s="898"/>
      <c r="AS7" s="898"/>
      <c r="AT7" s="898"/>
      <c r="AU7" s="898"/>
      <c r="AV7" s="898"/>
      <c r="AW7" s="898"/>
      <c r="AX7" s="899"/>
    </row>
    <row r="8" spans="1:50" ht="53.25" customHeight="1">
      <c r="A8" s="482" t="s">
        <v>207</v>
      </c>
      <c r="B8" s="483"/>
      <c r="C8" s="483"/>
      <c r="D8" s="483"/>
      <c r="E8" s="483"/>
      <c r="F8" s="484"/>
      <c r="G8" s="931" t="str">
        <f>入力規則等!A27</f>
        <v>-</v>
      </c>
      <c r="H8" s="708"/>
      <c r="I8" s="708"/>
      <c r="J8" s="708"/>
      <c r="K8" s="708"/>
      <c r="L8" s="708"/>
      <c r="M8" s="708"/>
      <c r="N8" s="708"/>
      <c r="O8" s="708"/>
      <c r="P8" s="708"/>
      <c r="Q8" s="708"/>
      <c r="R8" s="708"/>
      <c r="S8" s="708"/>
      <c r="T8" s="708"/>
      <c r="U8" s="708"/>
      <c r="V8" s="708"/>
      <c r="W8" s="708"/>
      <c r="X8" s="932"/>
      <c r="Y8" s="831" t="s">
        <v>208</v>
      </c>
      <c r="Z8" s="832"/>
      <c r="AA8" s="832"/>
      <c r="AB8" s="832"/>
      <c r="AC8" s="832"/>
      <c r="AD8" s="833"/>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c r="A9" s="834" t="s">
        <v>23</v>
      </c>
      <c r="B9" s="835"/>
      <c r="C9" s="835"/>
      <c r="D9" s="835"/>
      <c r="E9" s="835"/>
      <c r="F9" s="835"/>
      <c r="G9" s="836" t="s">
        <v>629</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c r="A10" s="648" t="s">
        <v>29</v>
      </c>
      <c r="B10" s="649"/>
      <c r="C10" s="649"/>
      <c r="D10" s="649"/>
      <c r="E10" s="649"/>
      <c r="F10" s="649"/>
      <c r="G10" s="742" t="s">
        <v>749</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c r="A11" s="648" t="s">
        <v>5</v>
      </c>
      <c r="B11" s="649"/>
      <c r="C11" s="649"/>
      <c r="D11" s="649"/>
      <c r="E11" s="649"/>
      <c r="F11" s="650"/>
      <c r="G11" s="683" t="str">
        <f>入力規則等!P10</f>
        <v>直接実施、委託・請負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c r="A12" s="949" t="s">
        <v>24</v>
      </c>
      <c r="B12" s="950"/>
      <c r="C12" s="950"/>
      <c r="D12" s="950"/>
      <c r="E12" s="950"/>
      <c r="F12" s="951"/>
      <c r="G12" s="748"/>
      <c r="H12" s="749"/>
      <c r="I12" s="749"/>
      <c r="J12" s="749"/>
      <c r="K12" s="749"/>
      <c r="L12" s="749"/>
      <c r="M12" s="749"/>
      <c r="N12" s="749"/>
      <c r="O12" s="749"/>
      <c r="P12" s="434" t="s">
        <v>301</v>
      </c>
      <c r="Q12" s="429"/>
      <c r="R12" s="429"/>
      <c r="S12" s="429"/>
      <c r="T12" s="429"/>
      <c r="U12" s="429"/>
      <c r="V12" s="430"/>
      <c r="W12" s="434" t="s">
        <v>323</v>
      </c>
      <c r="X12" s="429"/>
      <c r="Y12" s="429"/>
      <c r="Z12" s="429"/>
      <c r="AA12" s="429"/>
      <c r="AB12" s="429"/>
      <c r="AC12" s="430"/>
      <c r="AD12" s="434" t="s">
        <v>610</v>
      </c>
      <c r="AE12" s="429"/>
      <c r="AF12" s="429"/>
      <c r="AG12" s="429"/>
      <c r="AH12" s="429"/>
      <c r="AI12" s="429"/>
      <c r="AJ12" s="430"/>
      <c r="AK12" s="434" t="s">
        <v>614</v>
      </c>
      <c r="AL12" s="429"/>
      <c r="AM12" s="429"/>
      <c r="AN12" s="429"/>
      <c r="AO12" s="429"/>
      <c r="AP12" s="429"/>
      <c r="AQ12" s="430"/>
      <c r="AR12" s="434" t="s">
        <v>615</v>
      </c>
      <c r="AS12" s="429"/>
      <c r="AT12" s="429"/>
      <c r="AU12" s="429"/>
      <c r="AV12" s="429"/>
      <c r="AW12" s="429"/>
      <c r="AX12" s="710"/>
    </row>
    <row r="13" spans="1:50" ht="21" customHeight="1">
      <c r="A13" s="602"/>
      <c r="B13" s="603"/>
      <c r="C13" s="603"/>
      <c r="D13" s="603"/>
      <c r="E13" s="603"/>
      <c r="F13" s="604"/>
      <c r="G13" s="711" t="s">
        <v>6</v>
      </c>
      <c r="H13" s="712"/>
      <c r="I13" s="752" t="s">
        <v>7</v>
      </c>
      <c r="J13" s="753"/>
      <c r="K13" s="753"/>
      <c r="L13" s="753"/>
      <c r="M13" s="753"/>
      <c r="N13" s="753"/>
      <c r="O13" s="754"/>
      <c r="P13" s="645">
        <v>101</v>
      </c>
      <c r="Q13" s="646"/>
      <c r="R13" s="646"/>
      <c r="S13" s="646"/>
      <c r="T13" s="646"/>
      <c r="U13" s="646"/>
      <c r="V13" s="647"/>
      <c r="W13" s="645">
        <v>104</v>
      </c>
      <c r="X13" s="646"/>
      <c r="Y13" s="646"/>
      <c r="Z13" s="646"/>
      <c r="AA13" s="646"/>
      <c r="AB13" s="646"/>
      <c r="AC13" s="647"/>
      <c r="AD13" s="645">
        <v>102</v>
      </c>
      <c r="AE13" s="646"/>
      <c r="AF13" s="646"/>
      <c r="AG13" s="646"/>
      <c r="AH13" s="646"/>
      <c r="AI13" s="646"/>
      <c r="AJ13" s="647"/>
      <c r="AK13" s="645">
        <v>83</v>
      </c>
      <c r="AL13" s="646"/>
      <c r="AM13" s="646"/>
      <c r="AN13" s="646"/>
      <c r="AO13" s="646"/>
      <c r="AP13" s="646"/>
      <c r="AQ13" s="647"/>
      <c r="AR13" s="905"/>
      <c r="AS13" s="906"/>
      <c r="AT13" s="906"/>
      <c r="AU13" s="906"/>
      <c r="AV13" s="906"/>
      <c r="AW13" s="906"/>
      <c r="AX13" s="907"/>
    </row>
    <row r="14" spans="1:50" ht="21" customHeight="1">
      <c r="A14" s="602"/>
      <c r="B14" s="603"/>
      <c r="C14" s="603"/>
      <c r="D14" s="603"/>
      <c r="E14" s="603"/>
      <c r="F14" s="604"/>
      <c r="G14" s="713"/>
      <c r="H14" s="714"/>
      <c r="I14" s="699" t="s">
        <v>8</v>
      </c>
      <c r="J14" s="750"/>
      <c r="K14" s="750"/>
      <c r="L14" s="750"/>
      <c r="M14" s="750"/>
      <c r="N14" s="750"/>
      <c r="O14" s="751"/>
      <c r="P14" s="645" t="s">
        <v>630</v>
      </c>
      <c r="Q14" s="646"/>
      <c r="R14" s="646"/>
      <c r="S14" s="646"/>
      <c r="T14" s="646"/>
      <c r="U14" s="646"/>
      <c r="V14" s="647"/>
      <c r="W14" s="645" t="s">
        <v>630</v>
      </c>
      <c r="X14" s="646"/>
      <c r="Y14" s="646"/>
      <c r="Z14" s="646"/>
      <c r="AA14" s="646"/>
      <c r="AB14" s="646"/>
      <c r="AC14" s="647"/>
      <c r="AD14" s="645" t="s">
        <v>630</v>
      </c>
      <c r="AE14" s="646"/>
      <c r="AF14" s="646"/>
      <c r="AG14" s="646"/>
      <c r="AH14" s="646"/>
      <c r="AI14" s="646"/>
      <c r="AJ14" s="647"/>
      <c r="AK14" s="645" t="s">
        <v>680</v>
      </c>
      <c r="AL14" s="646"/>
      <c r="AM14" s="646"/>
      <c r="AN14" s="646"/>
      <c r="AO14" s="646"/>
      <c r="AP14" s="646"/>
      <c r="AQ14" s="647"/>
      <c r="AR14" s="776"/>
      <c r="AS14" s="776"/>
      <c r="AT14" s="776"/>
      <c r="AU14" s="776"/>
      <c r="AV14" s="776"/>
      <c r="AW14" s="776"/>
      <c r="AX14" s="777"/>
    </row>
    <row r="15" spans="1:50" ht="21" customHeight="1">
      <c r="A15" s="602"/>
      <c r="B15" s="603"/>
      <c r="C15" s="603"/>
      <c r="D15" s="603"/>
      <c r="E15" s="603"/>
      <c r="F15" s="604"/>
      <c r="G15" s="713"/>
      <c r="H15" s="714"/>
      <c r="I15" s="699" t="s">
        <v>50</v>
      </c>
      <c r="J15" s="700"/>
      <c r="K15" s="700"/>
      <c r="L15" s="700"/>
      <c r="M15" s="700"/>
      <c r="N15" s="700"/>
      <c r="O15" s="701"/>
      <c r="P15" s="645" t="s">
        <v>630</v>
      </c>
      <c r="Q15" s="646"/>
      <c r="R15" s="646"/>
      <c r="S15" s="646"/>
      <c r="T15" s="646"/>
      <c r="U15" s="646"/>
      <c r="V15" s="647"/>
      <c r="W15" s="645" t="s">
        <v>630</v>
      </c>
      <c r="X15" s="646"/>
      <c r="Y15" s="646"/>
      <c r="Z15" s="646"/>
      <c r="AA15" s="646"/>
      <c r="AB15" s="646"/>
      <c r="AC15" s="647"/>
      <c r="AD15" s="645" t="s">
        <v>630</v>
      </c>
      <c r="AE15" s="646"/>
      <c r="AF15" s="646"/>
      <c r="AG15" s="646"/>
      <c r="AH15" s="646"/>
      <c r="AI15" s="646"/>
      <c r="AJ15" s="647"/>
      <c r="AK15" s="645" t="s">
        <v>680</v>
      </c>
      <c r="AL15" s="646"/>
      <c r="AM15" s="646"/>
      <c r="AN15" s="646"/>
      <c r="AO15" s="646"/>
      <c r="AP15" s="646"/>
      <c r="AQ15" s="647"/>
      <c r="AR15" s="645"/>
      <c r="AS15" s="646"/>
      <c r="AT15" s="646"/>
      <c r="AU15" s="646"/>
      <c r="AV15" s="646"/>
      <c r="AW15" s="646"/>
      <c r="AX15" s="791"/>
    </row>
    <row r="16" spans="1:50" ht="21" customHeight="1">
      <c r="A16" s="602"/>
      <c r="B16" s="603"/>
      <c r="C16" s="603"/>
      <c r="D16" s="603"/>
      <c r="E16" s="603"/>
      <c r="F16" s="604"/>
      <c r="G16" s="713"/>
      <c r="H16" s="714"/>
      <c r="I16" s="699" t="s">
        <v>51</v>
      </c>
      <c r="J16" s="700"/>
      <c r="K16" s="700"/>
      <c r="L16" s="700"/>
      <c r="M16" s="700"/>
      <c r="N16" s="700"/>
      <c r="O16" s="701"/>
      <c r="P16" s="645" t="s">
        <v>630</v>
      </c>
      <c r="Q16" s="646"/>
      <c r="R16" s="646"/>
      <c r="S16" s="646"/>
      <c r="T16" s="646"/>
      <c r="U16" s="646"/>
      <c r="V16" s="647"/>
      <c r="W16" s="645" t="s">
        <v>630</v>
      </c>
      <c r="X16" s="646"/>
      <c r="Y16" s="646"/>
      <c r="Z16" s="646"/>
      <c r="AA16" s="646"/>
      <c r="AB16" s="646"/>
      <c r="AC16" s="647"/>
      <c r="AD16" s="645" t="s">
        <v>630</v>
      </c>
      <c r="AE16" s="646"/>
      <c r="AF16" s="646"/>
      <c r="AG16" s="646"/>
      <c r="AH16" s="646"/>
      <c r="AI16" s="646"/>
      <c r="AJ16" s="647"/>
      <c r="AK16" s="645" t="s">
        <v>680</v>
      </c>
      <c r="AL16" s="646"/>
      <c r="AM16" s="646"/>
      <c r="AN16" s="646"/>
      <c r="AO16" s="646"/>
      <c r="AP16" s="646"/>
      <c r="AQ16" s="647"/>
      <c r="AR16" s="745"/>
      <c r="AS16" s="746"/>
      <c r="AT16" s="746"/>
      <c r="AU16" s="746"/>
      <c r="AV16" s="746"/>
      <c r="AW16" s="746"/>
      <c r="AX16" s="747"/>
    </row>
    <row r="17" spans="1:50" ht="24.75" customHeight="1">
      <c r="A17" s="602"/>
      <c r="B17" s="603"/>
      <c r="C17" s="603"/>
      <c r="D17" s="603"/>
      <c r="E17" s="603"/>
      <c r="F17" s="604"/>
      <c r="G17" s="713"/>
      <c r="H17" s="714"/>
      <c r="I17" s="699" t="s">
        <v>49</v>
      </c>
      <c r="J17" s="750"/>
      <c r="K17" s="750"/>
      <c r="L17" s="750"/>
      <c r="M17" s="750"/>
      <c r="N17" s="750"/>
      <c r="O17" s="751"/>
      <c r="P17" s="645" t="s">
        <v>630</v>
      </c>
      <c r="Q17" s="646"/>
      <c r="R17" s="646"/>
      <c r="S17" s="646"/>
      <c r="T17" s="646"/>
      <c r="U17" s="646"/>
      <c r="V17" s="647"/>
      <c r="W17" s="645" t="s">
        <v>630</v>
      </c>
      <c r="X17" s="646"/>
      <c r="Y17" s="646"/>
      <c r="Z17" s="646"/>
      <c r="AA17" s="646"/>
      <c r="AB17" s="646"/>
      <c r="AC17" s="647"/>
      <c r="AD17" s="645" t="s">
        <v>630</v>
      </c>
      <c r="AE17" s="646"/>
      <c r="AF17" s="646"/>
      <c r="AG17" s="646"/>
      <c r="AH17" s="646"/>
      <c r="AI17" s="646"/>
      <c r="AJ17" s="647"/>
      <c r="AK17" s="645" t="s">
        <v>680</v>
      </c>
      <c r="AL17" s="646"/>
      <c r="AM17" s="646"/>
      <c r="AN17" s="646"/>
      <c r="AO17" s="646"/>
      <c r="AP17" s="646"/>
      <c r="AQ17" s="647"/>
      <c r="AR17" s="903"/>
      <c r="AS17" s="903"/>
      <c r="AT17" s="903"/>
      <c r="AU17" s="903"/>
      <c r="AV17" s="903"/>
      <c r="AW17" s="903"/>
      <c r="AX17" s="904"/>
    </row>
    <row r="18" spans="1:50" ht="24.75" customHeight="1">
      <c r="A18" s="602"/>
      <c r="B18" s="603"/>
      <c r="C18" s="603"/>
      <c r="D18" s="603"/>
      <c r="E18" s="603"/>
      <c r="F18" s="604"/>
      <c r="G18" s="715"/>
      <c r="H18" s="716"/>
      <c r="I18" s="704" t="s">
        <v>20</v>
      </c>
      <c r="J18" s="705"/>
      <c r="K18" s="705"/>
      <c r="L18" s="705"/>
      <c r="M18" s="705"/>
      <c r="N18" s="705"/>
      <c r="O18" s="706"/>
      <c r="P18" s="863">
        <f>SUM(P13:V17)</f>
        <v>101</v>
      </c>
      <c r="Q18" s="864"/>
      <c r="R18" s="864"/>
      <c r="S18" s="864"/>
      <c r="T18" s="864"/>
      <c r="U18" s="864"/>
      <c r="V18" s="865"/>
      <c r="W18" s="863">
        <f>SUM(W13:AC17)</f>
        <v>104</v>
      </c>
      <c r="X18" s="864"/>
      <c r="Y18" s="864"/>
      <c r="Z18" s="864"/>
      <c r="AA18" s="864"/>
      <c r="AB18" s="864"/>
      <c r="AC18" s="865"/>
      <c r="AD18" s="863">
        <f>SUM(AD13:AJ17)</f>
        <v>102</v>
      </c>
      <c r="AE18" s="864"/>
      <c r="AF18" s="864"/>
      <c r="AG18" s="864"/>
      <c r="AH18" s="864"/>
      <c r="AI18" s="864"/>
      <c r="AJ18" s="865"/>
      <c r="AK18" s="863">
        <f>SUM(AK13:AQ17)</f>
        <v>83</v>
      </c>
      <c r="AL18" s="864"/>
      <c r="AM18" s="864"/>
      <c r="AN18" s="864"/>
      <c r="AO18" s="864"/>
      <c r="AP18" s="864"/>
      <c r="AQ18" s="865"/>
      <c r="AR18" s="863">
        <f>SUM(AR13:AX17)</f>
        <v>0</v>
      </c>
      <c r="AS18" s="864"/>
      <c r="AT18" s="864"/>
      <c r="AU18" s="864"/>
      <c r="AV18" s="864"/>
      <c r="AW18" s="864"/>
      <c r="AX18" s="866"/>
    </row>
    <row r="19" spans="1:50" ht="24.75" customHeight="1">
      <c r="A19" s="602"/>
      <c r="B19" s="603"/>
      <c r="C19" s="603"/>
      <c r="D19" s="603"/>
      <c r="E19" s="603"/>
      <c r="F19" s="604"/>
      <c r="G19" s="861" t="s">
        <v>9</v>
      </c>
      <c r="H19" s="862"/>
      <c r="I19" s="862"/>
      <c r="J19" s="862"/>
      <c r="K19" s="862"/>
      <c r="L19" s="862"/>
      <c r="M19" s="862"/>
      <c r="N19" s="862"/>
      <c r="O19" s="862"/>
      <c r="P19" s="645">
        <v>60</v>
      </c>
      <c r="Q19" s="646"/>
      <c r="R19" s="646"/>
      <c r="S19" s="646"/>
      <c r="T19" s="646"/>
      <c r="U19" s="646"/>
      <c r="V19" s="647"/>
      <c r="W19" s="645">
        <v>79</v>
      </c>
      <c r="X19" s="646"/>
      <c r="Y19" s="646"/>
      <c r="Z19" s="646"/>
      <c r="AA19" s="646"/>
      <c r="AB19" s="646"/>
      <c r="AC19" s="647"/>
      <c r="AD19" s="645">
        <v>57</v>
      </c>
      <c r="AE19" s="646"/>
      <c r="AF19" s="646"/>
      <c r="AG19" s="646"/>
      <c r="AH19" s="646"/>
      <c r="AI19" s="646"/>
      <c r="AJ19" s="647"/>
      <c r="AK19" s="309"/>
      <c r="AL19" s="309"/>
      <c r="AM19" s="309"/>
      <c r="AN19" s="309"/>
      <c r="AO19" s="309"/>
      <c r="AP19" s="309"/>
      <c r="AQ19" s="309"/>
      <c r="AR19" s="309"/>
      <c r="AS19" s="309"/>
      <c r="AT19" s="309"/>
      <c r="AU19" s="309"/>
      <c r="AV19" s="309"/>
      <c r="AW19" s="309"/>
      <c r="AX19" s="311"/>
    </row>
    <row r="20" spans="1:50" ht="24.75" customHeight="1">
      <c r="A20" s="602"/>
      <c r="B20" s="603"/>
      <c r="C20" s="603"/>
      <c r="D20" s="603"/>
      <c r="E20" s="603"/>
      <c r="F20" s="604"/>
      <c r="G20" s="861" t="s">
        <v>10</v>
      </c>
      <c r="H20" s="862"/>
      <c r="I20" s="862"/>
      <c r="J20" s="862"/>
      <c r="K20" s="862"/>
      <c r="L20" s="862"/>
      <c r="M20" s="862"/>
      <c r="N20" s="862"/>
      <c r="O20" s="862"/>
      <c r="P20" s="301">
        <f>IF(P18=0, "-", SUM(P19)/P18)</f>
        <v>0.59405940594059403</v>
      </c>
      <c r="Q20" s="301"/>
      <c r="R20" s="301"/>
      <c r="S20" s="301"/>
      <c r="T20" s="301"/>
      <c r="U20" s="301"/>
      <c r="V20" s="301"/>
      <c r="W20" s="301">
        <f t="shared" ref="W20" si="0">IF(W18=0, "-", SUM(W19)/W18)</f>
        <v>0.75961538461538458</v>
      </c>
      <c r="X20" s="301"/>
      <c r="Y20" s="301"/>
      <c r="Z20" s="301"/>
      <c r="AA20" s="301"/>
      <c r="AB20" s="301"/>
      <c r="AC20" s="301"/>
      <c r="AD20" s="301">
        <f t="shared" ref="AD20" si="1">IF(AD18=0, "-", SUM(AD19)/AD18)</f>
        <v>0.55882352941176472</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c r="A21" s="834"/>
      <c r="B21" s="835"/>
      <c r="C21" s="835"/>
      <c r="D21" s="835"/>
      <c r="E21" s="835"/>
      <c r="F21" s="952"/>
      <c r="G21" s="299" t="s">
        <v>268</v>
      </c>
      <c r="H21" s="300"/>
      <c r="I21" s="300"/>
      <c r="J21" s="300"/>
      <c r="K21" s="300"/>
      <c r="L21" s="300"/>
      <c r="M21" s="300"/>
      <c r="N21" s="300"/>
      <c r="O21" s="300"/>
      <c r="P21" s="301">
        <f>IF(P19=0, "-", SUM(P19)/SUM(P13,P14))</f>
        <v>0.59405940594059403</v>
      </c>
      <c r="Q21" s="301"/>
      <c r="R21" s="301"/>
      <c r="S21" s="301"/>
      <c r="T21" s="301"/>
      <c r="U21" s="301"/>
      <c r="V21" s="301"/>
      <c r="W21" s="301">
        <f t="shared" ref="W21" si="2">IF(W19=0, "-", SUM(W19)/SUM(W13,W14))</f>
        <v>0.75961538461538458</v>
      </c>
      <c r="X21" s="301"/>
      <c r="Y21" s="301"/>
      <c r="Z21" s="301"/>
      <c r="AA21" s="301"/>
      <c r="AB21" s="301"/>
      <c r="AC21" s="301"/>
      <c r="AD21" s="301">
        <f t="shared" ref="AD21" si="3">IF(AD19=0, "-", SUM(AD19)/SUM(AD13,AD14))</f>
        <v>0.55882352941176472</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c r="A22" s="958" t="s">
        <v>618</v>
      </c>
      <c r="B22" s="959"/>
      <c r="C22" s="959"/>
      <c r="D22" s="959"/>
      <c r="E22" s="959"/>
      <c r="F22" s="960"/>
      <c r="G22" s="954" t="s">
        <v>248</v>
      </c>
      <c r="H22" s="207"/>
      <c r="I22" s="207"/>
      <c r="J22" s="207"/>
      <c r="K22" s="207"/>
      <c r="L22" s="207"/>
      <c r="M22" s="207"/>
      <c r="N22" s="207"/>
      <c r="O22" s="208"/>
      <c r="P22" s="919" t="s">
        <v>616</v>
      </c>
      <c r="Q22" s="207"/>
      <c r="R22" s="207"/>
      <c r="S22" s="207"/>
      <c r="T22" s="207"/>
      <c r="U22" s="207"/>
      <c r="V22" s="208"/>
      <c r="W22" s="919" t="s">
        <v>617</v>
      </c>
      <c r="X22" s="207"/>
      <c r="Y22" s="207"/>
      <c r="Z22" s="207"/>
      <c r="AA22" s="207"/>
      <c r="AB22" s="207"/>
      <c r="AC22" s="208"/>
      <c r="AD22" s="919" t="s">
        <v>247</v>
      </c>
      <c r="AE22" s="207"/>
      <c r="AF22" s="207"/>
      <c r="AG22" s="207"/>
      <c r="AH22" s="207"/>
      <c r="AI22" s="207"/>
      <c r="AJ22" s="207"/>
      <c r="AK22" s="207"/>
      <c r="AL22" s="207"/>
      <c r="AM22" s="207"/>
      <c r="AN22" s="207"/>
      <c r="AO22" s="207"/>
      <c r="AP22" s="207"/>
      <c r="AQ22" s="207"/>
      <c r="AR22" s="207"/>
      <c r="AS22" s="207"/>
      <c r="AT22" s="207"/>
      <c r="AU22" s="207"/>
      <c r="AV22" s="207"/>
      <c r="AW22" s="207"/>
      <c r="AX22" s="967"/>
    </row>
    <row r="23" spans="1:50" ht="25.5" customHeight="1">
      <c r="A23" s="961"/>
      <c r="B23" s="962"/>
      <c r="C23" s="962"/>
      <c r="D23" s="962"/>
      <c r="E23" s="962"/>
      <c r="F23" s="963"/>
      <c r="G23" s="955" t="s">
        <v>631</v>
      </c>
      <c r="H23" s="956"/>
      <c r="I23" s="956"/>
      <c r="J23" s="956"/>
      <c r="K23" s="956"/>
      <c r="L23" s="956"/>
      <c r="M23" s="956"/>
      <c r="N23" s="956"/>
      <c r="O23" s="957"/>
      <c r="P23" s="905">
        <v>42</v>
      </c>
      <c r="Q23" s="906"/>
      <c r="R23" s="906"/>
      <c r="S23" s="906"/>
      <c r="T23" s="906"/>
      <c r="U23" s="906"/>
      <c r="V23" s="920"/>
      <c r="W23" s="905"/>
      <c r="X23" s="906"/>
      <c r="Y23" s="906"/>
      <c r="Z23" s="906"/>
      <c r="AA23" s="906"/>
      <c r="AB23" s="906"/>
      <c r="AC23" s="920"/>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c r="A24" s="961"/>
      <c r="B24" s="962"/>
      <c r="C24" s="962"/>
      <c r="D24" s="962"/>
      <c r="E24" s="962"/>
      <c r="F24" s="963"/>
      <c r="G24" s="921" t="s">
        <v>632</v>
      </c>
      <c r="H24" s="922"/>
      <c r="I24" s="922"/>
      <c r="J24" s="922"/>
      <c r="K24" s="922"/>
      <c r="L24" s="922"/>
      <c r="M24" s="922"/>
      <c r="N24" s="922"/>
      <c r="O24" s="923"/>
      <c r="P24" s="645">
        <v>34</v>
      </c>
      <c r="Q24" s="646"/>
      <c r="R24" s="646"/>
      <c r="S24" s="646"/>
      <c r="T24" s="646"/>
      <c r="U24" s="646"/>
      <c r="V24" s="647"/>
      <c r="W24" s="645"/>
      <c r="X24" s="646"/>
      <c r="Y24" s="646"/>
      <c r="Z24" s="646"/>
      <c r="AA24" s="646"/>
      <c r="AB24" s="646"/>
      <c r="AC24" s="647"/>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c r="A25" s="961"/>
      <c r="B25" s="962"/>
      <c r="C25" s="962"/>
      <c r="D25" s="962"/>
      <c r="E25" s="962"/>
      <c r="F25" s="963"/>
      <c r="G25" s="921" t="s">
        <v>633</v>
      </c>
      <c r="H25" s="922"/>
      <c r="I25" s="922"/>
      <c r="J25" s="922"/>
      <c r="K25" s="922"/>
      <c r="L25" s="922"/>
      <c r="M25" s="922"/>
      <c r="N25" s="922"/>
      <c r="O25" s="923"/>
      <c r="P25" s="645">
        <v>3</v>
      </c>
      <c r="Q25" s="646"/>
      <c r="R25" s="646"/>
      <c r="S25" s="646"/>
      <c r="T25" s="646"/>
      <c r="U25" s="646"/>
      <c r="V25" s="647"/>
      <c r="W25" s="645"/>
      <c r="X25" s="646"/>
      <c r="Y25" s="646"/>
      <c r="Z25" s="646"/>
      <c r="AA25" s="646"/>
      <c r="AB25" s="646"/>
      <c r="AC25" s="647"/>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c r="A26" s="961"/>
      <c r="B26" s="962"/>
      <c r="C26" s="962"/>
      <c r="D26" s="962"/>
      <c r="E26" s="962"/>
      <c r="F26" s="963"/>
      <c r="G26" s="921" t="s">
        <v>634</v>
      </c>
      <c r="H26" s="922"/>
      <c r="I26" s="922"/>
      <c r="J26" s="922"/>
      <c r="K26" s="922"/>
      <c r="L26" s="922"/>
      <c r="M26" s="922"/>
      <c r="N26" s="922"/>
      <c r="O26" s="923"/>
      <c r="P26" s="645">
        <v>2</v>
      </c>
      <c r="Q26" s="646"/>
      <c r="R26" s="646"/>
      <c r="S26" s="646"/>
      <c r="T26" s="646"/>
      <c r="U26" s="646"/>
      <c r="V26" s="647"/>
      <c r="W26" s="645"/>
      <c r="X26" s="646"/>
      <c r="Y26" s="646"/>
      <c r="Z26" s="646"/>
      <c r="AA26" s="646"/>
      <c r="AB26" s="646"/>
      <c r="AC26" s="647"/>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c r="A27" s="961"/>
      <c r="B27" s="962"/>
      <c r="C27" s="962"/>
      <c r="D27" s="962"/>
      <c r="E27" s="962"/>
      <c r="F27" s="963"/>
      <c r="G27" s="921" t="s">
        <v>635</v>
      </c>
      <c r="H27" s="922"/>
      <c r="I27" s="922"/>
      <c r="J27" s="922"/>
      <c r="K27" s="922"/>
      <c r="L27" s="922"/>
      <c r="M27" s="922"/>
      <c r="N27" s="922"/>
      <c r="O27" s="923"/>
      <c r="P27" s="645">
        <v>1</v>
      </c>
      <c r="Q27" s="646"/>
      <c r="R27" s="646"/>
      <c r="S27" s="646"/>
      <c r="T27" s="646"/>
      <c r="U27" s="646"/>
      <c r="V27" s="647"/>
      <c r="W27" s="645"/>
      <c r="X27" s="646"/>
      <c r="Y27" s="646"/>
      <c r="Z27" s="646"/>
      <c r="AA27" s="646"/>
      <c r="AB27" s="646"/>
      <c r="AC27" s="647"/>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customHeight="1">
      <c r="A28" s="961"/>
      <c r="B28" s="962"/>
      <c r="C28" s="962"/>
      <c r="D28" s="962"/>
      <c r="E28" s="962"/>
      <c r="F28" s="963"/>
      <c r="G28" s="924" t="s">
        <v>252</v>
      </c>
      <c r="H28" s="925"/>
      <c r="I28" s="925"/>
      <c r="J28" s="925"/>
      <c r="K28" s="925"/>
      <c r="L28" s="925"/>
      <c r="M28" s="925"/>
      <c r="N28" s="925"/>
      <c r="O28" s="926"/>
      <c r="P28" s="863">
        <f>P29-SUM(P23:P27)</f>
        <v>1</v>
      </c>
      <c r="Q28" s="864"/>
      <c r="R28" s="864"/>
      <c r="S28" s="864"/>
      <c r="T28" s="864"/>
      <c r="U28" s="864"/>
      <c r="V28" s="865"/>
      <c r="W28" s="863">
        <f>W29-SUM(W23:W27)</f>
        <v>0</v>
      </c>
      <c r="X28" s="864"/>
      <c r="Y28" s="864"/>
      <c r="Z28" s="864"/>
      <c r="AA28" s="864"/>
      <c r="AB28" s="864"/>
      <c r="AC28" s="865"/>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c r="A29" s="964"/>
      <c r="B29" s="965"/>
      <c r="C29" s="965"/>
      <c r="D29" s="965"/>
      <c r="E29" s="965"/>
      <c r="F29" s="966"/>
      <c r="G29" s="927" t="s">
        <v>249</v>
      </c>
      <c r="H29" s="928"/>
      <c r="I29" s="928"/>
      <c r="J29" s="928"/>
      <c r="K29" s="928"/>
      <c r="L29" s="928"/>
      <c r="M29" s="928"/>
      <c r="N29" s="928"/>
      <c r="O29" s="929"/>
      <c r="P29" s="645">
        <f>AK13</f>
        <v>83</v>
      </c>
      <c r="Q29" s="646"/>
      <c r="R29" s="646"/>
      <c r="S29" s="646"/>
      <c r="T29" s="646"/>
      <c r="U29" s="646"/>
      <c r="V29" s="647"/>
      <c r="W29" s="937">
        <f>AR13</f>
        <v>0</v>
      </c>
      <c r="X29" s="938"/>
      <c r="Y29" s="938"/>
      <c r="Z29" s="938"/>
      <c r="AA29" s="938"/>
      <c r="AB29" s="938"/>
      <c r="AC29" s="939"/>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c r="A30" s="846" t="s">
        <v>264</v>
      </c>
      <c r="B30" s="847"/>
      <c r="C30" s="847"/>
      <c r="D30" s="847"/>
      <c r="E30" s="847"/>
      <c r="F30" s="848"/>
      <c r="G30" s="761" t="s">
        <v>145</v>
      </c>
      <c r="H30" s="762"/>
      <c r="I30" s="762"/>
      <c r="J30" s="762"/>
      <c r="K30" s="762"/>
      <c r="L30" s="762"/>
      <c r="M30" s="762"/>
      <c r="N30" s="762"/>
      <c r="O30" s="763"/>
      <c r="P30" s="842" t="s">
        <v>58</v>
      </c>
      <c r="Q30" s="762"/>
      <c r="R30" s="762"/>
      <c r="S30" s="762"/>
      <c r="T30" s="762"/>
      <c r="U30" s="762"/>
      <c r="V30" s="762"/>
      <c r="W30" s="762"/>
      <c r="X30" s="763"/>
      <c r="Y30" s="839"/>
      <c r="Z30" s="840"/>
      <c r="AA30" s="841"/>
      <c r="AB30" s="843" t="s">
        <v>11</v>
      </c>
      <c r="AC30" s="844"/>
      <c r="AD30" s="845"/>
      <c r="AE30" s="843" t="s">
        <v>301</v>
      </c>
      <c r="AF30" s="844"/>
      <c r="AG30" s="844"/>
      <c r="AH30" s="845"/>
      <c r="AI30" s="900" t="s">
        <v>323</v>
      </c>
      <c r="AJ30" s="900"/>
      <c r="AK30" s="900"/>
      <c r="AL30" s="843"/>
      <c r="AM30" s="900" t="s">
        <v>420</v>
      </c>
      <c r="AN30" s="900"/>
      <c r="AO30" s="900"/>
      <c r="AP30" s="843"/>
      <c r="AQ30" s="755" t="s">
        <v>183</v>
      </c>
      <c r="AR30" s="756"/>
      <c r="AS30" s="756"/>
      <c r="AT30" s="757"/>
      <c r="AU30" s="762" t="s">
        <v>133</v>
      </c>
      <c r="AV30" s="762"/>
      <c r="AW30" s="762"/>
      <c r="AX30" s="902"/>
    </row>
    <row r="31" spans="1:50" ht="18.75" customHeight="1">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01"/>
      <c r="AJ31" s="901"/>
      <c r="AK31" s="901"/>
      <c r="AL31" s="395"/>
      <c r="AM31" s="901"/>
      <c r="AN31" s="901"/>
      <c r="AO31" s="901"/>
      <c r="AP31" s="395"/>
      <c r="AQ31" s="235" t="s">
        <v>630</v>
      </c>
      <c r="AR31" s="186"/>
      <c r="AS31" s="121" t="s">
        <v>184</v>
      </c>
      <c r="AT31" s="122"/>
      <c r="AU31" s="185" t="s">
        <v>630</v>
      </c>
      <c r="AV31" s="185"/>
      <c r="AW31" s="380" t="s">
        <v>175</v>
      </c>
      <c r="AX31" s="381"/>
    </row>
    <row r="32" spans="1:50" ht="23.25" customHeight="1">
      <c r="A32" s="385"/>
      <c r="B32" s="383"/>
      <c r="C32" s="383"/>
      <c r="D32" s="383"/>
      <c r="E32" s="383"/>
      <c r="F32" s="384"/>
      <c r="G32" s="551" t="s">
        <v>630</v>
      </c>
      <c r="H32" s="552"/>
      <c r="I32" s="552"/>
      <c r="J32" s="552"/>
      <c r="K32" s="552"/>
      <c r="L32" s="552"/>
      <c r="M32" s="552"/>
      <c r="N32" s="552"/>
      <c r="O32" s="553"/>
      <c r="P32" s="93" t="s">
        <v>630</v>
      </c>
      <c r="Q32" s="93"/>
      <c r="R32" s="93"/>
      <c r="S32" s="93"/>
      <c r="T32" s="93"/>
      <c r="U32" s="93"/>
      <c r="V32" s="93"/>
      <c r="W32" s="93"/>
      <c r="X32" s="94"/>
      <c r="Y32" s="458" t="s">
        <v>12</v>
      </c>
      <c r="Z32" s="518"/>
      <c r="AA32" s="519"/>
      <c r="AB32" s="448" t="s">
        <v>630</v>
      </c>
      <c r="AC32" s="448"/>
      <c r="AD32" s="448"/>
      <c r="AE32" s="203" t="s">
        <v>630</v>
      </c>
      <c r="AF32" s="204"/>
      <c r="AG32" s="204"/>
      <c r="AH32" s="204"/>
      <c r="AI32" s="203" t="s">
        <v>630</v>
      </c>
      <c r="AJ32" s="204"/>
      <c r="AK32" s="204"/>
      <c r="AL32" s="204"/>
      <c r="AM32" s="203" t="s">
        <v>660</v>
      </c>
      <c r="AN32" s="204"/>
      <c r="AO32" s="204"/>
      <c r="AP32" s="204"/>
      <c r="AQ32" s="321" t="s">
        <v>630</v>
      </c>
      <c r="AR32" s="193"/>
      <c r="AS32" s="193"/>
      <c r="AT32" s="322"/>
      <c r="AU32" s="204" t="s">
        <v>630</v>
      </c>
      <c r="AV32" s="204"/>
      <c r="AW32" s="204"/>
      <c r="AX32" s="206"/>
    </row>
    <row r="33" spans="1:51" ht="23.25" customHeight="1">
      <c r="A33" s="386"/>
      <c r="B33" s="387"/>
      <c r="C33" s="387"/>
      <c r="D33" s="387"/>
      <c r="E33" s="387"/>
      <c r="F33" s="388"/>
      <c r="G33" s="554"/>
      <c r="H33" s="555"/>
      <c r="I33" s="555"/>
      <c r="J33" s="555"/>
      <c r="K33" s="555"/>
      <c r="L33" s="555"/>
      <c r="M33" s="555"/>
      <c r="N33" s="555"/>
      <c r="O33" s="556"/>
      <c r="P33" s="96"/>
      <c r="Q33" s="96"/>
      <c r="R33" s="96"/>
      <c r="S33" s="96"/>
      <c r="T33" s="96"/>
      <c r="U33" s="96"/>
      <c r="V33" s="96"/>
      <c r="W33" s="96"/>
      <c r="X33" s="97"/>
      <c r="Y33" s="434" t="s">
        <v>53</v>
      </c>
      <c r="Z33" s="429"/>
      <c r="AA33" s="430"/>
      <c r="AB33" s="510" t="s">
        <v>630</v>
      </c>
      <c r="AC33" s="510"/>
      <c r="AD33" s="510"/>
      <c r="AE33" s="203" t="s">
        <v>630</v>
      </c>
      <c r="AF33" s="204"/>
      <c r="AG33" s="204"/>
      <c r="AH33" s="204"/>
      <c r="AI33" s="203" t="s">
        <v>630</v>
      </c>
      <c r="AJ33" s="204"/>
      <c r="AK33" s="204"/>
      <c r="AL33" s="204"/>
      <c r="AM33" s="203" t="s">
        <v>660</v>
      </c>
      <c r="AN33" s="204"/>
      <c r="AO33" s="204"/>
      <c r="AP33" s="204"/>
      <c r="AQ33" s="321" t="s">
        <v>630</v>
      </c>
      <c r="AR33" s="193"/>
      <c r="AS33" s="193"/>
      <c r="AT33" s="322"/>
      <c r="AU33" s="204" t="s">
        <v>630</v>
      </c>
      <c r="AV33" s="204"/>
      <c r="AW33" s="204"/>
      <c r="AX33" s="206"/>
    </row>
    <row r="34" spans="1:51" ht="23.25" customHeight="1">
      <c r="A34" s="385"/>
      <c r="B34" s="383"/>
      <c r="C34" s="383"/>
      <c r="D34" s="383"/>
      <c r="E34" s="383"/>
      <c r="F34" s="384"/>
      <c r="G34" s="557"/>
      <c r="H34" s="558"/>
      <c r="I34" s="558"/>
      <c r="J34" s="558"/>
      <c r="K34" s="558"/>
      <c r="L34" s="558"/>
      <c r="M34" s="558"/>
      <c r="N34" s="558"/>
      <c r="O34" s="559"/>
      <c r="P34" s="99"/>
      <c r="Q34" s="99"/>
      <c r="R34" s="99"/>
      <c r="S34" s="99"/>
      <c r="T34" s="99"/>
      <c r="U34" s="99"/>
      <c r="V34" s="99"/>
      <c r="W34" s="99"/>
      <c r="X34" s="100"/>
      <c r="Y34" s="434" t="s">
        <v>13</v>
      </c>
      <c r="Z34" s="429"/>
      <c r="AA34" s="430"/>
      <c r="AB34" s="543" t="s">
        <v>176</v>
      </c>
      <c r="AC34" s="543"/>
      <c r="AD34" s="543"/>
      <c r="AE34" s="203" t="s">
        <v>630</v>
      </c>
      <c r="AF34" s="204"/>
      <c r="AG34" s="204"/>
      <c r="AH34" s="204"/>
      <c r="AI34" s="203" t="s">
        <v>630</v>
      </c>
      <c r="AJ34" s="204"/>
      <c r="AK34" s="204"/>
      <c r="AL34" s="204"/>
      <c r="AM34" s="203" t="s">
        <v>660</v>
      </c>
      <c r="AN34" s="204"/>
      <c r="AO34" s="204"/>
      <c r="AP34" s="204"/>
      <c r="AQ34" s="321" t="s">
        <v>630</v>
      </c>
      <c r="AR34" s="193"/>
      <c r="AS34" s="193"/>
      <c r="AT34" s="322"/>
      <c r="AU34" s="204" t="s">
        <v>630</v>
      </c>
      <c r="AV34" s="204"/>
      <c r="AW34" s="204"/>
      <c r="AX34" s="206"/>
    </row>
    <row r="35" spans="1:51" ht="23.25" customHeight="1">
      <c r="A35" s="213" t="s">
        <v>291</v>
      </c>
      <c r="B35" s="214"/>
      <c r="C35" s="214"/>
      <c r="D35" s="214"/>
      <c r="E35" s="214"/>
      <c r="F35" s="215"/>
      <c r="G35" s="219" t="s">
        <v>630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c r="A37" s="758" t="s">
        <v>264</v>
      </c>
      <c r="B37" s="759"/>
      <c r="C37" s="759"/>
      <c r="D37" s="759"/>
      <c r="E37" s="759"/>
      <c r="F37" s="760"/>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2" t="s">
        <v>301</v>
      </c>
      <c r="AF37" s="232"/>
      <c r="AG37" s="232"/>
      <c r="AH37" s="232"/>
      <c r="AI37" s="232" t="s">
        <v>323</v>
      </c>
      <c r="AJ37" s="232"/>
      <c r="AK37" s="232"/>
      <c r="AL37" s="232"/>
      <c r="AM37" s="232" t="s">
        <v>420</v>
      </c>
      <c r="AN37" s="232"/>
      <c r="AO37" s="232"/>
      <c r="AP37" s="232"/>
      <c r="AQ37" s="139" t="s">
        <v>183</v>
      </c>
      <c r="AR37" s="140"/>
      <c r="AS37" s="140"/>
      <c r="AT37" s="141"/>
      <c r="AU37" s="399" t="s">
        <v>133</v>
      </c>
      <c r="AV37" s="399"/>
      <c r="AW37" s="399"/>
      <c r="AX37" s="895"/>
      <c r="AY37">
        <f>COUNTA($G$39)</f>
        <v>0</v>
      </c>
    </row>
    <row r="38" spans="1:51" ht="18.75" hidden="1" customHeight="1">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c r="AR38" s="186"/>
      <c r="AS38" s="121" t="s">
        <v>184</v>
      </c>
      <c r="AT38" s="122"/>
      <c r="AU38" s="185"/>
      <c r="AV38" s="185"/>
      <c r="AW38" s="380" t="s">
        <v>175</v>
      </c>
      <c r="AX38" s="381"/>
      <c r="AY38">
        <f>$AY$37</f>
        <v>0</v>
      </c>
    </row>
    <row r="39" spans="1:51" ht="23.25" hidden="1" customHeight="1">
      <c r="A39" s="385"/>
      <c r="B39" s="383"/>
      <c r="C39" s="383"/>
      <c r="D39" s="383"/>
      <c r="E39" s="383"/>
      <c r="F39" s="384"/>
      <c r="G39" s="551"/>
      <c r="H39" s="552"/>
      <c r="I39" s="552"/>
      <c r="J39" s="552"/>
      <c r="K39" s="552"/>
      <c r="L39" s="552"/>
      <c r="M39" s="552"/>
      <c r="N39" s="552"/>
      <c r="O39" s="553"/>
      <c r="P39" s="93"/>
      <c r="Q39" s="93"/>
      <c r="R39" s="93"/>
      <c r="S39" s="93"/>
      <c r="T39" s="93"/>
      <c r="U39" s="93"/>
      <c r="V39" s="93"/>
      <c r="W39" s="93"/>
      <c r="X39" s="94"/>
      <c r="Y39" s="458" t="s">
        <v>12</v>
      </c>
      <c r="Z39" s="518"/>
      <c r="AA39" s="519"/>
      <c r="AB39" s="448"/>
      <c r="AC39" s="448"/>
      <c r="AD39" s="448"/>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c r="A40" s="386"/>
      <c r="B40" s="387"/>
      <c r="C40" s="387"/>
      <c r="D40" s="387"/>
      <c r="E40" s="387"/>
      <c r="F40" s="388"/>
      <c r="G40" s="554"/>
      <c r="H40" s="555"/>
      <c r="I40" s="555"/>
      <c r="J40" s="555"/>
      <c r="K40" s="555"/>
      <c r="L40" s="555"/>
      <c r="M40" s="555"/>
      <c r="N40" s="555"/>
      <c r="O40" s="556"/>
      <c r="P40" s="96"/>
      <c r="Q40" s="96"/>
      <c r="R40" s="96"/>
      <c r="S40" s="96"/>
      <c r="T40" s="96"/>
      <c r="U40" s="96"/>
      <c r="V40" s="96"/>
      <c r="W40" s="96"/>
      <c r="X40" s="97"/>
      <c r="Y40" s="434" t="s">
        <v>53</v>
      </c>
      <c r="Z40" s="429"/>
      <c r="AA40" s="430"/>
      <c r="AB40" s="510"/>
      <c r="AC40" s="510"/>
      <c r="AD40" s="510"/>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c r="A41" s="389"/>
      <c r="B41" s="390"/>
      <c r="C41" s="390"/>
      <c r="D41" s="390"/>
      <c r="E41" s="390"/>
      <c r="F41" s="391"/>
      <c r="G41" s="557"/>
      <c r="H41" s="558"/>
      <c r="I41" s="558"/>
      <c r="J41" s="558"/>
      <c r="K41" s="558"/>
      <c r="L41" s="558"/>
      <c r="M41" s="558"/>
      <c r="N41" s="558"/>
      <c r="O41" s="559"/>
      <c r="P41" s="99"/>
      <c r="Q41" s="99"/>
      <c r="R41" s="99"/>
      <c r="S41" s="99"/>
      <c r="T41" s="99"/>
      <c r="U41" s="99"/>
      <c r="V41" s="99"/>
      <c r="W41" s="99"/>
      <c r="X41" s="100"/>
      <c r="Y41" s="434" t="s">
        <v>13</v>
      </c>
      <c r="Z41" s="429"/>
      <c r="AA41" s="430"/>
      <c r="AB41" s="543" t="s">
        <v>176</v>
      </c>
      <c r="AC41" s="543"/>
      <c r="AD41" s="543"/>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c r="A42" s="213" t="s">
        <v>291</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c r="A44" s="758" t="s">
        <v>264</v>
      </c>
      <c r="B44" s="759"/>
      <c r="C44" s="759"/>
      <c r="D44" s="759"/>
      <c r="E44" s="759"/>
      <c r="F44" s="760"/>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2" t="s">
        <v>301</v>
      </c>
      <c r="AF44" s="232"/>
      <c r="AG44" s="232"/>
      <c r="AH44" s="232"/>
      <c r="AI44" s="232" t="s">
        <v>323</v>
      </c>
      <c r="AJ44" s="232"/>
      <c r="AK44" s="232"/>
      <c r="AL44" s="232"/>
      <c r="AM44" s="232" t="s">
        <v>420</v>
      </c>
      <c r="AN44" s="232"/>
      <c r="AO44" s="232"/>
      <c r="AP44" s="232"/>
      <c r="AQ44" s="139" t="s">
        <v>183</v>
      </c>
      <c r="AR44" s="140"/>
      <c r="AS44" s="140"/>
      <c r="AT44" s="141"/>
      <c r="AU44" s="399" t="s">
        <v>133</v>
      </c>
      <c r="AV44" s="399"/>
      <c r="AW44" s="399"/>
      <c r="AX44" s="895"/>
      <c r="AY44">
        <f>COUNTA($G$46)</f>
        <v>0</v>
      </c>
    </row>
    <row r="45" spans="1:51" ht="18.75" hidden="1" customHeight="1">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c r="AR45" s="186"/>
      <c r="AS45" s="121" t="s">
        <v>184</v>
      </c>
      <c r="AT45" s="122"/>
      <c r="AU45" s="185"/>
      <c r="AV45" s="185"/>
      <c r="AW45" s="380" t="s">
        <v>175</v>
      </c>
      <c r="AX45" s="381"/>
      <c r="AY45">
        <f>$AY$44</f>
        <v>0</v>
      </c>
    </row>
    <row r="46" spans="1:51" ht="23.25" hidden="1" customHeight="1">
      <c r="A46" s="385"/>
      <c r="B46" s="383"/>
      <c r="C46" s="383"/>
      <c r="D46" s="383"/>
      <c r="E46" s="383"/>
      <c r="F46" s="384"/>
      <c r="G46" s="551"/>
      <c r="H46" s="552"/>
      <c r="I46" s="552"/>
      <c r="J46" s="552"/>
      <c r="K46" s="552"/>
      <c r="L46" s="552"/>
      <c r="M46" s="552"/>
      <c r="N46" s="552"/>
      <c r="O46" s="553"/>
      <c r="P46" s="93"/>
      <c r="Q46" s="93"/>
      <c r="R46" s="93"/>
      <c r="S46" s="93"/>
      <c r="T46" s="93"/>
      <c r="U46" s="93"/>
      <c r="V46" s="93"/>
      <c r="W46" s="93"/>
      <c r="X46" s="94"/>
      <c r="Y46" s="458" t="s">
        <v>12</v>
      </c>
      <c r="Z46" s="518"/>
      <c r="AA46" s="519"/>
      <c r="AB46" s="448"/>
      <c r="AC46" s="448"/>
      <c r="AD46" s="448"/>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c r="A47" s="386"/>
      <c r="B47" s="387"/>
      <c r="C47" s="387"/>
      <c r="D47" s="387"/>
      <c r="E47" s="387"/>
      <c r="F47" s="388"/>
      <c r="G47" s="554"/>
      <c r="H47" s="555"/>
      <c r="I47" s="555"/>
      <c r="J47" s="555"/>
      <c r="K47" s="555"/>
      <c r="L47" s="555"/>
      <c r="M47" s="555"/>
      <c r="N47" s="555"/>
      <c r="O47" s="556"/>
      <c r="P47" s="96"/>
      <c r="Q47" s="96"/>
      <c r="R47" s="96"/>
      <c r="S47" s="96"/>
      <c r="T47" s="96"/>
      <c r="U47" s="96"/>
      <c r="V47" s="96"/>
      <c r="W47" s="96"/>
      <c r="X47" s="97"/>
      <c r="Y47" s="434" t="s">
        <v>53</v>
      </c>
      <c r="Z47" s="429"/>
      <c r="AA47" s="430"/>
      <c r="AB47" s="510"/>
      <c r="AC47" s="510"/>
      <c r="AD47" s="510"/>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c r="A48" s="389"/>
      <c r="B48" s="390"/>
      <c r="C48" s="390"/>
      <c r="D48" s="390"/>
      <c r="E48" s="390"/>
      <c r="F48" s="391"/>
      <c r="G48" s="557"/>
      <c r="H48" s="558"/>
      <c r="I48" s="558"/>
      <c r="J48" s="558"/>
      <c r="K48" s="558"/>
      <c r="L48" s="558"/>
      <c r="M48" s="558"/>
      <c r="N48" s="558"/>
      <c r="O48" s="559"/>
      <c r="P48" s="99"/>
      <c r="Q48" s="99"/>
      <c r="R48" s="99"/>
      <c r="S48" s="99"/>
      <c r="T48" s="99"/>
      <c r="U48" s="99"/>
      <c r="V48" s="99"/>
      <c r="W48" s="99"/>
      <c r="X48" s="100"/>
      <c r="Y48" s="434" t="s">
        <v>13</v>
      </c>
      <c r="Z48" s="429"/>
      <c r="AA48" s="430"/>
      <c r="AB48" s="543" t="s">
        <v>176</v>
      </c>
      <c r="AC48" s="543"/>
      <c r="AD48" s="543"/>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c r="A49" s="213" t="s">
        <v>291</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c r="A51" s="382" t="s">
        <v>264</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2" t="s">
        <v>301</v>
      </c>
      <c r="AF51" s="232"/>
      <c r="AG51" s="232"/>
      <c r="AH51" s="232"/>
      <c r="AI51" s="232" t="s">
        <v>323</v>
      </c>
      <c r="AJ51" s="232"/>
      <c r="AK51" s="232"/>
      <c r="AL51" s="232"/>
      <c r="AM51" s="232" t="s">
        <v>420</v>
      </c>
      <c r="AN51" s="232"/>
      <c r="AO51" s="232"/>
      <c r="AP51" s="232"/>
      <c r="AQ51" s="139" t="s">
        <v>183</v>
      </c>
      <c r="AR51" s="140"/>
      <c r="AS51" s="140"/>
      <c r="AT51" s="141"/>
      <c r="AU51" s="910" t="s">
        <v>133</v>
      </c>
      <c r="AV51" s="910"/>
      <c r="AW51" s="910"/>
      <c r="AX51" s="911"/>
      <c r="AY51">
        <f>COUNTA($G$53)</f>
        <v>0</v>
      </c>
    </row>
    <row r="52" spans="1:51" ht="18.75" hidden="1" customHeight="1">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184</v>
      </c>
      <c r="AT52" s="122"/>
      <c r="AU52" s="185"/>
      <c r="AV52" s="185"/>
      <c r="AW52" s="380" t="s">
        <v>175</v>
      </c>
      <c r="AX52" s="381"/>
      <c r="AY52">
        <f>$AY$51</f>
        <v>0</v>
      </c>
    </row>
    <row r="53" spans="1:51" ht="23.25" hidden="1" customHeight="1">
      <c r="A53" s="385"/>
      <c r="B53" s="383"/>
      <c r="C53" s="383"/>
      <c r="D53" s="383"/>
      <c r="E53" s="383"/>
      <c r="F53" s="384"/>
      <c r="G53" s="551"/>
      <c r="H53" s="552"/>
      <c r="I53" s="552"/>
      <c r="J53" s="552"/>
      <c r="K53" s="552"/>
      <c r="L53" s="552"/>
      <c r="M53" s="552"/>
      <c r="N53" s="552"/>
      <c r="O53" s="553"/>
      <c r="P53" s="93"/>
      <c r="Q53" s="93"/>
      <c r="R53" s="93"/>
      <c r="S53" s="93"/>
      <c r="T53" s="93"/>
      <c r="U53" s="93"/>
      <c r="V53" s="93"/>
      <c r="W53" s="93"/>
      <c r="X53" s="94"/>
      <c r="Y53" s="458" t="s">
        <v>12</v>
      </c>
      <c r="Z53" s="518"/>
      <c r="AA53" s="519"/>
      <c r="AB53" s="448"/>
      <c r="AC53" s="448"/>
      <c r="AD53" s="448"/>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c r="A54" s="386"/>
      <c r="B54" s="387"/>
      <c r="C54" s="387"/>
      <c r="D54" s="387"/>
      <c r="E54" s="387"/>
      <c r="F54" s="388"/>
      <c r="G54" s="554"/>
      <c r="H54" s="555"/>
      <c r="I54" s="555"/>
      <c r="J54" s="555"/>
      <c r="K54" s="555"/>
      <c r="L54" s="555"/>
      <c r="M54" s="555"/>
      <c r="N54" s="555"/>
      <c r="O54" s="556"/>
      <c r="P54" s="96"/>
      <c r="Q54" s="96"/>
      <c r="R54" s="96"/>
      <c r="S54" s="96"/>
      <c r="T54" s="96"/>
      <c r="U54" s="96"/>
      <c r="V54" s="96"/>
      <c r="W54" s="96"/>
      <c r="X54" s="97"/>
      <c r="Y54" s="434" t="s">
        <v>53</v>
      </c>
      <c r="Z54" s="429"/>
      <c r="AA54" s="430"/>
      <c r="AB54" s="510"/>
      <c r="AC54" s="510"/>
      <c r="AD54" s="510"/>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c r="A55" s="389"/>
      <c r="B55" s="390"/>
      <c r="C55" s="390"/>
      <c r="D55" s="390"/>
      <c r="E55" s="390"/>
      <c r="F55" s="391"/>
      <c r="G55" s="557"/>
      <c r="H55" s="558"/>
      <c r="I55" s="558"/>
      <c r="J55" s="558"/>
      <c r="K55" s="558"/>
      <c r="L55" s="558"/>
      <c r="M55" s="558"/>
      <c r="N55" s="558"/>
      <c r="O55" s="559"/>
      <c r="P55" s="99"/>
      <c r="Q55" s="99"/>
      <c r="R55" s="99"/>
      <c r="S55" s="99"/>
      <c r="T55" s="99"/>
      <c r="U55" s="99"/>
      <c r="V55" s="99"/>
      <c r="W55" s="99"/>
      <c r="X55" s="100"/>
      <c r="Y55" s="434" t="s">
        <v>13</v>
      </c>
      <c r="Z55" s="429"/>
      <c r="AA55" s="430"/>
      <c r="AB55" s="582" t="s">
        <v>14</v>
      </c>
      <c r="AC55" s="582"/>
      <c r="AD55" s="582"/>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c r="A56" s="213" t="s">
        <v>291</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c r="A58" s="382" t="s">
        <v>264</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2" t="s">
        <v>301</v>
      </c>
      <c r="AF58" s="232"/>
      <c r="AG58" s="232"/>
      <c r="AH58" s="232"/>
      <c r="AI58" s="232" t="s">
        <v>323</v>
      </c>
      <c r="AJ58" s="232"/>
      <c r="AK58" s="232"/>
      <c r="AL58" s="232"/>
      <c r="AM58" s="232" t="s">
        <v>420</v>
      </c>
      <c r="AN58" s="232"/>
      <c r="AO58" s="232"/>
      <c r="AP58" s="232"/>
      <c r="AQ58" s="139" t="s">
        <v>183</v>
      </c>
      <c r="AR58" s="140"/>
      <c r="AS58" s="140"/>
      <c r="AT58" s="141"/>
      <c r="AU58" s="910" t="s">
        <v>133</v>
      </c>
      <c r="AV58" s="910"/>
      <c r="AW58" s="910"/>
      <c r="AX58" s="911"/>
      <c r="AY58">
        <f>COUNTA($G$60)</f>
        <v>0</v>
      </c>
    </row>
    <row r="59" spans="1:51" ht="18.75" hidden="1" customHeight="1">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184</v>
      </c>
      <c r="AT59" s="122"/>
      <c r="AU59" s="185"/>
      <c r="AV59" s="185"/>
      <c r="AW59" s="380" t="s">
        <v>175</v>
      </c>
      <c r="AX59" s="381"/>
      <c r="AY59">
        <f>$AY$58</f>
        <v>0</v>
      </c>
    </row>
    <row r="60" spans="1:51" ht="23.25" hidden="1" customHeight="1">
      <c r="A60" s="385"/>
      <c r="B60" s="383"/>
      <c r="C60" s="383"/>
      <c r="D60" s="383"/>
      <c r="E60" s="383"/>
      <c r="F60" s="384"/>
      <c r="G60" s="551"/>
      <c r="H60" s="552"/>
      <c r="I60" s="552"/>
      <c r="J60" s="552"/>
      <c r="K60" s="552"/>
      <c r="L60" s="552"/>
      <c r="M60" s="552"/>
      <c r="N60" s="552"/>
      <c r="O60" s="553"/>
      <c r="P60" s="93"/>
      <c r="Q60" s="93"/>
      <c r="R60" s="93"/>
      <c r="S60" s="93"/>
      <c r="T60" s="93"/>
      <c r="U60" s="93"/>
      <c r="V60" s="93"/>
      <c r="W60" s="93"/>
      <c r="X60" s="94"/>
      <c r="Y60" s="458" t="s">
        <v>12</v>
      </c>
      <c r="Z60" s="518"/>
      <c r="AA60" s="519"/>
      <c r="AB60" s="448"/>
      <c r="AC60" s="448"/>
      <c r="AD60" s="448"/>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c r="A61" s="386"/>
      <c r="B61" s="387"/>
      <c r="C61" s="387"/>
      <c r="D61" s="387"/>
      <c r="E61" s="387"/>
      <c r="F61" s="388"/>
      <c r="G61" s="554"/>
      <c r="H61" s="555"/>
      <c r="I61" s="555"/>
      <c r="J61" s="555"/>
      <c r="K61" s="555"/>
      <c r="L61" s="555"/>
      <c r="M61" s="555"/>
      <c r="N61" s="555"/>
      <c r="O61" s="556"/>
      <c r="P61" s="96"/>
      <c r="Q61" s="96"/>
      <c r="R61" s="96"/>
      <c r="S61" s="96"/>
      <c r="T61" s="96"/>
      <c r="U61" s="96"/>
      <c r="V61" s="96"/>
      <c r="W61" s="96"/>
      <c r="X61" s="97"/>
      <c r="Y61" s="434" t="s">
        <v>53</v>
      </c>
      <c r="Z61" s="429"/>
      <c r="AA61" s="430"/>
      <c r="AB61" s="510"/>
      <c r="AC61" s="510"/>
      <c r="AD61" s="510"/>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c r="A62" s="386"/>
      <c r="B62" s="387"/>
      <c r="C62" s="387"/>
      <c r="D62" s="387"/>
      <c r="E62" s="387"/>
      <c r="F62" s="388"/>
      <c r="G62" s="557"/>
      <c r="H62" s="558"/>
      <c r="I62" s="558"/>
      <c r="J62" s="558"/>
      <c r="K62" s="558"/>
      <c r="L62" s="558"/>
      <c r="M62" s="558"/>
      <c r="N62" s="558"/>
      <c r="O62" s="559"/>
      <c r="P62" s="99"/>
      <c r="Q62" s="99"/>
      <c r="R62" s="99"/>
      <c r="S62" s="99"/>
      <c r="T62" s="99"/>
      <c r="U62" s="99"/>
      <c r="V62" s="99"/>
      <c r="W62" s="99"/>
      <c r="X62" s="100"/>
      <c r="Y62" s="434" t="s">
        <v>13</v>
      </c>
      <c r="Z62" s="429"/>
      <c r="AA62" s="430"/>
      <c r="AB62" s="543" t="s">
        <v>14</v>
      </c>
      <c r="AC62" s="543"/>
      <c r="AD62" s="543"/>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c r="A63" s="213" t="s">
        <v>291</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c r="A65" s="469" t="s">
        <v>265</v>
      </c>
      <c r="B65" s="470"/>
      <c r="C65" s="470"/>
      <c r="D65" s="470"/>
      <c r="E65" s="470"/>
      <c r="F65" s="471"/>
      <c r="G65" s="472"/>
      <c r="H65" s="227" t="s">
        <v>145</v>
      </c>
      <c r="I65" s="227"/>
      <c r="J65" s="227"/>
      <c r="K65" s="227"/>
      <c r="L65" s="227"/>
      <c r="M65" s="227"/>
      <c r="N65" s="227"/>
      <c r="O65" s="228"/>
      <c r="P65" s="226" t="s">
        <v>58</v>
      </c>
      <c r="Q65" s="227"/>
      <c r="R65" s="227"/>
      <c r="S65" s="227"/>
      <c r="T65" s="227"/>
      <c r="U65" s="227"/>
      <c r="V65" s="228"/>
      <c r="W65" s="474" t="s">
        <v>260</v>
      </c>
      <c r="X65" s="475"/>
      <c r="Y65" s="478"/>
      <c r="Z65" s="478"/>
      <c r="AA65" s="479"/>
      <c r="AB65" s="226" t="s">
        <v>11</v>
      </c>
      <c r="AC65" s="227"/>
      <c r="AD65" s="228"/>
      <c r="AE65" s="232" t="s">
        <v>301</v>
      </c>
      <c r="AF65" s="232"/>
      <c r="AG65" s="232"/>
      <c r="AH65" s="232"/>
      <c r="AI65" s="232" t="s">
        <v>323</v>
      </c>
      <c r="AJ65" s="232"/>
      <c r="AK65" s="232"/>
      <c r="AL65" s="232"/>
      <c r="AM65" s="232" t="s">
        <v>420</v>
      </c>
      <c r="AN65" s="232"/>
      <c r="AO65" s="232"/>
      <c r="AP65" s="232"/>
      <c r="AQ65" s="143" t="s">
        <v>183</v>
      </c>
      <c r="AR65" s="118"/>
      <c r="AS65" s="118"/>
      <c r="AT65" s="119"/>
      <c r="AU65" s="233" t="s">
        <v>133</v>
      </c>
      <c r="AV65" s="233"/>
      <c r="AW65" s="233"/>
      <c r="AX65" s="234"/>
      <c r="AY65">
        <f>COUNTA($H$67)</f>
        <v>0</v>
      </c>
    </row>
    <row r="66" spans="1:51" ht="18.75" hidden="1" customHeight="1">
      <c r="A66" s="462"/>
      <c r="B66" s="463"/>
      <c r="C66" s="463"/>
      <c r="D66" s="463"/>
      <c r="E66" s="463"/>
      <c r="F66" s="464"/>
      <c r="G66" s="473"/>
      <c r="H66" s="230"/>
      <c r="I66" s="230"/>
      <c r="J66" s="230"/>
      <c r="K66" s="230"/>
      <c r="L66" s="230"/>
      <c r="M66" s="230"/>
      <c r="N66" s="230"/>
      <c r="O66" s="231"/>
      <c r="P66" s="229"/>
      <c r="Q66" s="230"/>
      <c r="R66" s="230"/>
      <c r="S66" s="230"/>
      <c r="T66" s="230"/>
      <c r="U66" s="230"/>
      <c r="V66" s="231"/>
      <c r="W66" s="476"/>
      <c r="X66" s="477"/>
      <c r="Y66" s="480"/>
      <c r="Z66" s="480"/>
      <c r="AA66" s="481"/>
      <c r="AB66" s="229"/>
      <c r="AC66" s="230"/>
      <c r="AD66" s="231"/>
      <c r="AE66" s="232"/>
      <c r="AF66" s="232"/>
      <c r="AG66" s="232"/>
      <c r="AH66" s="232"/>
      <c r="AI66" s="232"/>
      <c r="AJ66" s="232"/>
      <c r="AK66" s="232"/>
      <c r="AL66" s="232"/>
      <c r="AM66" s="232"/>
      <c r="AN66" s="232"/>
      <c r="AO66" s="232"/>
      <c r="AP66" s="232"/>
      <c r="AQ66" s="235"/>
      <c r="AR66" s="186"/>
      <c r="AS66" s="121" t="s">
        <v>184</v>
      </c>
      <c r="AT66" s="122"/>
      <c r="AU66" s="185"/>
      <c r="AV66" s="185"/>
      <c r="AW66" s="230" t="s">
        <v>263</v>
      </c>
      <c r="AX66" s="236"/>
      <c r="AY66">
        <f>$AY$65</f>
        <v>0</v>
      </c>
    </row>
    <row r="67" spans="1:51" ht="23.25" hidden="1" customHeight="1">
      <c r="A67" s="462"/>
      <c r="B67" s="463"/>
      <c r="C67" s="463"/>
      <c r="D67" s="463"/>
      <c r="E67" s="463"/>
      <c r="F67" s="464"/>
      <c r="G67" s="237" t="s">
        <v>185</v>
      </c>
      <c r="H67" s="240"/>
      <c r="I67" s="241"/>
      <c r="J67" s="241"/>
      <c r="K67" s="241"/>
      <c r="L67" s="241"/>
      <c r="M67" s="241"/>
      <c r="N67" s="241"/>
      <c r="O67" s="242"/>
      <c r="P67" s="240"/>
      <c r="Q67" s="241"/>
      <c r="R67" s="241"/>
      <c r="S67" s="241"/>
      <c r="T67" s="241"/>
      <c r="U67" s="241"/>
      <c r="V67" s="242"/>
      <c r="W67" s="246"/>
      <c r="X67" s="247"/>
      <c r="Y67" s="252" t="s">
        <v>12</v>
      </c>
      <c r="Z67" s="252"/>
      <c r="AA67" s="253"/>
      <c r="AB67" s="254" t="s">
        <v>281</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c r="A68" s="462"/>
      <c r="B68" s="463"/>
      <c r="C68" s="463"/>
      <c r="D68" s="463"/>
      <c r="E68" s="463"/>
      <c r="F68" s="464"/>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281</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c r="A69" s="462"/>
      <c r="B69" s="463"/>
      <c r="C69" s="463"/>
      <c r="D69" s="463"/>
      <c r="E69" s="463"/>
      <c r="F69" s="464"/>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282</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c r="A70" s="462" t="s">
        <v>269</v>
      </c>
      <c r="B70" s="463"/>
      <c r="C70" s="463"/>
      <c r="D70" s="463"/>
      <c r="E70" s="463"/>
      <c r="F70" s="464"/>
      <c r="G70" s="238" t="s">
        <v>186</v>
      </c>
      <c r="H70" s="290"/>
      <c r="I70" s="290"/>
      <c r="J70" s="290"/>
      <c r="K70" s="290"/>
      <c r="L70" s="290"/>
      <c r="M70" s="290"/>
      <c r="N70" s="290"/>
      <c r="O70" s="290"/>
      <c r="P70" s="290"/>
      <c r="Q70" s="290"/>
      <c r="R70" s="290"/>
      <c r="S70" s="290"/>
      <c r="T70" s="290"/>
      <c r="U70" s="290"/>
      <c r="V70" s="290"/>
      <c r="W70" s="293" t="s">
        <v>280</v>
      </c>
      <c r="X70" s="294"/>
      <c r="Y70" s="252" t="s">
        <v>12</v>
      </c>
      <c r="Z70" s="252"/>
      <c r="AA70" s="253"/>
      <c r="AB70" s="254" t="s">
        <v>281</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c r="A71" s="462"/>
      <c r="B71" s="463"/>
      <c r="C71" s="463"/>
      <c r="D71" s="463"/>
      <c r="E71" s="463"/>
      <c r="F71" s="464"/>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281</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c r="A72" s="465"/>
      <c r="B72" s="466"/>
      <c r="C72" s="466"/>
      <c r="D72" s="466"/>
      <c r="E72" s="466"/>
      <c r="F72" s="467"/>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282</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c r="A73" s="493" t="s">
        <v>265</v>
      </c>
      <c r="B73" s="494"/>
      <c r="C73" s="494"/>
      <c r="D73" s="494"/>
      <c r="E73" s="494"/>
      <c r="F73" s="495"/>
      <c r="G73" s="570"/>
      <c r="H73" s="118" t="s">
        <v>145</v>
      </c>
      <c r="I73" s="118"/>
      <c r="J73" s="118"/>
      <c r="K73" s="118"/>
      <c r="L73" s="118"/>
      <c r="M73" s="118"/>
      <c r="N73" s="118"/>
      <c r="O73" s="119"/>
      <c r="P73" s="143" t="s">
        <v>58</v>
      </c>
      <c r="Q73" s="118"/>
      <c r="R73" s="118"/>
      <c r="S73" s="118"/>
      <c r="T73" s="118"/>
      <c r="U73" s="118"/>
      <c r="V73" s="118"/>
      <c r="W73" s="118"/>
      <c r="X73" s="119"/>
      <c r="Y73" s="572"/>
      <c r="Z73" s="573"/>
      <c r="AA73" s="574"/>
      <c r="AB73" s="143" t="s">
        <v>11</v>
      </c>
      <c r="AC73" s="118"/>
      <c r="AD73" s="119"/>
      <c r="AE73" s="232" t="s">
        <v>301</v>
      </c>
      <c r="AF73" s="232"/>
      <c r="AG73" s="232"/>
      <c r="AH73" s="232"/>
      <c r="AI73" s="232" t="s">
        <v>323</v>
      </c>
      <c r="AJ73" s="232"/>
      <c r="AK73" s="232"/>
      <c r="AL73" s="232"/>
      <c r="AM73" s="232" t="s">
        <v>420</v>
      </c>
      <c r="AN73" s="232"/>
      <c r="AO73" s="232"/>
      <c r="AP73" s="232"/>
      <c r="AQ73" s="143" t="s">
        <v>183</v>
      </c>
      <c r="AR73" s="118"/>
      <c r="AS73" s="118"/>
      <c r="AT73" s="119"/>
      <c r="AU73" s="123" t="s">
        <v>133</v>
      </c>
      <c r="AV73" s="124"/>
      <c r="AW73" s="124"/>
      <c r="AX73" s="125"/>
      <c r="AY73">
        <f>COUNTA($H$75)</f>
        <v>0</v>
      </c>
    </row>
    <row r="74" spans="1:51" ht="18.75" hidden="1" customHeight="1">
      <c r="A74" s="496"/>
      <c r="B74" s="497"/>
      <c r="C74" s="497"/>
      <c r="D74" s="497"/>
      <c r="E74" s="497"/>
      <c r="F74" s="498"/>
      <c r="G74" s="571"/>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184</v>
      </c>
      <c r="AT74" s="122"/>
      <c r="AU74" s="235"/>
      <c r="AV74" s="186"/>
      <c r="AW74" s="121" t="s">
        <v>175</v>
      </c>
      <c r="AX74" s="181"/>
      <c r="AY74">
        <f>$AY$73</f>
        <v>0</v>
      </c>
    </row>
    <row r="75" spans="1:51" ht="23.25" hidden="1" customHeight="1">
      <c r="A75" s="496"/>
      <c r="B75" s="497"/>
      <c r="C75" s="497"/>
      <c r="D75" s="497"/>
      <c r="E75" s="497"/>
      <c r="F75" s="498"/>
      <c r="G75" s="597" t="s">
        <v>185</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c r="A76" s="496"/>
      <c r="B76" s="497"/>
      <c r="C76" s="497"/>
      <c r="D76" s="497"/>
      <c r="E76" s="497"/>
      <c r="F76" s="498"/>
      <c r="G76" s="598"/>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c r="A77" s="496"/>
      <c r="B77" s="497"/>
      <c r="C77" s="497"/>
      <c r="D77" s="497"/>
      <c r="E77" s="497"/>
      <c r="F77" s="498"/>
      <c r="G77" s="599"/>
      <c r="H77" s="99"/>
      <c r="I77" s="99"/>
      <c r="J77" s="99"/>
      <c r="K77" s="99"/>
      <c r="L77" s="99"/>
      <c r="M77" s="99"/>
      <c r="N77" s="99"/>
      <c r="O77" s="100"/>
      <c r="P77" s="96"/>
      <c r="Q77" s="96"/>
      <c r="R77" s="96"/>
      <c r="S77" s="96"/>
      <c r="T77" s="96"/>
      <c r="U77" s="96"/>
      <c r="V77" s="96"/>
      <c r="W77" s="96"/>
      <c r="X77" s="97"/>
      <c r="Y77" s="143" t="s">
        <v>13</v>
      </c>
      <c r="Z77" s="118"/>
      <c r="AA77" s="119"/>
      <c r="AB77" s="567" t="s">
        <v>14</v>
      </c>
      <c r="AC77" s="567"/>
      <c r="AD77" s="567"/>
      <c r="AE77" s="875"/>
      <c r="AF77" s="876"/>
      <c r="AG77" s="876"/>
      <c r="AH77" s="876"/>
      <c r="AI77" s="875"/>
      <c r="AJ77" s="876"/>
      <c r="AK77" s="876"/>
      <c r="AL77" s="876"/>
      <c r="AM77" s="875"/>
      <c r="AN77" s="876"/>
      <c r="AO77" s="876"/>
      <c r="AP77" s="876"/>
      <c r="AQ77" s="321"/>
      <c r="AR77" s="193"/>
      <c r="AS77" s="193"/>
      <c r="AT77" s="322"/>
      <c r="AU77" s="204"/>
      <c r="AV77" s="204"/>
      <c r="AW77" s="204"/>
      <c r="AX77" s="206"/>
      <c r="AY77">
        <f t="shared" si="9"/>
        <v>0</v>
      </c>
    </row>
    <row r="78" spans="1:51" ht="69.75" hidden="1" customHeight="1">
      <c r="A78" s="314" t="s">
        <v>294</v>
      </c>
      <c r="B78" s="315"/>
      <c r="C78" s="315"/>
      <c r="D78" s="315"/>
      <c r="E78" s="312" t="s">
        <v>243</v>
      </c>
      <c r="F78" s="313"/>
      <c r="G78" s="45" t="s">
        <v>186</v>
      </c>
      <c r="H78" s="575"/>
      <c r="I78" s="576"/>
      <c r="J78" s="576"/>
      <c r="K78" s="576"/>
      <c r="L78" s="576"/>
      <c r="M78" s="576"/>
      <c r="N78" s="576"/>
      <c r="O78" s="577"/>
      <c r="P78" s="135"/>
      <c r="Q78" s="135"/>
      <c r="R78" s="135"/>
      <c r="S78" s="135"/>
      <c r="T78" s="135"/>
      <c r="U78" s="135"/>
      <c r="V78" s="135"/>
      <c r="W78" s="135"/>
      <c r="X78" s="135"/>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c r="AY78">
        <f t="shared" si="9"/>
        <v>0</v>
      </c>
    </row>
    <row r="79" spans="1:51" ht="18.75" hidden="1" customHeight="1">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259</v>
      </c>
      <c r="AP79" s="259"/>
      <c r="AQ79" s="259"/>
      <c r="AR79" s="62" t="s">
        <v>257</v>
      </c>
      <c r="AS79" s="258"/>
      <c r="AT79" s="259"/>
      <c r="AU79" s="259"/>
      <c r="AV79" s="259"/>
      <c r="AW79" s="259"/>
      <c r="AX79" s="953"/>
      <c r="AY79">
        <f>COUNTIF($AR$79,"☑")</f>
        <v>0</v>
      </c>
    </row>
    <row r="80" spans="1:51" ht="18.75" customHeight="1">
      <c r="A80" s="849" t="s">
        <v>146</v>
      </c>
      <c r="B80" s="511" t="s">
        <v>256</v>
      </c>
      <c r="C80" s="512"/>
      <c r="D80" s="512"/>
      <c r="E80" s="512"/>
      <c r="F80" s="513"/>
      <c r="G80" s="417" t="s">
        <v>138</v>
      </c>
      <c r="H80" s="417"/>
      <c r="I80" s="417"/>
      <c r="J80" s="417"/>
      <c r="K80" s="417"/>
      <c r="L80" s="417"/>
      <c r="M80" s="417"/>
      <c r="N80" s="417"/>
      <c r="O80" s="417"/>
      <c r="P80" s="417"/>
      <c r="Q80" s="417"/>
      <c r="R80" s="417"/>
      <c r="S80" s="417"/>
      <c r="T80" s="417"/>
      <c r="U80" s="417"/>
      <c r="V80" s="417"/>
      <c r="W80" s="417"/>
      <c r="X80" s="417"/>
      <c r="Y80" s="417"/>
      <c r="Z80" s="417"/>
      <c r="AA80" s="500"/>
      <c r="AB80" s="416" t="s">
        <v>611</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1</v>
      </c>
    </row>
    <row r="81" spans="1:60" ht="22.5" customHeight="1">
      <c r="A81" s="850"/>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1</v>
      </c>
    </row>
    <row r="82" spans="1:60" ht="33" customHeight="1">
      <c r="A82" s="850"/>
      <c r="B82" s="514"/>
      <c r="C82" s="412"/>
      <c r="D82" s="412"/>
      <c r="E82" s="412"/>
      <c r="F82" s="413"/>
      <c r="G82" s="664" t="s">
        <v>636</v>
      </c>
      <c r="H82" s="664"/>
      <c r="I82" s="664"/>
      <c r="J82" s="664"/>
      <c r="K82" s="664"/>
      <c r="L82" s="664"/>
      <c r="M82" s="664"/>
      <c r="N82" s="664"/>
      <c r="O82" s="664"/>
      <c r="P82" s="664"/>
      <c r="Q82" s="664"/>
      <c r="R82" s="664"/>
      <c r="S82" s="664"/>
      <c r="T82" s="664"/>
      <c r="U82" s="664"/>
      <c r="V82" s="664"/>
      <c r="W82" s="664"/>
      <c r="X82" s="664"/>
      <c r="Y82" s="664"/>
      <c r="Z82" s="664"/>
      <c r="AA82" s="665"/>
      <c r="AB82" s="869" t="s">
        <v>661</v>
      </c>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0"/>
      <c r="AY82">
        <f t="shared" ref="AY82:AY89" si="10">$AY$80</f>
        <v>1</v>
      </c>
    </row>
    <row r="83" spans="1:60" ht="33" customHeight="1">
      <c r="A83" s="850"/>
      <c r="B83" s="514"/>
      <c r="C83" s="412"/>
      <c r="D83" s="412"/>
      <c r="E83" s="412"/>
      <c r="F83" s="413"/>
      <c r="G83" s="666"/>
      <c r="H83" s="666"/>
      <c r="I83" s="666"/>
      <c r="J83" s="666"/>
      <c r="K83" s="666"/>
      <c r="L83" s="666"/>
      <c r="M83" s="666"/>
      <c r="N83" s="666"/>
      <c r="O83" s="666"/>
      <c r="P83" s="666"/>
      <c r="Q83" s="666"/>
      <c r="R83" s="666"/>
      <c r="S83" s="666"/>
      <c r="T83" s="666"/>
      <c r="U83" s="666"/>
      <c r="V83" s="666"/>
      <c r="W83" s="666"/>
      <c r="X83" s="666"/>
      <c r="Y83" s="666"/>
      <c r="Z83" s="666"/>
      <c r="AA83" s="667"/>
      <c r="AB83" s="871"/>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2"/>
      <c r="AY83">
        <f t="shared" si="10"/>
        <v>1</v>
      </c>
    </row>
    <row r="84" spans="1:60" ht="33" customHeight="1">
      <c r="A84" s="850"/>
      <c r="B84" s="515"/>
      <c r="C84" s="516"/>
      <c r="D84" s="516"/>
      <c r="E84" s="516"/>
      <c r="F84" s="517"/>
      <c r="G84" s="668"/>
      <c r="H84" s="668"/>
      <c r="I84" s="668"/>
      <c r="J84" s="668"/>
      <c r="K84" s="668"/>
      <c r="L84" s="668"/>
      <c r="M84" s="668"/>
      <c r="N84" s="668"/>
      <c r="O84" s="668"/>
      <c r="P84" s="668"/>
      <c r="Q84" s="668"/>
      <c r="R84" s="668"/>
      <c r="S84" s="668"/>
      <c r="T84" s="668"/>
      <c r="U84" s="668"/>
      <c r="V84" s="668"/>
      <c r="W84" s="668"/>
      <c r="X84" s="668"/>
      <c r="Y84" s="668"/>
      <c r="Z84" s="668"/>
      <c r="AA84" s="669"/>
      <c r="AB84" s="873"/>
      <c r="AC84" s="668"/>
      <c r="AD84" s="668"/>
      <c r="AE84" s="666"/>
      <c r="AF84" s="666"/>
      <c r="AG84" s="666"/>
      <c r="AH84" s="666"/>
      <c r="AI84" s="666"/>
      <c r="AJ84" s="666"/>
      <c r="AK84" s="666"/>
      <c r="AL84" s="666"/>
      <c r="AM84" s="666"/>
      <c r="AN84" s="666"/>
      <c r="AO84" s="666"/>
      <c r="AP84" s="666"/>
      <c r="AQ84" s="666"/>
      <c r="AR84" s="666"/>
      <c r="AS84" s="666"/>
      <c r="AT84" s="666"/>
      <c r="AU84" s="668"/>
      <c r="AV84" s="668"/>
      <c r="AW84" s="668"/>
      <c r="AX84" s="874"/>
      <c r="AY84">
        <f t="shared" si="10"/>
        <v>1</v>
      </c>
    </row>
    <row r="85" spans="1:60" ht="18.75" customHeight="1">
      <c r="A85" s="850"/>
      <c r="B85" s="412" t="s">
        <v>144</v>
      </c>
      <c r="C85" s="412"/>
      <c r="D85" s="412"/>
      <c r="E85" s="412"/>
      <c r="F85" s="413"/>
      <c r="G85" s="499" t="s">
        <v>60</v>
      </c>
      <c r="H85" s="417"/>
      <c r="I85" s="417"/>
      <c r="J85" s="417"/>
      <c r="K85" s="417"/>
      <c r="L85" s="417"/>
      <c r="M85" s="417"/>
      <c r="N85" s="417"/>
      <c r="O85" s="500"/>
      <c r="P85" s="416" t="s">
        <v>62</v>
      </c>
      <c r="Q85" s="417"/>
      <c r="R85" s="417"/>
      <c r="S85" s="417"/>
      <c r="T85" s="417"/>
      <c r="U85" s="417"/>
      <c r="V85" s="417"/>
      <c r="W85" s="417"/>
      <c r="X85" s="500"/>
      <c r="Y85" s="150"/>
      <c r="Z85" s="151"/>
      <c r="AA85" s="152"/>
      <c r="AB85" s="544" t="s">
        <v>11</v>
      </c>
      <c r="AC85" s="545"/>
      <c r="AD85" s="546"/>
      <c r="AE85" s="232" t="s">
        <v>301</v>
      </c>
      <c r="AF85" s="232"/>
      <c r="AG85" s="232"/>
      <c r="AH85" s="232"/>
      <c r="AI85" s="232" t="s">
        <v>323</v>
      </c>
      <c r="AJ85" s="232"/>
      <c r="AK85" s="232"/>
      <c r="AL85" s="232"/>
      <c r="AM85" s="232" t="s">
        <v>420</v>
      </c>
      <c r="AN85" s="232"/>
      <c r="AO85" s="232"/>
      <c r="AP85" s="232"/>
      <c r="AQ85" s="143" t="s">
        <v>183</v>
      </c>
      <c r="AR85" s="118"/>
      <c r="AS85" s="118"/>
      <c r="AT85" s="119"/>
      <c r="AU85" s="520" t="s">
        <v>133</v>
      </c>
      <c r="AV85" s="520"/>
      <c r="AW85" s="520"/>
      <c r="AX85" s="521"/>
      <c r="AY85">
        <f t="shared" si="10"/>
        <v>1</v>
      </c>
      <c r="AZ85" s="10"/>
      <c r="BA85" s="10"/>
      <c r="BB85" s="10"/>
      <c r="BC85" s="10"/>
    </row>
    <row r="86" spans="1:60" ht="18.75" customHeight="1">
      <c r="A86" s="850"/>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t="s">
        <v>630</v>
      </c>
      <c r="AR86" s="185"/>
      <c r="AS86" s="121" t="s">
        <v>184</v>
      </c>
      <c r="AT86" s="122"/>
      <c r="AU86" s="185">
        <v>3</v>
      </c>
      <c r="AV86" s="185"/>
      <c r="AW86" s="380" t="s">
        <v>175</v>
      </c>
      <c r="AX86" s="381"/>
      <c r="AY86">
        <f t="shared" si="10"/>
        <v>1</v>
      </c>
      <c r="AZ86" s="10"/>
      <c r="BA86" s="10"/>
      <c r="BB86" s="10"/>
      <c r="BC86" s="10"/>
      <c r="BD86" s="10"/>
      <c r="BE86" s="10"/>
      <c r="BF86" s="10"/>
      <c r="BG86" s="10"/>
      <c r="BH86" s="10"/>
    </row>
    <row r="87" spans="1:60" ht="23.25" customHeight="1">
      <c r="A87" s="850"/>
      <c r="B87" s="412"/>
      <c r="C87" s="412"/>
      <c r="D87" s="412"/>
      <c r="E87" s="412"/>
      <c r="F87" s="413"/>
      <c r="G87" s="92" t="s">
        <v>750</v>
      </c>
      <c r="H87" s="93"/>
      <c r="I87" s="93"/>
      <c r="J87" s="93"/>
      <c r="K87" s="93"/>
      <c r="L87" s="93"/>
      <c r="M87" s="93"/>
      <c r="N87" s="93"/>
      <c r="O87" s="94"/>
      <c r="P87" s="93" t="s">
        <v>637</v>
      </c>
      <c r="Q87" s="501"/>
      <c r="R87" s="501"/>
      <c r="S87" s="501"/>
      <c r="T87" s="501"/>
      <c r="U87" s="501"/>
      <c r="V87" s="501"/>
      <c r="W87" s="501"/>
      <c r="X87" s="502"/>
      <c r="Y87" s="548" t="s">
        <v>61</v>
      </c>
      <c r="Z87" s="549"/>
      <c r="AA87" s="550"/>
      <c r="AB87" s="448" t="s">
        <v>638</v>
      </c>
      <c r="AC87" s="448"/>
      <c r="AD87" s="448"/>
      <c r="AE87" s="203">
        <v>41</v>
      </c>
      <c r="AF87" s="204"/>
      <c r="AG87" s="204"/>
      <c r="AH87" s="204"/>
      <c r="AI87" s="203">
        <v>44</v>
      </c>
      <c r="AJ87" s="204"/>
      <c r="AK87" s="204"/>
      <c r="AL87" s="204"/>
      <c r="AM87" s="203">
        <v>0</v>
      </c>
      <c r="AN87" s="204"/>
      <c r="AO87" s="204"/>
      <c r="AP87" s="204"/>
      <c r="AQ87" s="321" t="s">
        <v>630</v>
      </c>
      <c r="AR87" s="193"/>
      <c r="AS87" s="193"/>
      <c r="AT87" s="322"/>
      <c r="AU87" s="204" t="s">
        <v>630</v>
      </c>
      <c r="AV87" s="204"/>
      <c r="AW87" s="204"/>
      <c r="AX87" s="206"/>
      <c r="AY87">
        <f t="shared" si="10"/>
        <v>1</v>
      </c>
    </row>
    <row r="88" spans="1:60" ht="23.25" customHeight="1">
      <c r="A88" s="850"/>
      <c r="B88" s="412"/>
      <c r="C88" s="412"/>
      <c r="D88" s="412"/>
      <c r="E88" s="412"/>
      <c r="F88" s="413"/>
      <c r="G88" s="95"/>
      <c r="H88" s="96"/>
      <c r="I88" s="96"/>
      <c r="J88" s="96"/>
      <c r="K88" s="96"/>
      <c r="L88" s="96"/>
      <c r="M88" s="96"/>
      <c r="N88" s="96"/>
      <c r="O88" s="97"/>
      <c r="P88" s="503"/>
      <c r="Q88" s="503"/>
      <c r="R88" s="503"/>
      <c r="S88" s="503"/>
      <c r="T88" s="503"/>
      <c r="U88" s="503"/>
      <c r="V88" s="503"/>
      <c r="W88" s="503"/>
      <c r="X88" s="504"/>
      <c r="Y88" s="445" t="s">
        <v>53</v>
      </c>
      <c r="Z88" s="446"/>
      <c r="AA88" s="447"/>
      <c r="AB88" s="510" t="s">
        <v>630</v>
      </c>
      <c r="AC88" s="510"/>
      <c r="AD88" s="510"/>
      <c r="AE88" s="203" t="s">
        <v>630</v>
      </c>
      <c r="AF88" s="204"/>
      <c r="AG88" s="204"/>
      <c r="AH88" s="204"/>
      <c r="AI88" s="203" t="s">
        <v>630</v>
      </c>
      <c r="AJ88" s="204"/>
      <c r="AK88" s="204"/>
      <c r="AL88" s="204"/>
      <c r="AM88" s="203" t="s">
        <v>660</v>
      </c>
      <c r="AN88" s="204"/>
      <c r="AO88" s="204"/>
      <c r="AP88" s="204"/>
      <c r="AQ88" s="321" t="s">
        <v>630</v>
      </c>
      <c r="AR88" s="193"/>
      <c r="AS88" s="193"/>
      <c r="AT88" s="322"/>
      <c r="AU88" s="204" t="s">
        <v>630</v>
      </c>
      <c r="AV88" s="204"/>
      <c r="AW88" s="204"/>
      <c r="AX88" s="206"/>
      <c r="AY88">
        <f t="shared" si="10"/>
        <v>1</v>
      </c>
      <c r="AZ88" s="10"/>
      <c r="BA88" s="10"/>
      <c r="BB88" s="10"/>
      <c r="BC88" s="10"/>
    </row>
    <row r="89" spans="1:60" ht="23.25" customHeight="1">
      <c r="A89" s="850"/>
      <c r="B89" s="516"/>
      <c r="C89" s="516"/>
      <c r="D89" s="516"/>
      <c r="E89" s="516"/>
      <c r="F89" s="517"/>
      <c r="G89" s="98"/>
      <c r="H89" s="99"/>
      <c r="I89" s="99"/>
      <c r="J89" s="99"/>
      <c r="K89" s="99"/>
      <c r="L89" s="99"/>
      <c r="M89" s="99"/>
      <c r="N89" s="99"/>
      <c r="O89" s="100"/>
      <c r="P89" s="162"/>
      <c r="Q89" s="162"/>
      <c r="R89" s="162"/>
      <c r="S89" s="162"/>
      <c r="T89" s="162"/>
      <c r="U89" s="162"/>
      <c r="V89" s="162"/>
      <c r="W89" s="162"/>
      <c r="X89" s="547"/>
      <c r="Y89" s="445" t="s">
        <v>13</v>
      </c>
      <c r="Z89" s="446"/>
      <c r="AA89" s="447"/>
      <c r="AB89" s="582" t="s">
        <v>14</v>
      </c>
      <c r="AC89" s="582"/>
      <c r="AD89" s="582"/>
      <c r="AE89" s="210" t="s">
        <v>630</v>
      </c>
      <c r="AF89" s="211"/>
      <c r="AG89" s="211"/>
      <c r="AH89" s="211"/>
      <c r="AI89" s="210" t="s">
        <v>630</v>
      </c>
      <c r="AJ89" s="211"/>
      <c r="AK89" s="211"/>
      <c r="AL89" s="211"/>
      <c r="AM89" s="210" t="s">
        <v>660</v>
      </c>
      <c r="AN89" s="211"/>
      <c r="AO89" s="211"/>
      <c r="AP89" s="211"/>
      <c r="AQ89" s="321" t="s">
        <v>630</v>
      </c>
      <c r="AR89" s="193"/>
      <c r="AS89" s="193"/>
      <c r="AT89" s="322"/>
      <c r="AU89" s="204" t="s">
        <v>630</v>
      </c>
      <c r="AV89" s="204"/>
      <c r="AW89" s="204"/>
      <c r="AX89" s="206"/>
      <c r="AY89">
        <f t="shared" si="10"/>
        <v>1</v>
      </c>
      <c r="AZ89" s="10"/>
      <c r="BA89" s="10"/>
      <c r="BB89" s="10"/>
      <c r="BC89" s="10"/>
      <c r="BD89" s="10"/>
      <c r="BE89" s="10"/>
      <c r="BF89" s="10"/>
      <c r="BG89" s="10"/>
      <c r="BH89" s="10"/>
    </row>
    <row r="90" spans="1:60" ht="18.75" customHeight="1">
      <c r="A90" s="850"/>
      <c r="B90" s="412" t="s">
        <v>144</v>
      </c>
      <c r="C90" s="412"/>
      <c r="D90" s="412"/>
      <c r="E90" s="412"/>
      <c r="F90" s="413"/>
      <c r="G90" s="499" t="s">
        <v>60</v>
      </c>
      <c r="H90" s="417"/>
      <c r="I90" s="417"/>
      <c r="J90" s="417"/>
      <c r="K90" s="417"/>
      <c r="L90" s="417"/>
      <c r="M90" s="417"/>
      <c r="N90" s="417"/>
      <c r="O90" s="500"/>
      <c r="P90" s="416" t="s">
        <v>62</v>
      </c>
      <c r="Q90" s="417"/>
      <c r="R90" s="417"/>
      <c r="S90" s="417"/>
      <c r="T90" s="417"/>
      <c r="U90" s="417"/>
      <c r="V90" s="417"/>
      <c r="W90" s="417"/>
      <c r="X90" s="500"/>
      <c r="Y90" s="150"/>
      <c r="Z90" s="151"/>
      <c r="AA90" s="152"/>
      <c r="AB90" s="544" t="s">
        <v>11</v>
      </c>
      <c r="AC90" s="545"/>
      <c r="AD90" s="546"/>
      <c r="AE90" s="232" t="s">
        <v>301</v>
      </c>
      <c r="AF90" s="232"/>
      <c r="AG90" s="232"/>
      <c r="AH90" s="232"/>
      <c r="AI90" s="232" t="s">
        <v>323</v>
      </c>
      <c r="AJ90" s="232"/>
      <c r="AK90" s="232"/>
      <c r="AL90" s="232"/>
      <c r="AM90" s="232" t="s">
        <v>420</v>
      </c>
      <c r="AN90" s="232"/>
      <c r="AO90" s="232"/>
      <c r="AP90" s="232"/>
      <c r="AQ90" s="143" t="s">
        <v>183</v>
      </c>
      <c r="AR90" s="118"/>
      <c r="AS90" s="118"/>
      <c r="AT90" s="119"/>
      <c r="AU90" s="520" t="s">
        <v>133</v>
      </c>
      <c r="AV90" s="520"/>
      <c r="AW90" s="520"/>
      <c r="AX90" s="521"/>
      <c r="AY90">
        <f>COUNTA($G$92)</f>
        <v>1</v>
      </c>
    </row>
    <row r="91" spans="1:60" ht="18.75" customHeight="1">
      <c r="A91" s="850"/>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t="s">
        <v>630</v>
      </c>
      <c r="AR91" s="185"/>
      <c r="AS91" s="121" t="s">
        <v>184</v>
      </c>
      <c r="AT91" s="122"/>
      <c r="AU91" s="185">
        <v>3</v>
      </c>
      <c r="AV91" s="185"/>
      <c r="AW91" s="380" t="s">
        <v>175</v>
      </c>
      <c r="AX91" s="381"/>
      <c r="AY91">
        <f>$AY$90</f>
        <v>1</v>
      </c>
      <c r="AZ91" s="10"/>
      <c r="BA91" s="10"/>
      <c r="BB91" s="10"/>
      <c r="BC91" s="10"/>
    </row>
    <row r="92" spans="1:60" ht="23.25" customHeight="1">
      <c r="A92" s="850"/>
      <c r="B92" s="412"/>
      <c r="C92" s="412"/>
      <c r="D92" s="412"/>
      <c r="E92" s="412"/>
      <c r="F92" s="413"/>
      <c r="G92" s="92" t="s">
        <v>751</v>
      </c>
      <c r="H92" s="93"/>
      <c r="I92" s="93"/>
      <c r="J92" s="93"/>
      <c r="K92" s="93"/>
      <c r="L92" s="93"/>
      <c r="M92" s="93"/>
      <c r="N92" s="93"/>
      <c r="O92" s="94"/>
      <c r="P92" s="93" t="s">
        <v>752</v>
      </c>
      <c r="Q92" s="501"/>
      <c r="R92" s="501"/>
      <c r="S92" s="501"/>
      <c r="T92" s="501"/>
      <c r="U92" s="501"/>
      <c r="V92" s="501"/>
      <c r="W92" s="501"/>
      <c r="X92" s="502"/>
      <c r="Y92" s="548" t="s">
        <v>61</v>
      </c>
      <c r="Z92" s="549"/>
      <c r="AA92" s="550"/>
      <c r="AB92" s="448" t="s">
        <v>638</v>
      </c>
      <c r="AC92" s="448"/>
      <c r="AD92" s="448"/>
      <c r="AE92" s="203">
        <v>95</v>
      </c>
      <c r="AF92" s="204"/>
      <c r="AG92" s="204"/>
      <c r="AH92" s="204"/>
      <c r="AI92" s="203">
        <v>72</v>
      </c>
      <c r="AJ92" s="204"/>
      <c r="AK92" s="204"/>
      <c r="AL92" s="204"/>
      <c r="AM92" s="203">
        <v>149</v>
      </c>
      <c r="AN92" s="204"/>
      <c r="AO92" s="204"/>
      <c r="AP92" s="204"/>
      <c r="AQ92" s="321" t="s">
        <v>630</v>
      </c>
      <c r="AR92" s="193"/>
      <c r="AS92" s="193"/>
      <c r="AT92" s="322"/>
      <c r="AU92" s="204" t="s">
        <v>630</v>
      </c>
      <c r="AV92" s="204"/>
      <c r="AW92" s="204"/>
      <c r="AX92" s="206"/>
      <c r="AY92">
        <f t="shared" ref="AY92:AY94" si="11">$AY$90</f>
        <v>1</v>
      </c>
      <c r="AZ92" s="10"/>
      <c r="BA92" s="10"/>
      <c r="BB92" s="10"/>
      <c r="BC92" s="10"/>
      <c r="BD92" s="10"/>
      <c r="BE92" s="10"/>
      <c r="BF92" s="10"/>
      <c r="BG92" s="10"/>
      <c r="BH92" s="10"/>
    </row>
    <row r="93" spans="1:60" ht="23.25" customHeight="1">
      <c r="A93" s="850"/>
      <c r="B93" s="412"/>
      <c r="C93" s="412"/>
      <c r="D93" s="412"/>
      <c r="E93" s="412"/>
      <c r="F93" s="413"/>
      <c r="G93" s="95"/>
      <c r="H93" s="96"/>
      <c r="I93" s="96"/>
      <c r="J93" s="96"/>
      <c r="K93" s="96"/>
      <c r="L93" s="96"/>
      <c r="M93" s="96"/>
      <c r="N93" s="96"/>
      <c r="O93" s="97"/>
      <c r="P93" s="503"/>
      <c r="Q93" s="503"/>
      <c r="R93" s="503"/>
      <c r="S93" s="503"/>
      <c r="T93" s="503"/>
      <c r="U93" s="503"/>
      <c r="V93" s="503"/>
      <c r="W93" s="503"/>
      <c r="X93" s="504"/>
      <c r="Y93" s="445" t="s">
        <v>53</v>
      </c>
      <c r="Z93" s="446"/>
      <c r="AA93" s="447"/>
      <c r="AB93" s="510" t="s">
        <v>630</v>
      </c>
      <c r="AC93" s="510"/>
      <c r="AD93" s="510"/>
      <c r="AE93" s="203" t="s">
        <v>630</v>
      </c>
      <c r="AF93" s="204"/>
      <c r="AG93" s="204"/>
      <c r="AH93" s="204"/>
      <c r="AI93" s="203" t="s">
        <v>630</v>
      </c>
      <c r="AJ93" s="204"/>
      <c r="AK93" s="204"/>
      <c r="AL93" s="204"/>
      <c r="AM93" s="203" t="s">
        <v>660</v>
      </c>
      <c r="AN93" s="204"/>
      <c r="AO93" s="204"/>
      <c r="AP93" s="204"/>
      <c r="AQ93" s="321" t="s">
        <v>630</v>
      </c>
      <c r="AR93" s="193"/>
      <c r="AS93" s="193"/>
      <c r="AT93" s="322"/>
      <c r="AU93" s="204" t="s">
        <v>630</v>
      </c>
      <c r="AV93" s="204"/>
      <c r="AW93" s="204"/>
      <c r="AX93" s="206"/>
      <c r="AY93">
        <f t="shared" si="11"/>
        <v>1</v>
      </c>
    </row>
    <row r="94" spans="1:60" ht="23.25" customHeight="1" thickBot="1">
      <c r="A94" s="850"/>
      <c r="B94" s="516"/>
      <c r="C94" s="516"/>
      <c r="D94" s="516"/>
      <c r="E94" s="516"/>
      <c r="F94" s="517"/>
      <c r="G94" s="98"/>
      <c r="H94" s="99"/>
      <c r="I94" s="99"/>
      <c r="J94" s="99"/>
      <c r="K94" s="99"/>
      <c r="L94" s="99"/>
      <c r="M94" s="99"/>
      <c r="N94" s="99"/>
      <c r="O94" s="100"/>
      <c r="P94" s="162"/>
      <c r="Q94" s="162"/>
      <c r="R94" s="162"/>
      <c r="S94" s="162"/>
      <c r="T94" s="162"/>
      <c r="U94" s="162"/>
      <c r="V94" s="162"/>
      <c r="W94" s="162"/>
      <c r="X94" s="547"/>
      <c r="Y94" s="445" t="s">
        <v>13</v>
      </c>
      <c r="Z94" s="446"/>
      <c r="AA94" s="447"/>
      <c r="AB94" s="582" t="s">
        <v>14</v>
      </c>
      <c r="AC94" s="582"/>
      <c r="AD94" s="582"/>
      <c r="AE94" s="210" t="s">
        <v>630</v>
      </c>
      <c r="AF94" s="211"/>
      <c r="AG94" s="211"/>
      <c r="AH94" s="211"/>
      <c r="AI94" s="210" t="s">
        <v>630</v>
      </c>
      <c r="AJ94" s="211"/>
      <c r="AK94" s="211"/>
      <c r="AL94" s="211"/>
      <c r="AM94" s="210" t="s">
        <v>660</v>
      </c>
      <c r="AN94" s="211"/>
      <c r="AO94" s="211"/>
      <c r="AP94" s="211"/>
      <c r="AQ94" s="321" t="s">
        <v>630</v>
      </c>
      <c r="AR94" s="193"/>
      <c r="AS94" s="193"/>
      <c r="AT94" s="322"/>
      <c r="AU94" s="204" t="s">
        <v>630</v>
      </c>
      <c r="AV94" s="204"/>
      <c r="AW94" s="204"/>
      <c r="AX94" s="206"/>
      <c r="AY94">
        <f t="shared" si="11"/>
        <v>1</v>
      </c>
      <c r="AZ94" s="10"/>
      <c r="BA94" s="10"/>
      <c r="BB94" s="10"/>
      <c r="BC94" s="10"/>
    </row>
    <row r="95" spans="1:60" ht="18.75" hidden="1" customHeight="1">
      <c r="A95" s="850"/>
      <c r="B95" s="412" t="s">
        <v>144</v>
      </c>
      <c r="C95" s="412"/>
      <c r="D95" s="412"/>
      <c r="E95" s="412"/>
      <c r="F95" s="413"/>
      <c r="G95" s="499" t="s">
        <v>60</v>
      </c>
      <c r="H95" s="417"/>
      <c r="I95" s="417"/>
      <c r="J95" s="417"/>
      <c r="K95" s="417"/>
      <c r="L95" s="417"/>
      <c r="M95" s="417"/>
      <c r="N95" s="417"/>
      <c r="O95" s="500"/>
      <c r="P95" s="416" t="s">
        <v>62</v>
      </c>
      <c r="Q95" s="417"/>
      <c r="R95" s="417"/>
      <c r="S95" s="417"/>
      <c r="T95" s="417"/>
      <c r="U95" s="417"/>
      <c r="V95" s="417"/>
      <c r="W95" s="417"/>
      <c r="X95" s="500"/>
      <c r="Y95" s="150"/>
      <c r="Z95" s="151"/>
      <c r="AA95" s="152"/>
      <c r="AB95" s="544" t="s">
        <v>11</v>
      </c>
      <c r="AC95" s="545"/>
      <c r="AD95" s="546"/>
      <c r="AE95" s="232" t="s">
        <v>301</v>
      </c>
      <c r="AF95" s="232"/>
      <c r="AG95" s="232"/>
      <c r="AH95" s="232"/>
      <c r="AI95" s="232" t="s">
        <v>323</v>
      </c>
      <c r="AJ95" s="232"/>
      <c r="AK95" s="232"/>
      <c r="AL95" s="232"/>
      <c r="AM95" s="232" t="s">
        <v>420</v>
      </c>
      <c r="AN95" s="232"/>
      <c r="AO95" s="232"/>
      <c r="AP95" s="232"/>
      <c r="AQ95" s="143" t="s">
        <v>183</v>
      </c>
      <c r="AR95" s="118"/>
      <c r="AS95" s="118"/>
      <c r="AT95" s="119"/>
      <c r="AU95" s="520" t="s">
        <v>133</v>
      </c>
      <c r="AV95" s="520"/>
      <c r="AW95" s="520"/>
      <c r="AX95" s="521"/>
      <c r="AY95">
        <f>COUNTA($G$97)</f>
        <v>0</v>
      </c>
      <c r="AZ95" s="10"/>
      <c r="BA95" s="10"/>
      <c r="BB95" s="10"/>
      <c r="BC95" s="10"/>
      <c r="BD95" s="10"/>
      <c r="BE95" s="10"/>
      <c r="BF95" s="10"/>
      <c r="BG95" s="10"/>
      <c r="BH95" s="10"/>
    </row>
    <row r="96" spans="1:60" ht="18.75" hidden="1" customHeight="1">
      <c r="A96" s="850"/>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184</v>
      </c>
      <c r="AT96" s="122"/>
      <c r="AU96" s="185"/>
      <c r="AV96" s="185"/>
      <c r="AW96" s="380" t="s">
        <v>175</v>
      </c>
      <c r="AX96" s="381"/>
      <c r="AY96">
        <f>$AY$95</f>
        <v>0</v>
      </c>
    </row>
    <row r="97" spans="1:60" ht="23.25" hidden="1" customHeight="1">
      <c r="A97" s="850"/>
      <c r="B97" s="412"/>
      <c r="C97" s="412"/>
      <c r="D97" s="412"/>
      <c r="E97" s="412"/>
      <c r="F97" s="413"/>
      <c r="G97" s="92"/>
      <c r="H97" s="93"/>
      <c r="I97" s="93"/>
      <c r="J97" s="93"/>
      <c r="K97" s="93"/>
      <c r="L97" s="93"/>
      <c r="M97" s="93"/>
      <c r="N97" s="93"/>
      <c r="O97" s="94"/>
      <c r="P97" s="93"/>
      <c r="Q97" s="501"/>
      <c r="R97" s="501"/>
      <c r="S97" s="501"/>
      <c r="T97" s="501"/>
      <c r="U97" s="501"/>
      <c r="V97" s="501"/>
      <c r="W97" s="501"/>
      <c r="X97" s="502"/>
      <c r="Y97" s="548" t="s">
        <v>61</v>
      </c>
      <c r="Z97" s="549"/>
      <c r="AA97" s="550"/>
      <c r="AB97" s="455"/>
      <c r="AC97" s="456"/>
      <c r="AD97" s="457"/>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c r="A98" s="850"/>
      <c r="B98" s="412"/>
      <c r="C98" s="412"/>
      <c r="D98" s="412"/>
      <c r="E98" s="412"/>
      <c r="F98" s="413"/>
      <c r="G98" s="95"/>
      <c r="H98" s="96"/>
      <c r="I98" s="96"/>
      <c r="J98" s="96"/>
      <c r="K98" s="96"/>
      <c r="L98" s="96"/>
      <c r="M98" s="96"/>
      <c r="N98" s="96"/>
      <c r="O98" s="97"/>
      <c r="P98" s="503"/>
      <c r="Q98" s="503"/>
      <c r="R98" s="503"/>
      <c r="S98" s="503"/>
      <c r="T98" s="503"/>
      <c r="U98" s="503"/>
      <c r="V98" s="503"/>
      <c r="W98" s="503"/>
      <c r="X98" s="504"/>
      <c r="Y98" s="445" t="s">
        <v>53</v>
      </c>
      <c r="Z98" s="446"/>
      <c r="AA98" s="447"/>
      <c r="AB98" s="449"/>
      <c r="AC98" s="450"/>
      <c r="AD98" s="451"/>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c r="A99" s="851"/>
      <c r="B99" s="414"/>
      <c r="C99" s="414"/>
      <c r="D99" s="414"/>
      <c r="E99" s="414"/>
      <c r="F99" s="415"/>
      <c r="G99" s="568"/>
      <c r="H99" s="201"/>
      <c r="I99" s="201"/>
      <c r="J99" s="201"/>
      <c r="K99" s="201"/>
      <c r="L99" s="201"/>
      <c r="M99" s="201"/>
      <c r="N99" s="201"/>
      <c r="O99" s="569"/>
      <c r="P99" s="505"/>
      <c r="Q99" s="505"/>
      <c r="R99" s="505"/>
      <c r="S99" s="505"/>
      <c r="T99" s="505"/>
      <c r="U99" s="505"/>
      <c r="V99" s="505"/>
      <c r="W99" s="505"/>
      <c r="X99" s="506"/>
      <c r="Y99" s="880" t="s">
        <v>13</v>
      </c>
      <c r="Z99" s="881"/>
      <c r="AA99" s="882"/>
      <c r="AB99" s="877" t="s">
        <v>14</v>
      </c>
      <c r="AC99" s="878"/>
      <c r="AD99" s="879"/>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5" customHeight="1">
      <c r="A100" s="488" t="s">
        <v>266</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39"/>
      <c r="Z100" s="840"/>
      <c r="AA100" s="841"/>
      <c r="AB100" s="468" t="s">
        <v>11</v>
      </c>
      <c r="AC100" s="468"/>
      <c r="AD100" s="468"/>
      <c r="AE100" s="526" t="s">
        <v>301</v>
      </c>
      <c r="AF100" s="527"/>
      <c r="AG100" s="527"/>
      <c r="AH100" s="528"/>
      <c r="AI100" s="526" t="s">
        <v>323</v>
      </c>
      <c r="AJ100" s="527"/>
      <c r="AK100" s="527"/>
      <c r="AL100" s="528"/>
      <c r="AM100" s="526" t="s">
        <v>420</v>
      </c>
      <c r="AN100" s="527"/>
      <c r="AO100" s="527"/>
      <c r="AP100" s="528"/>
      <c r="AQ100" s="302" t="s">
        <v>328</v>
      </c>
      <c r="AR100" s="303"/>
      <c r="AS100" s="303"/>
      <c r="AT100" s="304"/>
      <c r="AU100" s="302" t="s">
        <v>452</v>
      </c>
      <c r="AV100" s="303"/>
      <c r="AW100" s="303"/>
      <c r="AX100" s="305"/>
    </row>
    <row r="101" spans="1:60" ht="23.25" customHeight="1">
      <c r="A101" s="406"/>
      <c r="B101" s="407"/>
      <c r="C101" s="407"/>
      <c r="D101" s="407"/>
      <c r="E101" s="407"/>
      <c r="F101" s="408"/>
      <c r="G101" s="93" t="s">
        <v>639</v>
      </c>
      <c r="H101" s="93"/>
      <c r="I101" s="93"/>
      <c r="J101" s="93"/>
      <c r="K101" s="93"/>
      <c r="L101" s="93"/>
      <c r="M101" s="93"/>
      <c r="N101" s="93"/>
      <c r="O101" s="93"/>
      <c r="P101" s="93"/>
      <c r="Q101" s="93"/>
      <c r="R101" s="93"/>
      <c r="S101" s="93"/>
      <c r="T101" s="93"/>
      <c r="U101" s="93"/>
      <c r="V101" s="93"/>
      <c r="W101" s="93"/>
      <c r="X101" s="94"/>
      <c r="Y101" s="529" t="s">
        <v>54</v>
      </c>
      <c r="Z101" s="530"/>
      <c r="AA101" s="531"/>
      <c r="AB101" s="448" t="s">
        <v>640</v>
      </c>
      <c r="AC101" s="448"/>
      <c r="AD101" s="448"/>
      <c r="AE101" s="267">
        <v>23</v>
      </c>
      <c r="AF101" s="267"/>
      <c r="AG101" s="267"/>
      <c r="AH101" s="267"/>
      <c r="AI101" s="267">
        <v>21</v>
      </c>
      <c r="AJ101" s="267"/>
      <c r="AK101" s="267"/>
      <c r="AL101" s="267"/>
      <c r="AM101" s="267">
        <v>3</v>
      </c>
      <c r="AN101" s="267"/>
      <c r="AO101" s="267"/>
      <c r="AP101" s="267"/>
      <c r="AQ101" s="267" t="s">
        <v>660</v>
      </c>
      <c r="AR101" s="267"/>
      <c r="AS101" s="267"/>
      <c r="AT101" s="267"/>
      <c r="AU101" s="203" t="s">
        <v>764</v>
      </c>
      <c r="AV101" s="204"/>
      <c r="AW101" s="204"/>
      <c r="AX101" s="206"/>
    </row>
    <row r="102" spans="1:60" ht="23.25" customHeight="1">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55</v>
      </c>
      <c r="Z102" s="432"/>
      <c r="AA102" s="433"/>
      <c r="AB102" s="448" t="s">
        <v>640</v>
      </c>
      <c r="AC102" s="448"/>
      <c r="AD102" s="448"/>
      <c r="AE102" s="267">
        <v>24</v>
      </c>
      <c r="AF102" s="267"/>
      <c r="AG102" s="267"/>
      <c r="AH102" s="267"/>
      <c r="AI102" s="267">
        <v>24</v>
      </c>
      <c r="AJ102" s="267"/>
      <c r="AK102" s="267"/>
      <c r="AL102" s="267"/>
      <c r="AM102" s="267">
        <v>24</v>
      </c>
      <c r="AN102" s="267"/>
      <c r="AO102" s="267"/>
      <c r="AP102" s="267"/>
      <c r="AQ102" s="267">
        <v>24</v>
      </c>
      <c r="AR102" s="267"/>
      <c r="AS102" s="267"/>
      <c r="AT102" s="267"/>
      <c r="AU102" s="210" t="s">
        <v>764</v>
      </c>
      <c r="AV102" s="211"/>
      <c r="AW102" s="211"/>
      <c r="AX102" s="306"/>
    </row>
    <row r="103" spans="1:60" ht="31.5" customHeight="1">
      <c r="A103" s="403" t="s">
        <v>266</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2" t="s">
        <v>301</v>
      </c>
      <c r="AF103" s="232"/>
      <c r="AG103" s="232"/>
      <c r="AH103" s="232"/>
      <c r="AI103" s="232" t="s">
        <v>323</v>
      </c>
      <c r="AJ103" s="232"/>
      <c r="AK103" s="232"/>
      <c r="AL103" s="232"/>
      <c r="AM103" s="232" t="s">
        <v>420</v>
      </c>
      <c r="AN103" s="232"/>
      <c r="AO103" s="232"/>
      <c r="AP103" s="232"/>
      <c r="AQ103" s="264" t="s">
        <v>328</v>
      </c>
      <c r="AR103" s="265"/>
      <c r="AS103" s="265"/>
      <c r="AT103" s="265"/>
      <c r="AU103" s="264" t="s">
        <v>452</v>
      </c>
      <c r="AV103" s="265"/>
      <c r="AW103" s="265"/>
      <c r="AX103" s="266"/>
      <c r="AY103">
        <f>COUNTA($G$104)</f>
        <v>1</v>
      </c>
    </row>
    <row r="104" spans="1:60" ht="23.25" customHeight="1">
      <c r="A104" s="406"/>
      <c r="B104" s="407"/>
      <c r="C104" s="407"/>
      <c r="D104" s="407"/>
      <c r="E104" s="407"/>
      <c r="F104" s="408"/>
      <c r="G104" s="93" t="s">
        <v>753</v>
      </c>
      <c r="H104" s="93"/>
      <c r="I104" s="93"/>
      <c r="J104" s="93"/>
      <c r="K104" s="93"/>
      <c r="L104" s="93"/>
      <c r="M104" s="93"/>
      <c r="N104" s="93"/>
      <c r="O104" s="93"/>
      <c r="P104" s="93"/>
      <c r="Q104" s="93"/>
      <c r="R104" s="93"/>
      <c r="S104" s="93"/>
      <c r="T104" s="93"/>
      <c r="U104" s="93"/>
      <c r="V104" s="93"/>
      <c r="W104" s="93"/>
      <c r="X104" s="94"/>
      <c r="Y104" s="452" t="s">
        <v>54</v>
      </c>
      <c r="Z104" s="453"/>
      <c r="AA104" s="454"/>
      <c r="AB104" s="532" t="s">
        <v>640</v>
      </c>
      <c r="AC104" s="533"/>
      <c r="AD104" s="534"/>
      <c r="AE104" s="267">
        <v>2</v>
      </c>
      <c r="AF104" s="267"/>
      <c r="AG104" s="267"/>
      <c r="AH104" s="267"/>
      <c r="AI104" s="267">
        <v>2</v>
      </c>
      <c r="AJ104" s="267"/>
      <c r="AK104" s="267"/>
      <c r="AL104" s="267"/>
      <c r="AM104" s="267">
        <v>2</v>
      </c>
      <c r="AN104" s="267"/>
      <c r="AO104" s="267"/>
      <c r="AP104" s="267"/>
      <c r="AQ104" s="267" t="s">
        <v>660</v>
      </c>
      <c r="AR104" s="267"/>
      <c r="AS104" s="267"/>
      <c r="AT104" s="267"/>
      <c r="AU104" s="267" t="s">
        <v>764</v>
      </c>
      <c r="AV104" s="267"/>
      <c r="AW104" s="267"/>
      <c r="AX104" s="268"/>
      <c r="AY104">
        <f>$AY$103</f>
        <v>1</v>
      </c>
    </row>
    <row r="105" spans="1:60" ht="23.25" customHeight="1">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55</v>
      </c>
      <c r="Z105" s="535"/>
      <c r="AA105" s="536"/>
      <c r="AB105" s="455" t="s">
        <v>640</v>
      </c>
      <c r="AC105" s="456"/>
      <c r="AD105" s="457"/>
      <c r="AE105" s="267">
        <v>2</v>
      </c>
      <c r="AF105" s="267"/>
      <c r="AG105" s="267"/>
      <c r="AH105" s="267"/>
      <c r="AI105" s="267">
        <v>2</v>
      </c>
      <c r="AJ105" s="267"/>
      <c r="AK105" s="267"/>
      <c r="AL105" s="267"/>
      <c r="AM105" s="267">
        <v>2</v>
      </c>
      <c r="AN105" s="267"/>
      <c r="AO105" s="267"/>
      <c r="AP105" s="267"/>
      <c r="AQ105" s="267">
        <v>2</v>
      </c>
      <c r="AR105" s="267"/>
      <c r="AS105" s="267"/>
      <c r="AT105" s="267"/>
      <c r="AU105" s="267" t="s">
        <v>764</v>
      </c>
      <c r="AV105" s="267"/>
      <c r="AW105" s="267"/>
      <c r="AX105" s="268"/>
      <c r="AY105">
        <f>$AY$103</f>
        <v>1</v>
      </c>
    </row>
    <row r="106" spans="1:60" ht="31.5" hidden="1" customHeight="1">
      <c r="A106" s="403" t="s">
        <v>266</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2" t="s">
        <v>301</v>
      </c>
      <c r="AF106" s="232"/>
      <c r="AG106" s="232"/>
      <c r="AH106" s="232"/>
      <c r="AI106" s="232" t="s">
        <v>323</v>
      </c>
      <c r="AJ106" s="232"/>
      <c r="AK106" s="232"/>
      <c r="AL106" s="232"/>
      <c r="AM106" s="232" t="s">
        <v>420</v>
      </c>
      <c r="AN106" s="232"/>
      <c r="AO106" s="232"/>
      <c r="AP106" s="232"/>
      <c r="AQ106" s="264" t="s">
        <v>328</v>
      </c>
      <c r="AR106" s="265"/>
      <c r="AS106" s="265"/>
      <c r="AT106" s="265"/>
      <c r="AU106" s="264" t="s">
        <v>452</v>
      </c>
      <c r="AV106" s="265"/>
      <c r="AW106" s="265"/>
      <c r="AX106" s="266"/>
      <c r="AY106">
        <f>COUNTA($G$107)</f>
        <v>0</v>
      </c>
    </row>
    <row r="107" spans="1:60" ht="23.25" hidden="1" customHeight="1">
      <c r="A107" s="406"/>
      <c r="B107" s="407"/>
      <c r="C107" s="407"/>
      <c r="D107" s="407"/>
      <c r="E107" s="407"/>
      <c r="F107" s="408"/>
      <c r="G107" s="93"/>
      <c r="H107" s="93"/>
      <c r="I107" s="93"/>
      <c r="J107" s="93"/>
      <c r="K107" s="93"/>
      <c r="L107" s="93"/>
      <c r="M107" s="93"/>
      <c r="N107" s="93"/>
      <c r="O107" s="93"/>
      <c r="P107" s="93"/>
      <c r="Q107" s="93"/>
      <c r="R107" s="93"/>
      <c r="S107" s="93"/>
      <c r="T107" s="93"/>
      <c r="U107" s="93"/>
      <c r="V107" s="93"/>
      <c r="W107" s="93"/>
      <c r="X107" s="94"/>
      <c r="Y107" s="452" t="s">
        <v>54</v>
      </c>
      <c r="Z107" s="453"/>
      <c r="AA107" s="454"/>
      <c r="AB107" s="532"/>
      <c r="AC107" s="533"/>
      <c r="AD107" s="534"/>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55</v>
      </c>
      <c r="Z108" s="535"/>
      <c r="AA108" s="536"/>
      <c r="AB108" s="455"/>
      <c r="AC108" s="456"/>
      <c r="AD108" s="45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c r="A109" s="403" t="s">
        <v>266</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2" t="s">
        <v>301</v>
      </c>
      <c r="AF109" s="232"/>
      <c r="AG109" s="232"/>
      <c r="AH109" s="232"/>
      <c r="AI109" s="232" t="s">
        <v>323</v>
      </c>
      <c r="AJ109" s="232"/>
      <c r="AK109" s="232"/>
      <c r="AL109" s="232"/>
      <c r="AM109" s="232" t="s">
        <v>420</v>
      </c>
      <c r="AN109" s="232"/>
      <c r="AO109" s="232"/>
      <c r="AP109" s="232"/>
      <c r="AQ109" s="264" t="s">
        <v>328</v>
      </c>
      <c r="AR109" s="265"/>
      <c r="AS109" s="265"/>
      <c r="AT109" s="265"/>
      <c r="AU109" s="264" t="s">
        <v>452</v>
      </c>
      <c r="AV109" s="265"/>
      <c r="AW109" s="265"/>
      <c r="AX109" s="266"/>
      <c r="AY109">
        <f>COUNTA($G$110)</f>
        <v>0</v>
      </c>
    </row>
    <row r="110" spans="1:60" ht="23.25" hidden="1" customHeight="1">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54</v>
      </c>
      <c r="Z110" s="453"/>
      <c r="AA110" s="454"/>
      <c r="AB110" s="532"/>
      <c r="AC110" s="533"/>
      <c r="AD110" s="53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55</v>
      </c>
      <c r="Z111" s="535"/>
      <c r="AA111" s="536"/>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c r="A112" s="403" t="s">
        <v>266</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2" t="s">
        <v>301</v>
      </c>
      <c r="AF112" s="232"/>
      <c r="AG112" s="232"/>
      <c r="AH112" s="232"/>
      <c r="AI112" s="232" t="s">
        <v>323</v>
      </c>
      <c r="AJ112" s="232"/>
      <c r="AK112" s="232"/>
      <c r="AL112" s="232"/>
      <c r="AM112" s="232" t="s">
        <v>420</v>
      </c>
      <c r="AN112" s="232"/>
      <c r="AO112" s="232"/>
      <c r="AP112" s="232"/>
      <c r="AQ112" s="264" t="s">
        <v>328</v>
      </c>
      <c r="AR112" s="265"/>
      <c r="AS112" s="265"/>
      <c r="AT112" s="265"/>
      <c r="AU112" s="264" t="s">
        <v>452</v>
      </c>
      <c r="AV112" s="265"/>
      <c r="AW112" s="265"/>
      <c r="AX112" s="266"/>
      <c r="AY112">
        <f>COUNTA($G$113)</f>
        <v>0</v>
      </c>
    </row>
    <row r="113" spans="1:51" ht="23.25" hidden="1" customHeight="1">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54</v>
      </c>
      <c r="Z113" s="453"/>
      <c r="AA113" s="454"/>
      <c r="AB113" s="532"/>
      <c r="AC113" s="533"/>
      <c r="AD113" s="53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55</v>
      </c>
      <c r="Z114" s="535"/>
      <c r="AA114" s="536"/>
      <c r="AB114" s="455"/>
      <c r="AC114" s="456"/>
      <c r="AD114" s="457"/>
      <c r="AE114" s="537"/>
      <c r="AF114" s="537"/>
      <c r="AG114" s="537"/>
      <c r="AH114" s="537"/>
      <c r="AI114" s="537"/>
      <c r="AJ114" s="537"/>
      <c r="AK114" s="537"/>
      <c r="AL114" s="537"/>
      <c r="AM114" s="537"/>
      <c r="AN114" s="537"/>
      <c r="AO114" s="537"/>
      <c r="AP114" s="537"/>
      <c r="AQ114" s="203"/>
      <c r="AR114" s="204"/>
      <c r="AS114" s="204"/>
      <c r="AT114" s="205"/>
      <c r="AU114" s="203"/>
      <c r="AV114" s="204"/>
      <c r="AW114" s="204"/>
      <c r="AX114" s="206"/>
      <c r="AY114">
        <f>$AY$112</f>
        <v>0</v>
      </c>
    </row>
    <row r="115" spans="1:51" ht="23.25" customHeight="1">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0"/>
      <c r="Z115" s="541"/>
      <c r="AA115" s="542"/>
      <c r="AB115" s="434" t="s">
        <v>11</v>
      </c>
      <c r="AC115" s="429"/>
      <c r="AD115" s="430"/>
      <c r="AE115" s="232" t="s">
        <v>301</v>
      </c>
      <c r="AF115" s="232"/>
      <c r="AG115" s="232"/>
      <c r="AH115" s="232"/>
      <c r="AI115" s="232" t="s">
        <v>323</v>
      </c>
      <c r="AJ115" s="232"/>
      <c r="AK115" s="232"/>
      <c r="AL115" s="232"/>
      <c r="AM115" s="232" t="s">
        <v>420</v>
      </c>
      <c r="AN115" s="232"/>
      <c r="AO115" s="232"/>
      <c r="AP115" s="232"/>
      <c r="AQ115" s="579" t="s">
        <v>453</v>
      </c>
      <c r="AR115" s="580"/>
      <c r="AS115" s="580"/>
      <c r="AT115" s="580"/>
      <c r="AU115" s="580"/>
      <c r="AV115" s="580"/>
      <c r="AW115" s="580"/>
      <c r="AX115" s="581"/>
    </row>
    <row r="116" spans="1:51" ht="23.25" customHeight="1">
      <c r="A116" s="423"/>
      <c r="B116" s="424"/>
      <c r="C116" s="424"/>
      <c r="D116" s="424"/>
      <c r="E116" s="424"/>
      <c r="F116" s="425"/>
      <c r="G116" s="375" t="s">
        <v>641</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49" t="s">
        <v>642</v>
      </c>
      <c r="AC116" s="450"/>
      <c r="AD116" s="451"/>
      <c r="AE116" s="267">
        <v>458034</v>
      </c>
      <c r="AF116" s="267"/>
      <c r="AG116" s="267"/>
      <c r="AH116" s="267"/>
      <c r="AI116" s="267">
        <v>476004</v>
      </c>
      <c r="AJ116" s="267"/>
      <c r="AK116" s="267"/>
      <c r="AL116" s="267"/>
      <c r="AM116" s="267">
        <v>767207</v>
      </c>
      <c r="AN116" s="267"/>
      <c r="AO116" s="267"/>
      <c r="AP116" s="267"/>
      <c r="AQ116" s="203" t="s">
        <v>763</v>
      </c>
      <c r="AR116" s="204"/>
      <c r="AS116" s="204"/>
      <c r="AT116" s="204"/>
      <c r="AU116" s="204"/>
      <c r="AV116" s="204"/>
      <c r="AW116" s="204"/>
      <c r="AX116" s="206"/>
    </row>
    <row r="117" spans="1:51" ht="46.5" customHeight="1">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48</v>
      </c>
      <c r="Z117" s="432"/>
      <c r="AA117" s="433"/>
      <c r="AB117" s="459" t="s">
        <v>272</v>
      </c>
      <c r="AC117" s="460"/>
      <c r="AD117" s="461"/>
      <c r="AE117" s="578" t="s">
        <v>643</v>
      </c>
      <c r="AF117" s="538"/>
      <c r="AG117" s="538"/>
      <c r="AH117" s="538"/>
      <c r="AI117" s="578" t="s">
        <v>644</v>
      </c>
      <c r="AJ117" s="538"/>
      <c r="AK117" s="538"/>
      <c r="AL117" s="538"/>
      <c r="AM117" s="578" t="s">
        <v>761</v>
      </c>
      <c r="AN117" s="538"/>
      <c r="AO117" s="538"/>
      <c r="AP117" s="538"/>
      <c r="AQ117" s="538" t="s">
        <v>763</v>
      </c>
      <c r="AR117" s="538"/>
      <c r="AS117" s="538"/>
      <c r="AT117" s="538"/>
      <c r="AU117" s="538"/>
      <c r="AV117" s="538"/>
      <c r="AW117" s="538"/>
      <c r="AX117" s="539"/>
    </row>
    <row r="118" spans="1:51" ht="23.25" customHeight="1">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0"/>
      <c r="Z118" s="541"/>
      <c r="AA118" s="542"/>
      <c r="AB118" s="434" t="s">
        <v>11</v>
      </c>
      <c r="AC118" s="429"/>
      <c r="AD118" s="430"/>
      <c r="AE118" s="232" t="s">
        <v>301</v>
      </c>
      <c r="AF118" s="232"/>
      <c r="AG118" s="232"/>
      <c r="AH118" s="232"/>
      <c r="AI118" s="232" t="s">
        <v>323</v>
      </c>
      <c r="AJ118" s="232"/>
      <c r="AK118" s="232"/>
      <c r="AL118" s="232"/>
      <c r="AM118" s="232" t="s">
        <v>420</v>
      </c>
      <c r="AN118" s="232"/>
      <c r="AO118" s="232"/>
      <c r="AP118" s="232"/>
      <c r="AQ118" s="579" t="s">
        <v>453</v>
      </c>
      <c r="AR118" s="580"/>
      <c r="AS118" s="580"/>
      <c r="AT118" s="580"/>
      <c r="AU118" s="580"/>
      <c r="AV118" s="580"/>
      <c r="AW118" s="580"/>
      <c r="AX118" s="581"/>
      <c r="AY118" s="77">
        <f>IF(SUBSTITUTE(SUBSTITUTE($G$119,"／",""),"　","")="",0,1)</f>
        <v>1</v>
      </c>
    </row>
    <row r="119" spans="1:51" ht="23.25" customHeight="1">
      <c r="A119" s="423"/>
      <c r="B119" s="424"/>
      <c r="C119" s="424"/>
      <c r="D119" s="424"/>
      <c r="E119" s="424"/>
      <c r="F119" s="425"/>
      <c r="G119" s="375" t="s">
        <v>754</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t="s">
        <v>642</v>
      </c>
      <c r="AC119" s="450"/>
      <c r="AD119" s="451"/>
      <c r="AE119" s="267">
        <v>429137</v>
      </c>
      <c r="AF119" s="267"/>
      <c r="AG119" s="267"/>
      <c r="AH119" s="267"/>
      <c r="AI119" s="267">
        <v>357622</v>
      </c>
      <c r="AJ119" s="267"/>
      <c r="AK119" s="267"/>
      <c r="AL119" s="267"/>
      <c r="AM119" s="267">
        <v>342690</v>
      </c>
      <c r="AN119" s="267"/>
      <c r="AO119" s="267"/>
      <c r="AP119" s="267"/>
      <c r="AQ119" s="267" t="s">
        <v>763</v>
      </c>
      <c r="AR119" s="267"/>
      <c r="AS119" s="267"/>
      <c r="AT119" s="267"/>
      <c r="AU119" s="267"/>
      <c r="AV119" s="267"/>
      <c r="AW119" s="267"/>
      <c r="AX119" s="268"/>
      <c r="AY119">
        <f>$AY$118</f>
        <v>1</v>
      </c>
    </row>
    <row r="120" spans="1:51" ht="46.5" customHeight="1" thickBot="1">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459" t="s">
        <v>272</v>
      </c>
      <c r="AC120" s="460"/>
      <c r="AD120" s="461"/>
      <c r="AE120" s="538" t="s">
        <v>645</v>
      </c>
      <c r="AF120" s="538"/>
      <c r="AG120" s="538"/>
      <c r="AH120" s="538"/>
      <c r="AI120" s="538" t="s">
        <v>646</v>
      </c>
      <c r="AJ120" s="538"/>
      <c r="AK120" s="538"/>
      <c r="AL120" s="538"/>
      <c r="AM120" s="538" t="s">
        <v>762</v>
      </c>
      <c r="AN120" s="538"/>
      <c r="AO120" s="538"/>
      <c r="AP120" s="538"/>
      <c r="AQ120" s="538" t="s">
        <v>763</v>
      </c>
      <c r="AR120" s="538"/>
      <c r="AS120" s="538"/>
      <c r="AT120" s="538"/>
      <c r="AU120" s="538"/>
      <c r="AV120" s="538"/>
      <c r="AW120" s="538"/>
      <c r="AX120" s="539"/>
      <c r="AY120">
        <f>$AY$118</f>
        <v>1</v>
      </c>
    </row>
    <row r="121" spans="1:51" ht="23.25" hidden="1" customHeight="1">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0"/>
      <c r="Z121" s="541"/>
      <c r="AA121" s="542"/>
      <c r="AB121" s="434" t="s">
        <v>11</v>
      </c>
      <c r="AC121" s="429"/>
      <c r="AD121" s="430"/>
      <c r="AE121" s="232" t="s">
        <v>301</v>
      </c>
      <c r="AF121" s="232"/>
      <c r="AG121" s="232"/>
      <c r="AH121" s="232"/>
      <c r="AI121" s="232" t="s">
        <v>323</v>
      </c>
      <c r="AJ121" s="232"/>
      <c r="AK121" s="232"/>
      <c r="AL121" s="232"/>
      <c r="AM121" s="232" t="s">
        <v>420</v>
      </c>
      <c r="AN121" s="232"/>
      <c r="AO121" s="232"/>
      <c r="AP121" s="232"/>
      <c r="AQ121" s="579" t="s">
        <v>453</v>
      </c>
      <c r="AR121" s="580"/>
      <c r="AS121" s="580"/>
      <c r="AT121" s="580"/>
      <c r="AU121" s="580"/>
      <c r="AV121" s="580"/>
      <c r="AW121" s="580"/>
      <c r="AX121" s="581"/>
      <c r="AY121" s="77">
        <f>IF(SUBSTITUTE(SUBSTITUTE($G$122,"／",""),"　","")="",0,1)</f>
        <v>0</v>
      </c>
    </row>
    <row r="122" spans="1:51" ht="23.25" hidden="1" customHeight="1">
      <c r="A122" s="423"/>
      <c r="B122" s="424"/>
      <c r="C122" s="424"/>
      <c r="D122" s="424"/>
      <c r="E122" s="424"/>
      <c r="F122" s="425"/>
      <c r="G122" s="375" t="s">
        <v>273</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459" t="s">
        <v>272</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3.25" hidden="1" customHeight="1">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0"/>
      <c r="Z124" s="541"/>
      <c r="AA124" s="542"/>
      <c r="AB124" s="434" t="s">
        <v>11</v>
      </c>
      <c r="AC124" s="429"/>
      <c r="AD124" s="430"/>
      <c r="AE124" s="232" t="s">
        <v>301</v>
      </c>
      <c r="AF124" s="232"/>
      <c r="AG124" s="232"/>
      <c r="AH124" s="232"/>
      <c r="AI124" s="232" t="s">
        <v>323</v>
      </c>
      <c r="AJ124" s="232"/>
      <c r="AK124" s="232"/>
      <c r="AL124" s="232"/>
      <c r="AM124" s="232" t="s">
        <v>420</v>
      </c>
      <c r="AN124" s="232"/>
      <c r="AO124" s="232"/>
      <c r="AP124" s="232"/>
      <c r="AQ124" s="579" t="s">
        <v>453</v>
      </c>
      <c r="AR124" s="580"/>
      <c r="AS124" s="580"/>
      <c r="AT124" s="580"/>
      <c r="AU124" s="580"/>
      <c r="AV124" s="580"/>
      <c r="AW124" s="580"/>
      <c r="AX124" s="581"/>
      <c r="AY124" s="77">
        <f>IF(SUBSTITUTE(SUBSTITUTE($G$125,"／",""),"　","")="",0,1)</f>
        <v>0</v>
      </c>
    </row>
    <row r="125" spans="1:51" ht="23.25" hidden="1" customHeight="1">
      <c r="A125" s="423"/>
      <c r="B125" s="424"/>
      <c r="C125" s="424"/>
      <c r="D125" s="424"/>
      <c r="E125" s="424"/>
      <c r="F125" s="425"/>
      <c r="G125" s="375" t="s">
        <v>273</v>
      </c>
      <c r="H125" s="375"/>
      <c r="I125" s="375"/>
      <c r="J125" s="375"/>
      <c r="K125" s="375"/>
      <c r="L125" s="375"/>
      <c r="M125" s="375"/>
      <c r="N125" s="375"/>
      <c r="O125" s="375"/>
      <c r="P125" s="375"/>
      <c r="Q125" s="375"/>
      <c r="R125" s="375"/>
      <c r="S125" s="375"/>
      <c r="T125" s="375"/>
      <c r="U125" s="375"/>
      <c r="V125" s="375"/>
      <c r="W125" s="375"/>
      <c r="X125" s="915"/>
      <c r="Y125" s="442" t="s">
        <v>15</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16"/>
      <c r="Y126" s="458" t="s">
        <v>48</v>
      </c>
      <c r="Z126" s="432"/>
      <c r="AA126" s="433"/>
      <c r="AB126" s="459" t="s">
        <v>272</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c r="A127" s="619"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12"/>
      <c r="Z127" s="913"/>
      <c r="AA127" s="914"/>
      <c r="AB127" s="395" t="s">
        <v>11</v>
      </c>
      <c r="AC127" s="396"/>
      <c r="AD127" s="397"/>
      <c r="AE127" s="232" t="s">
        <v>301</v>
      </c>
      <c r="AF127" s="232"/>
      <c r="AG127" s="232"/>
      <c r="AH127" s="232"/>
      <c r="AI127" s="232" t="s">
        <v>323</v>
      </c>
      <c r="AJ127" s="232"/>
      <c r="AK127" s="232"/>
      <c r="AL127" s="232"/>
      <c r="AM127" s="232" t="s">
        <v>420</v>
      </c>
      <c r="AN127" s="232"/>
      <c r="AO127" s="232"/>
      <c r="AP127" s="232"/>
      <c r="AQ127" s="579" t="s">
        <v>453</v>
      </c>
      <c r="AR127" s="580"/>
      <c r="AS127" s="580"/>
      <c r="AT127" s="580"/>
      <c r="AU127" s="580"/>
      <c r="AV127" s="580"/>
      <c r="AW127" s="580"/>
      <c r="AX127" s="581"/>
      <c r="AY127" s="77">
        <f>IF(SUBSTITUTE(SUBSTITUTE($G$128,"／",""),"　","")="",0,1)</f>
        <v>0</v>
      </c>
    </row>
    <row r="128" spans="1:51" ht="23.25" hidden="1" customHeight="1">
      <c r="A128" s="423"/>
      <c r="B128" s="424"/>
      <c r="C128" s="424"/>
      <c r="D128" s="424"/>
      <c r="E128" s="424"/>
      <c r="F128" s="425"/>
      <c r="G128" s="375" t="s">
        <v>273</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48</v>
      </c>
      <c r="Z129" s="432"/>
      <c r="AA129" s="433"/>
      <c r="AB129" s="459" t="s">
        <v>272</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27.95" customHeight="1">
      <c r="A130" s="174" t="s">
        <v>316</v>
      </c>
      <c r="B130" s="171"/>
      <c r="C130" s="170" t="s">
        <v>187</v>
      </c>
      <c r="D130" s="171"/>
      <c r="E130" s="155" t="s">
        <v>216</v>
      </c>
      <c r="F130" s="156"/>
      <c r="G130" s="157" t="s">
        <v>647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27.95" customHeight="1">
      <c r="A131" s="175"/>
      <c r="B131" s="172"/>
      <c r="C131" s="166"/>
      <c r="D131" s="172"/>
      <c r="E131" s="160" t="s">
        <v>215</v>
      </c>
      <c r="F131" s="161"/>
      <c r="G131" s="98" t="s">
        <v>648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c r="A132" s="175"/>
      <c r="B132" s="172"/>
      <c r="C132" s="166"/>
      <c r="D132" s="172"/>
      <c r="E132" s="164" t="s">
        <v>188</v>
      </c>
      <c r="F132" s="165"/>
      <c r="G132" s="146" t="s">
        <v>197</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301</v>
      </c>
      <c r="AF132" s="118"/>
      <c r="AG132" s="118"/>
      <c r="AH132" s="119"/>
      <c r="AI132" s="143" t="s">
        <v>323</v>
      </c>
      <c r="AJ132" s="118"/>
      <c r="AK132" s="118"/>
      <c r="AL132" s="119"/>
      <c r="AM132" s="143" t="s">
        <v>610</v>
      </c>
      <c r="AN132" s="118"/>
      <c r="AO132" s="118"/>
      <c r="AP132" s="119"/>
      <c r="AQ132" s="139" t="s">
        <v>183</v>
      </c>
      <c r="AR132" s="140"/>
      <c r="AS132" s="140"/>
      <c r="AT132" s="141"/>
      <c r="AU132" s="182" t="s">
        <v>199</v>
      </c>
      <c r="AV132" s="182"/>
      <c r="AW132" s="182"/>
      <c r="AX132" s="183"/>
      <c r="AY132">
        <f>COUNTA($G$134)</f>
        <v>1</v>
      </c>
    </row>
    <row r="133" spans="1:51" ht="18.75" customHeight="1">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630</v>
      </c>
      <c r="AR133" s="185"/>
      <c r="AS133" s="121" t="s">
        <v>184</v>
      </c>
      <c r="AT133" s="122"/>
      <c r="AU133" s="186" t="s">
        <v>630</v>
      </c>
      <c r="AV133" s="186"/>
      <c r="AW133" s="121" t="s">
        <v>175</v>
      </c>
      <c r="AX133" s="181"/>
      <c r="AY133">
        <f>$AY$132</f>
        <v>1</v>
      </c>
    </row>
    <row r="134" spans="1:51" ht="30" customHeight="1">
      <c r="A134" s="175"/>
      <c r="B134" s="172"/>
      <c r="C134" s="166"/>
      <c r="D134" s="172"/>
      <c r="E134" s="166"/>
      <c r="F134" s="167"/>
      <c r="G134" s="92" t="s">
        <v>649</v>
      </c>
      <c r="H134" s="93"/>
      <c r="I134" s="93"/>
      <c r="J134" s="93"/>
      <c r="K134" s="93"/>
      <c r="L134" s="93"/>
      <c r="M134" s="93"/>
      <c r="N134" s="93"/>
      <c r="O134" s="93"/>
      <c r="P134" s="93"/>
      <c r="Q134" s="93"/>
      <c r="R134" s="93"/>
      <c r="S134" s="93"/>
      <c r="T134" s="93"/>
      <c r="U134" s="93"/>
      <c r="V134" s="93"/>
      <c r="W134" s="93"/>
      <c r="X134" s="94"/>
      <c r="Y134" s="187" t="s">
        <v>198</v>
      </c>
      <c r="Z134" s="188"/>
      <c r="AA134" s="189"/>
      <c r="AB134" s="190" t="s">
        <v>640</v>
      </c>
      <c r="AC134" s="191"/>
      <c r="AD134" s="191"/>
      <c r="AE134" s="192">
        <v>23</v>
      </c>
      <c r="AF134" s="193"/>
      <c r="AG134" s="193"/>
      <c r="AH134" s="193"/>
      <c r="AI134" s="192">
        <v>20</v>
      </c>
      <c r="AJ134" s="193"/>
      <c r="AK134" s="193"/>
      <c r="AL134" s="193"/>
      <c r="AM134" s="192">
        <v>3</v>
      </c>
      <c r="AN134" s="193"/>
      <c r="AO134" s="193"/>
      <c r="AP134" s="193"/>
      <c r="AQ134" s="192" t="s">
        <v>630</v>
      </c>
      <c r="AR134" s="193"/>
      <c r="AS134" s="193"/>
      <c r="AT134" s="193"/>
      <c r="AU134" s="192" t="s">
        <v>630</v>
      </c>
      <c r="AV134" s="193"/>
      <c r="AW134" s="193"/>
      <c r="AX134" s="194"/>
      <c r="AY134">
        <f t="shared" ref="AY134:AY135" si="13">$AY$132</f>
        <v>1</v>
      </c>
    </row>
    <row r="135" spans="1:51" ht="30" customHeight="1">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640</v>
      </c>
      <c r="AC135" s="199"/>
      <c r="AD135" s="199"/>
      <c r="AE135" s="192">
        <v>24</v>
      </c>
      <c r="AF135" s="193"/>
      <c r="AG135" s="193"/>
      <c r="AH135" s="193"/>
      <c r="AI135" s="192">
        <v>24</v>
      </c>
      <c r="AJ135" s="193"/>
      <c r="AK135" s="193"/>
      <c r="AL135" s="193"/>
      <c r="AM135" s="192">
        <v>24</v>
      </c>
      <c r="AN135" s="193"/>
      <c r="AO135" s="193"/>
      <c r="AP135" s="193"/>
      <c r="AQ135" s="192" t="s">
        <v>630</v>
      </c>
      <c r="AR135" s="193"/>
      <c r="AS135" s="193"/>
      <c r="AT135" s="193"/>
      <c r="AU135" s="192" t="s">
        <v>630</v>
      </c>
      <c r="AV135" s="193"/>
      <c r="AW135" s="193"/>
      <c r="AX135" s="194"/>
      <c r="AY135">
        <f t="shared" si="13"/>
        <v>1</v>
      </c>
    </row>
    <row r="136" spans="1:51" ht="18.75" hidden="1" customHeight="1">
      <c r="A136" s="175"/>
      <c r="B136" s="172"/>
      <c r="C136" s="166"/>
      <c r="D136" s="172"/>
      <c r="E136" s="166"/>
      <c r="F136" s="167"/>
      <c r="G136" s="146" t="s">
        <v>197</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301</v>
      </c>
      <c r="AF136" s="118"/>
      <c r="AG136" s="118"/>
      <c r="AH136" s="119"/>
      <c r="AI136" s="143" t="s">
        <v>323</v>
      </c>
      <c r="AJ136" s="118"/>
      <c r="AK136" s="118"/>
      <c r="AL136" s="119"/>
      <c r="AM136" s="143" t="s">
        <v>610</v>
      </c>
      <c r="AN136" s="118"/>
      <c r="AO136" s="118"/>
      <c r="AP136" s="119"/>
      <c r="AQ136" s="139" t="s">
        <v>183</v>
      </c>
      <c r="AR136" s="140"/>
      <c r="AS136" s="140"/>
      <c r="AT136" s="141"/>
      <c r="AU136" s="182" t="s">
        <v>199</v>
      </c>
      <c r="AV136" s="182"/>
      <c r="AW136" s="182"/>
      <c r="AX136" s="183"/>
      <c r="AY136">
        <f>COUNTA($G$138)</f>
        <v>0</v>
      </c>
    </row>
    <row r="137" spans="1:51" ht="18.75" hidden="1" customHeight="1">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184</v>
      </c>
      <c r="AT137" s="122"/>
      <c r="AU137" s="186"/>
      <c r="AV137" s="186"/>
      <c r="AW137" s="121" t="s">
        <v>175</v>
      </c>
      <c r="AX137" s="181"/>
      <c r="AY137">
        <f>$AY$136</f>
        <v>0</v>
      </c>
    </row>
    <row r="138" spans="1:51" ht="39.75" hidden="1" customHeight="1">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198</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c r="A140" s="175"/>
      <c r="B140" s="172"/>
      <c r="C140" s="166"/>
      <c r="D140" s="172"/>
      <c r="E140" s="166"/>
      <c r="F140" s="167"/>
      <c r="G140" s="146" t="s">
        <v>197</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301</v>
      </c>
      <c r="AF140" s="118"/>
      <c r="AG140" s="118"/>
      <c r="AH140" s="119"/>
      <c r="AI140" s="143" t="s">
        <v>323</v>
      </c>
      <c r="AJ140" s="118"/>
      <c r="AK140" s="118"/>
      <c r="AL140" s="119"/>
      <c r="AM140" s="143" t="s">
        <v>610</v>
      </c>
      <c r="AN140" s="118"/>
      <c r="AO140" s="118"/>
      <c r="AP140" s="119"/>
      <c r="AQ140" s="139" t="s">
        <v>183</v>
      </c>
      <c r="AR140" s="140"/>
      <c r="AS140" s="140"/>
      <c r="AT140" s="141"/>
      <c r="AU140" s="182" t="s">
        <v>199</v>
      </c>
      <c r="AV140" s="182"/>
      <c r="AW140" s="182"/>
      <c r="AX140" s="183"/>
      <c r="AY140">
        <f>COUNTA($G$142)</f>
        <v>0</v>
      </c>
    </row>
    <row r="141" spans="1:51" ht="18.75" hidden="1" customHeight="1">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184</v>
      </c>
      <c r="AT141" s="122"/>
      <c r="AU141" s="186"/>
      <c r="AV141" s="186"/>
      <c r="AW141" s="121" t="s">
        <v>175</v>
      </c>
      <c r="AX141" s="181"/>
      <c r="AY141">
        <f>$AY$140</f>
        <v>0</v>
      </c>
    </row>
    <row r="142" spans="1:51" ht="39.75" hidden="1" customHeight="1">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198</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c r="A144" s="175"/>
      <c r="B144" s="172"/>
      <c r="C144" s="166"/>
      <c r="D144" s="172"/>
      <c r="E144" s="166"/>
      <c r="F144" s="167"/>
      <c r="G144" s="146" t="s">
        <v>197</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301</v>
      </c>
      <c r="AF144" s="118"/>
      <c r="AG144" s="118"/>
      <c r="AH144" s="119"/>
      <c r="AI144" s="143" t="s">
        <v>323</v>
      </c>
      <c r="AJ144" s="118"/>
      <c r="AK144" s="118"/>
      <c r="AL144" s="119"/>
      <c r="AM144" s="143" t="s">
        <v>610</v>
      </c>
      <c r="AN144" s="118"/>
      <c r="AO144" s="118"/>
      <c r="AP144" s="119"/>
      <c r="AQ144" s="139" t="s">
        <v>183</v>
      </c>
      <c r="AR144" s="140"/>
      <c r="AS144" s="140"/>
      <c r="AT144" s="141"/>
      <c r="AU144" s="182" t="s">
        <v>199</v>
      </c>
      <c r="AV144" s="182"/>
      <c r="AW144" s="182"/>
      <c r="AX144" s="183"/>
      <c r="AY144">
        <f>COUNTA($G$146)</f>
        <v>0</v>
      </c>
    </row>
    <row r="145" spans="1:51" ht="18.75" hidden="1" customHeight="1">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184</v>
      </c>
      <c r="AT145" s="122"/>
      <c r="AU145" s="186"/>
      <c r="AV145" s="186"/>
      <c r="AW145" s="121" t="s">
        <v>175</v>
      </c>
      <c r="AX145" s="181"/>
      <c r="AY145">
        <f>$AY$144</f>
        <v>0</v>
      </c>
    </row>
    <row r="146" spans="1:51" ht="39.75" hidden="1" customHeight="1">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198</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c r="A148" s="175"/>
      <c r="B148" s="172"/>
      <c r="C148" s="166"/>
      <c r="D148" s="172"/>
      <c r="E148" s="166"/>
      <c r="F148" s="167"/>
      <c r="G148" s="146" t="s">
        <v>197</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301</v>
      </c>
      <c r="AF148" s="118"/>
      <c r="AG148" s="118"/>
      <c r="AH148" s="119"/>
      <c r="AI148" s="143" t="s">
        <v>323</v>
      </c>
      <c r="AJ148" s="118"/>
      <c r="AK148" s="118"/>
      <c r="AL148" s="119"/>
      <c r="AM148" s="143" t="s">
        <v>610</v>
      </c>
      <c r="AN148" s="118"/>
      <c r="AO148" s="118"/>
      <c r="AP148" s="119"/>
      <c r="AQ148" s="139" t="s">
        <v>183</v>
      </c>
      <c r="AR148" s="140"/>
      <c r="AS148" s="140"/>
      <c r="AT148" s="141"/>
      <c r="AU148" s="182" t="s">
        <v>199</v>
      </c>
      <c r="AV148" s="182"/>
      <c r="AW148" s="182"/>
      <c r="AX148" s="183"/>
      <c r="AY148">
        <f>COUNTA($G$150)</f>
        <v>0</v>
      </c>
    </row>
    <row r="149" spans="1:51" ht="18.75" hidden="1" customHeight="1">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184</v>
      </c>
      <c r="AT149" s="122"/>
      <c r="AU149" s="186"/>
      <c r="AV149" s="186"/>
      <c r="AW149" s="121" t="s">
        <v>175</v>
      </c>
      <c r="AX149" s="181"/>
      <c r="AY149">
        <f>$AY$148</f>
        <v>0</v>
      </c>
    </row>
    <row r="150" spans="1:51" ht="39.75" hidden="1" customHeight="1">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198</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c r="A152" s="175"/>
      <c r="B152" s="172"/>
      <c r="C152" s="166"/>
      <c r="D152" s="172"/>
      <c r="E152" s="166"/>
      <c r="F152" s="167"/>
      <c r="G152" s="144" t="s">
        <v>200</v>
      </c>
      <c r="H152" s="118"/>
      <c r="I152" s="118"/>
      <c r="J152" s="118"/>
      <c r="K152" s="118"/>
      <c r="L152" s="118"/>
      <c r="M152" s="118"/>
      <c r="N152" s="118"/>
      <c r="O152" s="118"/>
      <c r="P152" s="119"/>
      <c r="Q152" s="143" t="s">
        <v>250</v>
      </c>
      <c r="R152" s="118"/>
      <c r="S152" s="118"/>
      <c r="T152" s="118"/>
      <c r="U152" s="118"/>
      <c r="V152" s="118"/>
      <c r="W152" s="118"/>
      <c r="X152" s="118"/>
      <c r="Y152" s="118"/>
      <c r="Z152" s="118"/>
      <c r="AA152" s="118"/>
      <c r="AB152" s="117" t="s">
        <v>251</v>
      </c>
      <c r="AC152" s="118"/>
      <c r="AD152" s="119"/>
      <c r="AE152" s="143" t="s">
        <v>201</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9.9499999999999993" customHeight="1">
      <c r="A154" s="175"/>
      <c r="B154" s="172"/>
      <c r="C154" s="166"/>
      <c r="D154" s="172"/>
      <c r="E154" s="166"/>
      <c r="F154" s="167"/>
      <c r="G154" s="92" t="s">
        <v>680</v>
      </c>
      <c r="H154" s="93"/>
      <c r="I154" s="93"/>
      <c r="J154" s="93"/>
      <c r="K154" s="93"/>
      <c r="L154" s="93"/>
      <c r="M154" s="93"/>
      <c r="N154" s="93"/>
      <c r="O154" s="93"/>
      <c r="P154" s="94"/>
      <c r="Q154" s="113" t="s">
        <v>680</v>
      </c>
      <c r="R154" s="93"/>
      <c r="S154" s="93"/>
      <c r="T154" s="93"/>
      <c r="U154" s="93"/>
      <c r="V154" s="93"/>
      <c r="W154" s="93"/>
      <c r="X154" s="93"/>
      <c r="Y154" s="93"/>
      <c r="Z154" s="93"/>
      <c r="AA154" s="275"/>
      <c r="AB154" s="129" t="s">
        <v>680</v>
      </c>
      <c r="AC154" s="130"/>
      <c r="AD154" s="130"/>
      <c r="AE154" s="135" t="s">
        <v>680</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9.9499999999999993" customHeight="1">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202</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9.9499999999999993" customHeight="1">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680</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9.9499999999999993" customHeight="1">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c r="A159" s="175"/>
      <c r="B159" s="172"/>
      <c r="C159" s="166"/>
      <c r="D159" s="172"/>
      <c r="E159" s="166"/>
      <c r="F159" s="167"/>
      <c r="G159" s="144" t="s">
        <v>200</v>
      </c>
      <c r="H159" s="118"/>
      <c r="I159" s="118"/>
      <c r="J159" s="118"/>
      <c r="K159" s="118"/>
      <c r="L159" s="118"/>
      <c r="M159" s="118"/>
      <c r="N159" s="118"/>
      <c r="O159" s="118"/>
      <c r="P159" s="119"/>
      <c r="Q159" s="143" t="s">
        <v>250</v>
      </c>
      <c r="R159" s="118"/>
      <c r="S159" s="118"/>
      <c r="T159" s="118"/>
      <c r="U159" s="118"/>
      <c r="V159" s="118"/>
      <c r="W159" s="118"/>
      <c r="X159" s="118"/>
      <c r="Y159" s="118"/>
      <c r="Z159" s="118"/>
      <c r="AA159" s="118"/>
      <c r="AB159" s="117" t="s">
        <v>251</v>
      </c>
      <c r="AC159" s="118"/>
      <c r="AD159" s="119"/>
      <c r="AE159" s="123" t="s">
        <v>201</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202</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c r="A166" s="175"/>
      <c r="B166" s="172"/>
      <c r="C166" s="166"/>
      <c r="D166" s="172"/>
      <c r="E166" s="166"/>
      <c r="F166" s="167"/>
      <c r="G166" s="144" t="s">
        <v>200</v>
      </c>
      <c r="H166" s="118"/>
      <c r="I166" s="118"/>
      <c r="J166" s="118"/>
      <c r="K166" s="118"/>
      <c r="L166" s="118"/>
      <c r="M166" s="118"/>
      <c r="N166" s="118"/>
      <c r="O166" s="118"/>
      <c r="P166" s="119"/>
      <c r="Q166" s="143" t="s">
        <v>250</v>
      </c>
      <c r="R166" s="118"/>
      <c r="S166" s="118"/>
      <c r="T166" s="118"/>
      <c r="U166" s="118"/>
      <c r="V166" s="118"/>
      <c r="W166" s="118"/>
      <c r="X166" s="118"/>
      <c r="Y166" s="118"/>
      <c r="Z166" s="118"/>
      <c r="AA166" s="118"/>
      <c r="AB166" s="117" t="s">
        <v>251</v>
      </c>
      <c r="AC166" s="118"/>
      <c r="AD166" s="119"/>
      <c r="AE166" s="123" t="s">
        <v>201</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202</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c r="A173" s="175"/>
      <c r="B173" s="172"/>
      <c r="C173" s="166"/>
      <c r="D173" s="172"/>
      <c r="E173" s="166"/>
      <c r="F173" s="167"/>
      <c r="G173" s="144" t="s">
        <v>200</v>
      </c>
      <c r="H173" s="118"/>
      <c r="I173" s="118"/>
      <c r="J173" s="118"/>
      <c r="K173" s="118"/>
      <c r="L173" s="118"/>
      <c r="M173" s="118"/>
      <c r="N173" s="118"/>
      <c r="O173" s="118"/>
      <c r="P173" s="119"/>
      <c r="Q173" s="143" t="s">
        <v>250</v>
      </c>
      <c r="R173" s="118"/>
      <c r="S173" s="118"/>
      <c r="T173" s="118"/>
      <c r="U173" s="118"/>
      <c r="V173" s="118"/>
      <c r="W173" s="118"/>
      <c r="X173" s="118"/>
      <c r="Y173" s="118"/>
      <c r="Z173" s="118"/>
      <c r="AA173" s="118"/>
      <c r="AB173" s="117" t="s">
        <v>251</v>
      </c>
      <c r="AC173" s="118"/>
      <c r="AD173" s="119"/>
      <c r="AE173" s="123" t="s">
        <v>201</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202</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c r="A180" s="175"/>
      <c r="B180" s="172"/>
      <c r="C180" s="166"/>
      <c r="D180" s="172"/>
      <c r="E180" s="166"/>
      <c r="F180" s="167"/>
      <c r="G180" s="144" t="s">
        <v>200</v>
      </c>
      <c r="H180" s="118"/>
      <c r="I180" s="118"/>
      <c r="J180" s="118"/>
      <c r="K180" s="118"/>
      <c r="L180" s="118"/>
      <c r="M180" s="118"/>
      <c r="N180" s="118"/>
      <c r="O180" s="118"/>
      <c r="P180" s="119"/>
      <c r="Q180" s="143" t="s">
        <v>250</v>
      </c>
      <c r="R180" s="118"/>
      <c r="S180" s="118"/>
      <c r="T180" s="118"/>
      <c r="U180" s="118"/>
      <c r="V180" s="118"/>
      <c r="W180" s="118"/>
      <c r="X180" s="118"/>
      <c r="Y180" s="118"/>
      <c r="Z180" s="118"/>
      <c r="AA180" s="118"/>
      <c r="AB180" s="117" t="s">
        <v>251</v>
      </c>
      <c r="AC180" s="118"/>
      <c r="AD180" s="119"/>
      <c r="AE180" s="123" t="s">
        <v>201</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202</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c r="A187" s="175"/>
      <c r="B187" s="172"/>
      <c r="C187" s="166"/>
      <c r="D187" s="172"/>
      <c r="E187" s="110" t="s">
        <v>218</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c r="A190" s="175"/>
      <c r="B190" s="172"/>
      <c r="C190" s="166"/>
      <c r="D190" s="172"/>
      <c r="E190" s="155" t="s">
        <v>216</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c r="A191" s="175"/>
      <c r="B191" s="172"/>
      <c r="C191" s="166"/>
      <c r="D191" s="172"/>
      <c r="E191" s="160" t="s">
        <v>215</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c r="A192" s="175"/>
      <c r="B192" s="172"/>
      <c r="C192" s="166"/>
      <c r="D192" s="172"/>
      <c r="E192" s="164" t="s">
        <v>188</v>
      </c>
      <c r="F192" s="165"/>
      <c r="G192" s="146" t="s">
        <v>197</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301</v>
      </c>
      <c r="AF192" s="118"/>
      <c r="AG192" s="118"/>
      <c r="AH192" s="119"/>
      <c r="AI192" s="143" t="s">
        <v>323</v>
      </c>
      <c r="AJ192" s="118"/>
      <c r="AK192" s="118"/>
      <c r="AL192" s="119"/>
      <c r="AM192" s="143" t="s">
        <v>610</v>
      </c>
      <c r="AN192" s="118"/>
      <c r="AO192" s="118"/>
      <c r="AP192" s="119"/>
      <c r="AQ192" s="139" t="s">
        <v>183</v>
      </c>
      <c r="AR192" s="140"/>
      <c r="AS192" s="140"/>
      <c r="AT192" s="141"/>
      <c r="AU192" s="182" t="s">
        <v>199</v>
      </c>
      <c r="AV192" s="182"/>
      <c r="AW192" s="182"/>
      <c r="AX192" s="183"/>
      <c r="AY192">
        <f>COUNTA($G$194)</f>
        <v>0</v>
      </c>
    </row>
    <row r="193" spans="1:51" ht="18.75" hidden="1" customHeight="1">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184</v>
      </c>
      <c r="AT193" s="122"/>
      <c r="AU193" s="186"/>
      <c r="AV193" s="186"/>
      <c r="AW193" s="121" t="s">
        <v>175</v>
      </c>
      <c r="AX193" s="181"/>
      <c r="AY193">
        <f>$AY$192</f>
        <v>0</v>
      </c>
    </row>
    <row r="194" spans="1:51" ht="39.75" hidden="1" customHeight="1">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198</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c r="A196" s="175"/>
      <c r="B196" s="172"/>
      <c r="C196" s="166"/>
      <c r="D196" s="172"/>
      <c r="E196" s="166"/>
      <c r="F196" s="167"/>
      <c r="G196" s="146" t="s">
        <v>197</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301</v>
      </c>
      <c r="AF196" s="118"/>
      <c r="AG196" s="118"/>
      <c r="AH196" s="119"/>
      <c r="AI196" s="143" t="s">
        <v>323</v>
      </c>
      <c r="AJ196" s="118"/>
      <c r="AK196" s="118"/>
      <c r="AL196" s="119"/>
      <c r="AM196" s="143" t="s">
        <v>610</v>
      </c>
      <c r="AN196" s="118"/>
      <c r="AO196" s="118"/>
      <c r="AP196" s="119"/>
      <c r="AQ196" s="139" t="s">
        <v>183</v>
      </c>
      <c r="AR196" s="140"/>
      <c r="AS196" s="140"/>
      <c r="AT196" s="141"/>
      <c r="AU196" s="182" t="s">
        <v>199</v>
      </c>
      <c r="AV196" s="182"/>
      <c r="AW196" s="182"/>
      <c r="AX196" s="183"/>
      <c r="AY196">
        <f>COUNTA($G$198)</f>
        <v>0</v>
      </c>
    </row>
    <row r="197" spans="1:51" ht="18.75" hidden="1" customHeight="1">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184</v>
      </c>
      <c r="AT197" s="122"/>
      <c r="AU197" s="186"/>
      <c r="AV197" s="186"/>
      <c r="AW197" s="121" t="s">
        <v>175</v>
      </c>
      <c r="AX197" s="181"/>
      <c r="AY197">
        <f>$AY$196</f>
        <v>0</v>
      </c>
    </row>
    <row r="198" spans="1:51" ht="39.75" hidden="1" customHeight="1">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198</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c r="A200" s="175"/>
      <c r="B200" s="172"/>
      <c r="C200" s="166"/>
      <c r="D200" s="172"/>
      <c r="E200" s="166"/>
      <c r="F200" s="167"/>
      <c r="G200" s="146" t="s">
        <v>197</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301</v>
      </c>
      <c r="AF200" s="118"/>
      <c r="AG200" s="118"/>
      <c r="AH200" s="119"/>
      <c r="AI200" s="143" t="s">
        <v>323</v>
      </c>
      <c r="AJ200" s="118"/>
      <c r="AK200" s="118"/>
      <c r="AL200" s="119"/>
      <c r="AM200" s="143" t="s">
        <v>610</v>
      </c>
      <c r="AN200" s="118"/>
      <c r="AO200" s="118"/>
      <c r="AP200" s="119"/>
      <c r="AQ200" s="139" t="s">
        <v>183</v>
      </c>
      <c r="AR200" s="140"/>
      <c r="AS200" s="140"/>
      <c r="AT200" s="141"/>
      <c r="AU200" s="182" t="s">
        <v>199</v>
      </c>
      <c r="AV200" s="182"/>
      <c r="AW200" s="182"/>
      <c r="AX200" s="183"/>
      <c r="AY200">
        <f>COUNTA($G$202)</f>
        <v>0</v>
      </c>
    </row>
    <row r="201" spans="1:51" ht="18.75" hidden="1" customHeight="1">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184</v>
      </c>
      <c r="AT201" s="122"/>
      <c r="AU201" s="186"/>
      <c r="AV201" s="186"/>
      <c r="AW201" s="121" t="s">
        <v>175</v>
      </c>
      <c r="AX201" s="181"/>
      <c r="AY201">
        <f>$AY$200</f>
        <v>0</v>
      </c>
    </row>
    <row r="202" spans="1:51" ht="39.75" hidden="1" customHeight="1">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198</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c r="A204" s="175"/>
      <c r="B204" s="172"/>
      <c r="C204" s="166"/>
      <c r="D204" s="172"/>
      <c r="E204" s="166"/>
      <c r="F204" s="167"/>
      <c r="G204" s="146" t="s">
        <v>197</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301</v>
      </c>
      <c r="AF204" s="118"/>
      <c r="AG204" s="118"/>
      <c r="AH204" s="119"/>
      <c r="AI204" s="143" t="s">
        <v>323</v>
      </c>
      <c r="AJ204" s="118"/>
      <c r="AK204" s="118"/>
      <c r="AL204" s="119"/>
      <c r="AM204" s="143" t="s">
        <v>610</v>
      </c>
      <c r="AN204" s="118"/>
      <c r="AO204" s="118"/>
      <c r="AP204" s="119"/>
      <c r="AQ204" s="139" t="s">
        <v>183</v>
      </c>
      <c r="AR204" s="140"/>
      <c r="AS204" s="140"/>
      <c r="AT204" s="141"/>
      <c r="AU204" s="182" t="s">
        <v>199</v>
      </c>
      <c r="AV204" s="182"/>
      <c r="AW204" s="182"/>
      <c r="AX204" s="183"/>
      <c r="AY204">
        <f>COUNTA($G$206)</f>
        <v>0</v>
      </c>
    </row>
    <row r="205" spans="1:51" ht="18.75" hidden="1" customHeight="1">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184</v>
      </c>
      <c r="AT205" s="122"/>
      <c r="AU205" s="186"/>
      <c r="AV205" s="186"/>
      <c r="AW205" s="121" t="s">
        <v>175</v>
      </c>
      <c r="AX205" s="181"/>
      <c r="AY205">
        <f>$AY$204</f>
        <v>0</v>
      </c>
    </row>
    <row r="206" spans="1:51" ht="39.75" hidden="1" customHeight="1">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198</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c r="A208" s="175"/>
      <c r="B208" s="172"/>
      <c r="C208" s="166"/>
      <c r="D208" s="172"/>
      <c r="E208" s="166"/>
      <c r="F208" s="167"/>
      <c r="G208" s="146" t="s">
        <v>197</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301</v>
      </c>
      <c r="AF208" s="118"/>
      <c r="AG208" s="118"/>
      <c r="AH208" s="119"/>
      <c r="AI208" s="143" t="s">
        <v>323</v>
      </c>
      <c r="AJ208" s="118"/>
      <c r="AK208" s="118"/>
      <c r="AL208" s="119"/>
      <c r="AM208" s="143" t="s">
        <v>610</v>
      </c>
      <c r="AN208" s="118"/>
      <c r="AO208" s="118"/>
      <c r="AP208" s="119"/>
      <c r="AQ208" s="139" t="s">
        <v>183</v>
      </c>
      <c r="AR208" s="140"/>
      <c r="AS208" s="140"/>
      <c r="AT208" s="141"/>
      <c r="AU208" s="182" t="s">
        <v>199</v>
      </c>
      <c r="AV208" s="182"/>
      <c r="AW208" s="182"/>
      <c r="AX208" s="183"/>
      <c r="AY208">
        <f>COUNTA($G$210)</f>
        <v>0</v>
      </c>
    </row>
    <row r="209" spans="1:51" ht="18.75" hidden="1" customHeight="1">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184</v>
      </c>
      <c r="AT209" s="122"/>
      <c r="AU209" s="186"/>
      <c r="AV209" s="186"/>
      <c r="AW209" s="121" t="s">
        <v>175</v>
      </c>
      <c r="AX209" s="181"/>
      <c r="AY209">
        <f>$AY$208</f>
        <v>0</v>
      </c>
    </row>
    <row r="210" spans="1:51" ht="39.75" hidden="1" customHeight="1">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198</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c r="A212" s="175"/>
      <c r="B212" s="172"/>
      <c r="C212" s="166"/>
      <c r="D212" s="172"/>
      <c r="E212" s="166"/>
      <c r="F212" s="167"/>
      <c r="G212" s="144" t="s">
        <v>200</v>
      </c>
      <c r="H212" s="118"/>
      <c r="I212" s="118"/>
      <c r="J212" s="118"/>
      <c r="K212" s="118"/>
      <c r="L212" s="118"/>
      <c r="M212" s="118"/>
      <c r="N212" s="118"/>
      <c r="O212" s="118"/>
      <c r="P212" s="119"/>
      <c r="Q212" s="143" t="s">
        <v>250</v>
      </c>
      <c r="R212" s="118"/>
      <c r="S212" s="118"/>
      <c r="T212" s="118"/>
      <c r="U212" s="118"/>
      <c r="V212" s="118"/>
      <c r="W212" s="118"/>
      <c r="X212" s="118"/>
      <c r="Y212" s="118"/>
      <c r="Z212" s="118"/>
      <c r="AA212" s="118"/>
      <c r="AB212" s="117" t="s">
        <v>251</v>
      </c>
      <c r="AC212" s="118"/>
      <c r="AD212" s="119"/>
      <c r="AE212" s="143" t="s">
        <v>201</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202</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c r="A219" s="175"/>
      <c r="B219" s="172"/>
      <c r="C219" s="166"/>
      <c r="D219" s="172"/>
      <c r="E219" s="166"/>
      <c r="F219" s="167"/>
      <c r="G219" s="144" t="s">
        <v>200</v>
      </c>
      <c r="H219" s="118"/>
      <c r="I219" s="118"/>
      <c r="J219" s="118"/>
      <c r="K219" s="118"/>
      <c r="L219" s="118"/>
      <c r="M219" s="118"/>
      <c r="N219" s="118"/>
      <c r="O219" s="118"/>
      <c r="P219" s="119"/>
      <c r="Q219" s="143" t="s">
        <v>250</v>
      </c>
      <c r="R219" s="118"/>
      <c r="S219" s="118"/>
      <c r="T219" s="118"/>
      <c r="U219" s="118"/>
      <c r="V219" s="118"/>
      <c r="W219" s="118"/>
      <c r="X219" s="118"/>
      <c r="Y219" s="118"/>
      <c r="Z219" s="118"/>
      <c r="AA219" s="118"/>
      <c r="AB219" s="117" t="s">
        <v>251</v>
      </c>
      <c r="AC219" s="118"/>
      <c r="AD219" s="119"/>
      <c r="AE219" s="123" t="s">
        <v>201</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202</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c r="A226" s="175"/>
      <c r="B226" s="172"/>
      <c r="C226" s="166"/>
      <c r="D226" s="172"/>
      <c r="E226" s="166"/>
      <c r="F226" s="167"/>
      <c r="G226" s="144" t="s">
        <v>200</v>
      </c>
      <c r="H226" s="118"/>
      <c r="I226" s="118"/>
      <c r="J226" s="118"/>
      <c r="K226" s="118"/>
      <c r="L226" s="118"/>
      <c r="M226" s="118"/>
      <c r="N226" s="118"/>
      <c r="O226" s="118"/>
      <c r="P226" s="119"/>
      <c r="Q226" s="143" t="s">
        <v>250</v>
      </c>
      <c r="R226" s="118"/>
      <c r="S226" s="118"/>
      <c r="T226" s="118"/>
      <c r="U226" s="118"/>
      <c r="V226" s="118"/>
      <c r="W226" s="118"/>
      <c r="X226" s="118"/>
      <c r="Y226" s="118"/>
      <c r="Z226" s="118"/>
      <c r="AA226" s="118"/>
      <c r="AB226" s="117" t="s">
        <v>251</v>
      </c>
      <c r="AC226" s="118"/>
      <c r="AD226" s="119"/>
      <c r="AE226" s="123" t="s">
        <v>201</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202</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c r="A233" s="175"/>
      <c r="B233" s="172"/>
      <c r="C233" s="166"/>
      <c r="D233" s="172"/>
      <c r="E233" s="166"/>
      <c r="F233" s="167"/>
      <c r="G233" s="144" t="s">
        <v>200</v>
      </c>
      <c r="H233" s="118"/>
      <c r="I233" s="118"/>
      <c r="J233" s="118"/>
      <c r="K233" s="118"/>
      <c r="L233" s="118"/>
      <c r="M233" s="118"/>
      <c r="N233" s="118"/>
      <c r="O233" s="118"/>
      <c r="P233" s="119"/>
      <c r="Q233" s="143" t="s">
        <v>250</v>
      </c>
      <c r="R233" s="118"/>
      <c r="S233" s="118"/>
      <c r="T233" s="118"/>
      <c r="U233" s="118"/>
      <c r="V233" s="118"/>
      <c r="W233" s="118"/>
      <c r="X233" s="118"/>
      <c r="Y233" s="118"/>
      <c r="Z233" s="118"/>
      <c r="AA233" s="118"/>
      <c r="AB233" s="117" t="s">
        <v>251</v>
      </c>
      <c r="AC233" s="118"/>
      <c r="AD233" s="119"/>
      <c r="AE233" s="123" t="s">
        <v>201</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202</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c r="A240" s="175"/>
      <c r="B240" s="172"/>
      <c r="C240" s="166"/>
      <c r="D240" s="172"/>
      <c r="E240" s="166"/>
      <c r="F240" s="167"/>
      <c r="G240" s="144" t="s">
        <v>200</v>
      </c>
      <c r="H240" s="118"/>
      <c r="I240" s="118"/>
      <c r="J240" s="118"/>
      <c r="K240" s="118"/>
      <c r="L240" s="118"/>
      <c r="M240" s="118"/>
      <c r="N240" s="118"/>
      <c r="O240" s="118"/>
      <c r="P240" s="119"/>
      <c r="Q240" s="143" t="s">
        <v>250</v>
      </c>
      <c r="R240" s="118"/>
      <c r="S240" s="118"/>
      <c r="T240" s="118"/>
      <c r="U240" s="118"/>
      <c r="V240" s="118"/>
      <c r="W240" s="118"/>
      <c r="X240" s="118"/>
      <c r="Y240" s="118"/>
      <c r="Z240" s="118"/>
      <c r="AA240" s="118"/>
      <c r="AB240" s="117" t="s">
        <v>251</v>
      </c>
      <c r="AC240" s="118"/>
      <c r="AD240" s="119"/>
      <c r="AE240" s="123" t="s">
        <v>201</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202</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c r="A247" s="175"/>
      <c r="B247" s="172"/>
      <c r="C247" s="166"/>
      <c r="D247" s="172"/>
      <c r="E247" s="110" t="s">
        <v>218</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c r="A250" s="175"/>
      <c r="B250" s="172"/>
      <c r="C250" s="166"/>
      <c r="D250" s="172"/>
      <c r="E250" s="155" t="s">
        <v>216</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c r="A251" s="175"/>
      <c r="B251" s="172"/>
      <c r="C251" s="166"/>
      <c r="D251" s="172"/>
      <c r="E251" s="160" t="s">
        <v>215</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c r="A252" s="175"/>
      <c r="B252" s="172"/>
      <c r="C252" s="166"/>
      <c r="D252" s="172"/>
      <c r="E252" s="164" t="s">
        <v>188</v>
      </c>
      <c r="F252" s="165"/>
      <c r="G252" s="146" t="s">
        <v>197</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301</v>
      </c>
      <c r="AF252" s="118"/>
      <c r="AG252" s="118"/>
      <c r="AH252" s="119"/>
      <c r="AI252" s="143" t="s">
        <v>323</v>
      </c>
      <c r="AJ252" s="118"/>
      <c r="AK252" s="118"/>
      <c r="AL252" s="119"/>
      <c r="AM252" s="143" t="s">
        <v>610</v>
      </c>
      <c r="AN252" s="118"/>
      <c r="AO252" s="118"/>
      <c r="AP252" s="119"/>
      <c r="AQ252" s="139" t="s">
        <v>183</v>
      </c>
      <c r="AR252" s="140"/>
      <c r="AS252" s="140"/>
      <c r="AT252" s="141"/>
      <c r="AU252" s="182" t="s">
        <v>199</v>
      </c>
      <c r="AV252" s="182"/>
      <c r="AW252" s="182"/>
      <c r="AX252" s="183"/>
      <c r="AY252">
        <f>COUNTA($G$254)</f>
        <v>0</v>
      </c>
    </row>
    <row r="253" spans="1:51" ht="18.75" hidden="1" customHeight="1">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184</v>
      </c>
      <c r="AT253" s="122"/>
      <c r="AU253" s="186"/>
      <c r="AV253" s="186"/>
      <c r="AW253" s="121" t="s">
        <v>175</v>
      </c>
      <c r="AX253" s="181"/>
      <c r="AY253">
        <f>$AY$252</f>
        <v>0</v>
      </c>
    </row>
    <row r="254" spans="1:51" ht="39.75" hidden="1" customHeight="1">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198</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c r="A256" s="175"/>
      <c r="B256" s="172"/>
      <c r="C256" s="166"/>
      <c r="D256" s="172"/>
      <c r="E256" s="166"/>
      <c r="F256" s="167"/>
      <c r="G256" s="146" t="s">
        <v>197</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301</v>
      </c>
      <c r="AF256" s="118"/>
      <c r="AG256" s="118"/>
      <c r="AH256" s="119"/>
      <c r="AI256" s="143" t="s">
        <v>323</v>
      </c>
      <c r="AJ256" s="118"/>
      <c r="AK256" s="118"/>
      <c r="AL256" s="119"/>
      <c r="AM256" s="143" t="s">
        <v>610</v>
      </c>
      <c r="AN256" s="118"/>
      <c r="AO256" s="118"/>
      <c r="AP256" s="119"/>
      <c r="AQ256" s="139" t="s">
        <v>183</v>
      </c>
      <c r="AR256" s="140"/>
      <c r="AS256" s="140"/>
      <c r="AT256" s="141"/>
      <c r="AU256" s="182" t="s">
        <v>199</v>
      </c>
      <c r="AV256" s="182"/>
      <c r="AW256" s="182"/>
      <c r="AX256" s="183"/>
      <c r="AY256">
        <f>COUNTA($G$258)</f>
        <v>0</v>
      </c>
    </row>
    <row r="257" spans="1:51" ht="18.75" hidden="1" customHeight="1">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184</v>
      </c>
      <c r="AT257" s="122"/>
      <c r="AU257" s="186"/>
      <c r="AV257" s="186"/>
      <c r="AW257" s="121" t="s">
        <v>175</v>
      </c>
      <c r="AX257" s="181"/>
      <c r="AY257">
        <f>$AY$256</f>
        <v>0</v>
      </c>
    </row>
    <row r="258" spans="1:51" ht="39.75" hidden="1" customHeight="1">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198</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c r="A260" s="175"/>
      <c r="B260" s="172"/>
      <c r="C260" s="166"/>
      <c r="D260" s="172"/>
      <c r="E260" s="166"/>
      <c r="F260" s="167"/>
      <c r="G260" s="146" t="s">
        <v>197</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301</v>
      </c>
      <c r="AF260" s="118"/>
      <c r="AG260" s="118"/>
      <c r="AH260" s="119"/>
      <c r="AI260" s="143" t="s">
        <v>323</v>
      </c>
      <c r="AJ260" s="118"/>
      <c r="AK260" s="118"/>
      <c r="AL260" s="119"/>
      <c r="AM260" s="143" t="s">
        <v>610</v>
      </c>
      <c r="AN260" s="118"/>
      <c r="AO260" s="118"/>
      <c r="AP260" s="119"/>
      <c r="AQ260" s="139" t="s">
        <v>183</v>
      </c>
      <c r="AR260" s="140"/>
      <c r="AS260" s="140"/>
      <c r="AT260" s="141"/>
      <c r="AU260" s="182" t="s">
        <v>199</v>
      </c>
      <c r="AV260" s="182"/>
      <c r="AW260" s="182"/>
      <c r="AX260" s="183"/>
      <c r="AY260">
        <f>COUNTA($G$262)</f>
        <v>0</v>
      </c>
    </row>
    <row r="261" spans="1:51" ht="18.75" hidden="1" customHeight="1">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184</v>
      </c>
      <c r="AT261" s="122"/>
      <c r="AU261" s="186"/>
      <c r="AV261" s="186"/>
      <c r="AW261" s="121" t="s">
        <v>175</v>
      </c>
      <c r="AX261" s="181"/>
      <c r="AY261">
        <f>$AY$260</f>
        <v>0</v>
      </c>
    </row>
    <row r="262" spans="1:51" ht="39.75" hidden="1" customHeight="1">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198</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c r="A264" s="175"/>
      <c r="B264" s="172"/>
      <c r="C264" s="166"/>
      <c r="D264" s="172"/>
      <c r="E264" s="166"/>
      <c r="F264" s="167"/>
      <c r="G264" s="144" t="s">
        <v>197</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301</v>
      </c>
      <c r="AF264" s="118"/>
      <c r="AG264" s="118"/>
      <c r="AH264" s="119"/>
      <c r="AI264" s="143" t="s">
        <v>323</v>
      </c>
      <c r="AJ264" s="118"/>
      <c r="AK264" s="118"/>
      <c r="AL264" s="119"/>
      <c r="AM264" s="143" t="s">
        <v>610</v>
      </c>
      <c r="AN264" s="118"/>
      <c r="AO264" s="118"/>
      <c r="AP264" s="119"/>
      <c r="AQ264" s="143" t="s">
        <v>183</v>
      </c>
      <c r="AR264" s="118"/>
      <c r="AS264" s="118"/>
      <c r="AT264" s="119"/>
      <c r="AU264" s="124" t="s">
        <v>199</v>
      </c>
      <c r="AV264" s="124"/>
      <c r="AW264" s="124"/>
      <c r="AX264" s="125"/>
      <c r="AY264">
        <f>COUNTA($G$266)</f>
        <v>0</v>
      </c>
    </row>
    <row r="265" spans="1:51" ht="18.75" hidden="1" customHeight="1">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184</v>
      </c>
      <c r="AT265" s="122"/>
      <c r="AU265" s="186"/>
      <c r="AV265" s="186"/>
      <c r="AW265" s="121" t="s">
        <v>175</v>
      </c>
      <c r="AX265" s="181"/>
      <c r="AY265">
        <f>$AY$264</f>
        <v>0</v>
      </c>
    </row>
    <row r="266" spans="1:51" ht="39.75" hidden="1" customHeight="1">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198</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c r="A268" s="175"/>
      <c r="B268" s="172"/>
      <c r="C268" s="166"/>
      <c r="D268" s="172"/>
      <c r="E268" s="166"/>
      <c r="F268" s="167"/>
      <c r="G268" s="146" t="s">
        <v>197</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301</v>
      </c>
      <c r="AF268" s="118"/>
      <c r="AG268" s="118"/>
      <c r="AH268" s="119"/>
      <c r="AI268" s="143" t="s">
        <v>323</v>
      </c>
      <c r="AJ268" s="118"/>
      <c r="AK268" s="118"/>
      <c r="AL268" s="119"/>
      <c r="AM268" s="143" t="s">
        <v>610</v>
      </c>
      <c r="AN268" s="118"/>
      <c r="AO268" s="118"/>
      <c r="AP268" s="119"/>
      <c r="AQ268" s="139" t="s">
        <v>183</v>
      </c>
      <c r="AR268" s="140"/>
      <c r="AS268" s="140"/>
      <c r="AT268" s="141"/>
      <c r="AU268" s="182" t="s">
        <v>199</v>
      </c>
      <c r="AV268" s="182"/>
      <c r="AW268" s="182"/>
      <c r="AX268" s="183"/>
      <c r="AY268">
        <f>COUNTA($G$270)</f>
        <v>0</v>
      </c>
    </row>
    <row r="269" spans="1:51" ht="18.75" hidden="1" customHeight="1">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184</v>
      </c>
      <c r="AT269" s="122"/>
      <c r="AU269" s="186"/>
      <c r="AV269" s="186"/>
      <c r="AW269" s="121" t="s">
        <v>175</v>
      </c>
      <c r="AX269" s="181"/>
      <c r="AY269">
        <f>$AY$268</f>
        <v>0</v>
      </c>
    </row>
    <row r="270" spans="1:51" ht="39.75" hidden="1" customHeight="1">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198</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c r="A272" s="175"/>
      <c r="B272" s="172"/>
      <c r="C272" s="166"/>
      <c r="D272" s="172"/>
      <c r="E272" s="166"/>
      <c r="F272" s="167"/>
      <c r="G272" s="144" t="s">
        <v>200</v>
      </c>
      <c r="H272" s="118"/>
      <c r="I272" s="118"/>
      <c r="J272" s="118"/>
      <c r="K272" s="118"/>
      <c r="L272" s="118"/>
      <c r="M272" s="118"/>
      <c r="N272" s="118"/>
      <c r="O272" s="118"/>
      <c r="P272" s="119"/>
      <c r="Q272" s="143" t="s">
        <v>250</v>
      </c>
      <c r="R272" s="118"/>
      <c r="S272" s="118"/>
      <c r="T272" s="118"/>
      <c r="U272" s="118"/>
      <c r="V272" s="118"/>
      <c r="W272" s="118"/>
      <c r="X272" s="118"/>
      <c r="Y272" s="118"/>
      <c r="Z272" s="118"/>
      <c r="AA272" s="118"/>
      <c r="AB272" s="117" t="s">
        <v>251</v>
      </c>
      <c r="AC272" s="118"/>
      <c r="AD272" s="119"/>
      <c r="AE272" s="143" t="s">
        <v>201</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202</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c r="A279" s="175"/>
      <c r="B279" s="172"/>
      <c r="C279" s="166"/>
      <c r="D279" s="172"/>
      <c r="E279" s="166"/>
      <c r="F279" s="167"/>
      <c r="G279" s="144" t="s">
        <v>200</v>
      </c>
      <c r="H279" s="118"/>
      <c r="I279" s="118"/>
      <c r="J279" s="118"/>
      <c r="K279" s="118"/>
      <c r="L279" s="118"/>
      <c r="M279" s="118"/>
      <c r="N279" s="118"/>
      <c r="O279" s="118"/>
      <c r="P279" s="119"/>
      <c r="Q279" s="143" t="s">
        <v>250</v>
      </c>
      <c r="R279" s="118"/>
      <c r="S279" s="118"/>
      <c r="T279" s="118"/>
      <c r="U279" s="118"/>
      <c r="V279" s="118"/>
      <c r="W279" s="118"/>
      <c r="X279" s="118"/>
      <c r="Y279" s="118"/>
      <c r="Z279" s="118"/>
      <c r="AA279" s="118"/>
      <c r="AB279" s="117" t="s">
        <v>251</v>
      </c>
      <c r="AC279" s="118"/>
      <c r="AD279" s="119"/>
      <c r="AE279" s="123" t="s">
        <v>201</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202</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c r="A286" s="175"/>
      <c r="B286" s="172"/>
      <c r="C286" s="166"/>
      <c r="D286" s="172"/>
      <c r="E286" s="166"/>
      <c r="F286" s="167"/>
      <c r="G286" s="144" t="s">
        <v>200</v>
      </c>
      <c r="H286" s="118"/>
      <c r="I286" s="118"/>
      <c r="J286" s="118"/>
      <c r="K286" s="118"/>
      <c r="L286" s="118"/>
      <c r="M286" s="118"/>
      <c r="N286" s="118"/>
      <c r="O286" s="118"/>
      <c r="P286" s="119"/>
      <c r="Q286" s="143" t="s">
        <v>250</v>
      </c>
      <c r="R286" s="118"/>
      <c r="S286" s="118"/>
      <c r="T286" s="118"/>
      <c r="U286" s="118"/>
      <c r="V286" s="118"/>
      <c r="W286" s="118"/>
      <c r="X286" s="118"/>
      <c r="Y286" s="118"/>
      <c r="Z286" s="118"/>
      <c r="AA286" s="118"/>
      <c r="AB286" s="117" t="s">
        <v>251</v>
      </c>
      <c r="AC286" s="118"/>
      <c r="AD286" s="119"/>
      <c r="AE286" s="123" t="s">
        <v>201</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202</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c r="A293" s="175"/>
      <c r="B293" s="172"/>
      <c r="C293" s="166"/>
      <c r="D293" s="172"/>
      <c r="E293" s="166"/>
      <c r="F293" s="167"/>
      <c r="G293" s="144" t="s">
        <v>200</v>
      </c>
      <c r="H293" s="118"/>
      <c r="I293" s="118"/>
      <c r="J293" s="118"/>
      <c r="K293" s="118"/>
      <c r="L293" s="118"/>
      <c r="M293" s="118"/>
      <c r="N293" s="118"/>
      <c r="O293" s="118"/>
      <c r="P293" s="119"/>
      <c r="Q293" s="143" t="s">
        <v>250</v>
      </c>
      <c r="R293" s="118"/>
      <c r="S293" s="118"/>
      <c r="T293" s="118"/>
      <c r="U293" s="118"/>
      <c r="V293" s="118"/>
      <c r="W293" s="118"/>
      <c r="X293" s="118"/>
      <c r="Y293" s="118"/>
      <c r="Z293" s="118"/>
      <c r="AA293" s="118"/>
      <c r="AB293" s="117" t="s">
        <v>251</v>
      </c>
      <c r="AC293" s="118"/>
      <c r="AD293" s="119"/>
      <c r="AE293" s="123" t="s">
        <v>201</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202</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c r="A300" s="175"/>
      <c r="B300" s="172"/>
      <c r="C300" s="166"/>
      <c r="D300" s="172"/>
      <c r="E300" s="166"/>
      <c r="F300" s="167"/>
      <c r="G300" s="144" t="s">
        <v>200</v>
      </c>
      <c r="H300" s="118"/>
      <c r="I300" s="118"/>
      <c r="J300" s="118"/>
      <c r="K300" s="118"/>
      <c r="L300" s="118"/>
      <c r="M300" s="118"/>
      <c r="N300" s="118"/>
      <c r="O300" s="118"/>
      <c r="P300" s="119"/>
      <c r="Q300" s="143" t="s">
        <v>250</v>
      </c>
      <c r="R300" s="118"/>
      <c r="S300" s="118"/>
      <c r="T300" s="118"/>
      <c r="U300" s="118"/>
      <c r="V300" s="118"/>
      <c r="W300" s="118"/>
      <c r="X300" s="118"/>
      <c r="Y300" s="118"/>
      <c r="Z300" s="118"/>
      <c r="AA300" s="118"/>
      <c r="AB300" s="117" t="s">
        <v>251</v>
      </c>
      <c r="AC300" s="118"/>
      <c r="AD300" s="119"/>
      <c r="AE300" s="123" t="s">
        <v>201</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202</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c r="A307" s="175"/>
      <c r="B307" s="172"/>
      <c r="C307" s="166"/>
      <c r="D307" s="172"/>
      <c r="E307" s="110" t="s">
        <v>218</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c r="A310" s="175"/>
      <c r="B310" s="172"/>
      <c r="C310" s="166"/>
      <c r="D310" s="172"/>
      <c r="E310" s="155" t="s">
        <v>216</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c r="A311" s="175"/>
      <c r="B311" s="172"/>
      <c r="C311" s="166"/>
      <c r="D311" s="172"/>
      <c r="E311" s="160" t="s">
        <v>215</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c r="A312" s="175"/>
      <c r="B312" s="172"/>
      <c r="C312" s="166"/>
      <c r="D312" s="172"/>
      <c r="E312" s="164" t="s">
        <v>188</v>
      </c>
      <c r="F312" s="165"/>
      <c r="G312" s="146" t="s">
        <v>197</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301</v>
      </c>
      <c r="AF312" s="118"/>
      <c r="AG312" s="118"/>
      <c r="AH312" s="119"/>
      <c r="AI312" s="143" t="s">
        <v>323</v>
      </c>
      <c r="AJ312" s="118"/>
      <c r="AK312" s="118"/>
      <c r="AL312" s="119"/>
      <c r="AM312" s="143" t="s">
        <v>610</v>
      </c>
      <c r="AN312" s="118"/>
      <c r="AO312" s="118"/>
      <c r="AP312" s="119"/>
      <c r="AQ312" s="139" t="s">
        <v>183</v>
      </c>
      <c r="AR312" s="140"/>
      <c r="AS312" s="140"/>
      <c r="AT312" s="141"/>
      <c r="AU312" s="182" t="s">
        <v>199</v>
      </c>
      <c r="AV312" s="182"/>
      <c r="AW312" s="182"/>
      <c r="AX312" s="183"/>
      <c r="AY312">
        <f>COUNTA($G$314)</f>
        <v>0</v>
      </c>
    </row>
    <row r="313" spans="1:51" ht="18.75" hidden="1" customHeight="1">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184</v>
      </c>
      <c r="AT313" s="122"/>
      <c r="AU313" s="186"/>
      <c r="AV313" s="186"/>
      <c r="AW313" s="121" t="s">
        <v>175</v>
      </c>
      <c r="AX313" s="181"/>
      <c r="AY313">
        <f>$AY$312</f>
        <v>0</v>
      </c>
    </row>
    <row r="314" spans="1:51" ht="39.75" hidden="1" customHeight="1">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198</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c r="A316" s="175"/>
      <c r="B316" s="172"/>
      <c r="C316" s="166"/>
      <c r="D316" s="172"/>
      <c r="E316" s="166"/>
      <c r="F316" s="167"/>
      <c r="G316" s="146" t="s">
        <v>197</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301</v>
      </c>
      <c r="AF316" s="118"/>
      <c r="AG316" s="118"/>
      <c r="AH316" s="119"/>
      <c r="AI316" s="143" t="s">
        <v>323</v>
      </c>
      <c r="AJ316" s="118"/>
      <c r="AK316" s="118"/>
      <c r="AL316" s="119"/>
      <c r="AM316" s="143" t="s">
        <v>610</v>
      </c>
      <c r="AN316" s="118"/>
      <c r="AO316" s="118"/>
      <c r="AP316" s="119"/>
      <c r="AQ316" s="139" t="s">
        <v>183</v>
      </c>
      <c r="AR316" s="140"/>
      <c r="AS316" s="140"/>
      <c r="AT316" s="141"/>
      <c r="AU316" s="182" t="s">
        <v>199</v>
      </c>
      <c r="AV316" s="182"/>
      <c r="AW316" s="182"/>
      <c r="AX316" s="183"/>
      <c r="AY316">
        <f>COUNTA($G$318)</f>
        <v>0</v>
      </c>
    </row>
    <row r="317" spans="1:51" ht="18.75" hidden="1" customHeight="1">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184</v>
      </c>
      <c r="AT317" s="122"/>
      <c r="AU317" s="186"/>
      <c r="AV317" s="186"/>
      <c r="AW317" s="121" t="s">
        <v>175</v>
      </c>
      <c r="AX317" s="181"/>
      <c r="AY317">
        <f>$AY$316</f>
        <v>0</v>
      </c>
    </row>
    <row r="318" spans="1:51" ht="39.75" hidden="1" customHeight="1">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198</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c r="A320" s="175"/>
      <c r="B320" s="172"/>
      <c r="C320" s="166"/>
      <c r="D320" s="172"/>
      <c r="E320" s="166"/>
      <c r="F320" s="167"/>
      <c r="G320" s="146" t="s">
        <v>197</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301</v>
      </c>
      <c r="AF320" s="118"/>
      <c r="AG320" s="118"/>
      <c r="AH320" s="119"/>
      <c r="AI320" s="143" t="s">
        <v>323</v>
      </c>
      <c r="AJ320" s="118"/>
      <c r="AK320" s="118"/>
      <c r="AL320" s="119"/>
      <c r="AM320" s="143" t="s">
        <v>610</v>
      </c>
      <c r="AN320" s="118"/>
      <c r="AO320" s="118"/>
      <c r="AP320" s="119"/>
      <c r="AQ320" s="139" t="s">
        <v>183</v>
      </c>
      <c r="AR320" s="140"/>
      <c r="AS320" s="140"/>
      <c r="AT320" s="141"/>
      <c r="AU320" s="182" t="s">
        <v>199</v>
      </c>
      <c r="AV320" s="182"/>
      <c r="AW320" s="182"/>
      <c r="AX320" s="183"/>
      <c r="AY320">
        <f>COUNTA($G$322)</f>
        <v>0</v>
      </c>
    </row>
    <row r="321" spans="1:51" ht="18.75" hidden="1" customHeight="1">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184</v>
      </c>
      <c r="AT321" s="122"/>
      <c r="AU321" s="186"/>
      <c r="AV321" s="186"/>
      <c r="AW321" s="121" t="s">
        <v>175</v>
      </c>
      <c r="AX321" s="181"/>
      <c r="AY321">
        <f>$AY$320</f>
        <v>0</v>
      </c>
    </row>
    <row r="322" spans="1:51" ht="39.75" hidden="1" customHeight="1">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198</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c r="A324" s="175"/>
      <c r="B324" s="172"/>
      <c r="C324" s="166"/>
      <c r="D324" s="172"/>
      <c r="E324" s="166"/>
      <c r="F324" s="167"/>
      <c r="G324" s="146" t="s">
        <v>197</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301</v>
      </c>
      <c r="AF324" s="118"/>
      <c r="AG324" s="118"/>
      <c r="AH324" s="119"/>
      <c r="AI324" s="143" t="s">
        <v>323</v>
      </c>
      <c r="AJ324" s="118"/>
      <c r="AK324" s="118"/>
      <c r="AL324" s="119"/>
      <c r="AM324" s="143" t="s">
        <v>610</v>
      </c>
      <c r="AN324" s="118"/>
      <c r="AO324" s="118"/>
      <c r="AP324" s="119"/>
      <c r="AQ324" s="139" t="s">
        <v>183</v>
      </c>
      <c r="AR324" s="140"/>
      <c r="AS324" s="140"/>
      <c r="AT324" s="141"/>
      <c r="AU324" s="182" t="s">
        <v>199</v>
      </c>
      <c r="AV324" s="182"/>
      <c r="AW324" s="182"/>
      <c r="AX324" s="183"/>
      <c r="AY324">
        <f>COUNTA($G$326)</f>
        <v>0</v>
      </c>
    </row>
    <row r="325" spans="1:51" ht="18.75" hidden="1" customHeight="1">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184</v>
      </c>
      <c r="AT325" s="122"/>
      <c r="AU325" s="186"/>
      <c r="AV325" s="186"/>
      <c r="AW325" s="121" t="s">
        <v>175</v>
      </c>
      <c r="AX325" s="181"/>
      <c r="AY325">
        <f>$AY$324</f>
        <v>0</v>
      </c>
    </row>
    <row r="326" spans="1:51" ht="39.75" hidden="1" customHeight="1">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198</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c r="A328" s="175"/>
      <c r="B328" s="172"/>
      <c r="C328" s="166"/>
      <c r="D328" s="172"/>
      <c r="E328" s="166"/>
      <c r="F328" s="167"/>
      <c r="G328" s="146" t="s">
        <v>197</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301</v>
      </c>
      <c r="AF328" s="118"/>
      <c r="AG328" s="118"/>
      <c r="AH328" s="119"/>
      <c r="AI328" s="143" t="s">
        <v>323</v>
      </c>
      <c r="AJ328" s="118"/>
      <c r="AK328" s="118"/>
      <c r="AL328" s="119"/>
      <c r="AM328" s="143" t="s">
        <v>610</v>
      </c>
      <c r="AN328" s="118"/>
      <c r="AO328" s="118"/>
      <c r="AP328" s="119"/>
      <c r="AQ328" s="139" t="s">
        <v>183</v>
      </c>
      <c r="AR328" s="140"/>
      <c r="AS328" s="140"/>
      <c r="AT328" s="141"/>
      <c r="AU328" s="182" t="s">
        <v>199</v>
      </c>
      <c r="AV328" s="182"/>
      <c r="AW328" s="182"/>
      <c r="AX328" s="183"/>
      <c r="AY328">
        <f>COUNTA($G$330)</f>
        <v>0</v>
      </c>
    </row>
    <row r="329" spans="1:51" ht="18.75" hidden="1" customHeight="1">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184</v>
      </c>
      <c r="AT329" s="122"/>
      <c r="AU329" s="186"/>
      <c r="AV329" s="186"/>
      <c r="AW329" s="121" t="s">
        <v>175</v>
      </c>
      <c r="AX329" s="181"/>
      <c r="AY329">
        <f>$AY$328</f>
        <v>0</v>
      </c>
    </row>
    <row r="330" spans="1:51" ht="39.75" hidden="1" customHeight="1">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198</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c r="A332" s="175"/>
      <c r="B332" s="172"/>
      <c r="C332" s="166"/>
      <c r="D332" s="172"/>
      <c r="E332" s="166"/>
      <c r="F332" s="167"/>
      <c r="G332" s="144" t="s">
        <v>200</v>
      </c>
      <c r="H332" s="118"/>
      <c r="I332" s="118"/>
      <c r="J332" s="118"/>
      <c r="K332" s="118"/>
      <c r="L332" s="118"/>
      <c r="M332" s="118"/>
      <c r="N332" s="118"/>
      <c r="O332" s="118"/>
      <c r="P332" s="119"/>
      <c r="Q332" s="143" t="s">
        <v>250</v>
      </c>
      <c r="R332" s="118"/>
      <c r="S332" s="118"/>
      <c r="T332" s="118"/>
      <c r="U332" s="118"/>
      <c r="V332" s="118"/>
      <c r="W332" s="118"/>
      <c r="X332" s="118"/>
      <c r="Y332" s="118"/>
      <c r="Z332" s="118"/>
      <c r="AA332" s="118"/>
      <c r="AB332" s="117" t="s">
        <v>251</v>
      </c>
      <c r="AC332" s="118"/>
      <c r="AD332" s="119"/>
      <c r="AE332" s="143" t="s">
        <v>201</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202</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c r="A339" s="175"/>
      <c r="B339" s="172"/>
      <c r="C339" s="166"/>
      <c r="D339" s="172"/>
      <c r="E339" s="166"/>
      <c r="F339" s="167"/>
      <c r="G339" s="144" t="s">
        <v>200</v>
      </c>
      <c r="H339" s="118"/>
      <c r="I339" s="118"/>
      <c r="J339" s="118"/>
      <c r="K339" s="118"/>
      <c r="L339" s="118"/>
      <c r="M339" s="118"/>
      <c r="N339" s="118"/>
      <c r="O339" s="118"/>
      <c r="P339" s="119"/>
      <c r="Q339" s="143" t="s">
        <v>250</v>
      </c>
      <c r="R339" s="118"/>
      <c r="S339" s="118"/>
      <c r="T339" s="118"/>
      <c r="U339" s="118"/>
      <c r="V339" s="118"/>
      <c r="W339" s="118"/>
      <c r="X339" s="118"/>
      <c r="Y339" s="118"/>
      <c r="Z339" s="118"/>
      <c r="AA339" s="118"/>
      <c r="AB339" s="117" t="s">
        <v>251</v>
      </c>
      <c r="AC339" s="118"/>
      <c r="AD339" s="119"/>
      <c r="AE339" s="123" t="s">
        <v>201</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202</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c r="A346" s="175"/>
      <c r="B346" s="172"/>
      <c r="C346" s="166"/>
      <c r="D346" s="172"/>
      <c r="E346" s="166"/>
      <c r="F346" s="167"/>
      <c r="G346" s="144" t="s">
        <v>200</v>
      </c>
      <c r="H346" s="118"/>
      <c r="I346" s="118"/>
      <c r="J346" s="118"/>
      <c r="K346" s="118"/>
      <c r="L346" s="118"/>
      <c r="M346" s="118"/>
      <c r="N346" s="118"/>
      <c r="O346" s="118"/>
      <c r="P346" s="119"/>
      <c r="Q346" s="143" t="s">
        <v>250</v>
      </c>
      <c r="R346" s="118"/>
      <c r="S346" s="118"/>
      <c r="T346" s="118"/>
      <c r="U346" s="118"/>
      <c r="V346" s="118"/>
      <c r="W346" s="118"/>
      <c r="X346" s="118"/>
      <c r="Y346" s="118"/>
      <c r="Z346" s="118"/>
      <c r="AA346" s="118"/>
      <c r="AB346" s="117" t="s">
        <v>251</v>
      </c>
      <c r="AC346" s="118"/>
      <c r="AD346" s="119"/>
      <c r="AE346" s="123" t="s">
        <v>201</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202</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c r="A353" s="175"/>
      <c r="B353" s="172"/>
      <c r="C353" s="166"/>
      <c r="D353" s="172"/>
      <c r="E353" s="166"/>
      <c r="F353" s="167"/>
      <c r="G353" s="144" t="s">
        <v>200</v>
      </c>
      <c r="H353" s="118"/>
      <c r="I353" s="118"/>
      <c r="J353" s="118"/>
      <c r="K353" s="118"/>
      <c r="L353" s="118"/>
      <c r="M353" s="118"/>
      <c r="N353" s="118"/>
      <c r="O353" s="118"/>
      <c r="P353" s="119"/>
      <c r="Q353" s="143" t="s">
        <v>250</v>
      </c>
      <c r="R353" s="118"/>
      <c r="S353" s="118"/>
      <c r="T353" s="118"/>
      <c r="U353" s="118"/>
      <c r="V353" s="118"/>
      <c r="W353" s="118"/>
      <c r="X353" s="118"/>
      <c r="Y353" s="118"/>
      <c r="Z353" s="118"/>
      <c r="AA353" s="118"/>
      <c r="AB353" s="117" t="s">
        <v>251</v>
      </c>
      <c r="AC353" s="118"/>
      <c r="AD353" s="119"/>
      <c r="AE353" s="123" t="s">
        <v>201</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202</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c r="A360" s="175"/>
      <c r="B360" s="172"/>
      <c r="C360" s="166"/>
      <c r="D360" s="172"/>
      <c r="E360" s="166"/>
      <c r="F360" s="167"/>
      <c r="G360" s="144" t="s">
        <v>200</v>
      </c>
      <c r="H360" s="118"/>
      <c r="I360" s="118"/>
      <c r="J360" s="118"/>
      <c r="K360" s="118"/>
      <c r="L360" s="118"/>
      <c r="M360" s="118"/>
      <c r="N360" s="118"/>
      <c r="O360" s="118"/>
      <c r="P360" s="119"/>
      <c r="Q360" s="143" t="s">
        <v>250</v>
      </c>
      <c r="R360" s="118"/>
      <c r="S360" s="118"/>
      <c r="T360" s="118"/>
      <c r="U360" s="118"/>
      <c r="V360" s="118"/>
      <c r="W360" s="118"/>
      <c r="X360" s="118"/>
      <c r="Y360" s="118"/>
      <c r="Z360" s="118"/>
      <c r="AA360" s="118"/>
      <c r="AB360" s="117" t="s">
        <v>251</v>
      </c>
      <c r="AC360" s="118"/>
      <c r="AD360" s="119"/>
      <c r="AE360" s="123" t="s">
        <v>201</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202</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c r="A367" s="175"/>
      <c r="B367" s="172"/>
      <c r="C367" s="166"/>
      <c r="D367" s="172"/>
      <c r="E367" s="110" t="s">
        <v>218</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c r="A370" s="175"/>
      <c r="B370" s="172"/>
      <c r="C370" s="166"/>
      <c r="D370" s="172"/>
      <c r="E370" s="155" t="s">
        <v>216</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c r="A371" s="175"/>
      <c r="B371" s="172"/>
      <c r="C371" s="166"/>
      <c r="D371" s="172"/>
      <c r="E371" s="160" t="s">
        <v>215</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c r="A372" s="175"/>
      <c r="B372" s="172"/>
      <c r="C372" s="166"/>
      <c r="D372" s="172"/>
      <c r="E372" s="164" t="s">
        <v>188</v>
      </c>
      <c r="F372" s="165"/>
      <c r="G372" s="146" t="s">
        <v>197</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301</v>
      </c>
      <c r="AF372" s="118"/>
      <c r="AG372" s="118"/>
      <c r="AH372" s="119"/>
      <c r="AI372" s="143" t="s">
        <v>323</v>
      </c>
      <c r="AJ372" s="118"/>
      <c r="AK372" s="118"/>
      <c r="AL372" s="119"/>
      <c r="AM372" s="143" t="s">
        <v>610</v>
      </c>
      <c r="AN372" s="118"/>
      <c r="AO372" s="118"/>
      <c r="AP372" s="119"/>
      <c r="AQ372" s="139" t="s">
        <v>183</v>
      </c>
      <c r="AR372" s="140"/>
      <c r="AS372" s="140"/>
      <c r="AT372" s="141"/>
      <c r="AU372" s="182" t="s">
        <v>199</v>
      </c>
      <c r="AV372" s="182"/>
      <c r="AW372" s="182"/>
      <c r="AX372" s="183"/>
      <c r="AY372">
        <f>COUNTA($G$374)</f>
        <v>0</v>
      </c>
    </row>
    <row r="373" spans="1:51" ht="18.75" hidden="1" customHeight="1">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184</v>
      </c>
      <c r="AT373" s="122"/>
      <c r="AU373" s="186"/>
      <c r="AV373" s="186"/>
      <c r="AW373" s="121" t="s">
        <v>175</v>
      </c>
      <c r="AX373" s="181"/>
      <c r="AY373">
        <f>$AY$372</f>
        <v>0</v>
      </c>
    </row>
    <row r="374" spans="1:51" ht="39.75" hidden="1" customHeight="1">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198</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c r="A376" s="175"/>
      <c r="B376" s="172"/>
      <c r="C376" s="166"/>
      <c r="D376" s="172"/>
      <c r="E376" s="166"/>
      <c r="F376" s="167"/>
      <c r="G376" s="146" t="s">
        <v>197</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301</v>
      </c>
      <c r="AF376" s="118"/>
      <c r="AG376" s="118"/>
      <c r="AH376" s="119"/>
      <c r="AI376" s="143" t="s">
        <v>323</v>
      </c>
      <c r="AJ376" s="118"/>
      <c r="AK376" s="118"/>
      <c r="AL376" s="119"/>
      <c r="AM376" s="143" t="s">
        <v>610</v>
      </c>
      <c r="AN376" s="118"/>
      <c r="AO376" s="118"/>
      <c r="AP376" s="119"/>
      <c r="AQ376" s="139" t="s">
        <v>183</v>
      </c>
      <c r="AR376" s="140"/>
      <c r="AS376" s="140"/>
      <c r="AT376" s="141"/>
      <c r="AU376" s="182" t="s">
        <v>199</v>
      </c>
      <c r="AV376" s="182"/>
      <c r="AW376" s="182"/>
      <c r="AX376" s="183"/>
      <c r="AY376">
        <f>COUNTA($G$378)</f>
        <v>0</v>
      </c>
    </row>
    <row r="377" spans="1:51" ht="18.75" hidden="1" customHeight="1">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184</v>
      </c>
      <c r="AT377" s="122"/>
      <c r="AU377" s="186"/>
      <c r="AV377" s="186"/>
      <c r="AW377" s="121" t="s">
        <v>175</v>
      </c>
      <c r="AX377" s="181"/>
      <c r="AY377">
        <f>$AY$376</f>
        <v>0</v>
      </c>
    </row>
    <row r="378" spans="1:51" ht="39.75" hidden="1" customHeight="1">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198</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c r="A380" s="175"/>
      <c r="B380" s="172"/>
      <c r="C380" s="166"/>
      <c r="D380" s="172"/>
      <c r="E380" s="166"/>
      <c r="F380" s="167"/>
      <c r="G380" s="146" t="s">
        <v>197</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301</v>
      </c>
      <c r="AF380" s="118"/>
      <c r="AG380" s="118"/>
      <c r="AH380" s="119"/>
      <c r="AI380" s="143" t="s">
        <v>323</v>
      </c>
      <c r="AJ380" s="118"/>
      <c r="AK380" s="118"/>
      <c r="AL380" s="119"/>
      <c r="AM380" s="143" t="s">
        <v>610</v>
      </c>
      <c r="AN380" s="118"/>
      <c r="AO380" s="118"/>
      <c r="AP380" s="119"/>
      <c r="AQ380" s="139" t="s">
        <v>183</v>
      </c>
      <c r="AR380" s="140"/>
      <c r="AS380" s="140"/>
      <c r="AT380" s="141"/>
      <c r="AU380" s="182" t="s">
        <v>199</v>
      </c>
      <c r="AV380" s="182"/>
      <c r="AW380" s="182"/>
      <c r="AX380" s="183"/>
      <c r="AY380">
        <f>COUNTA($G$382)</f>
        <v>0</v>
      </c>
    </row>
    <row r="381" spans="1:51" ht="18.75" hidden="1" customHeight="1">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184</v>
      </c>
      <c r="AT381" s="122"/>
      <c r="AU381" s="186"/>
      <c r="AV381" s="186"/>
      <c r="AW381" s="121" t="s">
        <v>175</v>
      </c>
      <c r="AX381" s="181"/>
      <c r="AY381">
        <f>$AY$380</f>
        <v>0</v>
      </c>
    </row>
    <row r="382" spans="1:51" ht="39.75" hidden="1" customHeight="1">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198</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c r="A384" s="175"/>
      <c r="B384" s="172"/>
      <c r="C384" s="166"/>
      <c r="D384" s="172"/>
      <c r="E384" s="166"/>
      <c r="F384" s="167"/>
      <c r="G384" s="146" t="s">
        <v>197</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301</v>
      </c>
      <c r="AF384" s="118"/>
      <c r="AG384" s="118"/>
      <c r="AH384" s="119"/>
      <c r="AI384" s="143" t="s">
        <v>323</v>
      </c>
      <c r="AJ384" s="118"/>
      <c r="AK384" s="118"/>
      <c r="AL384" s="119"/>
      <c r="AM384" s="143" t="s">
        <v>610</v>
      </c>
      <c r="AN384" s="118"/>
      <c r="AO384" s="118"/>
      <c r="AP384" s="119"/>
      <c r="AQ384" s="139" t="s">
        <v>183</v>
      </c>
      <c r="AR384" s="140"/>
      <c r="AS384" s="140"/>
      <c r="AT384" s="141"/>
      <c r="AU384" s="182" t="s">
        <v>199</v>
      </c>
      <c r="AV384" s="182"/>
      <c r="AW384" s="182"/>
      <c r="AX384" s="183"/>
      <c r="AY384">
        <f>COUNTA($G$386)</f>
        <v>0</v>
      </c>
    </row>
    <row r="385" spans="1:51" ht="18.75" hidden="1" customHeight="1">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184</v>
      </c>
      <c r="AT385" s="122"/>
      <c r="AU385" s="186"/>
      <c r="AV385" s="186"/>
      <c r="AW385" s="121" t="s">
        <v>175</v>
      </c>
      <c r="AX385" s="181"/>
      <c r="AY385">
        <f>$AY$384</f>
        <v>0</v>
      </c>
    </row>
    <row r="386" spans="1:51" ht="39.75" hidden="1" customHeight="1">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198</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c r="A388" s="175"/>
      <c r="B388" s="172"/>
      <c r="C388" s="166"/>
      <c r="D388" s="172"/>
      <c r="E388" s="166"/>
      <c r="F388" s="167"/>
      <c r="G388" s="146" t="s">
        <v>197</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301</v>
      </c>
      <c r="AF388" s="118"/>
      <c r="AG388" s="118"/>
      <c r="AH388" s="119"/>
      <c r="AI388" s="143" t="s">
        <v>323</v>
      </c>
      <c r="AJ388" s="118"/>
      <c r="AK388" s="118"/>
      <c r="AL388" s="119"/>
      <c r="AM388" s="143" t="s">
        <v>610</v>
      </c>
      <c r="AN388" s="118"/>
      <c r="AO388" s="118"/>
      <c r="AP388" s="119"/>
      <c r="AQ388" s="139" t="s">
        <v>183</v>
      </c>
      <c r="AR388" s="140"/>
      <c r="AS388" s="140"/>
      <c r="AT388" s="141"/>
      <c r="AU388" s="182" t="s">
        <v>199</v>
      </c>
      <c r="AV388" s="182"/>
      <c r="AW388" s="182"/>
      <c r="AX388" s="183"/>
      <c r="AY388">
        <f>COUNTA($G$390)</f>
        <v>0</v>
      </c>
    </row>
    <row r="389" spans="1:51" ht="18.75" hidden="1" customHeight="1">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184</v>
      </c>
      <c r="AT389" s="122"/>
      <c r="AU389" s="186"/>
      <c r="AV389" s="186"/>
      <c r="AW389" s="121" t="s">
        <v>175</v>
      </c>
      <c r="AX389" s="181"/>
      <c r="AY389">
        <f>$AY$388</f>
        <v>0</v>
      </c>
    </row>
    <row r="390" spans="1:51" ht="39.75" hidden="1" customHeight="1">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198</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c r="A392" s="175"/>
      <c r="B392" s="172"/>
      <c r="C392" s="166"/>
      <c r="D392" s="172"/>
      <c r="E392" s="166"/>
      <c r="F392" s="167"/>
      <c r="G392" s="144" t="s">
        <v>200</v>
      </c>
      <c r="H392" s="118"/>
      <c r="I392" s="118"/>
      <c r="J392" s="118"/>
      <c r="K392" s="118"/>
      <c r="L392" s="118"/>
      <c r="M392" s="118"/>
      <c r="N392" s="118"/>
      <c r="O392" s="118"/>
      <c r="P392" s="119"/>
      <c r="Q392" s="143" t="s">
        <v>250</v>
      </c>
      <c r="R392" s="118"/>
      <c r="S392" s="118"/>
      <c r="T392" s="118"/>
      <c r="U392" s="118"/>
      <c r="V392" s="118"/>
      <c r="W392" s="118"/>
      <c r="X392" s="118"/>
      <c r="Y392" s="118"/>
      <c r="Z392" s="118"/>
      <c r="AA392" s="118"/>
      <c r="AB392" s="117" t="s">
        <v>251</v>
      </c>
      <c r="AC392" s="118"/>
      <c r="AD392" s="119"/>
      <c r="AE392" s="143" t="s">
        <v>201</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202</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c r="A399" s="175"/>
      <c r="B399" s="172"/>
      <c r="C399" s="166"/>
      <c r="D399" s="172"/>
      <c r="E399" s="166"/>
      <c r="F399" s="167"/>
      <c r="G399" s="144" t="s">
        <v>200</v>
      </c>
      <c r="H399" s="118"/>
      <c r="I399" s="118"/>
      <c r="J399" s="118"/>
      <c r="K399" s="118"/>
      <c r="L399" s="118"/>
      <c r="M399" s="118"/>
      <c r="N399" s="118"/>
      <c r="O399" s="118"/>
      <c r="P399" s="119"/>
      <c r="Q399" s="143" t="s">
        <v>250</v>
      </c>
      <c r="R399" s="118"/>
      <c r="S399" s="118"/>
      <c r="T399" s="118"/>
      <c r="U399" s="118"/>
      <c r="V399" s="118"/>
      <c r="W399" s="118"/>
      <c r="X399" s="118"/>
      <c r="Y399" s="118"/>
      <c r="Z399" s="118"/>
      <c r="AA399" s="118"/>
      <c r="AB399" s="117" t="s">
        <v>251</v>
      </c>
      <c r="AC399" s="118"/>
      <c r="AD399" s="119"/>
      <c r="AE399" s="123" t="s">
        <v>201</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202</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c r="A406" s="175"/>
      <c r="B406" s="172"/>
      <c r="C406" s="166"/>
      <c r="D406" s="172"/>
      <c r="E406" s="166"/>
      <c r="F406" s="167"/>
      <c r="G406" s="144" t="s">
        <v>200</v>
      </c>
      <c r="H406" s="118"/>
      <c r="I406" s="118"/>
      <c r="J406" s="118"/>
      <c r="K406" s="118"/>
      <c r="L406" s="118"/>
      <c r="M406" s="118"/>
      <c r="N406" s="118"/>
      <c r="O406" s="118"/>
      <c r="P406" s="119"/>
      <c r="Q406" s="143" t="s">
        <v>250</v>
      </c>
      <c r="R406" s="118"/>
      <c r="S406" s="118"/>
      <c r="T406" s="118"/>
      <c r="U406" s="118"/>
      <c r="V406" s="118"/>
      <c r="W406" s="118"/>
      <c r="X406" s="118"/>
      <c r="Y406" s="118"/>
      <c r="Z406" s="118"/>
      <c r="AA406" s="118"/>
      <c r="AB406" s="117" t="s">
        <v>251</v>
      </c>
      <c r="AC406" s="118"/>
      <c r="AD406" s="119"/>
      <c r="AE406" s="123" t="s">
        <v>201</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202</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c r="A413" s="175"/>
      <c r="B413" s="172"/>
      <c r="C413" s="166"/>
      <c r="D413" s="172"/>
      <c r="E413" s="166"/>
      <c r="F413" s="167"/>
      <c r="G413" s="144" t="s">
        <v>200</v>
      </c>
      <c r="H413" s="118"/>
      <c r="I413" s="118"/>
      <c r="J413" s="118"/>
      <c r="K413" s="118"/>
      <c r="L413" s="118"/>
      <c r="M413" s="118"/>
      <c r="N413" s="118"/>
      <c r="O413" s="118"/>
      <c r="P413" s="119"/>
      <c r="Q413" s="143" t="s">
        <v>250</v>
      </c>
      <c r="R413" s="118"/>
      <c r="S413" s="118"/>
      <c r="T413" s="118"/>
      <c r="U413" s="118"/>
      <c r="V413" s="118"/>
      <c r="W413" s="118"/>
      <c r="X413" s="118"/>
      <c r="Y413" s="118"/>
      <c r="Z413" s="118"/>
      <c r="AA413" s="118"/>
      <c r="AB413" s="117" t="s">
        <v>251</v>
      </c>
      <c r="AC413" s="118"/>
      <c r="AD413" s="119"/>
      <c r="AE413" s="123" t="s">
        <v>201</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202</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c r="A420" s="175"/>
      <c r="B420" s="172"/>
      <c r="C420" s="166"/>
      <c r="D420" s="172"/>
      <c r="E420" s="166"/>
      <c r="F420" s="167"/>
      <c r="G420" s="144" t="s">
        <v>200</v>
      </c>
      <c r="H420" s="118"/>
      <c r="I420" s="118"/>
      <c r="J420" s="118"/>
      <c r="K420" s="118"/>
      <c r="L420" s="118"/>
      <c r="M420" s="118"/>
      <c r="N420" s="118"/>
      <c r="O420" s="118"/>
      <c r="P420" s="119"/>
      <c r="Q420" s="143" t="s">
        <v>250</v>
      </c>
      <c r="R420" s="118"/>
      <c r="S420" s="118"/>
      <c r="T420" s="118"/>
      <c r="U420" s="118"/>
      <c r="V420" s="118"/>
      <c r="W420" s="118"/>
      <c r="X420" s="118"/>
      <c r="Y420" s="118"/>
      <c r="Z420" s="118"/>
      <c r="AA420" s="118"/>
      <c r="AB420" s="117" t="s">
        <v>251</v>
      </c>
      <c r="AC420" s="118"/>
      <c r="AD420" s="119"/>
      <c r="AE420" s="123" t="s">
        <v>201</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202</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customHeight="1">
      <c r="A427" s="175"/>
      <c r="B427" s="172"/>
      <c r="C427" s="166"/>
      <c r="D427" s="172"/>
      <c r="E427" s="110" t="s">
        <v>218</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1</v>
      </c>
    </row>
    <row r="428" spans="1:51" ht="20.100000000000001" customHeight="1">
      <c r="A428" s="175"/>
      <c r="B428" s="172"/>
      <c r="C428" s="166"/>
      <c r="D428" s="172"/>
      <c r="E428" s="113" t="s">
        <v>662</v>
      </c>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1</v>
      </c>
    </row>
    <row r="429" spans="1:51" ht="20.100000000000001" customHeight="1">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1</v>
      </c>
    </row>
    <row r="430" spans="1:51" ht="34.5" customHeight="1">
      <c r="A430" s="175"/>
      <c r="B430" s="172"/>
      <c r="C430" s="164" t="s">
        <v>582</v>
      </c>
      <c r="D430" s="917"/>
      <c r="E430" s="160" t="s">
        <v>310</v>
      </c>
      <c r="F430" s="883"/>
      <c r="G430" s="884" t="s">
        <v>203</v>
      </c>
      <c r="H430" s="111"/>
      <c r="I430" s="111"/>
      <c r="J430" s="885" t="s">
        <v>630</v>
      </c>
      <c r="K430" s="886"/>
      <c r="L430" s="886"/>
      <c r="M430" s="886"/>
      <c r="N430" s="886"/>
      <c r="O430" s="886"/>
      <c r="P430" s="886"/>
      <c r="Q430" s="886"/>
      <c r="R430" s="886"/>
      <c r="S430" s="886"/>
      <c r="T430" s="887"/>
      <c r="U430" s="576" t="s">
        <v>660</v>
      </c>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88"/>
      <c r="AY430" s="78" t="str">
        <f>IF(SUBSTITUTE($J$430,"-","")="","0","1")</f>
        <v>0</v>
      </c>
    </row>
    <row r="431" spans="1:51" ht="18.75" customHeight="1">
      <c r="A431" s="175"/>
      <c r="B431" s="172"/>
      <c r="C431" s="166"/>
      <c r="D431" s="172"/>
      <c r="E431" s="323" t="s">
        <v>192</v>
      </c>
      <c r="F431" s="324"/>
      <c r="G431" s="325" t="s">
        <v>189</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191</v>
      </c>
      <c r="AF431" s="317"/>
      <c r="AG431" s="317"/>
      <c r="AH431" s="318"/>
      <c r="AI431" s="319" t="s">
        <v>454</v>
      </c>
      <c r="AJ431" s="319"/>
      <c r="AK431" s="319"/>
      <c r="AL431" s="143"/>
      <c r="AM431" s="319" t="s">
        <v>455</v>
      </c>
      <c r="AN431" s="319"/>
      <c r="AO431" s="319"/>
      <c r="AP431" s="143"/>
      <c r="AQ431" s="143" t="s">
        <v>183</v>
      </c>
      <c r="AR431" s="118"/>
      <c r="AS431" s="118"/>
      <c r="AT431" s="119"/>
      <c r="AU431" s="124" t="s">
        <v>133</v>
      </c>
      <c r="AV431" s="124"/>
      <c r="AW431" s="124"/>
      <c r="AX431" s="125"/>
      <c r="AY431">
        <f>COUNTA($G$433)</f>
        <v>1</v>
      </c>
    </row>
    <row r="432" spans="1:51" ht="18.75" customHeight="1">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630</v>
      </c>
      <c r="AF432" s="186"/>
      <c r="AG432" s="121" t="s">
        <v>184</v>
      </c>
      <c r="AH432" s="122"/>
      <c r="AI432" s="320"/>
      <c r="AJ432" s="320"/>
      <c r="AK432" s="320"/>
      <c r="AL432" s="142"/>
      <c r="AM432" s="320"/>
      <c r="AN432" s="320"/>
      <c r="AO432" s="320"/>
      <c r="AP432" s="142"/>
      <c r="AQ432" s="235" t="s">
        <v>630</v>
      </c>
      <c r="AR432" s="186"/>
      <c r="AS432" s="121" t="s">
        <v>184</v>
      </c>
      <c r="AT432" s="122"/>
      <c r="AU432" s="186" t="s">
        <v>630</v>
      </c>
      <c r="AV432" s="186"/>
      <c r="AW432" s="121" t="s">
        <v>175</v>
      </c>
      <c r="AX432" s="181"/>
      <c r="AY432">
        <f>$AY$431</f>
        <v>1</v>
      </c>
    </row>
    <row r="433" spans="1:51" ht="23.25" customHeight="1">
      <c r="A433" s="175"/>
      <c r="B433" s="172"/>
      <c r="C433" s="166"/>
      <c r="D433" s="172"/>
      <c r="E433" s="323"/>
      <c r="F433" s="324"/>
      <c r="G433" s="92" t="s">
        <v>630</v>
      </c>
      <c r="H433" s="93"/>
      <c r="I433" s="93"/>
      <c r="J433" s="93"/>
      <c r="K433" s="93"/>
      <c r="L433" s="93"/>
      <c r="M433" s="93"/>
      <c r="N433" s="93"/>
      <c r="O433" s="93"/>
      <c r="P433" s="93"/>
      <c r="Q433" s="93"/>
      <c r="R433" s="93"/>
      <c r="S433" s="93"/>
      <c r="T433" s="93"/>
      <c r="U433" s="93"/>
      <c r="V433" s="93"/>
      <c r="W433" s="93"/>
      <c r="X433" s="94"/>
      <c r="Y433" s="187" t="s">
        <v>12</v>
      </c>
      <c r="Z433" s="188"/>
      <c r="AA433" s="189"/>
      <c r="AB433" s="199" t="s">
        <v>630</v>
      </c>
      <c r="AC433" s="199"/>
      <c r="AD433" s="199"/>
      <c r="AE433" s="321" t="s">
        <v>630</v>
      </c>
      <c r="AF433" s="193"/>
      <c r="AG433" s="193"/>
      <c r="AH433" s="193"/>
      <c r="AI433" s="321" t="s">
        <v>630</v>
      </c>
      <c r="AJ433" s="193"/>
      <c r="AK433" s="193"/>
      <c r="AL433" s="193"/>
      <c r="AM433" s="321" t="s">
        <v>680</v>
      </c>
      <c r="AN433" s="193"/>
      <c r="AO433" s="193"/>
      <c r="AP433" s="322"/>
      <c r="AQ433" s="321" t="s">
        <v>630</v>
      </c>
      <c r="AR433" s="193"/>
      <c r="AS433" s="193"/>
      <c r="AT433" s="322"/>
      <c r="AU433" s="193" t="s">
        <v>630</v>
      </c>
      <c r="AV433" s="193"/>
      <c r="AW433" s="193"/>
      <c r="AX433" s="194"/>
      <c r="AY433">
        <f t="shared" ref="AY433:AY435" si="63">$AY$431</f>
        <v>1</v>
      </c>
    </row>
    <row r="434" spans="1:51" ht="23.25" customHeight="1">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630</v>
      </c>
      <c r="AC434" s="191"/>
      <c r="AD434" s="191"/>
      <c r="AE434" s="321" t="s">
        <v>630</v>
      </c>
      <c r="AF434" s="193"/>
      <c r="AG434" s="193"/>
      <c r="AH434" s="322"/>
      <c r="AI434" s="321" t="s">
        <v>630</v>
      </c>
      <c r="AJ434" s="193"/>
      <c r="AK434" s="193"/>
      <c r="AL434" s="193"/>
      <c r="AM434" s="321" t="s">
        <v>680</v>
      </c>
      <c r="AN434" s="193"/>
      <c r="AO434" s="193"/>
      <c r="AP434" s="322"/>
      <c r="AQ434" s="321" t="s">
        <v>630</v>
      </c>
      <c r="AR434" s="193"/>
      <c r="AS434" s="193"/>
      <c r="AT434" s="322"/>
      <c r="AU434" s="193" t="s">
        <v>630</v>
      </c>
      <c r="AV434" s="193"/>
      <c r="AW434" s="193"/>
      <c r="AX434" s="194"/>
      <c r="AY434">
        <f t="shared" si="63"/>
        <v>1</v>
      </c>
    </row>
    <row r="435" spans="1:51" ht="23.25" customHeight="1">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7" t="s">
        <v>176</v>
      </c>
      <c r="AC435" s="567"/>
      <c r="AD435" s="567"/>
      <c r="AE435" s="321" t="s">
        <v>630</v>
      </c>
      <c r="AF435" s="193"/>
      <c r="AG435" s="193"/>
      <c r="AH435" s="322"/>
      <c r="AI435" s="321" t="s">
        <v>630</v>
      </c>
      <c r="AJ435" s="193"/>
      <c r="AK435" s="193"/>
      <c r="AL435" s="193"/>
      <c r="AM435" s="321" t="s">
        <v>680</v>
      </c>
      <c r="AN435" s="193"/>
      <c r="AO435" s="193"/>
      <c r="AP435" s="322"/>
      <c r="AQ435" s="321" t="s">
        <v>630</v>
      </c>
      <c r="AR435" s="193"/>
      <c r="AS435" s="193"/>
      <c r="AT435" s="322"/>
      <c r="AU435" s="193" t="s">
        <v>630</v>
      </c>
      <c r="AV435" s="193"/>
      <c r="AW435" s="193"/>
      <c r="AX435" s="194"/>
      <c r="AY435">
        <f t="shared" si="63"/>
        <v>1</v>
      </c>
    </row>
    <row r="436" spans="1:51" ht="18.75" hidden="1" customHeight="1">
      <c r="A436" s="175"/>
      <c r="B436" s="172"/>
      <c r="C436" s="166"/>
      <c r="D436" s="172"/>
      <c r="E436" s="323" t="s">
        <v>192</v>
      </c>
      <c r="F436" s="324"/>
      <c r="G436" s="325" t="s">
        <v>189</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191</v>
      </c>
      <c r="AF436" s="317"/>
      <c r="AG436" s="317"/>
      <c r="AH436" s="318"/>
      <c r="AI436" s="319" t="s">
        <v>454</v>
      </c>
      <c r="AJ436" s="319"/>
      <c r="AK436" s="319"/>
      <c r="AL436" s="143"/>
      <c r="AM436" s="319" t="s">
        <v>455</v>
      </c>
      <c r="AN436" s="319"/>
      <c r="AO436" s="319"/>
      <c r="AP436" s="143"/>
      <c r="AQ436" s="143" t="s">
        <v>183</v>
      </c>
      <c r="AR436" s="118"/>
      <c r="AS436" s="118"/>
      <c r="AT436" s="119"/>
      <c r="AU436" s="124" t="s">
        <v>133</v>
      </c>
      <c r="AV436" s="124"/>
      <c r="AW436" s="124"/>
      <c r="AX436" s="125"/>
      <c r="AY436">
        <f>COUNTA($G$438)</f>
        <v>0</v>
      </c>
    </row>
    <row r="437" spans="1:51" ht="18.75" hidden="1" customHeight="1">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184</v>
      </c>
      <c r="AH437" s="122"/>
      <c r="AI437" s="320"/>
      <c r="AJ437" s="320"/>
      <c r="AK437" s="320"/>
      <c r="AL437" s="142"/>
      <c r="AM437" s="320"/>
      <c r="AN437" s="320"/>
      <c r="AO437" s="320"/>
      <c r="AP437" s="142"/>
      <c r="AQ437" s="235"/>
      <c r="AR437" s="186"/>
      <c r="AS437" s="121" t="s">
        <v>184</v>
      </c>
      <c r="AT437" s="122"/>
      <c r="AU437" s="186"/>
      <c r="AV437" s="186"/>
      <c r="AW437" s="121" t="s">
        <v>175</v>
      </c>
      <c r="AX437" s="181"/>
      <c r="AY437">
        <f>$AY$436</f>
        <v>0</v>
      </c>
    </row>
    <row r="438" spans="1:51" ht="23.25" hidden="1" customHeight="1">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7" t="s">
        <v>176</v>
      </c>
      <c r="AC440" s="567"/>
      <c r="AD440" s="567"/>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c r="A441" s="175"/>
      <c r="B441" s="172"/>
      <c r="C441" s="166"/>
      <c r="D441" s="172"/>
      <c r="E441" s="323" t="s">
        <v>192</v>
      </c>
      <c r="F441" s="324"/>
      <c r="G441" s="325" t="s">
        <v>189</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191</v>
      </c>
      <c r="AF441" s="317"/>
      <c r="AG441" s="317"/>
      <c r="AH441" s="318"/>
      <c r="AI441" s="319" t="s">
        <v>454</v>
      </c>
      <c r="AJ441" s="319"/>
      <c r="AK441" s="319"/>
      <c r="AL441" s="143"/>
      <c r="AM441" s="319" t="s">
        <v>455</v>
      </c>
      <c r="AN441" s="319"/>
      <c r="AO441" s="319"/>
      <c r="AP441" s="143"/>
      <c r="AQ441" s="143" t="s">
        <v>183</v>
      </c>
      <c r="AR441" s="118"/>
      <c r="AS441" s="118"/>
      <c r="AT441" s="119"/>
      <c r="AU441" s="124" t="s">
        <v>133</v>
      </c>
      <c r="AV441" s="124"/>
      <c r="AW441" s="124"/>
      <c r="AX441" s="125"/>
      <c r="AY441">
        <f>COUNTA($G$443)</f>
        <v>0</v>
      </c>
    </row>
    <row r="442" spans="1:51" ht="18.75" hidden="1" customHeight="1">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184</v>
      </c>
      <c r="AH442" s="122"/>
      <c r="AI442" s="320"/>
      <c r="AJ442" s="320"/>
      <c r="AK442" s="320"/>
      <c r="AL442" s="142"/>
      <c r="AM442" s="320"/>
      <c r="AN442" s="320"/>
      <c r="AO442" s="320"/>
      <c r="AP442" s="142"/>
      <c r="AQ442" s="235"/>
      <c r="AR442" s="186"/>
      <c r="AS442" s="121" t="s">
        <v>184</v>
      </c>
      <c r="AT442" s="122"/>
      <c r="AU442" s="186"/>
      <c r="AV442" s="186"/>
      <c r="AW442" s="121" t="s">
        <v>175</v>
      </c>
      <c r="AX442" s="181"/>
      <c r="AY442">
        <f>$AY$441</f>
        <v>0</v>
      </c>
    </row>
    <row r="443" spans="1:51" ht="23.25" hidden="1" customHeight="1">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7" t="s">
        <v>176</v>
      </c>
      <c r="AC445" s="567"/>
      <c r="AD445" s="567"/>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c r="A446" s="175"/>
      <c r="B446" s="172"/>
      <c r="C446" s="166"/>
      <c r="D446" s="172"/>
      <c r="E446" s="323" t="s">
        <v>192</v>
      </c>
      <c r="F446" s="324"/>
      <c r="G446" s="325" t="s">
        <v>189</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191</v>
      </c>
      <c r="AF446" s="317"/>
      <c r="AG446" s="317"/>
      <c r="AH446" s="318"/>
      <c r="AI446" s="319" t="s">
        <v>454</v>
      </c>
      <c r="AJ446" s="319"/>
      <c r="AK446" s="319"/>
      <c r="AL446" s="143"/>
      <c r="AM446" s="319" t="s">
        <v>455</v>
      </c>
      <c r="AN446" s="319"/>
      <c r="AO446" s="319"/>
      <c r="AP446" s="143"/>
      <c r="AQ446" s="143" t="s">
        <v>183</v>
      </c>
      <c r="AR446" s="118"/>
      <c r="AS446" s="118"/>
      <c r="AT446" s="119"/>
      <c r="AU446" s="124" t="s">
        <v>133</v>
      </c>
      <c r="AV446" s="124"/>
      <c r="AW446" s="124"/>
      <c r="AX446" s="125"/>
      <c r="AY446">
        <f>COUNTA($G$448)</f>
        <v>0</v>
      </c>
    </row>
    <row r="447" spans="1:51" ht="18.75" hidden="1" customHeight="1">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184</v>
      </c>
      <c r="AH447" s="122"/>
      <c r="AI447" s="320"/>
      <c r="AJ447" s="320"/>
      <c r="AK447" s="320"/>
      <c r="AL447" s="142"/>
      <c r="AM447" s="320"/>
      <c r="AN447" s="320"/>
      <c r="AO447" s="320"/>
      <c r="AP447" s="142"/>
      <c r="AQ447" s="235"/>
      <c r="AR447" s="186"/>
      <c r="AS447" s="121" t="s">
        <v>184</v>
      </c>
      <c r="AT447" s="122"/>
      <c r="AU447" s="186"/>
      <c r="AV447" s="186"/>
      <c r="AW447" s="121" t="s">
        <v>175</v>
      </c>
      <c r="AX447" s="181"/>
      <c r="AY447">
        <f>$AY$446</f>
        <v>0</v>
      </c>
    </row>
    <row r="448" spans="1:51" ht="23.25" hidden="1" customHeight="1">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7" t="s">
        <v>176</v>
      </c>
      <c r="AC450" s="567"/>
      <c r="AD450" s="567"/>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c r="A451" s="175"/>
      <c r="B451" s="172"/>
      <c r="C451" s="166"/>
      <c r="D451" s="172"/>
      <c r="E451" s="323" t="s">
        <v>192</v>
      </c>
      <c r="F451" s="324"/>
      <c r="G451" s="325" t="s">
        <v>189</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191</v>
      </c>
      <c r="AF451" s="317"/>
      <c r="AG451" s="317"/>
      <c r="AH451" s="318"/>
      <c r="AI451" s="319" t="s">
        <v>454</v>
      </c>
      <c r="AJ451" s="319"/>
      <c r="AK451" s="319"/>
      <c r="AL451" s="143"/>
      <c r="AM451" s="319" t="s">
        <v>455</v>
      </c>
      <c r="AN451" s="319"/>
      <c r="AO451" s="319"/>
      <c r="AP451" s="143"/>
      <c r="AQ451" s="143" t="s">
        <v>183</v>
      </c>
      <c r="AR451" s="118"/>
      <c r="AS451" s="118"/>
      <c r="AT451" s="119"/>
      <c r="AU451" s="124" t="s">
        <v>133</v>
      </c>
      <c r="AV451" s="124"/>
      <c r="AW451" s="124"/>
      <c r="AX451" s="125"/>
      <c r="AY451">
        <f>COUNTA($G$453)</f>
        <v>0</v>
      </c>
    </row>
    <row r="452" spans="1:51" ht="18.75" hidden="1" customHeight="1">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184</v>
      </c>
      <c r="AH452" s="122"/>
      <c r="AI452" s="320"/>
      <c r="AJ452" s="320"/>
      <c r="AK452" s="320"/>
      <c r="AL452" s="142"/>
      <c r="AM452" s="320"/>
      <c r="AN452" s="320"/>
      <c r="AO452" s="320"/>
      <c r="AP452" s="142"/>
      <c r="AQ452" s="235"/>
      <c r="AR452" s="186"/>
      <c r="AS452" s="121" t="s">
        <v>184</v>
      </c>
      <c r="AT452" s="122"/>
      <c r="AU452" s="186"/>
      <c r="AV452" s="186"/>
      <c r="AW452" s="121" t="s">
        <v>175</v>
      </c>
      <c r="AX452" s="181"/>
      <c r="AY452">
        <f>$AY$451</f>
        <v>0</v>
      </c>
    </row>
    <row r="453" spans="1:51" ht="23.25" hidden="1" customHeight="1">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7" t="s">
        <v>176</v>
      </c>
      <c r="AC455" s="567"/>
      <c r="AD455" s="567"/>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c r="A456" s="175"/>
      <c r="B456" s="172"/>
      <c r="C456" s="166"/>
      <c r="D456" s="172"/>
      <c r="E456" s="323" t="s">
        <v>193</v>
      </c>
      <c r="F456" s="324"/>
      <c r="G456" s="325" t="s">
        <v>190</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191</v>
      </c>
      <c r="AF456" s="317"/>
      <c r="AG456" s="317"/>
      <c r="AH456" s="318"/>
      <c r="AI456" s="319" t="s">
        <v>454</v>
      </c>
      <c r="AJ456" s="319"/>
      <c r="AK456" s="319"/>
      <c r="AL456" s="143"/>
      <c r="AM456" s="319" t="s">
        <v>455</v>
      </c>
      <c r="AN456" s="319"/>
      <c r="AO456" s="319"/>
      <c r="AP456" s="143"/>
      <c r="AQ456" s="143" t="s">
        <v>183</v>
      </c>
      <c r="AR456" s="118"/>
      <c r="AS456" s="118"/>
      <c r="AT456" s="119"/>
      <c r="AU456" s="124" t="s">
        <v>133</v>
      </c>
      <c r="AV456" s="124"/>
      <c r="AW456" s="124"/>
      <c r="AX456" s="125"/>
      <c r="AY456">
        <f>COUNTA($G$458)</f>
        <v>1</v>
      </c>
    </row>
    <row r="457" spans="1:51" ht="18.75" customHeight="1">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630</v>
      </c>
      <c r="AF457" s="186"/>
      <c r="AG457" s="121" t="s">
        <v>184</v>
      </c>
      <c r="AH457" s="122"/>
      <c r="AI457" s="320"/>
      <c r="AJ457" s="320"/>
      <c r="AK457" s="320"/>
      <c r="AL457" s="142"/>
      <c r="AM457" s="320"/>
      <c r="AN457" s="320"/>
      <c r="AO457" s="320"/>
      <c r="AP457" s="142"/>
      <c r="AQ457" s="235" t="s">
        <v>630</v>
      </c>
      <c r="AR457" s="186"/>
      <c r="AS457" s="121" t="s">
        <v>184</v>
      </c>
      <c r="AT457" s="122"/>
      <c r="AU457" s="186" t="s">
        <v>630</v>
      </c>
      <c r="AV457" s="186"/>
      <c r="AW457" s="121" t="s">
        <v>175</v>
      </c>
      <c r="AX457" s="181"/>
      <c r="AY457">
        <f>$AY$456</f>
        <v>1</v>
      </c>
    </row>
    <row r="458" spans="1:51" ht="23.25" customHeight="1">
      <c r="A458" s="175"/>
      <c r="B458" s="172"/>
      <c r="C458" s="166"/>
      <c r="D458" s="172"/>
      <c r="E458" s="323"/>
      <c r="F458" s="324"/>
      <c r="G458" s="92" t="s">
        <v>630</v>
      </c>
      <c r="H458" s="93"/>
      <c r="I458" s="93"/>
      <c r="J458" s="93"/>
      <c r="K458" s="93"/>
      <c r="L458" s="93"/>
      <c r="M458" s="93"/>
      <c r="N458" s="93"/>
      <c r="O458" s="93"/>
      <c r="P458" s="93"/>
      <c r="Q458" s="93"/>
      <c r="R458" s="93"/>
      <c r="S458" s="93"/>
      <c r="T458" s="93"/>
      <c r="U458" s="93"/>
      <c r="V458" s="93"/>
      <c r="W458" s="93"/>
      <c r="X458" s="94"/>
      <c r="Y458" s="187" t="s">
        <v>12</v>
      </c>
      <c r="Z458" s="188"/>
      <c r="AA458" s="189"/>
      <c r="AB458" s="199" t="s">
        <v>630</v>
      </c>
      <c r="AC458" s="199"/>
      <c r="AD458" s="199"/>
      <c r="AE458" s="321" t="s">
        <v>630</v>
      </c>
      <c r="AF458" s="193"/>
      <c r="AG458" s="193"/>
      <c r="AH458" s="193"/>
      <c r="AI458" s="321" t="s">
        <v>630</v>
      </c>
      <c r="AJ458" s="193"/>
      <c r="AK458" s="193"/>
      <c r="AL458" s="193"/>
      <c r="AM458" s="321" t="s">
        <v>680</v>
      </c>
      <c r="AN458" s="193"/>
      <c r="AO458" s="193"/>
      <c r="AP458" s="322"/>
      <c r="AQ458" s="321" t="s">
        <v>630</v>
      </c>
      <c r="AR458" s="193"/>
      <c r="AS458" s="193"/>
      <c r="AT458" s="322"/>
      <c r="AU458" s="193" t="s">
        <v>630</v>
      </c>
      <c r="AV458" s="193"/>
      <c r="AW458" s="193"/>
      <c r="AX458" s="194"/>
      <c r="AY458">
        <f t="shared" ref="AY458:AY460" si="68">$AY$456</f>
        <v>1</v>
      </c>
    </row>
    <row r="459" spans="1:51" ht="23.25" customHeight="1">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630</v>
      </c>
      <c r="AC459" s="191"/>
      <c r="AD459" s="191"/>
      <c r="AE459" s="321" t="s">
        <v>630</v>
      </c>
      <c r="AF459" s="193"/>
      <c r="AG459" s="193"/>
      <c r="AH459" s="322"/>
      <c r="AI459" s="321" t="s">
        <v>630</v>
      </c>
      <c r="AJ459" s="193"/>
      <c r="AK459" s="193"/>
      <c r="AL459" s="193"/>
      <c r="AM459" s="321" t="s">
        <v>680</v>
      </c>
      <c r="AN459" s="193"/>
      <c r="AO459" s="193"/>
      <c r="AP459" s="322"/>
      <c r="AQ459" s="321" t="s">
        <v>630</v>
      </c>
      <c r="AR459" s="193"/>
      <c r="AS459" s="193"/>
      <c r="AT459" s="322"/>
      <c r="AU459" s="193" t="s">
        <v>630</v>
      </c>
      <c r="AV459" s="193"/>
      <c r="AW459" s="193"/>
      <c r="AX459" s="194"/>
      <c r="AY459">
        <f t="shared" si="68"/>
        <v>1</v>
      </c>
    </row>
    <row r="460" spans="1:51" ht="23.25" customHeight="1">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7" t="s">
        <v>14</v>
      </c>
      <c r="AC460" s="567"/>
      <c r="AD460" s="567"/>
      <c r="AE460" s="321" t="s">
        <v>630</v>
      </c>
      <c r="AF460" s="193"/>
      <c r="AG460" s="193"/>
      <c r="AH460" s="322"/>
      <c r="AI460" s="321" t="s">
        <v>630</v>
      </c>
      <c r="AJ460" s="193"/>
      <c r="AK460" s="193"/>
      <c r="AL460" s="193"/>
      <c r="AM460" s="321" t="s">
        <v>680</v>
      </c>
      <c r="AN460" s="193"/>
      <c r="AO460" s="193"/>
      <c r="AP460" s="322"/>
      <c r="AQ460" s="321" t="s">
        <v>630</v>
      </c>
      <c r="AR460" s="193"/>
      <c r="AS460" s="193"/>
      <c r="AT460" s="322"/>
      <c r="AU460" s="193" t="s">
        <v>630</v>
      </c>
      <c r="AV460" s="193"/>
      <c r="AW460" s="193"/>
      <c r="AX460" s="194"/>
      <c r="AY460">
        <f t="shared" si="68"/>
        <v>1</v>
      </c>
    </row>
    <row r="461" spans="1:51" ht="18.75" hidden="1" customHeight="1">
      <c r="A461" s="175"/>
      <c r="B461" s="172"/>
      <c r="C461" s="166"/>
      <c r="D461" s="172"/>
      <c r="E461" s="323" t="s">
        <v>193</v>
      </c>
      <c r="F461" s="324"/>
      <c r="G461" s="325" t="s">
        <v>190</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191</v>
      </c>
      <c r="AF461" s="317"/>
      <c r="AG461" s="317"/>
      <c r="AH461" s="318"/>
      <c r="AI461" s="319" t="s">
        <v>454</v>
      </c>
      <c r="AJ461" s="319"/>
      <c r="AK461" s="319"/>
      <c r="AL461" s="143"/>
      <c r="AM461" s="319" t="s">
        <v>455</v>
      </c>
      <c r="AN461" s="319"/>
      <c r="AO461" s="319"/>
      <c r="AP461" s="143"/>
      <c r="AQ461" s="143" t="s">
        <v>183</v>
      </c>
      <c r="AR461" s="118"/>
      <c r="AS461" s="118"/>
      <c r="AT461" s="119"/>
      <c r="AU461" s="124" t="s">
        <v>133</v>
      </c>
      <c r="AV461" s="124"/>
      <c r="AW461" s="124"/>
      <c r="AX461" s="125"/>
      <c r="AY461">
        <f>COUNTA($G$463)</f>
        <v>0</v>
      </c>
    </row>
    <row r="462" spans="1:51" ht="18.75" hidden="1" customHeight="1">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184</v>
      </c>
      <c r="AH462" s="122"/>
      <c r="AI462" s="320"/>
      <c r="AJ462" s="320"/>
      <c r="AK462" s="320"/>
      <c r="AL462" s="142"/>
      <c r="AM462" s="320"/>
      <c r="AN462" s="320"/>
      <c r="AO462" s="320"/>
      <c r="AP462" s="142"/>
      <c r="AQ462" s="235"/>
      <c r="AR462" s="186"/>
      <c r="AS462" s="121" t="s">
        <v>184</v>
      </c>
      <c r="AT462" s="122"/>
      <c r="AU462" s="186"/>
      <c r="AV462" s="186"/>
      <c r="AW462" s="121" t="s">
        <v>175</v>
      </c>
      <c r="AX462" s="181"/>
      <c r="AY462">
        <f>$AY$461</f>
        <v>0</v>
      </c>
    </row>
    <row r="463" spans="1:51" ht="23.25" hidden="1" customHeight="1">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7" t="s">
        <v>14</v>
      </c>
      <c r="AC465" s="567"/>
      <c r="AD465" s="567"/>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c r="A466" s="175"/>
      <c r="B466" s="172"/>
      <c r="C466" s="166"/>
      <c r="D466" s="172"/>
      <c r="E466" s="323" t="s">
        <v>193</v>
      </c>
      <c r="F466" s="324"/>
      <c r="G466" s="325" t="s">
        <v>190</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191</v>
      </c>
      <c r="AF466" s="317"/>
      <c r="AG466" s="317"/>
      <c r="AH466" s="318"/>
      <c r="AI466" s="319" t="s">
        <v>454</v>
      </c>
      <c r="AJ466" s="319"/>
      <c r="AK466" s="319"/>
      <c r="AL466" s="143"/>
      <c r="AM466" s="319" t="s">
        <v>455</v>
      </c>
      <c r="AN466" s="319"/>
      <c r="AO466" s="319"/>
      <c r="AP466" s="143"/>
      <c r="AQ466" s="143" t="s">
        <v>183</v>
      </c>
      <c r="AR466" s="118"/>
      <c r="AS466" s="118"/>
      <c r="AT466" s="119"/>
      <c r="AU466" s="124" t="s">
        <v>133</v>
      </c>
      <c r="AV466" s="124"/>
      <c r="AW466" s="124"/>
      <c r="AX466" s="125"/>
      <c r="AY466">
        <f>COUNTA($G$468)</f>
        <v>0</v>
      </c>
    </row>
    <row r="467" spans="1:51" ht="18.75" hidden="1" customHeight="1">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184</v>
      </c>
      <c r="AH467" s="122"/>
      <c r="AI467" s="320"/>
      <c r="AJ467" s="320"/>
      <c r="AK467" s="320"/>
      <c r="AL467" s="142"/>
      <c r="AM467" s="320"/>
      <c r="AN467" s="320"/>
      <c r="AO467" s="320"/>
      <c r="AP467" s="142"/>
      <c r="AQ467" s="235"/>
      <c r="AR467" s="186"/>
      <c r="AS467" s="121" t="s">
        <v>184</v>
      </c>
      <c r="AT467" s="122"/>
      <c r="AU467" s="186"/>
      <c r="AV467" s="186"/>
      <c r="AW467" s="121" t="s">
        <v>175</v>
      </c>
      <c r="AX467" s="181"/>
      <c r="AY467">
        <f>$AY$466</f>
        <v>0</v>
      </c>
    </row>
    <row r="468" spans="1:51" ht="23.25" hidden="1" customHeight="1">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7" t="s">
        <v>14</v>
      </c>
      <c r="AC470" s="567"/>
      <c r="AD470" s="567"/>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c r="A471" s="175"/>
      <c r="B471" s="172"/>
      <c r="C471" s="166"/>
      <c r="D471" s="172"/>
      <c r="E471" s="323" t="s">
        <v>193</v>
      </c>
      <c r="F471" s="324"/>
      <c r="G471" s="325" t="s">
        <v>190</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191</v>
      </c>
      <c r="AF471" s="317"/>
      <c r="AG471" s="317"/>
      <c r="AH471" s="318"/>
      <c r="AI471" s="319" t="s">
        <v>454</v>
      </c>
      <c r="AJ471" s="319"/>
      <c r="AK471" s="319"/>
      <c r="AL471" s="143"/>
      <c r="AM471" s="319" t="s">
        <v>455</v>
      </c>
      <c r="AN471" s="319"/>
      <c r="AO471" s="319"/>
      <c r="AP471" s="143"/>
      <c r="AQ471" s="143" t="s">
        <v>183</v>
      </c>
      <c r="AR471" s="118"/>
      <c r="AS471" s="118"/>
      <c r="AT471" s="119"/>
      <c r="AU471" s="124" t="s">
        <v>133</v>
      </c>
      <c r="AV471" s="124"/>
      <c r="AW471" s="124"/>
      <c r="AX471" s="125"/>
      <c r="AY471">
        <f>COUNTA($G$473)</f>
        <v>0</v>
      </c>
    </row>
    <row r="472" spans="1:51" ht="18.75" hidden="1" customHeight="1">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184</v>
      </c>
      <c r="AH472" s="122"/>
      <c r="AI472" s="320"/>
      <c r="AJ472" s="320"/>
      <c r="AK472" s="320"/>
      <c r="AL472" s="142"/>
      <c r="AM472" s="320"/>
      <c r="AN472" s="320"/>
      <c r="AO472" s="320"/>
      <c r="AP472" s="142"/>
      <c r="AQ472" s="235"/>
      <c r="AR472" s="186"/>
      <c r="AS472" s="121" t="s">
        <v>184</v>
      </c>
      <c r="AT472" s="122"/>
      <c r="AU472" s="186"/>
      <c r="AV472" s="186"/>
      <c r="AW472" s="121" t="s">
        <v>175</v>
      </c>
      <c r="AX472" s="181"/>
      <c r="AY472">
        <f>$AY$471</f>
        <v>0</v>
      </c>
    </row>
    <row r="473" spans="1:51" ht="23.25" hidden="1" customHeight="1">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7" t="s">
        <v>14</v>
      </c>
      <c r="AC475" s="567"/>
      <c r="AD475" s="567"/>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c r="A476" s="175"/>
      <c r="B476" s="172"/>
      <c r="C476" s="166"/>
      <c r="D476" s="172"/>
      <c r="E476" s="323" t="s">
        <v>193</v>
      </c>
      <c r="F476" s="324"/>
      <c r="G476" s="325" t="s">
        <v>190</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191</v>
      </c>
      <c r="AF476" s="317"/>
      <c r="AG476" s="317"/>
      <c r="AH476" s="318"/>
      <c r="AI476" s="319" t="s">
        <v>454</v>
      </c>
      <c r="AJ476" s="319"/>
      <c r="AK476" s="319"/>
      <c r="AL476" s="143"/>
      <c r="AM476" s="319" t="s">
        <v>455</v>
      </c>
      <c r="AN476" s="319"/>
      <c r="AO476" s="319"/>
      <c r="AP476" s="143"/>
      <c r="AQ476" s="143" t="s">
        <v>183</v>
      </c>
      <c r="AR476" s="118"/>
      <c r="AS476" s="118"/>
      <c r="AT476" s="119"/>
      <c r="AU476" s="124" t="s">
        <v>133</v>
      </c>
      <c r="AV476" s="124"/>
      <c r="AW476" s="124"/>
      <c r="AX476" s="125"/>
      <c r="AY476">
        <f>COUNTA($G$478)</f>
        <v>0</v>
      </c>
    </row>
    <row r="477" spans="1:51" ht="18.75" hidden="1" customHeight="1">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184</v>
      </c>
      <c r="AH477" s="122"/>
      <c r="AI477" s="320"/>
      <c r="AJ477" s="320"/>
      <c r="AK477" s="320"/>
      <c r="AL477" s="142"/>
      <c r="AM477" s="320"/>
      <c r="AN477" s="320"/>
      <c r="AO477" s="320"/>
      <c r="AP477" s="142"/>
      <c r="AQ477" s="235"/>
      <c r="AR477" s="186"/>
      <c r="AS477" s="121" t="s">
        <v>184</v>
      </c>
      <c r="AT477" s="122"/>
      <c r="AU477" s="186"/>
      <c r="AV477" s="186"/>
      <c r="AW477" s="121" t="s">
        <v>175</v>
      </c>
      <c r="AX477" s="181"/>
      <c r="AY477">
        <f>$AY$476</f>
        <v>0</v>
      </c>
    </row>
    <row r="478" spans="1:51" ht="23.25" hidden="1" customHeight="1">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7" t="s">
        <v>14</v>
      </c>
      <c r="AC480" s="567"/>
      <c r="AD480" s="567"/>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c r="A481" s="175"/>
      <c r="B481" s="172"/>
      <c r="C481" s="166"/>
      <c r="D481" s="172"/>
      <c r="E481" s="110" t="s">
        <v>318</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c r="A482" s="175"/>
      <c r="B482" s="172"/>
      <c r="C482" s="166"/>
      <c r="D482" s="172"/>
      <c r="E482" s="113" t="s">
        <v>680</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c r="A484" s="175"/>
      <c r="B484" s="172"/>
      <c r="C484" s="166"/>
      <c r="D484" s="172"/>
      <c r="E484" s="160" t="s">
        <v>313</v>
      </c>
      <c r="F484" s="161"/>
      <c r="G484" s="884" t="s">
        <v>203</v>
      </c>
      <c r="H484" s="111"/>
      <c r="I484" s="111"/>
      <c r="J484" s="885"/>
      <c r="K484" s="886"/>
      <c r="L484" s="886"/>
      <c r="M484" s="886"/>
      <c r="N484" s="886"/>
      <c r="O484" s="886"/>
      <c r="P484" s="886"/>
      <c r="Q484" s="886"/>
      <c r="R484" s="886"/>
      <c r="S484" s="886"/>
      <c r="T484" s="887"/>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88"/>
      <c r="AY484" s="78" t="str">
        <f>IF(SUBSTITUTE($J$484,"-","")="","0","1")</f>
        <v>0</v>
      </c>
    </row>
    <row r="485" spans="1:51" ht="18.75" hidden="1" customHeight="1">
      <c r="A485" s="175"/>
      <c r="B485" s="172"/>
      <c r="C485" s="166"/>
      <c r="D485" s="172"/>
      <c r="E485" s="323" t="s">
        <v>192</v>
      </c>
      <c r="F485" s="324"/>
      <c r="G485" s="325" t="s">
        <v>189</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191</v>
      </c>
      <c r="AF485" s="317"/>
      <c r="AG485" s="317"/>
      <c r="AH485" s="318"/>
      <c r="AI485" s="319" t="s">
        <v>454</v>
      </c>
      <c r="AJ485" s="319"/>
      <c r="AK485" s="319"/>
      <c r="AL485" s="143"/>
      <c r="AM485" s="319" t="s">
        <v>455</v>
      </c>
      <c r="AN485" s="319"/>
      <c r="AO485" s="319"/>
      <c r="AP485" s="143"/>
      <c r="AQ485" s="143" t="s">
        <v>183</v>
      </c>
      <c r="AR485" s="118"/>
      <c r="AS485" s="118"/>
      <c r="AT485" s="119"/>
      <c r="AU485" s="124" t="s">
        <v>133</v>
      </c>
      <c r="AV485" s="124"/>
      <c r="AW485" s="124"/>
      <c r="AX485" s="125"/>
      <c r="AY485">
        <f>COUNTA($G$487)</f>
        <v>0</v>
      </c>
    </row>
    <row r="486" spans="1:51" ht="18.75" hidden="1" customHeight="1">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184</v>
      </c>
      <c r="AH486" s="122"/>
      <c r="AI486" s="320"/>
      <c r="AJ486" s="320"/>
      <c r="AK486" s="320"/>
      <c r="AL486" s="142"/>
      <c r="AM486" s="320"/>
      <c r="AN486" s="320"/>
      <c r="AO486" s="320"/>
      <c r="AP486" s="142"/>
      <c r="AQ486" s="235"/>
      <c r="AR486" s="186"/>
      <c r="AS486" s="121" t="s">
        <v>184</v>
      </c>
      <c r="AT486" s="122"/>
      <c r="AU486" s="186"/>
      <c r="AV486" s="186"/>
      <c r="AW486" s="121" t="s">
        <v>175</v>
      </c>
      <c r="AX486" s="181"/>
      <c r="AY486">
        <f>$AY$485</f>
        <v>0</v>
      </c>
    </row>
    <row r="487" spans="1:51" ht="23.25" hidden="1" customHeight="1">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7" t="s">
        <v>176</v>
      </c>
      <c r="AC489" s="567"/>
      <c r="AD489" s="567"/>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c r="A490" s="175"/>
      <c r="B490" s="172"/>
      <c r="C490" s="166"/>
      <c r="D490" s="172"/>
      <c r="E490" s="323" t="s">
        <v>192</v>
      </c>
      <c r="F490" s="324"/>
      <c r="G490" s="325" t="s">
        <v>189</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191</v>
      </c>
      <c r="AF490" s="317"/>
      <c r="AG490" s="317"/>
      <c r="AH490" s="318"/>
      <c r="AI490" s="319" t="s">
        <v>454</v>
      </c>
      <c r="AJ490" s="319"/>
      <c r="AK490" s="319"/>
      <c r="AL490" s="143"/>
      <c r="AM490" s="319" t="s">
        <v>455</v>
      </c>
      <c r="AN490" s="319"/>
      <c r="AO490" s="319"/>
      <c r="AP490" s="143"/>
      <c r="AQ490" s="143" t="s">
        <v>183</v>
      </c>
      <c r="AR490" s="118"/>
      <c r="AS490" s="118"/>
      <c r="AT490" s="119"/>
      <c r="AU490" s="124" t="s">
        <v>133</v>
      </c>
      <c r="AV490" s="124"/>
      <c r="AW490" s="124"/>
      <c r="AX490" s="125"/>
      <c r="AY490">
        <f>COUNTA($G$492)</f>
        <v>0</v>
      </c>
    </row>
    <row r="491" spans="1:51" ht="18.75" hidden="1" customHeight="1">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184</v>
      </c>
      <c r="AH491" s="122"/>
      <c r="AI491" s="320"/>
      <c r="AJ491" s="320"/>
      <c r="AK491" s="320"/>
      <c r="AL491" s="142"/>
      <c r="AM491" s="320"/>
      <c r="AN491" s="320"/>
      <c r="AO491" s="320"/>
      <c r="AP491" s="142"/>
      <c r="AQ491" s="235"/>
      <c r="AR491" s="186"/>
      <c r="AS491" s="121" t="s">
        <v>184</v>
      </c>
      <c r="AT491" s="122"/>
      <c r="AU491" s="186"/>
      <c r="AV491" s="186"/>
      <c r="AW491" s="121" t="s">
        <v>175</v>
      </c>
      <c r="AX491" s="181"/>
      <c r="AY491">
        <f>$AY$490</f>
        <v>0</v>
      </c>
    </row>
    <row r="492" spans="1:51" ht="23.25" hidden="1" customHeight="1">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7" t="s">
        <v>176</v>
      </c>
      <c r="AC494" s="567"/>
      <c r="AD494" s="567"/>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c r="A495" s="175"/>
      <c r="B495" s="172"/>
      <c r="C495" s="166"/>
      <c r="D495" s="172"/>
      <c r="E495" s="323" t="s">
        <v>192</v>
      </c>
      <c r="F495" s="324"/>
      <c r="G495" s="325" t="s">
        <v>189</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191</v>
      </c>
      <c r="AF495" s="317"/>
      <c r="AG495" s="317"/>
      <c r="AH495" s="318"/>
      <c r="AI495" s="319" t="s">
        <v>454</v>
      </c>
      <c r="AJ495" s="319"/>
      <c r="AK495" s="319"/>
      <c r="AL495" s="143"/>
      <c r="AM495" s="319" t="s">
        <v>455</v>
      </c>
      <c r="AN495" s="319"/>
      <c r="AO495" s="319"/>
      <c r="AP495" s="143"/>
      <c r="AQ495" s="143" t="s">
        <v>183</v>
      </c>
      <c r="AR495" s="118"/>
      <c r="AS495" s="118"/>
      <c r="AT495" s="119"/>
      <c r="AU495" s="124" t="s">
        <v>133</v>
      </c>
      <c r="AV495" s="124"/>
      <c r="AW495" s="124"/>
      <c r="AX495" s="125"/>
      <c r="AY495">
        <f>COUNTA($G$497)</f>
        <v>0</v>
      </c>
    </row>
    <row r="496" spans="1:51" ht="18.75" hidden="1" customHeight="1">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184</v>
      </c>
      <c r="AH496" s="122"/>
      <c r="AI496" s="320"/>
      <c r="AJ496" s="320"/>
      <c r="AK496" s="320"/>
      <c r="AL496" s="142"/>
      <c r="AM496" s="320"/>
      <c r="AN496" s="320"/>
      <c r="AO496" s="320"/>
      <c r="AP496" s="142"/>
      <c r="AQ496" s="235"/>
      <c r="AR496" s="186"/>
      <c r="AS496" s="121" t="s">
        <v>184</v>
      </c>
      <c r="AT496" s="122"/>
      <c r="AU496" s="186"/>
      <c r="AV496" s="186"/>
      <c r="AW496" s="121" t="s">
        <v>175</v>
      </c>
      <c r="AX496" s="181"/>
      <c r="AY496">
        <f>$AY$495</f>
        <v>0</v>
      </c>
    </row>
    <row r="497" spans="1:51" ht="23.25" hidden="1" customHeight="1">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7" t="s">
        <v>176</v>
      </c>
      <c r="AC499" s="567"/>
      <c r="AD499" s="567"/>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c r="A500" s="175"/>
      <c r="B500" s="172"/>
      <c r="C500" s="166"/>
      <c r="D500" s="172"/>
      <c r="E500" s="323" t="s">
        <v>192</v>
      </c>
      <c r="F500" s="324"/>
      <c r="G500" s="325" t="s">
        <v>189</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191</v>
      </c>
      <c r="AF500" s="317"/>
      <c r="AG500" s="317"/>
      <c r="AH500" s="318"/>
      <c r="AI500" s="319" t="s">
        <v>454</v>
      </c>
      <c r="AJ500" s="319"/>
      <c r="AK500" s="319"/>
      <c r="AL500" s="143"/>
      <c r="AM500" s="319" t="s">
        <v>455</v>
      </c>
      <c r="AN500" s="319"/>
      <c r="AO500" s="319"/>
      <c r="AP500" s="143"/>
      <c r="AQ500" s="143" t="s">
        <v>183</v>
      </c>
      <c r="AR500" s="118"/>
      <c r="AS500" s="118"/>
      <c r="AT500" s="119"/>
      <c r="AU500" s="124" t="s">
        <v>133</v>
      </c>
      <c r="AV500" s="124"/>
      <c r="AW500" s="124"/>
      <c r="AX500" s="125"/>
      <c r="AY500">
        <f>COUNTA($G$502)</f>
        <v>0</v>
      </c>
    </row>
    <row r="501" spans="1:51" ht="18.75" hidden="1" customHeight="1">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184</v>
      </c>
      <c r="AH501" s="122"/>
      <c r="AI501" s="320"/>
      <c r="AJ501" s="320"/>
      <c r="AK501" s="320"/>
      <c r="AL501" s="142"/>
      <c r="AM501" s="320"/>
      <c r="AN501" s="320"/>
      <c r="AO501" s="320"/>
      <c r="AP501" s="142"/>
      <c r="AQ501" s="235"/>
      <c r="AR501" s="186"/>
      <c r="AS501" s="121" t="s">
        <v>184</v>
      </c>
      <c r="AT501" s="122"/>
      <c r="AU501" s="186"/>
      <c r="AV501" s="186"/>
      <c r="AW501" s="121" t="s">
        <v>175</v>
      </c>
      <c r="AX501" s="181"/>
      <c r="AY501">
        <f>$AY$500</f>
        <v>0</v>
      </c>
    </row>
    <row r="502" spans="1:51" ht="23.25" hidden="1" customHeight="1">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7" t="s">
        <v>176</v>
      </c>
      <c r="AC504" s="567"/>
      <c r="AD504" s="567"/>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c r="A505" s="175"/>
      <c r="B505" s="172"/>
      <c r="C505" s="166"/>
      <c r="D505" s="172"/>
      <c r="E505" s="323" t="s">
        <v>192</v>
      </c>
      <c r="F505" s="324"/>
      <c r="G505" s="325" t="s">
        <v>189</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191</v>
      </c>
      <c r="AF505" s="317"/>
      <c r="AG505" s="317"/>
      <c r="AH505" s="318"/>
      <c r="AI505" s="319" t="s">
        <v>454</v>
      </c>
      <c r="AJ505" s="319"/>
      <c r="AK505" s="319"/>
      <c r="AL505" s="143"/>
      <c r="AM505" s="319" t="s">
        <v>455</v>
      </c>
      <c r="AN505" s="319"/>
      <c r="AO505" s="319"/>
      <c r="AP505" s="143"/>
      <c r="AQ505" s="143" t="s">
        <v>183</v>
      </c>
      <c r="AR505" s="118"/>
      <c r="AS505" s="118"/>
      <c r="AT505" s="119"/>
      <c r="AU505" s="124" t="s">
        <v>133</v>
      </c>
      <c r="AV505" s="124"/>
      <c r="AW505" s="124"/>
      <c r="AX505" s="125"/>
      <c r="AY505">
        <f>COUNTA($G$507)</f>
        <v>0</v>
      </c>
    </row>
    <row r="506" spans="1:51" ht="18.75" hidden="1" customHeight="1">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184</v>
      </c>
      <c r="AH506" s="122"/>
      <c r="AI506" s="320"/>
      <c r="AJ506" s="320"/>
      <c r="AK506" s="320"/>
      <c r="AL506" s="142"/>
      <c r="AM506" s="320"/>
      <c r="AN506" s="320"/>
      <c r="AO506" s="320"/>
      <c r="AP506" s="142"/>
      <c r="AQ506" s="235"/>
      <c r="AR506" s="186"/>
      <c r="AS506" s="121" t="s">
        <v>184</v>
      </c>
      <c r="AT506" s="122"/>
      <c r="AU506" s="186"/>
      <c r="AV506" s="186"/>
      <c r="AW506" s="121" t="s">
        <v>175</v>
      </c>
      <c r="AX506" s="181"/>
      <c r="AY506">
        <f>$AY$505</f>
        <v>0</v>
      </c>
    </row>
    <row r="507" spans="1:51" ht="23.25" hidden="1" customHeight="1">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7" t="s">
        <v>176</v>
      </c>
      <c r="AC509" s="567"/>
      <c r="AD509" s="567"/>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c r="A510" s="175"/>
      <c r="B510" s="172"/>
      <c r="C510" s="166"/>
      <c r="D510" s="172"/>
      <c r="E510" s="323" t="s">
        <v>193</v>
      </c>
      <c r="F510" s="324"/>
      <c r="G510" s="325" t="s">
        <v>190</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191</v>
      </c>
      <c r="AF510" s="317"/>
      <c r="AG510" s="317"/>
      <c r="AH510" s="318"/>
      <c r="AI510" s="319" t="s">
        <v>454</v>
      </c>
      <c r="AJ510" s="319"/>
      <c r="AK510" s="319"/>
      <c r="AL510" s="143"/>
      <c r="AM510" s="319" t="s">
        <v>455</v>
      </c>
      <c r="AN510" s="319"/>
      <c r="AO510" s="319"/>
      <c r="AP510" s="143"/>
      <c r="AQ510" s="143" t="s">
        <v>183</v>
      </c>
      <c r="AR510" s="118"/>
      <c r="AS510" s="118"/>
      <c r="AT510" s="119"/>
      <c r="AU510" s="124" t="s">
        <v>133</v>
      </c>
      <c r="AV510" s="124"/>
      <c r="AW510" s="124"/>
      <c r="AX510" s="125"/>
      <c r="AY510">
        <f>COUNTA($G$512)</f>
        <v>0</v>
      </c>
    </row>
    <row r="511" spans="1:51" ht="18.75" hidden="1" customHeight="1">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184</v>
      </c>
      <c r="AH511" s="122"/>
      <c r="AI511" s="320"/>
      <c r="AJ511" s="320"/>
      <c r="AK511" s="320"/>
      <c r="AL511" s="142"/>
      <c r="AM511" s="320"/>
      <c r="AN511" s="320"/>
      <c r="AO511" s="320"/>
      <c r="AP511" s="142"/>
      <c r="AQ511" s="235"/>
      <c r="AR511" s="186"/>
      <c r="AS511" s="121" t="s">
        <v>184</v>
      </c>
      <c r="AT511" s="122"/>
      <c r="AU511" s="186"/>
      <c r="AV511" s="186"/>
      <c r="AW511" s="121" t="s">
        <v>175</v>
      </c>
      <c r="AX511" s="181"/>
      <c r="AY511">
        <f>$AY$510</f>
        <v>0</v>
      </c>
    </row>
    <row r="512" spans="1:51" ht="23.25" hidden="1" customHeight="1">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7" t="s">
        <v>14</v>
      </c>
      <c r="AC514" s="567"/>
      <c r="AD514" s="567"/>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c r="A515" s="175"/>
      <c r="B515" s="172"/>
      <c r="C515" s="166"/>
      <c r="D515" s="172"/>
      <c r="E515" s="323" t="s">
        <v>193</v>
      </c>
      <c r="F515" s="324"/>
      <c r="G515" s="325" t="s">
        <v>190</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191</v>
      </c>
      <c r="AF515" s="317"/>
      <c r="AG515" s="317"/>
      <c r="AH515" s="318"/>
      <c r="AI515" s="319" t="s">
        <v>454</v>
      </c>
      <c r="AJ515" s="319"/>
      <c r="AK515" s="319"/>
      <c r="AL515" s="143"/>
      <c r="AM515" s="319" t="s">
        <v>455</v>
      </c>
      <c r="AN515" s="319"/>
      <c r="AO515" s="319"/>
      <c r="AP515" s="143"/>
      <c r="AQ515" s="143" t="s">
        <v>183</v>
      </c>
      <c r="AR515" s="118"/>
      <c r="AS515" s="118"/>
      <c r="AT515" s="119"/>
      <c r="AU515" s="124" t="s">
        <v>133</v>
      </c>
      <c r="AV515" s="124"/>
      <c r="AW515" s="124"/>
      <c r="AX515" s="125"/>
      <c r="AY515">
        <f>COUNTA($G$517)</f>
        <v>0</v>
      </c>
    </row>
    <row r="516" spans="1:51" ht="18.75" hidden="1" customHeight="1">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184</v>
      </c>
      <c r="AH516" s="122"/>
      <c r="AI516" s="320"/>
      <c r="AJ516" s="320"/>
      <c r="AK516" s="320"/>
      <c r="AL516" s="142"/>
      <c r="AM516" s="320"/>
      <c r="AN516" s="320"/>
      <c r="AO516" s="320"/>
      <c r="AP516" s="142"/>
      <c r="AQ516" s="235"/>
      <c r="AR516" s="186"/>
      <c r="AS516" s="121" t="s">
        <v>184</v>
      </c>
      <c r="AT516" s="122"/>
      <c r="AU516" s="186"/>
      <c r="AV516" s="186"/>
      <c r="AW516" s="121" t="s">
        <v>175</v>
      </c>
      <c r="AX516" s="181"/>
      <c r="AY516">
        <f>$AY$515</f>
        <v>0</v>
      </c>
    </row>
    <row r="517" spans="1:51" ht="23.25" hidden="1" customHeight="1">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7" t="s">
        <v>14</v>
      </c>
      <c r="AC519" s="567"/>
      <c r="AD519" s="567"/>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c r="A520" s="175"/>
      <c r="B520" s="172"/>
      <c r="C520" s="166"/>
      <c r="D520" s="172"/>
      <c r="E520" s="323" t="s">
        <v>193</v>
      </c>
      <c r="F520" s="324"/>
      <c r="G520" s="325" t="s">
        <v>190</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191</v>
      </c>
      <c r="AF520" s="317"/>
      <c r="AG520" s="317"/>
      <c r="AH520" s="318"/>
      <c r="AI520" s="319" t="s">
        <v>454</v>
      </c>
      <c r="AJ520" s="319"/>
      <c r="AK520" s="319"/>
      <c r="AL520" s="143"/>
      <c r="AM520" s="319" t="s">
        <v>455</v>
      </c>
      <c r="AN520" s="319"/>
      <c r="AO520" s="319"/>
      <c r="AP520" s="143"/>
      <c r="AQ520" s="143" t="s">
        <v>183</v>
      </c>
      <c r="AR520" s="118"/>
      <c r="AS520" s="118"/>
      <c r="AT520" s="119"/>
      <c r="AU520" s="124" t="s">
        <v>133</v>
      </c>
      <c r="AV520" s="124"/>
      <c r="AW520" s="124"/>
      <c r="AX520" s="125"/>
      <c r="AY520">
        <f>COUNTA($G$522)</f>
        <v>0</v>
      </c>
    </row>
    <row r="521" spans="1:51" ht="18.75" hidden="1" customHeight="1">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184</v>
      </c>
      <c r="AH521" s="122"/>
      <c r="AI521" s="320"/>
      <c r="AJ521" s="320"/>
      <c r="AK521" s="320"/>
      <c r="AL521" s="142"/>
      <c r="AM521" s="320"/>
      <c r="AN521" s="320"/>
      <c r="AO521" s="320"/>
      <c r="AP521" s="142"/>
      <c r="AQ521" s="235"/>
      <c r="AR521" s="186"/>
      <c r="AS521" s="121" t="s">
        <v>184</v>
      </c>
      <c r="AT521" s="122"/>
      <c r="AU521" s="186"/>
      <c r="AV521" s="186"/>
      <c r="AW521" s="121" t="s">
        <v>175</v>
      </c>
      <c r="AX521" s="181"/>
      <c r="AY521">
        <f>$AY$520</f>
        <v>0</v>
      </c>
    </row>
    <row r="522" spans="1:51" ht="23.25" hidden="1" customHeight="1">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7" t="s">
        <v>14</v>
      </c>
      <c r="AC524" s="567"/>
      <c r="AD524" s="567"/>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c r="A525" s="175"/>
      <c r="B525" s="172"/>
      <c r="C525" s="166"/>
      <c r="D525" s="172"/>
      <c r="E525" s="323" t="s">
        <v>193</v>
      </c>
      <c r="F525" s="324"/>
      <c r="G525" s="325" t="s">
        <v>190</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191</v>
      </c>
      <c r="AF525" s="317"/>
      <c r="AG525" s="317"/>
      <c r="AH525" s="318"/>
      <c r="AI525" s="319" t="s">
        <v>454</v>
      </c>
      <c r="AJ525" s="319"/>
      <c r="AK525" s="319"/>
      <c r="AL525" s="143"/>
      <c r="AM525" s="319" t="s">
        <v>455</v>
      </c>
      <c r="AN525" s="319"/>
      <c r="AO525" s="319"/>
      <c r="AP525" s="143"/>
      <c r="AQ525" s="143" t="s">
        <v>183</v>
      </c>
      <c r="AR525" s="118"/>
      <c r="AS525" s="118"/>
      <c r="AT525" s="119"/>
      <c r="AU525" s="124" t="s">
        <v>133</v>
      </c>
      <c r="AV525" s="124"/>
      <c r="AW525" s="124"/>
      <c r="AX525" s="125"/>
      <c r="AY525">
        <f>COUNTA($G$527)</f>
        <v>0</v>
      </c>
    </row>
    <row r="526" spans="1:51" ht="18.75" hidden="1" customHeight="1">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184</v>
      </c>
      <c r="AH526" s="122"/>
      <c r="AI526" s="320"/>
      <c r="AJ526" s="320"/>
      <c r="AK526" s="320"/>
      <c r="AL526" s="142"/>
      <c r="AM526" s="320"/>
      <c r="AN526" s="320"/>
      <c r="AO526" s="320"/>
      <c r="AP526" s="142"/>
      <c r="AQ526" s="235"/>
      <c r="AR526" s="186"/>
      <c r="AS526" s="121" t="s">
        <v>184</v>
      </c>
      <c r="AT526" s="122"/>
      <c r="AU526" s="186"/>
      <c r="AV526" s="186"/>
      <c r="AW526" s="121" t="s">
        <v>175</v>
      </c>
      <c r="AX526" s="181"/>
      <c r="AY526">
        <f>$AY$525</f>
        <v>0</v>
      </c>
    </row>
    <row r="527" spans="1:51" ht="23.25" hidden="1" customHeight="1">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7" t="s">
        <v>14</v>
      </c>
      <c r="AC529" s="567"/>
      <c r="AD529" s="567"/>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c r="A530" s="175"/>
      <c r="B530" s="172"/>
      <c r="C530" s="166"/>
      <c r="D530" s="172"/>
      <c r="E530" s="323" t="s">
        <v>193</v>
      </c>
      <c r="F530" s="324"/>
      <c r="G530" s="325" t="s">
        <v>190</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191</v>
      </c>
      <c r="AF530" s="317"/>
      <c r="AG530" s="317"/>
      <c r="AH530" s="318"/>
      <c r="AI530" s="319" t="s">
        <v>454</v>
      </c>
      <c r="AJ530" s="319"/>
      <c r="AK530" s="319"/>
      <c r="AL530" s="143"/>
      <c r="AM530" s="319" t="s">
        <v>455</v>
      </c>
      <c r="AN530" s="319"/>
      <c r="AO530" s="319"/>
      <c r="AP530" s="143"/>
      <c r="AQ530" s="143" t="s">
        <v>183</v>
      </c>
      <c r="AR530" s="118"/>
      <c r="AS530" s="118"/>
      <c r="AT530" s="119"/>
      <c r="AU530" s="124" t="s">
        <v>133</v>
      </c>
      <c r="AV530" s="124"/>
      <c r="AW530" s="124"/>
      <c r="AX530" s="125"/>
      <c r="AY530">
        <f>COUNTA($G$532)</f>
        <v>0</v>
      </c>
    </row>
    <row r="531" spans="1:51" ht="18.75" hidden="1" customHeight="1">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184</v>
      </c>
      <c r="AH531" s="122"/>
      <c r="AI531" s="320"/>
      <c r="AJ531" s="320"/>
      <c r="AK531" s="320"/>
      <c r="AL531" s="142"/>
      <c r="AM531" s="320"/>
      <c r="AN531" s="320"/>
      <c r="AO531" s="320"/>
      <c r="AP531" s="142"/>
      <c r="AQ531" s="235"/>
      <c r="AR531" s="186"/>
      <c r="AS531" s="121" t="s">
        <v>184</v>
      </c>
      <c r="AT531" s="122"/>
      <c r="AU531" s="186"/>
      <c r="AV531" s="186"/>
      <c r="AW531" s="121" t="s">
        <v>175</v>
      </c>
      <c r="AX531" s="181"/>
      <c r="AY531">
        <f>$AY$530</f>
        <v>0</v>
      </c>
    </row>
    <row r="532" spans="1:51" ht="23.25" hidden="1" customHeight="1">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7" t="s">
        <v>14</v>
      </c>
      <c r="AC534" s="567"/>
      <c r="AD534" s="567"/>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c r="A535" s="175"/>
      <c r="B535" s="172"/>
      <c r="C535" s="166"/>
      <c r="D535" s="172"/>
      <c r="E535" s="110" t="s">
        <v>319</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c r="A538" s="175"/>
      <c r="B538" s="172"/>
      <c r="C538" s="166"/>
      <c r="D538" s="172"/>
      <c r="E538" s="160" t="s">
        <v>314</v>
      </c>
      <c r="F538" s="161"/>
      <c r="G538" s="884" t="s">
        <v>203</v>
      </c>
      <c r="H538" s="111"/>
      <c r="I538" s="111"/>
      <c r="J538" s="885"/>
      <c r="K538" s="886"/>
      <c r="L538" s="886"/>
      <c r="M538" s="886"/>
      <c r="N538" s="886"/>
      <c r="O538" s="886"/>
      <c r="P538" s="886"/>
      <c r="Q538" s="886"/>
      <c r="R538" s="886"/>
      <c r="S538" s="886"/>
      <c r="T538" s="887"/>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88"/>
      <c r="AY538" s="78" t="str">
        <f>IF(SUBSTITUTE($J$538,"-","")="","0","1")</f>
        <v>0</v>
      </c>
    </row>
    <row r="539" spans="1:51" ht="18.75" hidden="1" customHeight="1">
      <c r="A539" s="175"/>
      <c r="B539" s="172"/>
      <c r="C539" s="166"/>
      <c r="D539" s="172"/>
      <c r="E539" s="323" t="s">
        <v>192</v>
      </c>
      <c r="F539" s="324"/>
      <c r="G539" s="325" t="s">
        <v>189</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191</v>
      </c>
      <c r="AF539" s="317"/>
      <c r="AG539" s="317"/>
      <c r="AH539" s="318"/>
      <c r="AI539" s="319" t="s">
        <v>454</v>
      </c>
      <c r="AJ539" s="319"/>
      <c r="AK539" s="319"/>
      <c r="AL539" s="143"/>
      <c r="AM539" s="319" t="s">
        <v>455</v>
      </c>
      <c r="AN539" s="319"/>
      <c r="AO539" s="319"/>
      <c r="AP539" s="143"/>
      <c r="AQ539" s="143" t="s">
        <v>183</v>
      </c>
      <c r="AR539" s="118"/>
      <c r="AS539" s="118"/>
      <c r="AT539" s="119"/>
      <c r="AU539" s="124" t="s">
        <v>133</v>
      </c>
      <c r="AV539" s="124"/>
      <c r="AW539" s="124"/>
      <c r="AX539" s="125"/>
      <c r="AY539">
        <f>COUNTA($G$541)</f>
        <v>0</v>
      </c>
    </row>
    <row r="540" spans="1:51" ht="18.75" hidden="1" customHeight="1">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184</v>
      </c>
      <c r="AH540" s="122"/>
      <c r="AI540" s="320"/>
      <c r="AJ540" s="320"/>
      <c r="AK540" s="320"/>
      <c r="AL540" s="142"/>
      <c r="AM540" s="320"/>
      <c r="AN540" s="320"/>
      <c r="AO540" s="320"/>
      <c r="AP540" s="142"/>
      <c r="AQ540" s="235"/>
      <c r="AR540" s="186"/>
      <c r="AS540" s="121" t="s">
        <v>184</v>
      </c>
      <c r="AT540" s="122"/>
      <c r="AU540" s="186"/>
      <c r="AV540" s="186"/>
      <c r="AW540" s="121" t="s">
        <v>175</v>
      </c>
      <c r="AX540" s="181"/>
      <c r="AY540">
        <f>$AY$539</f>
        <v>0</v>
      </c>
    </row>
    <row r="541" spans="1:51" ht="23.25" hidden="1" customHeight="1">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7" t="s">
        <v>176</v>
      </c>
      <c r="AC543" s="567"/>
      <c r="AD543" s="567"/>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c r="A544" s="175"/>
      <c r="B544" s="172"/>
      <c r="C544" s="166"/>
      <c r="D544" s="172"/>
      <c r="E544" s="323" t="s">
        <v>192</v>
      </c>
      <c r="F544" s="324"/>
      <c r="G544" s="325" t="s">
        <v>189</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191</v>
      </c>
      <c r="AF544" s="317"/>
      <c r="AG544" s="317"/>
      <c r="AH544" s="318"/>
      <c r="AI544" s="319" t="s">
        <v>454</v>
      </c>
      <c r="AJ544" s="319"/>
      <c r="AK544" s="319"/>
      <c r="AL544" s="143"/>
      <c r="AM544" s="319" t="s">
        <v>455</v>
      </c>
      <c r="AN544" s="319"/>
      <c r="AO544" s="319"/>
      <c r="AP544" s="143"/>
      <c r="AQ544" s="143" t="s">
        <v>183</v>
      </c>
      <c r="AR544" s="118"/>
      <c r="AS544" s="118"/>
      <c r="AT544" s="119"/>
      <c r="AU544" s="124" t="s">
        <v>133</v>
      </c>
      <c r="AV544" s="124"/>
      <c r="AW544" s="124"/>
      <c r="AX544" s="125"/>
      <c r="AY544">
        <f>COUNTA($G$546)</f>
        <v>0</v>
      </c>
    </row>
    <row r="545" spans="1:51" ht="18.75" hidden="1" customHeight="1">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184</v>
      </c>
      <c r="AH545" s="122"/>
      <c r="AI545" s="320"/>
      <c r="AJ545" s="320"/>
      <c r="AK545" s="320"/>
      <c r="AL545" s="142"/>
      <c r="AM545" s="320"/>
      <c r="AN545" s="320"/>
      <c r="AO545" s="320"/>
      <c r="AP545" s="142"/>
      <c r="AQ545" s="235"/>
      <c r="AR545" s="186"/>
      <c r="AS545" s="121" t="s">
        <v>184</v>
      </c>
      <c r="AT545" s="122"/>
      <c r="AU545" s="186"/>
      <c r="AV545" s="186"/>
      <c r="AW545" s="121" t="s">
        <v>175</v>
      </c>
      <c r="AX545" s="181"/>
      <c r="AY545">
        <f>$AY$544</f>
        <v>0</v>
      </c>
    </row>
    <row r="546" spans="1:51" ht="23.25" hidden="1" customHeight="1">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7" t="s">
        <v>176</v>
      </c>
      <c r="AC548" s="567"/>
      <c r="AD548" s="567"/>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c r="A549" s="175"/>
      <c r="B549" s="172"/>
      <c r="C549" s="166"/>
      <c r="D549" s="172"/>
      <c r="E549" s="323" t="s">
        <v>192</v>
      </c>
      <c r="F549" s="324"/>
      <c r="G549" s="325" t="s">
        <v>189</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191</v>
      </c>
      <c r="AF549" s="317"/>
      <c r="AG549" s="317"/>
      <c r="AH549" s="318"/>
      <c r="AI549" s="319" t="s">
        <v>454</v>
      </c>
      <c r="AJ549" s="319"/>
      <c r="AK549" s="319"/>
      <c r="AL549" s="143"/>
      <c r="AM549" s="319" t="s">
        <v>455</v>
      </c>
      <c r="AN549" s="319"/>
      <c r="AO549" s="319"/>
      <c r="AP549" s="143"/>
      <c r="AQ549" s="143" t="s">
        <v>183</v>
      </c>
      <c r="AR549" s="118"/>
      <c r="AS549" s="118"/>
      <c r="AT549" s="119"/>
      <c r="AU549" s="124" t="s">
        <v>133</v>
      </c>
      <c r="AV549" s="124"/>
      <c r="AW549" s="124"/>
      <c r="AX549" s="125"/>
      <c r="AY549">
        <f>COUNTA($G$551)</f>
        <v>0</v>
      </c>
    </row>
    <row r="550" spans="1:51" ht="18.75" hidden="1" customHeight="1">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184</v>
      </c>
      <c r="AH550" s="122"/>
      <c r="AI550" s="320"/>
      <c r="AJ550" s="320"/>
      <c r="AK550" s="320"/>
      <c r="AL550" s="142"/>
      <c r="AM550" s="320"/>
      <c r="AN550" s="320"/>
      <c r="AO550" s="320"/>
      <c r="AP550" s="142"/>
      <c r="AQ550" s="235"/>
      <c r="AR550" s="186"/>
      <c r="AS550" s="121" t="s">
        <v>184</v>
      </c>
      <c r="AT550" s="122"/>
      <c r="AU550" s="186"/>
      <c r="AV550" s="186"/>
      <c r="AW550" s="121" t="s">
        <v>175</v>
      </c>
      <c r="AX550" s="181"/>
      <c r="AY550">
        <f>$AY$549</f>
        <v>0</v>
      </c>
    </row>
    <row r="551" spans="1:51" ht="23.25" hidden="1" customHeight="1">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7" t="s">
        <v>176</v>
      </c>
      <c r="AC553" s="567"/>
      <c r="AD553" s="567"/>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c r="A554" s="175"/>
      <c r="B554" s="172"/>
      <c r="C554" s="166"/>
      <c r="D554" s="172"/>
      <c r="E554" s="323" t="s">
        <v>192</v>
      </c>
      <c r="F554" s="324"/>
      <c r="G554" s="325" t="s">
        <v>189</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191</v>
      </c>
      <c r="AF554" s="317"/>
      <c r="AG554" s="317"/>
      <c r="AH554" s="318"/>
      <c r="AI554" s="319" t="s">
        <v>454</v>
      </c>
      <c r="AJ554" s="319"/>
      <c r="AK554" s="319"/>
      <c r="AL554" s="143"/>
      <c r="AM554" s="319" t="s">
        <v>455</v>
      </c>
      <c r="AN554" s="319"/>
      <c r="AO554" s="319"/>
      <c r="AP554" s="143"/>
      <c r="AQ554" s="143" t="s">
        <v>183</v>
      </c>
      <c r="AR554" s="118"/>
      <c r="AS554" s="118"/>
      <c r="AT554" s="119"/>
      <c r="AU554" s="124" t="s">
        <v>133</v>
      </c>
      <c r="AV554" s="124"/>
      <c r="AW554" s="124"/>
      <c r="AX554" s="125"/>
      <c r="AY554">
        <f>COUNTA($G$556)</f>
        <v>0</v>
      </c>
    </row>
    <row r="555" spans="1:51" ht="18.75" hidden="1" customHeight="1">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184</v>
      </c>
      <c r="AH555" s="122"/>
      <c r="AI555" s="320"/>
      <c r="AJ555" s="320"/>
      <c r="AK555" s="320"/>
      <c r="AL555" s="142"/>
      <c r="AM555" s="320"/>
      <c r="AN555" s="320"/>
      <c r="AO555" s="320"/>
      <c r="AP555" s="142"/>
      <c r="AQ555" s="235"/>
      <c r="AR555" s="186"/>
      <c r="AS555" s="121" t="s">
        <v>184</v>
      </c>
      <c r="AT555" s="122"/>
      <c r="AU555" s="186"/>
      <c r="AV555" s="186"/>
      <c r="AW555" s="121" t="s">
        <v>175</v>
      </c>
      <c r="AX555" s="181"/>
      <c r="AY555">
        <f>$AY$554</f>
        <v>0</v>
      </c>
    </row>
    <row r="556" spans="1:51" ht="23.25" hidden="1" customHeight="1">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7" t="s">
        <v>176</v>
      </c>
      <c r="AC558" s="567"/>
      <c r="AD558" s="567"/>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c r="A559" s="175"/>
      <c r="B559" s="172"/>
      <c r="C559" s="166"/>
      <c r="D559" s="172"/>
      <c r="E559" s="323" t="s">
        <v>192</v>
      </c>
      <c r="F559" s="324"/>
      <c r="G559" s="325" t="s">
        <v>189</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191</v>
      </c>
      <c r="AF559" s="317"/>
      <c r="AG559" s="317"/>
      <c r="AH559" s="318"/>
      <c r="AI559" s="319" t="s">
        <v>454</v>
      </c>
      <c r="AJ559" s="319"/>
      <c r="AK559" s="319"/>
      <c r="AL559" s="143"/>
      <c r="AM559" s="319" t="s">
        <v>455</v>
      </c>
      <c r="AN559" s="319"/>
      <c r="AO559" s="319"/>
      <c r="AP559" s="143"/>
      <c r="AQ559" s="143" t="s">
        <v>183</v>
      </c>
      <c r="AR559" s="118"/>
      <c r="AS559" s="118"/>
      <c r="AT559" s="119"/>
      <c r="AU559" s="124" t="s">
        <v>133</v>
      </c>
      <c r="AV559" s="124"/>
      <c r="AW559" s="124"/>
      <c r="AX559" s="125"/>
      <c r="AY559">
        <f>COUNTA($G$561)</f>
        <v>0</v>
      </c>
    </row>
    <row r="560" spans="1:51" ht="18.75" hidden="1" customHeight="1">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184</v>
      </c>
      <c r="AH560" s="122"/>
      <c r="AI560" s="320"/>
      <c r="AJ560" s="320"/>
      <c r="AK560" s="320"/>
      <c r="AL560" s="142"/>
      <c r="AM560" s="320"/>
      <c r="AN560" s="320"/>
      <c r="AO560" s="320"/>
      <c r="AP560" s="142"/>
      <c r="AQ560" s="235"/>
      <c r="AR560" s="186"/>
      <c r="AS560" s="121" t="s">
        <v>184</v>
      </c>
      <c r="AT560" s="122"/>
      <c r="AU560" s="186"/>
      <c r="AV560" s="186"/>
      <c r="AW560" s="121" t="s">
        <v>175</v>
      </c>
      <c r="AX560" s="181"/>
      <c r="AY560">
        <f>$AY$559</f>
        <v>0</v>
      </c>
    </row>
    <row r="561" spans="1:51" ht="23.25" hidden="1" customHeight="1">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7" t="s">
        <v>176</v>
      </c>
      <c r="AC563" s="567"/>
      <c r="AD563" s="567"/>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c r="A564" s="175"/>
      <c r="B564" s="172"/>
      <c r="C564" s="166"/>
      <c r="D564" s="172"/>
      <c r="E564" s="323" t="s">
        <v>193</v>
      </c>
      <c r="F564" s="324"/>
      <c r="G564" s="325" t="s">
        <v>190</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191</v>
      </c>
      <c r="AF564" s="317"/>
      <c r="AG564" s="317"/>
      <c r="AH564" s="318"/>
      <c r="AI564" s="319" t="s">
        <v>454</v>
      </c>
      <c r="AJ564" s="319"/>
      <c r="AK564" s="319"/>
      <c r="AL564" s="143"/>
      <c r="AM564" s="319" t="s">
        <v>455</v>
      </c>
      <c r="AN564" s="319"/>
      <c r="AO564" s="319"/>
      <c r="AP564" s="143"/>
      <c r="AQ564" s="143" t="s">
        <v>183</v>
      </c>
      <c r="AR564" s="118"/>
      <c r="AS564" s="118"/>
      <c r="AT564" s="119"/>
      <c r="AU564" s="124" t="s">
        <v>133</v>
      </c>
      <c r="AV564" s="124"/>
      <c r="AW564" s="124"/>
      <c r="AX564" s="125"/>
      <c r="AY564">
        <f>COUNTA($G$566)</f>
        <v>0</v>
      </c>
    </row>
    <row r="565" spans="1:51" ht="18.75" hidden="1" customHeight="1">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184</v>
      </c>
      <c r="AH565" s="122"/>
      <c r="AI565" s="320"/>
      <c r="AJ565" s="320"/>
      <c r="AK565" s="320"/>
      <c r="AL565" s="142"/>
      <c r="AM565" s="320"/>
      <c r="AN565" s="320"/>
      <c r="AO565" s="320"/>
      <c r="AP565" s="142"/>
      <c r="AQ565" s="235"/>
      <c r="AR565" s="186"/>
      <c r="AS565" s="121" t="s">
        <v>184</v>
      </c>
      <c r="AT565" s="122"/>
      <c r="AU565" s="186"/>
      <c r="AV565" s="186"/>
      <c r="AW565" s="121" t="s">
        <v>175</v>
      </c>
      <c r="AX565" s="181"/>
      <c r="AY565">
        <f>$AY$564</f>
        <v>0</v>
      </c>
    </row>
    <row r="566" spans="1:51" ht="23.25" hidden="1" customHeight="1">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7" t="s">
        <v>14</v>
      </c>
      <c r="AC568" s="567"/>
      <c r="AD568" s="567"/>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c r="A569" s="175"/>
      <c r="B569" s="172"/>
      <c r="C569" s="166"/>
      <c r="D569" s="172"/>
      <c r="E569" s="323" t="s">
        <v>193</v>
      </c>
      <c r="F569" s="324"/>
      <c r="G569" s="325" t="s">
        <v>190</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191</v>
      </c>
      <c r="AF569" s="317"/>
      <c r="AG569" s="317"/>
      <c r="AH569" s="318"/>
      <c r="AI569" s="319" t="s">
        <v>454</v>
      </c>
      <c r="AJ569" s="319"/>
      <c r="AK569" s="319"/>
      <c r="AL569" s="143"/>
      <c r="AM569" s="319" t="s">
        <v>455</v>
      </c>
      <c r="AN569" s="319"/>
      <c r="AO569" s="319"/>
      <c r="AP569" s="143"/>
      <c r="AQ569" s="143" t="s">
        <v>183</v>
      </c>
      <c r="AR569" s="118"/>
      <c r="AS569" s="118"/>
      <c r="AT569" s="119"/>
      <c r="AU569" s="124" t="s">
        <v>133</v>
      </c>
      <c r="AV569" s="124"/>
      <c r="AW569" s="124"/>
      <c r="AX569" s="125"/>
      <c r="AY569">
        <f>COUNTA($G$571)</f>
        <v>0</v>
      </c>
    </row>
    <row r="570" spans="1:51" ht="18.75" hidden="1" customHeight="1">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184</v>
      </c>
      <c r="AH570" s="122"/>
      <c r="AI570" s="320"/>
      <c r="AJ570" s="320"/>
      <c r="AK570" s="320"/>
      <c r="AL570" s="142"/>
      <c r="AM570" s="320"/>
      <c r="AN570" s="320"/>
      <c r="AO570" s="320"/>
      <c r="AP570" s="142"/>
      <c r="AQ570" s="235"/>
      <c r="AR570" s="186"/>
      <c r="AS570" s="121" t="s">
        <v>184</v>
      </c>
      <c r="AT570" s="122"/>
      <c r="AU570" s="186"/>
      <c r="AV570" s="186"/>
      <c r="AW570" s="121" t="s">
        <v>175</v>
      </c>
      <c r="AX570" s="181"/>
      <c r="AY570">
        <f>$AY$569</f>
        <v>0</v>
      </c>
    </row>
    <row r="571" spans="1:51" ht="23.25" hidden="1" customHeight="1">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7" t="s">
        <v>14</v>
      </c>
      <c r="AC573" s="567"/>
      <c r="AD573" s="567"/>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c r="A574" s="175"/>
      <c r="B574" s="172"/>
      <c r="C574" s="166"/>
      <c r="D574" s="172"/>
      <c r="E574" s="323" t="s">
        <v>193</v>
      </c>
      <c r="F574" s="324"/>
      <c r="G574" s="325" t="s">
        <v>190</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191</v>
      </c>
      <c r="AF574" s="317"/>
      <c r="AG574" s="317"/>
      <c r="AH574" s="318"/>
      <c r="AI574" s="319" t="s">
        <v>454</v>
      </c>
      <c r="AJ574" s="319"/>
      <c r="AK574" s="319"/>
      <c r="AL574" s="143"/>
      <c r="AM574" s="319" t="s">
        <v>455</v>
      </c>
      <c r="AN574" s="319"/>
      <c r="AO574" s="319"/>
      <c r="AP574" s="143"/>
      <c r="AQ574" s="143" t="s">
        <v>183</v>
      </c>
      <c r="AR574" s="118"/>
      <c r="AS574" s="118"/>
      <c r="AT574" s="119"/>
      <c r="AU574" s="124" t="s">
        <v>133</v>
      </c>
      <c r="AV574" s="124"/>
      <c r="AW574" s="124"/>
      <c r="AX574" s="125"/>
      <c r="AY574">
        <f>COUNTA($G$576)</f>
        <v>0</v>
      </c>
    </row>
    <row r="575" spans="1:51" ht="18.75" hidden="1" customHeight="1">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184</v>
      </c>
      <c r="AH575" s="122"/>
      <c r="AI575" s="320"/>
      <c r="AJ575" s="320"/>
      <c r="AK575" s="320"/>
      <c r="AL575" s="142"/>
      <c r="AM575" s="320"/>
      <c r="AN575" s="320"/>
      <c r="AO575" s="320"/>
      <c r="AP575" s="142"/>
      <c r="AQ575" s="235"/>
      <c r="AR575" s="186"/>
      <c r="AS575" s="121" t="s">
        <v>184</v>
      </c>
      <c r="AT575" s="122"/>
      <c r="AU575" s="186"/>
      <c r="AV575" s="186"/>
      <c r="AW575" s="121" t="s">
        <v>175</v>
      </c>
      <c r="AX575" s="181"/>
      <c r="AY575">
        <f>$AY$574</f>
        <v>0</v>
      </c>
    </row>
    <row r="576" spans="1:51" ht="23.25" hidden="1" customHeight="1">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7" t="s">
        <v>14</v>
      </c>
      <c r="AC578" s="567"/>
      <c r="AD578" s="567"/>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c r="A579" s="175"/>
      <c r="B579" s="172"/>
      <c r="C579" s="166"/>
      <c r="D579" s="172"/>
      <c r="E579" s="323" t="s">
        <v>193</v>
      </c>
      <c r="F579" s="324"/>
      <c r="G579" s="325" t="s">
        <v>190</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191</v>
      </c>
      <c r="AF579" s="317"/>
      <c r="AG579" s="317"/>
      <c r="AH579" s="318"/>
      <c r="AI579" s="319" t="s">
        <v>454</v>
      </c>
      <c r="AJ579" s="319"/>
      <c r="AK579" s="319"/>
      <c r="AL579" s="143"/>
      <c r="AM579" s="319" t="s">
        <v>455</v>
      </c>
      <c r="AN579" s="319"/>
      <c r="AO579" s="319"/>
      <c r="AP579" s="143"/>
      <c r="AQ579" s="143" t="s">
        <v>183</v>
      </c>
      <c r="AR579" s="118"/>
      <c r="AS579" s="118"/>
      <c r="AT579" s="119"/>
      <c r="AU579" s="124" t="s">
        <v>133</v>
      </c>
      <c r="AV579" s="124"/>
      <c r="AW579" s="124"/>
      <c r="AX579" s="125"/>
      <c r="AY579">
        <f>COUNTA($G$581)</f>
        <v>0</v>
      </c>
    </row>
    <row r="580" spans="1:51" ht="18.75" hidden="1" customHeight="1">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184</v>
      </c>
      <c r="AH580" s="122"/>
      <c r="AI580" s="320"/>
      <c r="AJ580" s="320"/>
      <c r="AK580" s="320"/>
      <c r="AL580" s="142"/>
      <c r="AM580" s="320"/>
      <c r="AN580" s="320"/>
      <c r="AO580" s="320"/>
      <c r="AP580" s="142"/>
      <c r="AQ580" s="235"/>
      <c r="AR580" s="186"/>
      <c r="AS580" s="121" t="s">
        <v>184</v>
      </c>
      <c r="AT580" s="122"/>
      <c r="AU580" s="186"/>
      <c r="AV580" s="186"/>
      <c r="AW580" s="121" t="s">
        <v>175</v>
      </c>
      <c r="AX580" s="181"/>
      <c r="AY580">
        <f>$AY$579</f>
        <v>0</v>
      </c>
    </row>
    <row r="581" spans="1:51" ht="23.25" hidden="1" customHeight="1">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7" t="s">
        <v>14</v>
      </c>
      <c r="AC583" s="567"/>
      <c r="AD583" s="567"/>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c r="A584" s="175"/>
      <c r="B584" s="172"/>
      <c r="C584" s="166"/>
      <c r="D584" s="172"/>
      <c r="E584" s="323" t="s">
        <v>193</v>
      </c>
      <c r="F584" s="324"/>
      <c r="G584" s="325" t="s">
        <v>190</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191</v>
      </c>
      <c r="AF584" s="317"/>
      <c r="AG584" s="317"/>
      <c r="AH584" s="318"/>
      <c r="AI584" s="319" t="s">
        <v>454</v>
      </c>
      <c r="AJ584" s="319"/>
      <c r="AK584" s="319"/>
      <c r="AL584" s="143"/>
      <c r="AM584" s="319" t="s">
        <v>455</v>
      </c>
      <c r="AN584" s="319"/>
      <c r="AO584" s="319"/>
      <c r="AP584" s="143"/>
      <c r="AQ584" s="143" t="s">
        <v>183</v>
      </c>
      <c r="AR584" s="118"/>
      <c r="AS584" s="118"/>
      <c r="AT584" s="119"/>
      <c r="AU584" s="124" t="s">
        <v>133</v>
      </c>
      <c r="AV584" s="124"/>
      <c r="AW584" s="124"/>
      <c r="AX584" s="125"/>
      <c r="AY584">
        <f>COUNTA($G$586)</f>
        <v>0</v>
      </c>
    </row>
    <row r="585" spans="1:51" ht="18.75" hidden="1" customHeight="1">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184</v>
      </c>
      <c r="AH585" s="122"/>
      <c r="AI585" s="320"/>
      <c r="AJ585" s="320"/>
      <c r="AK585" s="320"/>
      <c r="AL585" s="142"/>
      <c r="AM585" s="320"/>
      <c r="AN585" s="320"/>
      <c r="AO585" s="320"/>
      <c r="AP585" s="142"/>
      <c r="AQ585" s="235"/>
      <c r="AR585" s="186"/>
      <c r="AS585" s="121" t="s">
        <v>184</v>
      </c>
      <c r="AT585" s="122"/>
      <c r="AU585" s="186"/>
      <c r="AV585" s="186"/>
      <c r="AW585" s="121" t="s">
        <v>175</v>
      </c>
      <c r="AX585" s="181"/>
      <c r="AY585">
        <f>$AY$584</f>
        <v>0</v>
      </c>
    </row>
    <row r="586" spans="1:51" ht="23.25" hidden="1" customHeight="1">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7" t="s">
        <v>14</v>
      </c>
      <c r="AC588" s="567"/>
      <c r="AD588" s="567"/>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c r="A589" s="175"/>
      <c r="B589" s="172"/>
      <c r="C589" s="166"/>
      <c r="D589" s="172"/>
      <c r="E589" s="110" t="s">
        <v>319</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c r="A592" s="175"/>
      <c r="B592" s="172"/>
      <c r="C592" s="166"/>
      <c r="D592" s="172"/>
      <c r="E592" s="160" t="s">
        <v>313</v>
      </c>
      <c r="F592" s="161"/>
      <c r="G592" s="884" t="s">
        <v>203</v>
      </c>
      <c r="H592" s="111"/>
      <c r="I592" s="111"/>
      <c r="J592" s="885"/>
      <c r="K592" s="886"/>
      <c r="L592" s="886"/>
      <c r="M592" s="886"/>
      <c r="N592" s="886"/>
      <c r="O592" s="886"/>
      <c r="P592" s="886"/>
      <c r="Q592" s="886"/>
      <c r="R592" s="886"/>
      <c r="S592" s="886"/>
      <c r="T592" s="887"/>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88"/>
      <c r="AY592" s="78" t="str">
        <f>IF(SUBSTITUTE($J$592,"-","")="","0","1")</f>
        <v>0</v>
      </c>
    </row>
    <row r="593" spans="1:51" ht="18.75" hidden="1" customHeight="1">
      <c r="A593" s="175"/>
      <c r="B593" s="172"/>
      <c r="C593" s="166"/>
      <c r="D593" s="172"/>
      <c r="E593" s="323" t="s">
        <v>192</v>
      </c>
      <c r="F593" s="324"/>
      <c r="G593" s="325" t="s">
        <v>189</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191</v>
      </c>
      <c r="AF593" s="317"/>
      <c r="AG593" s="317"/>
      <c r="AH593" s="318"/>
      <c r="AI593" s="319" t="s">
        <v>454</v>
      </c>
      <c r="AJ593" s="319"/>
      <c r="AK593" s="319"/>
      <c r="AL593" s="143"/>
      <c r="AM593" s="319" t="s">
        <v>455</v>
      </c>
      <c r="AN593" s="319"/>
      <c r="AO593" s="319"/>
      <c r="AP593" s="143"/>
      <c r="AQ593" s="143" t="s">
        <v>183</v>
      </c>
      <c r="AR593" s="118"/>
      <c r="AS593" s="118"/>
      <c r="AT593" s="119"/>
      <c r="AU593" s="124" t="s">
        <v>133</v>
      </c>
      <c r="AV593" s="124"/>
      <c r="AW593" s="124"/>
      <c r="AX593" s="125"/>
      <c r="AY593">
        <f>COUNTA($G$595)</f>
        <v>0</v>
      </c>
    </row>
    <row r="594" spans="1:51" ht="18.75" hidden="1" customHeight="1">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184</v>
      </c>
      <c r="AH594" s="122"/>
      <c r="AI594" s="320"/>
      <c r="AJ594" s="320"/>
      <c r="AK594" s="320"/>
      <c r="AL594" s="142"/>
      <c r="AM594" s="320"/>
      <c r="AN594" s="320"/>
      <c r="AO594" s="320"/>
      <c r="AP594" s="142"/>
      <c r="AQ594" s="235"/>
      <c r="AR594" s="186"/>
      <c r="AS594" s="121" t="s">
        <v>184</v>
      </c>
      <c r="AT594" s="122"/>
      <c r="AU594" s="186"/>
      <c r="AV594" s="186"/>
      <c r="AW594" s="121" t="s">
        <v>175</v>
      </c>
      <c r="AX594" s="181"/>
      <c r="AY594">
        <f>$AY$593</f>
        <v>0</v>
      </c>
    </row>
    <row r="595" spans="1:51" ht="23.25" hidden="1" customHeight="1">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7" t="s">
        <v>176</v>
      </c>
      <c r="AC597" s="567"/>
      <c r="AD597" s="567"/>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c r="A598" s="175"/>
      <c r="B598" s="172"/>
      <c r="C598" s="166"/>
      <c r="D598" s="172"/>
      <c r="E598" s="323" t="s">
        <v>192</v>
      </c>
      <c r="F598" s="324"/>
      <c r="G598" s="325" t="s">
        <v>189</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191</v>
      </c>
      <c r="AF598" s="317"/>
      <c r="AG598" s="317"/>
      <c r="AH598" s="318"/>
      <c r="AI598" s="319" t="s">
        <v>454</v>
      </c>
      <c r="AJ598" s="319"/>
      <c r="AK598" s="319"/>
      <c r="AL598" s="143"/>
      <c r="AM598" s="319" t="s">
        <v>455</v>
      </c>
      <c r="AN598" s="319"/>
      <c r="AO598" s="319"/>
      <c r="AP598" s="143"/>
      <c r="AQ598" s="143" t="s">
        <v>183</v>
      </c>
      <c r="AR598" s="118"/>
      <c r="AS598" s="118"/>
      <c r="AT598" s="119"/>
      <c r="AU598" s="124" t="s">
        <v>133</v>
      </c>
      <c r="AV598" s="124"/>
      <c r="AW598" s="124"/>
      <c r="AX598" s="125"/>
      <c r="AY598">
        <f>COUNTA($G$600)</f>
        <v>0</v>
      </c>
    </row>
    <row r="599" spans="1:51" ht="18.75" hidden="1" customHeight="1">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184</v>
      </c>
      <c r="AH599" s="122"/>
      <c r="AI599" s="320"/>
      <c r="AJ599" s="320"/>
      <c r="AK599" s="320"/>
      <c r="AL599" s="142"/>
      <c r="AM599" s="320"/>
      <c r="AN599" s="320"/>
      <c r="AO599" s="320"/>
      <c r="AP599" s="142"/>
      <c r="AQ599" s="235"/>
      <c r="AR599" s="186"/>
      <c r="AS599" s="121" t="s">
        <v>184</v>
      </c>
      <c r="AT599" s="122"/>
      <c r="AU599" s="186"/>
      <c r="AV599" s="186"/>
      <c r="AW599" s="121" t="s">
        <v>175</v>
      </c>
      <c r="AX599" s="181"/>
      <c r="AY599">
        <f>$AY$598</f>
        <v>0</v>
      </c>
    </row>
    <row r="600" spans="1:51" ht="23.25" hidden="1" customHeight="1">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7" t="s">
        <v>176</v>
      </c>
      <c r="AC602" s="567"/>
      <c r="AD602" s="567"/>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c r="A603" s="175"/>
      <c r="B603" s="172"/>
      <c r="C603" s="166"/>
      <c r="D603" s="172"/>
      <c r="E603" s="323" t="s">
        <v>192</v>
      </c>
      <c r="F603" s="324"/>
      <c r="G603" s="325" t="s">
        <v>189</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191</v>
      </c>
      <c r="AF603" s="317"/>
      <c r="AG603" s="317"/>
      <c r="AH603" s="318"/>
      <c r="AI603" s="319" t="s">
        <v>454</v>
      </c>
      <c r="AJ603" s="319"/>
      <c r="AK603" s="319"/>
      <c r="AL603" s="143"/>
      <c r="AM603" s="319" t="s">
        <v>455</v>
      </c>
      <c r="AN603" s="319"/>
      <c r="AO603" s="319"/>
      <c r="AP603" s="143"/>
      <c r="AQ603" s="143" t="s">
        <v>183</v>
      </c>
      <c r="AR603" s="118"/>
      <c r="AS603" s="118"/>
      <c r="AT603" s="119"/>
      <c r="AU603" s="124" t="s">
        <v>133</v>
      </c>
      <c r="AV603" s="124"/>
      <c r="AW603" s="124"/>
      <c r="AX603" s="125"/>
      <c r="AY603">
        <f>COUNTA($G$605)</f>
        <v>0</v>
      </c>
    </row>
    <row r="604" spans="1:51" ht="18.75" hidden="1" customHeight="1">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184</v>
      </c>
      <c r="AH604" s="122"/>
      <c r="AI604" s="320"/>
      <c r="AJ604" s="320"/>
      <c r="AK604" s="320"/>
      <c r="AL604" s="142"/>
      <c r="AM604" s="320"/>
      <c r="AN604" s="320"/>
      <c r="AO604" s="320"/>
      <c r="AP604" s="142"/>
      <c r="AQ604" s="235"/>
      <c r="AR604" s="186"/>
      <c r="AS604" s="121" t="s">
        <v>184</v>
      </c>
      <c r="AT604" s="122"/>
      <c r="AU604" s="186"/>
      <c r="AV604" s="186"/>
      <c r="AW604" s="121" t="s">
        <v>175</v>
      </c>
      <c r="AX604" s="181"/>
      <c r="AY604">
        <f>$AY$603</f>
        <v>0</v>
      </c>
    </row>
    <row r="605" spans="1:51" ht="23.25" hidden="1" customHeight="1">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7" t="s">
        <v>176</v>
      </c>
      <c r="AC607" s="567"/>
      <c r="AD607" s="567"/>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c r="A608" s="175"/>
      <c r="B608" s="172"/>
      <c r="C608" s="166"/>
      <c r="D608" s="172"/>
      <c r="E608" s="323" t="s">
        <v>192</v>
      </c>
      <c r="F608" s="324"/>
      <c r="G608" s="325" t="s">
        <v>189</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191</v>
      </c>
      <c r="AF608" s="317"/>
      <c r="AG608" s="317"/>
      <c r="AH608" s="318"/>
      <c r="AI608" s="319" t="s">
        <v>454</v>
      </c>
      <c r="AJ608" s="319"/>
      <c r="AK608" s="319"/>
      <c r="AL608" s="143"/>
      <c r="AM608" s="319" t="s">
        <v>455</v>
      </c>
      <c r="AN608" s="319"/>
      <c r="AO608" s="319"/>
      <c r="AP608" s="143"/>
      <c r="AQ608" s="143" t="s">
        <v>183</v>
      </c>
      <c r="AR608" s="118"/>
      <c r="AS608" s="118"/>
      <c r="AT608" s="119"/>
      <c r="AU608" s="124" t="s">
        <v>133</v>
      </c>
      <c r="AV608" s="124"/>
      <c r="AW608" s="124"/>
      <c r="AX608" s="125"/>
      <c r="AY608">
        <f>COUNTA($G$610)</f>
        <v>0</v>
      </c>
    </row>
    <row r="609" spans="1:51" ht="18.75" hidden="1" customHeight="1">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184</v>
      </c>
      <c r="AH609" s="122"/>
      <c r="AI609" s="320"/>
      <c r="AJ609" s="320"/>
      <c r="AK609" s="320"/>
      <c r="AL609" s="142"/>
      <c r="AM609" s="320"/>
      <c r="AN609" s="320"/>
      <c r="AO609" s="320"/>
      <c r="AP609" s="142"/>
      <c r="AQ609" s="235"/>
      <c r="AR609" s="186"/>
      <c r="AS609" s="121" t="s">
        <v>184</v>
      </c>
      <c r="AT609" s="122"/>
      <c r="AU609" s="186"/>
      <c r="AV609" s="186"/>
      <c r="AW609" s="121" t="s">
        <v>175</v>
      </c>
      <c r="AX609" s="181"/>
      <c r="AY609">
        <f>$AY$608</f>
        <v>0</v>
      </c>
    </row>
    <row r="610" spans="1:51" ht="23.25" hidden="1" customHeight="1">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7" t="s">
        <v>176</v>
      </c>
      <c r="AC612" s="567"/>
      <c r="AD612" s="567"/>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c r="A613" s="175"/>
      <c r="B613" s="172"/>
      <c r="C613" s="166"/>
      <c r="D613" s="172"/>
      <c r="E613" s="323" t="s">
        <v>192</v>
      </c>
      <c r="F613" s="324"/>
      <c r="G613" s="325" t="s">
        <v>189</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191</v>
      </c>
      <c r="AF613" s="317"/>
      <c r="AG613" s="317"/>
      <c r="AH613" s="318"/>
      <c r="AI613" s="319" t="s">
        <v>454</v>
      </c>
      <c r="AJ613" s="319"/>
      <c r="AK613" s="319"/>
      <c r="AL613" s="143"/>
      <c r="AM613" s="319" t="s">
        <v>455</v>
      </c>
      <c r="AN613" s="319"/>
      <c r="AO613" s="319"/>
      <c r="AP613" s="143"/>
      <c r="AQ613" s="143" t="s">
        <v>183</v>
      </c>
      <c r="AR613" s="118"/>
      <c r="AS613" s="118"/>
      <c r="AT613" s="119"/>
      <c r="AU613" s="124" t="s">
        <v>133</v>
      </c>
      <c r="AV613" s="124"/>
      <c r="AW613" s="124"/>
      <c r="AX613" s="125"/>
      <c r="AY613">
        <f>COUNTA($G$615)</f>
        <v>0</v>
      </c>
    </row>
    <row r="614" spans="1:51" ht="18.75" hidden="1" customHeight="1">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184</v>
      </c>
      <c r="AH614" s="122"/>
      <c r="AI614" s="320"/>
      <c r="AJ614" s="320"/>
      <c r="AK614" s="320"/>
      <c r="AL614" s="142"/>
      <c r="AM614" s="320"/>
      <c r="AN614" s="320"/>
      <c r="AO614" s="320"/>
      <c r="AP614" s="142"/>
      <c r="AQ614" s="235"/>
      <c r="AR614" s="186"/>
      <c r="AS614" s="121" t="s">
        <v>184</v>
      </c>
      <c r="AT614" s="122"/>
      <c r="AU614" s="186"/>
      <c r="AV614" s="186"/>
      <c r="AW614" s="121" t="s">
        <v>175</v>
      </c>
      <c r="AX614" s="181"/>
      <c r="AY614">
        <f>$AY$613</f>
        <v>0</v>
      </c>
    </row>
    <row r="615" spans="1:51" ht="23.25" hidden="1" customHeight="1">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7" t="s">
        <v>176</v>
      </c>
      <c r="AC617" s="567"/>
      <c r="AD617" s="567"/>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c r="A618" s="175"/>
      <c r="B618" s="172"/>
      <c r="C618" s="166"/>
      <c r="D618" s="172"/>
      <c r="E618" s="323" t="s">
        <v>193</v>
      </c>
      <c r="F618" s="324"/>
      <c r="G618" s="325" t="s">
        <v>190</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191</v>
      </c>
      <c r="AF618" s="317"/>
      <c r="AG618" s="317"/>
      <c r="AH618" s="318"/>
      <c r="AI618" s="319" t="s">
        <v>454</v>
      </c>
      <c r="AJ618" s="319"/>
      <c r="AK618" s="319"/>
      <c r="AL618" s="143"/>
      <c r="AM618" s="319" t="s">
        <v>455</v>
      </c>
      <c r="AN618" s="319"/>
      <c r="AO618" s="319"/>
      <c r="AP618" s="143"/>
      <c r="AQ618" s="143" t="s">
        <v>183</v>
      </c>
      <c r="AR618" s="118"/>
      <c r="AS618" s="118"/>
      <c r="AT618" s="119"/>
      <c r="AU618" s="124" t="s">
        <v>133</v>
      </c>
      <c r="AV618" s="124"/>
      <c r="AW618" s="124"/>
      <c r="AX618" s="125"/>
      <c r="AY618">
        <f>COUNTA($G$620)</f>
        <v>0</v>
      </c>
    </row>
    <row r="619" spans="1:51" ht="18.75" hidden="1" customHeight="1">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184</v>
      </c>
      <c r="AH619" s="122"/>
      <c r="AI619" s="320"/>
      <c r="AJ619" s="320"/>
      <c r="AK619" s="320"/>
      <c r="AL619" s="142"/>
      <c r="AM619" s="320"/>
      <c r="AN619" s="320"/>
      <c r="AO619" s="320"/>
      <c r="AP619" s="142"/>
      <c r="AQ619" s="235"/>
      <c r="AR619" s="186"/>
      <c r="AS619" s="121" t="s">
        <v>184</v>
      </c>
      <c r="AT619" s="122"/>
      <c r="AU619" s="186"/>
      <c r="AV619" s="186"/>
      <c r="AW619" s="121" t="s">
        <v>175</v>
      </c>
      <c r="AX619" s="181"/>
      <c r="AY619">
        <f>$AY$618</f>
        <v>0</v>
      </c>
    </row>
    <row r="620" spans="1:51" ht="23.25" hidden="1" customHeight="1">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7" t="s">
        <v>14</v>
      </c>
      <c r="AC622" s="567"/>
      <c r="AD622" s="567"/>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c r="A623" s="175"/>
      <c r="B623" s="172"/>
      <c r="C623" s="166"/>
      <c r="D623" s="172"/>
      <c r="E623" s="323" t="s">
        <v>193</v>
      </c>
      <c r="F623" s="324"/>
      <c r="G623" s="325" t="s">
        <v>190</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191</v>
      </c>
      <c r="AF623" s="317"/>
      <c r="AG623" s="317"/>
      <c r="AH623" s="318"/>
      <c r="AI623" s="319" t="s">
        <v>454</v>
      </c>
      <c r="AJ623" s="319"/>
      <c r="AK623" s="319"/>
      <c r="AL623" s="143"/>
      <c r="AM623" s="319" t="s">
        <v>455</v>
      </c>
      <c r="AN623" s="319"/>
      <c r="AO623" s="319"/>
      <c r="AP623" s="143"/>
      <c r="AQ623" s="143" t="s">
        <v>183</v>
      </c>
      <c r="AR623" s="118"/>
      <c r="AS623" s="118"/>
      <c r="AT623" s="119"/>
      <c r="AU623" s="124" t="s">
        <v>133</v>
      </c>
      <c r="AV623" s="124"/>
      <c r="AW623" s="124"/>
      <c r="AX623" s="125"/>
      <c r="AY623">
        <f>COUNTA($G$625)</f>
        <v>0</v>
      </c>
    </row>
    <row r="624" spans="1:51" ht="18.75" hidden="1" customHeight="1">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184</v>
      </c>
      <c r="AH624" s="122"/>
      <c r="AI624" s="320"/>
      <c r="AJ624" s="320"/>
      <c r="AK624" s="320"/>
      <c r="AL624" s="142"/>
      <c r="AM624" s="320"/>
      <c r="AN624" s="320"/>
      <c r="AO624" s="320"/>
      <c r="AP624" s="142"/>
      <c r="AQ624" s="235"/>
      <c r="AR624" s="186"/>
      <c r="AS624" s="121" t="s">
        <v>184</v>
      </c>
      <c r="AT624" s="122"/>
      <c r="AU624" s="186"/>
      <c r="AV624" s="186"/>
      <c r="AW624" s="121" t="s">
        <v>175</v>
      </c>
      <c r="AX624" s="181"/>
      <c r="AY624">
        <f>$AY$623</f>
        <v>0</v>
      </c>
    </row>
    <row r="625" spans="1:51" ht="23.25" hidden="1" customHeight="1">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7" t="s">
        <v>14</v>
      </c>
      <c r="AC627" s="567"/>
      <c r="AD627" s="567"/>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c r="A628" s="175"/>
      <c r="B628" s="172"/>
      <c r="C628" s="166"/>
      <c r="D628" s="172"/>
      <c r="E628" s="323" t="s">
        <v>193</v>
      </c>
      <c r="F628" s="324"/>
      <c r="G628" s="325" t="s">
        <v>190</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191</v>
      </c>
      <c r="AF628" s="317"/>
      <c r="AG628" s="317"/>
      <c r="AH628" s="318"/>
      <c r="AI628" s="319" t="s">
        <v>454</v>
      </c>
      <c r="AJ628" s="319"/>
      <c r="AK628" s="319"/>
      <c r="AL628" s="143"/>
      <c r="AM628" s="319" t="s">
        <v>455</v>
      </c>
      <c r="AN628" s="319"/>
      <c r="AO628" s="319"/>
      <c r="AP628" s="143"/>
      <c r="AQ628" s="143" t="s">
        <v>183</v>
      </c>
      <c r="AR628" s="118"/>
      <c r="AS628" s="118"/>
      <c r="AT628" s="119"/>
      <c r="AU628" s="124" t="s">
        <v>133</v>
      </c>
      <c r="AV628" s="124"/>
      <c r="AW628" s="124"/>
      <c r="AX628" s="125"/>
      <c r="AY628">
        <f>COUNTA($G$630)</f>
        <v>0</v>
      </c>
    </row>
    <row r="629" spans="1:51" ht="18.75" hidden="1" customHeight="1">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184</v>
      </c>
      <c r="AH629" s="122"/>
      <c r="AI629" s="320"/>
      <c r="AJ629" s="320"/>
      <c r="AK629" s="320"/>
      <c r="AL629" s="142"/>
      <c r="AM629" s="320"/>
      <c r="AN629" s="320"/>
      <c r="AO629" s="320"/>
      <c r="AP629" s="142"/>
      <c r="AQ629" s="235"/>
      <c r="AR629" s="186"/>
      <c r="AS629" s="121" t="s">
        <v>184</v>
      </c>
      <c r="AT629" s="122"/>
      <c r="AU629" s="186"/>
      <c r="AV629" s="186"/>
      <c r="AW629" s="121" t="s">
        <v>175</v>
      </c>
      <c r="AX629" s="181"/>
      <c r="AY629">
        <f>$AY$628</f>
        <v>0</v>
      </c>
    </row>
    <row r="630" spans="1:51" ht="23.25" hidden="1" customHeight="1">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7" t="s">
        <v>14</v>
      </c>
      <c r="AC632" s="567"/>
      <c r="AD632" s="567"/>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c r="A633" s="175"/>
      <c r="B633" s="172"/>
      <c r="C633" s="166"/>
      <c r="D633" s="172"/>
      <c r="E633" s="323" t="s">
        <v>193</v>
      </c>
      <c r="F633" s="324"/>
      <c r="G633" s="325" t="s">
        <v>190</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191</v>
      </c>
      <c r="AF633" s="317"/>
      <c r="AG633" s="317"/>
      <c r="AH633" s="318"/>
      <c r="AI633" s="319" t="s">
        <v>454</v>
      </c>
      <c r="AJ633" s="319"/>
      <c r="AK633" s="319"/>
      <c r="AL633" s="143"/>
      <c r="AM633" s="319" t="s">
        <v>455</v>
      </c>
      <c r="AN633" s="319"/>
      <c r="AO633" s="319"/>
      <c r="AP633" s="143"/>
      <c r="AQ633" s="143" t="s">
        <v>183</v>
      </c>
      <c r="AR633" s="118"/>
      <c r="AS633" s="118"/>
      <c r="AT633" s="119"/>
      <c r="AU633" s="124" t="s">
        <v>133</v>
      </c>
      <c r="AV633" s="124"/>
      <c r="AW633" s="124"/>
      <c r="AX633" s="125"/>
      <c r="AY633">
        <f>COUNTA($G$635)</f>
        <v>0</v>
      </c>
    </row>
    <row r="634" spans="1:51" ht="18.75" hidden="1" customHeight="1">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184</v>
      </c>
      <c r="AH634" s="122"/>
      <c r="AI634" s="320"/>
      <c r="AJ634" s="320"/>
      <c r="AK634" s="320"/>
      <c r="AL634" s="142"/>
      <c r="AM634" s="320"/>
      <c r="AN634" s="320"/>
      <c r="AO634" s="320"/>
      <c r="AP634" s="142"/>
      <c r="AQ634" s="235"/>
      <c r="AR634" s="186"/>
      <c r="AS634" s="121" t="s">
        <v>184</v>
      </c>
      <c r="AT634" s="122"/>
      <c r="AU634" s="186"/>
      <c r="AV634" s="186"/>
      <c r="AW634" s="121" t="s">
        <v>175</v>
      </c>
      <c r="AX634" s="181"/>
      <c r="AY634">
        <f>$AY$633</f>
        <v>0</v>
      </c>
    </row>
    <row r="635" spans="1:51" ht="23.25" hidden="1" customHeight="1">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7" t="s">
        <v>14</v>
      </c>
      <c r="AC637" s="567"/>
      <c r="AD637" s="567"/>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c r="A638" s="175"/>
      <c r="B638" s="172"/>
      <c r="C638" s="166"/>
      <c r="D638" s="172"/>
      <c r="E638" s="323" t="s">
        <v>193</v>
      </c>
      <c r="F638" s="324"/>
      <c r="G638" s="325" t="s">
        <v>190</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191</v>
      </c>
      <c r="AF638" s="317"/>
      <c r="AG638" s="317"/>
      <c r="AH638" s="318"/>
      <c r="AI638" s="319" t="s">
        <v>454</v>
      </c>
      <c r="AJ638" s="319"/>
      <c r="AK638" s="319"/>
      <c r="AL638" s="143"/>
      <c r="AM638" s="319" t="s">
        <v>455</v>
      </c>
      <c r="AN638" s="319"/>
      <c r="AO638" s="319"/>
      <c r="AP638" s="143"/>
      <c r="AQ638" s="143" t="s">
        <v>183</v>
      </c>
      <c r="AR638" s="118"/>
      <c r="AS638" s="118"/>
      <c r="AT638" s="119"/>
      <c r="AU638" s="124" t="s">
        <v>133</v>
      </c>
      <c r="AV638" s="124"/>
      <c r="AW638" s="124"/>
      <c r="AX638" s="125"/>
      <c r="AY638">
        <f>COUNTA($G$640)</f>
        <v>0</v>
      </c>
    </row>
    <row r="639" spans="1:51" ht="18.75" hidden="1" customHeight="1">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184</v>
      </c>
      <c r="AH639" s="122"/>
      <c r="AI639" s="320"/>
      <c r="AJ639" s="320"/>
      <c r="AK639" s="320"/>
      <c r="AL639" s="142"/>
      <c r="AM639" s="320"/>
      <c r="AN639" s="320"/>
      <c r="AO639" s="320"/>
      <c r="AP639" s="142"/>
      <c r="AQ639" s="235"/>
      <c r="AR639" s="186"/>
      <c r="AS639" s="121" t="s">
        <v>184</v>
      </c>
      <c r="AT639" s="122"/>
      <c r="AU639" s="186"/>
      <c r="AV639" s="186"/>
      <c r="AW639" s="121" t="s">
        <v>175</v>
      </c>
      <c r="AX639" s="181"/>
      <c r="AY639">
        <f>$AY$638</f>
        <v>0</v>
      </c>
    </row>
    <row r="640" spans="1:51" ht="23.25" hidden="1" customHeight="1">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7" t="s">
        <v>14</v>
      </c>
      <c r="AC642" s="567"/>
      <c r="AD642" s="567"/>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c r="A643" s="175"/>
      <c r="B643" s="172"/>
      <c r="C643" s="166"/>
      <c r="D643" s="172"/>
      <c r="E643" s="110" t="s">
        <v>319</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c r="A646" s="175"/>
      <c r="B646" s="172"/>
      <c r="C646" s="166"/>
      <c r="D646" s="172"/>
      <c r="E646" s="160" t="s">
        <v>314</v>
      </c>
      <c r="F646" s="161"/>
      <c r="G646" s="884" t="s">
        <v>203</v>
      </c>
      <c r="H646" s="111"/>
      <c r="I646" s="111"/>
      <c r="J646" s="885"/>
      <c r="K646" s="886"/>
      <c r="L646" s="886"/>
      <c r="M646" s="886"/>
      <c r="N646" s="886"/>
      <c r="O646" s="886"/>
      <c r="P646" s="886"/>
      <c r="Q646" s="886"/>
      <c r="R646" s="886"/>
      <c r="S646" s="886"/>
      <c r="T646" s="887"/>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88"/>
      <c r="AY646" s="78" t="str">
        <f>IF(SUBSTITUTE($J$646,"-","")="","0","1")</f>
        <v>0</v>
      </c>
    </row>
    <row r="647" spans="1:51" ht="18.75" hidden="1" customHeight="1">
      <c r="A647" s="175"/>
      <c r="B647" s="172"/>
      <c r="C647" s="166"/>
      <c r="D647" s="172"/>
      <c r="E647" s="323" t="s">
        <v>192</v>
      </c>
      <c r="F647" s="324"/>
      <c r="G647" s="325" t="s">
        <v>189</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191</v>
      </c>
      <c r="AF647" s="317"/>
      <c r="AG647" s="317"/>
      <c r="AH647" s="318"/>
      <c r="AI647" s="319" t="s">
        <v>454</v>
      </c>
      <c r="AJ647" s="319"/>
      <c r="AK647" s="319"/>
      <c r="AL647" s="143"/>
      <c r="AM647" s="319" t="s">
        <v>455</v>
      </c>
      <c r="AN647" s="319"/>
      <c r="AO647" s="319"/>
      <c r="AP647" s="143"/>
      <c r="AQ647" s="143" t="s">
        <v>183</v>
      </c>
      <c r="AR647" s="118"/>
      <c r="AS647" s="118"/>
      <c r="AT647" s="119"/>
      <c r="AU647" s="124" t="s">
        <v>133</v>
      </c>
      <c r="AV647" s="124"/>
      <c r="AW647" s="124"/>
      <c r="AX647" s="125"/>
      <c r="AY647">
        <f>COUNTA($G$649)</f>
        <v>0</v>
      </c>
    </row>
    <row r="648" spans="1:51" ht="18.75" hidden="1" customHeight="1">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184</v>
      </c>
      <c r="AH648" s="122"/>
      <c r="AI648" s="320"/>
      <c r="AJ648" s="320"/>
      <c r="AK648" s="320"/>
      <c r="AL648" s="142"/>
      <c r="AM648" s="320"/>
      <c r="AN648" s="320"/>
      <c r="AO648" s="320"/>
      <c r="AP648" s="142"/>
      <c r="AQ648" s="235"/>
      <c r="AR648" s="186"/>
      <c r="AS648" s="121" t="s">
        <v>184</v>
      </c>
      <c r="AT648" s="122"/>
      <c r="AU648" s="186"/>
      <c r="AV648" s="186"/>
      <c r="AW648" s="121" t="s">
        <v>175</v>
      </c>
      <c r="AX648" s="181"/>
      <c r="AY648">
        <f>$AY$647</f>
        <v>0</v>
      </c>
    </row>
    <row r="649" spans="1:51" ht="23.25" hidden="1" customHeight="1">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7" t="s">
        <v>176</v>
      </c>
      <c r="AC651" s="567"/>
      <c r="AD651" s="567"/>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c r="A652" s="175"/>
      <c r="B652" s="172"/>
      <c r="C652" s="166"/>
      <c r="D652" s="172"/>
      <c r="E652" s="323" t="s">
        <v>192</v>
      </c>
      <c r="F652" s="324"/>
      <c r="G652" s="325" t="s">
        <v>189</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191</v>
      </c>
      <c r="AF652" s="317"/>
      <c r="AG652" s="317"/>
      <c r="AH652" s="318"/>
      <c r="AI652" s="319" t="s">
        <v>454</v>
      </c>
      <c r="AJ652" s="319"/>
      <c r="AK652" s="319"/>
      <c r="AL652" s="143"/>
      <c r="AM652" s="319" t="s">
        <v>455</v>
      </c>
      <c r="AN652" s="319"/>
      <c r="AO652" s="319"/>
      <c r="AP652" s="143"/>
      <c r="AQ652" s="143" t="s">
        <v>183</v>
      </c>
      <c r="AR652" s="118"/>
      <c r="AS652" s="118"/>
      <c r="AT652" s="119"/>
      <c r="AU652" s="124" t="s">
        <v>133</v>
      </c>
      <c r="AV652" s="124"/>
      <c r="AW652" s="124"/>
      <c r="AX652" s="125"/>
      <c r="AY652">
        <f>COUNTA($G$654)</f>
        <v>0</v>
      </c>
    </row>
    <row r="653" spans="1:51" ht="18.75" hidden="1" customHeight="1">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184</v>
      </c>
      <c r="AH653" s="122"/>
      <c r="AI653" s="320"/>
      <c r="AJ653" s="320"/>
      <c r="AK653" s="320"/>
      <c r="AL653" s="142"/>
      <c r="AM653" s="320"/>
      <c r="AN653" s="320"/>
      <c r="AO653" s="320"/>
      <c r="AP653" s="142"/>
      <c r="AQ653" s="235"/>
      <c r="AR653" s="186"/>
      <c r="AS653" s="121" t="s">
        <v>184</v>
      </c>
      <c r="AT653" s="122"/>
      <c r="AU653" s="186"/>
      <c r="AV653" s="186"/>
      <c r="AW653" s="121" t="s">
        <v>175</v>
      </c>
      <c r="AX653" s="181"/>
      <c r="AY653">
        <f>$AY$652</f>
        <v>0</v>
      </c>
    </row>
    <row r="654" spans="1:51" ht="23.25" hidden="1" customHeight="1">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7" t="s">
        <v>176</v>
      </c>
      <c r="AC656" s="567"/>
      <c r="AD656" s="567"/>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c r="A657" s="175"/>
      <c r="B657" s="172"/>
      <c r="C657" s="166"/>
      <c r="D657" s="172"/>
      <c r="E657" s="323" t="s">
        <v>192</v>
      </c>
      <c r="F657" s="324"/>
      <c r="G657" s="325" t="s">
        <v>189</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191</v>
      </c>
      <c r="AF657" s="317"/>
      <c r="AG657" s="317"/>
      <c r="AH657" s="318"/>
      <c r="AI657" s="319" t="s">
        <v>454</v>
      </c>
      <c r="AJ657" s="319"/>
      <c r="AK657" s="319"/>
      <c r="AL657" s="143"/>
      <c r="AM657" s="319" t="s">
        <v>455</v>
      </c>
      <c r="AN657" s="319"/>
      <c r="AO657" s="319"/>
      <c r="AP657" s="143"/>
      <c r="AQ657" s="143" t="s">
        <v>183</v>
      </c>
      <c r="AR657" s="118"/>
      <c r="AS657" s="118"/>
      <c r="AT657" s="119"/>
      <c r="AU657" s="124" t="s">
        <v>133</v>
      </c>
      <c r="AV657" s="124"/>
      <c r="AW657" s="124"/>
      <c r="AX657" s="125"/>
      <c r="AY657">
        <f>COUNTA($G$659)</f>
        <v>0</v>
      </c>
    </row>
    <row r="658" spans="1:51" ht="18.75" hidden="1" customHeight="1">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184</v>
      </c>
      <c r="AH658" s="122"/>
      <c r="AI658" s="320"/>
      <c r="AJ658" s="320"/>
      <c r="AK658" s="320"/>
      <c r="AL658" s="142"/>
      <c r="AM658" s="320"/>
      <c r="AN658" s="320"/>
      <c r="AO658" s="320"/>
      <c r="AP658" s="142"/>
      <c r="AQ658" s="235"/>
      <c r="AR658" s="186"/>
      <c r="AS658" s="121" t="s">
        <v>184</v>
      </c>
      <c r="AT658" s="122"/>
      <c r="AU658" s="186"/>
      <c r="AV658" s="186"/>
      <c r="AW658" s="121" t="s">
        <v>175</v>
      </c>
      <c r="AX658" s="181"/>
      <c r="AY658">
        <f>$AY$657</f>
        <v>0</v>
      </c>
    </row>
    <row r="659" spans="1:51" ht="23.25" hidden="1" customHeight="1">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7" t="s">
        <v>176</v>
      </c>
      <c r="AC661" s="567"/>
      <c r="AD661" s="567"/>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c r="A662" s="175"/>
      <c r="B662" s="172"/>
      <c r="C662" s="166"/>
      <c r="D662" s="172"/>
      <c r="E662" s="323" t="s">
        <v>192</v>
      </c>
      <c r="F662" s="324"/>
      <c r="G662" s="325" t="s">
        <v>189</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191</v>
      </c>
      <c r="AF662" s="317"/>
      <c r="AG662" s="317"/>
      <c r="AH662" s="318"/>
      <c r="AI662" s="319" t="s">
        <v>454</v>
      </c>
      <c r="AJ662" s="319"/>
      <c r="AK662" s="319"/>
      <c r="AL662" s="143"/>
      <c r="AM662" s="319" t="s">
        <v>455</v>
      </c>
      <c r="AN662" s="319"/>
      <c r="AO662" s="319"/>
      <c r="AP662" s="143"/>
      <c r="AQ662" s="143" t="s">
        <v>183</v>
      </c>
      <c r="AR662" s="118"/>
      <c r="AS662" s="118"/>
      <c r="AT662" s="119"/>
      <c r="AU662" s="124" t="s">
        <v>133</v>
      </c>
      <c r="AV662" s="124"/>
      <c r="AW662" s="124"/>
      <c r="AX662" s="125"/>
      <c r="AY662">
        <f>COUNTA($G$664)</f>
        <v>0</v>
      </c>
    </row>
    <row r="663" spans="1:51" ht="18.75" hidden="1" customHeight="1">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184</v>
      </c>
      <c r="AH663" s="122"/>
      <c r="AI663" s="320"/>
      <c r="AJ663" s="320"/>
      <c r="AK663" s="320"/>
      <c r="AL663" s="142"/>
      <c r="AM663" s="320"/>
      <c r="AN663" s="320"/>
      <c r="AO663" s="320"/>
      <c r="AP663" s="142"/>
      <c r="AQ663" s="235"/>
      <c r="AR663" s="186"/>
      <c r="AS663" s="121" t="s">
        <v>184</v>
      </c>
      <c r="AT663" s="122"/>
      <c r="AU663" s="186"/>
      <c r="AV663" s="186"/>
      <c r="AW663" s="121" t="s">
        <v>175</v>
      </c>
      <c r="AX663" s="181"/>
      <c r="AY663">
        <f>$AY$662</f>
        <v>0</v>
      </c>
    </row>
    <row r="664" spans="1:51" ht="23.25" hidden="1" customHeight="1">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7" t="s">
        <v>176</v>
      </c>
      <c r="AC666" s="567"/>
      <c r="AD666" s="567"/>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c r="A667" s="175"/>
      <c r="B667" s="172"/>
      <c r="C667" s="166"/>
      <c r="D667" s="172"/>
      <c r="E667" s="323" t="s">
        <v>192</v>
      </c>
      <c r="F667" s="324"/>
      <c r="G667" s="325" t="s">
        <v>189</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191</v>
      </c>
      <c r="AF667" s="317"/>
      <c r="AG667" s="317"/>
      <c r="AH667" s="318"/>
      <c r="AI667" s="319" t="s">
        <v>454</v>
      </c>
      <c r="AJ667" s="319"/>
      <c r="AK667" s="319"/>
      <c r="AL667" s="143"/>
      <c r="AM667" s="319" t="s">
        <v>455</v>
      </c>
      <c r="AN667" s="319"/>
      <c r="AO667" s="319"/>
      <c r="AP667" s="143"/>
      <c r="AQ667" s="143" t="s">
        <v>183</v>
      </c>
      <c r="AR667" s="118"/>
      <c r="AS667" s="118"/>
      <c r="AT667" s="119"/>
      <c r="AU667" s="124" t="s">
        <v>133</v>
      </c>
      <c r="AV667" s="124"/>
      <c r="AW667" s="124"/>
      <c r="AX667" s="125"/>
      <c r="AY667">
        <f>COUNTA($G$669)</f>
        <v>0</v>
      </c>
    </row>
    <row r="668" spans="1:51" ht="18.75" hidden="1" customHeight="1">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184</v>
      </c>
      <c r="AH668" s="122"/>
      <c r="AI668" s="320"/>
      <c r="AJ668" s="320"/>
      <c r="AK668" s="320"/>
      <c r="AL668" s="142"/>
      <c r="AM668" s="320"/>
      <c r="AN668" s="320"/>
      <c r="AO668" s="320"/>
      <c r="AP668" s="142"/>
      <c r="AQ668" s="235"/>
      <c r="AR668" s="186"/>
      <c r="AS668" s="121" t="s">
        <v>184</v>
      </c>
      <c r="AT668" s="122"/>
      <c r="AU668" s="186"/>
      <c r="AV668" s="186"/>
      <c r="AW668" s="121" t="s">
        <v>175</v>
      </c>
      <c r="AX668" s="181"/>
      <c r="AY668">
        <f>$AY$667</f>
        <v>0</v>
      </c>
    </row>
    <row r="669" spans="1:51" ht="23.25" hidden="1" customHeight="1">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7" t="s">
        <v>176</v>
      </c>
      <c r="AC671" s="567"/>
      <c r="AD671" s="567"/>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c r="A672" s="175"/>
      <c r="B672" s="172"/>
      <c r="C672" s="166"/>
      <c r="D672" s="172"/>
      <c r="E672" s="323" t="s">
        <v>193</v>
      </c>
      <c r="F672" s="324"/>
      <c r="G672" s="325" t="s">
        <v>190</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191</v>
      </c>
      <c r="AF672" s="317"/>
      <c r="AG672" s="317"/>
      <c r="AH672" s="318"/>
      <c r="AI672" s="319" t="s">
        <v>454</v>
      </c>
      <c r="AJ672" s="319"/>
      <c r="AK672" s="319"/>
      <c r="AL672" s="143"/>
      <c r="AM672" s="319" t="s">
        <v>455</v>
      </c>
      <c r="AN672" s="319"/>
      <c r="AO672" s="319"/>
      <c r="AP672" s="143"/>
      <c r="AQ672" s="143" t="s">
        <v>183</v>
      </c>
      <c r="AR672" s="118"/>
      <c r="AS672" s="118"/>
      <c r="AT672" s="119"/>
      <c r="AU672" s="124" t="s">
        <v>133</v>
      </c>
      <c r="AV672" s="124"/>
      <c r="AW672" s="124"/>
      <c r="AX672" s="125"/>
      <c r="AY672">
        <f>COUNTA($G$674)</f>
        <v>0</v>
      </c>
    </row>
    <row r="673" spans="1:51" ht="18.75" hidden="1" customHeight="1">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184</v>
      </c>
      <c r="AH673" s="122"/>
      <c r="AI673" s="320"/>
      <c r="AJ673" s="320"/>
      <c r="AK673" s="320"/>
      <c r="AL673" s="142"/>
      <c r="AM673" s="320"/>
      <c r="AN673" s="320"/>
      <c r="AO673" s="320"/>
      <c r="AP673" s="142"/>
      <c r="AQ673" s="235"/>
      <c r="AR673" s="186"/>
      <c r="AS673" s="121" t="s">
        <v>184</v>
      </c>
      <c r="AT673" s="122"/>
      <c r="AU673" s="186"/>
      <c r="AV673" s="186"/>
      <c r="AW673" s="121" t="s">
        <v>175</v>
      </c>
      <c r="AX673" s="181"/>
      <c r="AY673">
        <f>$AY$672</f>
        <v>0</v>
      </c>
    </row>
    <row r="674" spans="1:51" ht="23.25" hidden="1" customHeight="1">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7" t="s">
        <v>14</v>
      </c>
      <c r="AC676" s="567"/>
      <c r="AD676" s="567"/>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c r="A677" s="175"/>
      <c r="B677" s="172"/>
      <c r="C677" s="166"/>
      <c r="D677" s="172"/>
      <c r="E677" s="323" t="s">
        <v>193</v>
      </c>
      <c r="F677" s="324"/>
      <c r="G677" s="325" t="s">
        <v>190</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191</v>
      </c>
      <c r="AF677" s="317"/>
      <c r="AG677" s="317"/>
      <c r="AH677" s="318"/>
      <c r="AI677" s="319" t="s">
        <v>454</v>
      </c>
      <c r="AJ677" s="319"/>
      <c r="AK677" s="319"/>
      <c r="AL677" s="143"/>
      <c r="AM677" s="319" t="s">
        <v>455</v>
      </c>
      <c r="AN677" s="319"/>
      <c r="AO677" s="319"/>
      <c r="AP677" s="143"/>
      <c r="AQ677" s="143" t="s">
        <v>183</v>
      </c>
      <c r="AR677" s="118"/>
      <c r="AS677" s="118"/>
      <c r="AT677" s="119"/>
      <c r="AU677" s="124" t="s">
        <v>133</v>
      </c>
      <c r="AV677" s="124"/>
      <c r="AW677" s="124"/>
      <c r="AX677" s="125"/>
      <c r="AY677">
        <f>COUNTA($G$679)</f>
        <v>0</v>
      </c>
    </row>
    <row r="678" spans="1:51" ht="18.75" hidden="1" customHeight="1">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184</v>
      </c>
      <c r="AH678" s="122"/>
      <c r="AI678" s="320"/>
      <c r="AJ678" s="320"/>
      <c r="AK678" s="320"/>
      <c r="AL678" s="142"/>
      <c r="AM678" s="320"/>
      <c r="AN678" s="320"/>
      <c r="AO678" s="320"/>
      <c r="AP678" s="142"/>
      <c r="AQ678" s="235"/>
      <c r="AR678" s="186"/>
      <c r="AS678" s="121" t="s">
        <v>184</v>
      </c>
      <c r="AT678" s="122"/>
      <c r="AU678" s="186"/>
      <c r="AV678" s="186"/>
      <c r="AW678" s="121" t="s">
        <v>175</v>
      </c>
      <c r="AX678" s="181"/>
      <c r="AY678">
        <f>$AY$677</f>
        <v>0</v>
      </c>
    </row>
    <row r="679" spans="1:51" ht="23.25" hidden="1" customHeight="1">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7" t="s">
        <v>14</v>
      </c>
      <c r="AC681" s="567"/>
      <c r="AD681" s="567"/>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c r="A682" s="175"/>
      <c r="B682" s="172"/>
      <c r="C682" s="166"/>
      <c r="D682" s="172"/>
      <c r="E682" s="323" t="s">
        <v>193</v>
      </c>
      <c r="F682" s="324"/>
      <c r="G682" s="325" t="s">
        <v>190</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191</v>
      </c>
      <c r="AF682" s="317"/>
      <c r="AG682" s="317"/>
      <c r="AH682" s="318"/>
      <c r="AI682" s="319" t="s">
        <v>454</v>
      </c>
      <c r="AJ682" s="319"/>
      <c r="AK682" s="319"/>
      <c r="AL682" s="143"/>
      <c r="AM682" s="319" t="s">
        <v>455</v>
      </c>
      <c r="AN682" s="319"/>
      <c r="AO682" s="319"/>
      <c r="AP682" s="143"/>
      <c r="AQ682" s="143" t="s">
        <v>183</v>
      </c>
      <c r="AR682" s="118"/>
      <c r="AS682" s="118"/>
      <c r="AT682" s="119"/>
      <c r="AU682" s="124" t="s">
        <v>133</v>
      </c>
      <c r="AV682" s="124"/>
      <c r="AW682" s="124"/>
      <c r="AX682" s="125"/>
      <c r="AY682">
        <f>COUNTA($G$684)</f>
        <v>0</v>
      </c>
    </row>
    <row r="683" spans="1:51" ht="18.75" hidden="1" customHeight="1">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184</v>
      </c>
      <c r="AH683" s="122"/>
      <c r="AI683" s="320"/>
      <c r="AJ683" s="320"/>
      <c r="AK683" s="320"/>
      <c r="AL683" s="142"/>
      <c r="AM683" s="320"/>
      <c r="AN683" s="320"/>
      <c r="AO683" s="320"/>
      <c r="AP683" s="142"/>
      <c r="AQ683" s="235"/>
      <c r="AR683" s="186"/>
      <c r="AS683" s="121" t="s">
        <v>184</v>
      </c>
      <c r="AT683" s="122"/>
      <c r="AU683" s="186"/>
      <c r="AV683" s="186"/>
      <c r="AW683" s="121" t="s">
        <v>175</v>
      </c>
      <c r="AX683" s="181"/>
      <c r="AY683">
        <f>$AY$682</f>
        <v>0</v>
      </c>
    </row>
    <row r="684" spans="1:51" ht="23.25" hidden="1" customHeight="1">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7" t="s">
        <v>14</v>
      </c>
      <c r="AC686" s="567"/>
      <c r="AD686" s="567"/>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c r="A687" s="175"/>
      <c r="B687" s="172"/>
      <c r="C687" s="166"/>
      <c r="D687" s="172"/>
      <c r="E687" s="323" t="s">
        <v>193</v>
      </c>
      <c r="F687" s="324"/>
      <c r="G687" s="325" t="s">
        <v>190</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191</v>
      </c>
      <c r="AF687" s="317"/>
      <c r="AG687" s="317"/>
      <c r="AH687" s="318"/>
      <c r="AI687" s="319" t="s">
        <v>454</v>
      </c>
      <c r="AJ687" s="319"/>
      <c r="AK687" s="319"/>
      <c r="AL687" s="143"/>
      <c r="AM687" s="319" t="s">
        <v>455</v>
      </c>
      <c r="AN687" s="319"/>
      <c r="AO687" s="319"/>
      <c r="AP687" s="143"/>
      <c r="AQ687" s="143" t="s">
        <v>183</v>
      </c>
      <c r="AR687" s="118"/>
      <c r="AS687" s="118"/>
      <c r="AT687" s="119"/>
      <c r="AU687" s="124" t="s">
        <v>133</v>
      </c>
      <c r="AV687" s="124"/>
      <c r="AW687" s="124"/>
      <c r="AX687" s="125"/>
      <c r="AY687">
        <f>COUNTA($G$689)</f>
        <v>0</v>
      </c>
    </row>
    <row r="688" spans="1:51" ht="18.75" hidden="1" customHeight="1">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184</v>
      </c>
      <c r="AH688" s="122"/>
      <c r="AI688" s="320"/>
      <c r="AJ688" s="320"/>
      <c r="AK688" s="320"/>
      <c r="AL688" s="142"/>
      <c r="AM688" s="320"/>
      <c r="AN688" s="320"/>
      <c r="AO688" s="320"/>
      <c r="AP688" s="142"/>
      <c r="AQ688" s="235"/>
      <c r="AR688" s="186"/>
      <c r="AS688" s="121" t="s">
        <v>184</v>
      </c>
      <c r="AT688" s="122"/>
      <c r="AU688" s="186"/>
      <c r="AV688" s="186"/>
      <c r="AW688" s="121" t="s">
        <v>175</v>
      </c>
      <c r="AX688" s="181"/>
      <c r="AY688">
        <f>$AY$687</f>
        <v>0</v>
      </c>
    </row>
    <row r="689" spans="1:51" ht="23.25" hidden="1" customHeight="1">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7" t="s">
        <v>14</v>
      </c>
      <c r="AC691" s="567"/>
      <c r="AD691" s="567"/>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c r="A692" s="175"/>
      <c r="B692" s="172"/>
      <c r="C692" s="166"/>
      <c r="D692" s="172"/>
      <c r="E692" s="323" t="s">
        <v>193</v>
      </c>
      <c r="F692" s="324"/>
      <c r="G692" s="325" t="s">
        <v>190</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191</v>
      </c>
      <c r="AF692" s="317"/>
      <c r="AG692" s="317"/>
      <c r="AH692" s="318"/>
      <c r="AI692" s="319" t="s">
        <v>454</v>
      </c>
      <c r="AJ692" s="319"/>
      <c r="AK692" s="319"/>
      <c r="AL692" s="143"/>
      <c r="AM692" s="319" t="s">
        <v>455</v>
      </c>
      <c r="AN692" s="319"/>
      <c r="AO692" s="319"/>
      <c r="AP692" s="143"/>
      <c r="AQ692" s="143" t="s">
        <v>183</v>
      </c>
      <c r="AR692" s="118"/>
      <c r="AS692" s="118"/>
      <c r="AT692" s="119"/>
      <c r="AU692" s="124" t="s">
        <v>133</v>
      </c>
      <c r="AV692" s="124"/>
      <c r="AW692" s="124"/>
      <c r="AX692" s="125"/>
      <c r="AY692">
        <f>COUNTA($G$694)</f>
        <v>0</v>
      </c>
    </row>
    <row r="693" spans="1:51" ht="18.75" hidden="1" customHeight="1">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184</v>
      </c>
      <c r="AH693" s="122"/>
      <c r="AI693" s="320"/>
      <c r="AJ693" s="320"/>
      <c r="AK693" s="320"/>
      <c r="AL693" s="142"/>
      <c r="AM693" s="320"/>
      <c r="AN693" s="320"/>
      <c r="AO693" s="320"/>
      <c r="AP693" s="142"/>
      <c r="AQ693" s="235"/>
      <c r="AR693" s="186"/>
      <c r="AS693" s="121" t="s">
        <v>184</v>
      </c>
      <c r="AT693" s="122"/>
      <c r="AU693" s="186"/>
      <c r="AV693" s="186"/>
      <c r="AW693" s="121" t="s">
        <v>175</v>
      </c>
      <c r="AX693" s="181"/>
      <c r="AY693">
        <f>$AY$692</f>
        <v>0</v>
      </c>
    </row>
    <row r="694" spans="1:51" ht="23.25" hidden="1" customHeight="1">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7" t="s">
        <v>14</v>
      </c>
      <c r="AC696" s="567"/>
      <c r="AD696" s="567"/>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c r="A697" s="175"/>
      <c r="B697" s="172"/>
      <c r="C697" s="166"/>
      <c r="D697" s="172"/>
      <c r="E697" s="110" t="s">
        <v>319</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1" ht="27" customHeight="1">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09" t="s">
        <v>30</v>
      </c>
      <c r="AH701" s="364"/>
      <c r="AI701" s="364"/>
      <c r="AJ701" s="364"/>
      <c r="AK701" s="364"/>
      <c r="AL701" s="364"/>
      <c r="AM701" s="364"/>
      <c r="AN701" s="364"/>
      <c r="AO701" s="364"/>
      <c r="AP701" s="364"/>
      <c r="AQ701" s="364"/>
      <c r="AR701" s="364"/>
      <c r="AS701" s="364"/>
      <c r="AT701" s="364"/>
      <c r="AU701" s="364"/>
      <c r="AV701" s="364"/>
      <c r="AW701" s="364"/>
      <c r="AX701" s="810"/>
    </row>
    <row r="702" spans="1:51" ht="54.75" customHeight="1">
      <c r="A702" s="855" t="s">
        <v>139</v>
      </c>
      <c r="B702" s="856"/>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26" t="s">
        <v>658</v>
      </c>
      <c r="AE702" s="327"/>
      <c r="AF702" s="327"/>
      <c r="AG702" s="367" t="s">
        <v>681</v>
      </c>
      <c r="AH702" s="368"/>
      <c r="AI702" s="368"/>
      <c r="AJ702" s="368"/>
      <c r="AK702" s="368"/>
      <c r="AL702" s="368"/>
      <c r="AM702" s="368"/>
      <c r="AN702" s="368"/>
      <c r="AO702" s="368"/>
      <c r="AP702" s="368"/>
      <c r="AQ702" s="368"/>
      <c r="AR702" s="368"/>
      <c r="AS702" s="368"/>
      <c r="AT702" s="368"/>
      <c r="AU702" s="368"/>
      <c r="AV702" s="368"/>
      <c r="AW702" s="368"/>
      <c r="AX702" s="369"/>
    </row>
    <row r="703" spans="1:51" ht="54.75" customHeight="1">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4"/>
      <c r="AD703" s="307" t="s">
        <v>658</v>
      </c>
      <c r="AE703" s="308"/>
      <c r="AF703" s="308"/>
      <c r="AG703" s="89" t="s">
        <v>682</v>
      </c>
      <c r="AH703" s="90"/>
      <c r="AI703" s="90"/>
      <c r="AJ703" s="90"/>
      <c r="AK703" s="90"/>
      <c r="AL703" s="90"/>
      <c r="AM703" s="90"/>
      <c r="AN703" s="90"/>
      <c r="AO703" s="90"/>
      <c r="AP703" s="90"/>
      <c r="AQ703" s="90"/>
      <c r="AR703" s="90"/>
      <c r="AS703" s="90"/>
      <c r="AT703" s="90"/>
      <c r="AU703" s="90"/>
      <c r="AV703" s="90"/>
      <c r="AW703" s="90"/>
      <c r="AX703" s="91"/>
    </row>
    <row r="704" spans="1:51" ht="27" customHeight="1">
      <c r="A704" s="859"/>
      <c r="B704" s="860"/>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70" t="s">
        <v>658</v>
      </c>
      <c r="AE704" s="771"/>
      <c r="AF704" s="771"/>
      <c r="AG704" s="153" t="s">
        <v>683</v>
      </c>
      <c r="AH704" s="96"/>
      <c r="AI704" s="96"/>
      <c r="AJ704" s="96"/>
      <c r="AK704" s="96"/>
      <c r="AL704" s="96"/>
      <c r="AM704" s="96"/>
      <c r="AN704" s="96"/>
      <c r="AO704" s="96"/>
      <c r="AP704" s="96"/>
      <c r="AQ704" s="96"/>
      <c r="AR704" s="96"/>
      <c r="AS704" s="96"/>
      <c r="AT704" s="96"/>
      <c r="AU704" s="96"/>
      <c r="AV704" s="96"/>
      <c r="AW704" s="96"/>
      <c r="AX704" s="154"/>
    </row>
    <row r="705" spans="1:50" ht="27" customHeight="1">
      <c r="A705" s="628" t="s">
        <v>38</v>
      </c>
      <c r="B705" s="629"/>
      <c r="C705" s="806" t="s">
        <v>40</v>
      </c>
      <c r="D705" s="807"/>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08"/>
      <c r="AD705" s="702" t="s">
        <v>658</v>
      </c>
      <c r="AE705" s="703"/>
      <c r="AF705" s="703"/>
      <c r="AG705" s="113" t="s">
        <v>766</v>
      </c>
      <c r="AH705" s="93"/>
      <c r="AI705" s="93"/>
      <c r="AJ705" s="93"/>
      <c r="AK705" s="93"/>
      <c r="AL705" s="93"/>
      <c r="AM705" s="93"/>
      <c r="AN705" s="93"/>
      <c r="AO705" s="93"/>
      <c r="AP705" s="93"/>
      <c r="AQ705" s="93"/>
      <c r="AR705" s="93"/>
      <c r="AS705" s="93"/>
      <c r="AT705" s="93"/>
      <c r="AU705" s="93"/>
      <c r="AV705" s="93"/>
      <c r="AW705" s="93"/>
      <c r="AX705" s="114"/>
    </row>
    <row r="706" spans="1:50" ht="35.25" customHeight="1">
      <c r="A706" s="630"/>
      <c r="B706" s="631"/>
      <c r="C706" s="782"/>
      <c r="D706" s="783"/>
      <c r="E706" s="718" t="s">
        <v>292</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07" t="s">
        <v>747</v>
      </c>
      <c r="AE706" s="308"/>
      <c r="AF706" s="651"/>
      <c r="AG706" s="153"/>
      <c r="AH706" s="96"/>
      <c r="AI706" s="96"/>
      <c r="AJ706" s="96"/>
      <c r="AK706" s="96"/>
      <c r="AL706" s="96"/>
      <c r="AM706" s="96"/>
      <c r="AN706" s="96"/>
      <c r="AO706" s="96"/>
      <c r="AP706" s="96"/>
      <c r="AQ706" s="96"/>
      <c r="AR706" s="96"/>
      <c r="AS706" s="96"/>
      <c r="AT706" s="96"/>
      <c r="AU706" s="96"/>
      <c r="AV706" s="96"/>
      <c r="AW706" s="96"/>
      <c r="AX706" s="154"/>
    </row>
    <row r="707" spans="1:50" ht="23.1" customHeight="1">
      <c r="A707" s="630"/>
      <c r="B707" s="631"/>
      <c r="C707" s="784"/>
      <c r="D707" s="785"/>
      <c r="E707" s="721" t="s">
        <v>237</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0" t="s">
        <v>684</v>
      </c>
      <c r="AE707" s="821"/>
      <c r="AF707" s="821"/>
      <c r="AG707" s="153"/>
      <c r="AH707" s="96"/>
      <c r="AI707" s="96"/>
      <c r="AJ707" s="96"/>
      <c r="AK707" s="96"/>
      <c r="AL707" s="96"/>
      <c r="AM707" s="96"/>
      <c r="AN707" s="96"/>
      <c r="AO707" s="96"/>
      <c r="AP707" s="96"/>
      <c r="AQ707" s="96"/>
      <c r="AR707" s="96"/>
      <c r="AS707" s="96"/>
      <c r="AT707" s="96"/>
      <c r="AU707" s="96"/>
      <c r="AV707" s="96"/>
      <c r="AW707" s="96"/>
      <c r="AX707" s="154"/>
    </row>
    <row r="708" spans="1:50" ht="23.1" customHeight="1">
      <c r="A708" s="630"/>
      <c r="B708" s="632"/>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2" t="s">
        <v>686</v>
      </c>
      <c r="AE708" s="593"/>
      <c r="AF708" s="593"/>
      <c r="AG708" s="730" t="s">
        <v>734</v>
      </c>
      <c r="AH708" s="731"/>
      <c r="AI708" s="731"/>
      <c r="AJ708" s="731"/>
      <c r="AK708" s="731"/>
      <c r="AL708" s="731"/>
      <c r="AM708" s="731"/>
      <c r="AN708" s="731"/>
      <c r="AO708" s="731"/>
      <c r="AP708" s="731"/>
      <c r="AQ708" s="731"/>
      <c r="AR708" s="731"/>
      <c r="AS708" s="731"/>
      <c r="AT708" s="731"/>
      <c r="AU708" s="731"/>
      <c r="AV708" s="731"/>
      <c r="AW708" s="731"/>
      <c r="AX708" s="732"/>
    </row>
    <row r="709" spans="1:50" ht="26.25" customHeight="1">
      <c r="A709" s="630"/>
      <c r="B709" s="632"/>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7" t="s">
        <v>658</v>
      </c>
      <c r="AE709" s="308"/>
      <c r="AF709" s="308"/>
      <c r="AG709" s="89" t="s">
        <v>685</v>
      </c>
      <c r="AH709" s="90"/>
      <c r="AI709" s="90"/>
      <c r="AJ709" s="90"/>
      <c r="AK709" s="90"/>
      <c r="AL709" s="90"/>
      <c r="AM709" s="90"/>
      <c r="AN709" s="90"/>
      <c r="AO709" s="90"/>
      <c r="AP709" s="90"/>
      <c r="AQ709" s="90"/>
      <c r="AR709" s="90"/>
      <c r="AS709" s="90"/>
      <c r="AT709" s="90"/>
      <c r="AU709" s="90"/>
      <c r="AV709" s="90"/>
      <c r="AW709" s="90"/>
      <c r="AX709" s="91"/>
    </row>
    <row r="710" spans="1:50" ht="23.1" customHeight="1">
      <c r="A710" s="630"/>
      <c r="B710" s="632"/>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7" t="s">
        <v>686</v>
      </c>
      <c r="AE710" s="308"/>
      <c r="AF710" s="308"/>
      <c r="AG710" s="89" t="s">
        <v>680</v>
      </c>
      <c r="AH710" s="90"/>
      <c r="AI710" s="90"/>
      <c r="AJ710" s="90"/>
      <c r="AK710" s="90"/>
      <c r="AL710" s="90"/>
      <c r="AM710" s="90"/>
      <c r="AN710" s="90"/>
      <c r="AO710" s="90"/>
      <c r="AP710" s="90"/>
      <c r="AQ710" s="90"/>
      <c r="AR710" s="90"/>
      <c r="AS710" s="90"/>
      <c r="AT710" s="90"/>
      <c r="AU710" s="90"/>
      <c r="AV710" s="90"/>
      <c r="AW710" s="90"/>
      <c r="AX710" s="91"/>
    </row>
    <row r="711" spans="1:50" ht="26.25" customHeight="1">
      <c r="A711" s="630"/>
      <c r="B711" s="632"/>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601"/>
      <c r="AD711" s="307" t="s">
        <v>658</v>
      </c>
      <c r="AE711" s="308"/>
      <c r="AF711" s="308"/>
      <c r="AG711" s="89" t="s">
        <v>687</v>
      </c>
      <c r="AH711" s="90"/>
      <c r="AI711" s="90"/>
      <c r="AJ711" s="90"/>
      <c r="AK711" s="90"/>
      <c r="AL711" s="90"/>
      <c r="AM711" s="90"/>
      <c r="AN711" s="90"/>
      <c r="AO711" s="90"/>
      <c r="AP711" s="90"/>
      <c r="AQ711" s="90"/>
      <c r="AR711" s="90"/>
      <c r="AS711" s="90"/>
      <c r="AT711" s="90"/>
      <c r="AU711" s="90"/>
      <c r="AV711" s="90"/>
      <c r="AW711" s="90"/>
      <c r="AX711" s="91"/>
    </row>
    <row r="712" spans="1:50" ht="77.099999999999994" customHeight="1">
      <c r="A712" s="630"/>
      <c r="B712" s="632"/>
      <c r="C712" s="373" t="s">
        <v>261</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601"/>
      <c r="AD712" s="770" t="s">
        <v>658</v>
      </c>
      <c r="AE712" s="771"/>
      <c r="AF712" s="771"/>
      <c r="AG712" s="795" t="s">
        <v>755</v>
      </c>
      <c r="AH712" s="796"/>
      <c r="AI712" s="796"/>
      <c r="AJ712" s="796"/>
      <c r="AK712" s="796"/>
      <c r="AL712" s="796"/>
      <c r="AM712" s="796"/>
      <c r="AN712" s="796"/>
      <c r="AO712" s="796"/>
      <c r="AP712" s="796"/>
      <c r="AQ712" s="796"/>
      <c r="AR712" s="796"/>
      <c r="AS712" s="796"/>
      <c r="AT712" s="796"/>
      <c r="AU712" s="796"/>
      <c r="AV712" s="796"/>
      <c r="AW712" s="796"/>
      <c r="AX712" s="797"/>
    </row>
    <row r="713" spans="1:50" ht="23.1" customHeight="1">
      <c r="A713" s="630"/>
      <c r="B713" s="632"/>
      <c r="C713" s="933" t="s">
        <v>262</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07" t="s">
        <v>686</v>
      </c>
      <c r="AE713" s="308"/>
      <c r="AF713" s="651"/>
      <c r="AG713" s="89" t="s">
        <v>680</v>
      </c>
      <c r="AH713" s="90"/>
      <c r="AI713" s="90"/>
      <c r="AJ713" s="90"/>
      <c r="AK713" s="90"/>
      <c r="AL713" s="90"/>
      <c r="AM713" s="90"/>
      <c r="AN713" s="90"/>
      <c r="AO713" s="90"/>
      <c r="AP713" s="90"/>
      <c r="AQ713" s="90"/>
      <c r="AR713" s="90"/>
      <c r="AS713" s="90"/>
      <c r="AT713" s="90"/>
      <c r="AU713" s="90"/>
      <c r="AV713" s="90"/>
      <c r="AW713" s="90"/>
      <c r="AX713" s="91"/>
    </row>
    <row r="714" spans="1:50" ht="26.25" customHeight="1">
      <c r="A714" s="633"/>
      <c r="B714" s="634"/>
      <c r="C714" s="635" t="s">
        <v>240</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2" t="s">
        <v>658</v>
      </c>
      <c r="AE714" s="793"/>
      <c r="AF714" s="794"/>
      <c r="AG714" s="724" t="s">
        <v>688</v>
      </c>
      <c r="AH714" s="725"/>
      <c r="AI714" s="725"/>
      <c r="AJ714" s="725"/>
      <c r="AK714" s="725"/>
      <c r="AL714" s="725"/>
      <c r="AM714" s="725"/>
      <c r="AN714" s="725"/>
      <c r="AO714" s="725"/>
      <c r="AP714" s="725"/>
      <c r="AQ714" s="725"/>
      <c r="AR714" s="725"/>
      <c r="AS714" s="725"/>
      <c r="AT714" s="725"/>
      <c r="AU714" s="725"/>
      <c r="AV714" s="725"/>
      <c r="AW714" s="725"/>
      <c r="AX714" s="726"/>
    </row>
    <row r="715" spans="1:50" ht="99" customHeight="1">
      <c r="A715" s="628" t="s">
        <v>39</v>
      </c>
      <c r="B715" s="772"/>
      <c r="C715" s="773" t="s">
        <v>241</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658</v>
      </c>
      <c r="AE715" s="593"/>
      <c r="AF715" s="644"/>
      <c r="AG715" s="730" t="s">
        <v>756</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686</v>
      </c>
      <c r="AE716" s="615"/>
      <c r="AF716" s="615"/>
      <c r="AG716" s="89"/>
      <c r="AH716" s="90"/>
      <c r="AI716" s="90"/>
      <c r="AJ716" s="90"/>
      <c r="AK716" s="90"/>
      <c r="AL716" s="90"/>
      <c r="AM716" s="90"/>
      <c r="AN716" s="90"/>
      <c r="AO716" s="90"/>
      <c r="AP716" s="90"/>
      <c r="AQ716" s="90"/>
      <c r="AR716" s="90"/>
      <c r="AS716" s="90"/>
      <c r="AT716" s="90"/>
      <c r="AU716" s="90"/>
      <c r="AV716" s="90"/>
      <c r="AW716" s="90"/>
      <c r="AX716" s="91"/>
    </row>
    <row r="717" spans="1:50" ht="101.25" customHeight="1">
      <c r="A717" s="630"/>
      <c r="B717" s="632"/>
      <c r="C717" s="373" t="s">
        <v>194</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7" t="s">
        <v>757</v>
      </c>
      <c r="AE717" s="308"/>
      <c r="AF717" s="308"/>
      <c r="AG717" s="89" t="s">
        <v>758</v>
      </c>
      <c r="AH717" s="90"/>
      <c r="AI717" s="90"/>
      <c r="AJ717" s="90"/>
      <c r="AK717" s="90"/>
      <c r="AL717" s="90"/>
      <c r="AM717" s="90"/>
      <c r="AN717" s="90"/>
      <c r="AO717" s="90"/>
      <c r="AP717" s="90"/>
      <c r="AQ717" s="90"/>
      <c r="AR717" s="90"/>
      <c r="AS717" s="90"/>
      <c r="AT717" s="90"/>
      <c r="AU717" s="90"/>
      <c r="AV717" s="90"/>
      <c r="AW717" s="90"/>
      <c r="AX717" s="91"/>
    </row>
    <row r="718" spans="1:50" ht="69" customHeight="1">
      <c r="A718" s="633"/>
      <c r="B718" s="634"/>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7" t="s">
        <v>658</v>
      </c>
      <c r="AE718" s="308"/>
      <c r="AF718" s="308"/>
      <c r="AG718" s="115" t="s">
        <v>689</v>
      </c>
      <c r="AH718" s="99"/>
      <c r="AI718" s="99"/>
      <c r="AJ718" s="99"/>
      <c r="AK718" s="99"/>
      <c r="AL718" s="99"/>
      <c r="AM718" s="99"/>
      <c r="AN718" s="99"/>
      <c r="AO718" s="99"/>
      <c r="AP718" s="99"/>
      <c r="AQ718" s="99"/>
      <c r="AR718" s="99"/>
      <c r="AS718" s="99"/>
      <c r="AT718" s="99"/>
      <c r="AU718" s="99"/>
      <c r="AV718" s="99"/>
      <c r="AW718" s="99"/>
      <c r="AX718" s="116"/>
    </row>
    <row r="719" spans="1:50" ht="36" customHeight="1">
      <c r="A719" s="764" t="s">
        <v>57</v>
      </c>
      <c r="B719" s="765"/>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686</v>
      </c>
      <c r="AE719" s="593"/>
      <c r="AF719" s="593"/>
      <c r="AG719" s="113" t="s">
        <v>660</v>
      </c>
      <c r="AH719" s="93"/>
      <c r="AI719" s="93"/>
      <c r="AJ719" s="93"/>
      <c r="AK719" s="93"/>
      <c r="AL719" s="93"/>
      <c r="AM719" s="93"/>
      <c r="AN719" s="93"/>
      <c r="AO719" s="93"/>
      <c r="AP719" s="93"/>
      <c r="AQ719" s="93"/>
      <c r="AR719" s="93"/>
      <c r="AS719" s="93"/>
      <c r="AT719" s="93"/>
      <c r="AU719" s="93"/>
      <c r="AV719" s="93"/>
      <c r="AW719" s="93"/>
      <c r="AX719" s="114"/>
    </row>
    <row r="720" spans="1:50" ht="19.7" customHeight="1">
      <c r="A720" s="766"/>
      <c r="B720" s="767"/>
      <c r="C720" s="284" t="s">
        <v>254</v>
      </c>
      <c r="D720" s="282"/>
      <c r="E720" s="282"/>
      <c r="F720" s="285"/>
      <c r="G720" s="281" t="s">
        <v>255</v>
      </c>
      <c r="H720" s="282"/>
      <c r="I720" s="282"/>
      <c r="J720" s="282"/>
      <c r="K720" s="282"/>
      <c r="L720" s="282"/>
      <c r="M720" s="282"/>
      <c r="N720" s="281" t="s">
        <v>258</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18" customHeight="1">
      <c r="A721" s="766"/>
      <c r="B721" s="767"/>
      <c r="C721" s="278"/>
      <c r="D721" s="279"/>
      <c r="E721" s="279"/>
      <c r="F721" s="280"/>
      <c r="G721" s="269"/>
      <c r="H721" s="270"/>
      <c r="I721" s="63" t="str">
        <f>IF(OR(G721="　", G721=""), "", "-")</f>
        <v/>
      </c>
      <c r="J721" s="273"/>
      <c r="K721" s="273"/>
      <c r="L721" s="63" t="str">
        <f>IF(M721="","","-")</f>
        <v/>
      </c>
      <c r="M721" s="64"/>
      <c r="N721" s="286" t="s">
        <v>630</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c r="A722" s="766"/>
      <c r="B722" s="767"/>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c r="A723" s="766"/>
      <c r="B723" s="767"/>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c r="A724" s="766"/>
      <c r="B724" s="767"/>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c r="A725" s="768"/>
      <c r="B725" s="769"/>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54.95" customHeight="1">
      <c r="A726" s="628" t="s">
        <v>47</v>
      </c>
      <c r="B726" s="787"/>
      <c r="C726" s="800" t="s">
        <v>52</v>
      </c>
      <c r="D726" s="822"/>
      <c r="E726" s="822"/>
      <c r="F726" s="823"/>
      <c r="G726" s="565" t="s">
        <v>759</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2" ht="66" customHeight="1" thickBot="1">
      <c r="A727" s="788"/>
      <c r="B727" s="789"/>
      <c r="C727" s="736" t="s">
        <v>56</v>
      </c>
      <c r="D727" s="737"/>
      <c r="E727" s="737"/>
      <c r="F727" s="738"/>
      <c r="G727" s="562" t="s">
        <v>760</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2" ht="24" customHeight="1">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2" ht="32.1" customHeight="1" thickBot="1">
      <c r="A729" s="622" t="s">
        <v>765</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2" ht="24.75" customHeight="1">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2" ht="27" customHeight="1" thickBot="1">
      <c r="A731" s="661"/>
      <c r="B731" s="662"/>
      <c r="C731" s="662"/>
      <c r="D731" s="662"/>
      <c r="E731" s="663"/>
      <c r="F731" s="717"/>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2" ht="24.75" customHeight="1">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2" ht="24.75" customHeight="1" thickBot="1">
      <c r="A733" s="661"/>
      <c r="B733" s="662"/>
      <c r="C733" s="662"/>
      <c r="D733" s="662"/>
      <c r="E733" s="663"/>
      <c r="F733" s="625"/>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2" ht="24.75" customHeight="1">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2" ht="33.950000000000003" customHeight="1" thickBot="1">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2" ht="24.75" customHeight="1">
      <c r="A736" s="638" t="s">
        <v>267</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c r="AZ736" s="10"/>
    </row>
    <row r="737" spans="1:51" ht="24.75" customHeight="1">
      <c r="A737" s="976" t="s">
        <v>583</v>
      </c>
      <c r="B737" s="196"/>
      <c r="C737" s="196"/>
      <c r="D737" s="197"/>
      <c r="E737" s="940" t="s">
        <v>650</v>
      </c>
      <c r="F737" s="941"/>
      <c r="G737" s="941"/>
      <c r="H737" s="941"/>
      <c r="I737" s="941"/>
      <c r="J737" s="941"/>
      <c r="K737" s="941"/>
      <c r="L737" s="941"/>
      <c r="M737" s="941"/>
      <c r="N737" s="941"/>
      <c r="O737" s="941"/>
      <c r="P737" s="943"/>
      <c r="Q737" s="940"/>
      <c r="R737" s="941"/>
      <c r="S737" s="941"/>
      <c r="T737" s="941"/>
      <c r="U737" s="941"/>
      <c r="V737" s="941"/>
      <c r="W737" s="941"/>
      <c r="X737" s="941"/>
      <c r="Y737" s="941"/>
      <c r="Z737" s="941"/>
      <c r="AA737" s="941"/>
      <c r="AB737" s="943"/>
      <c r="AC737" s="940"/>
      <c r="AD737" s="941"/>
      <c r="AE737" s="941"/>
      <c r="AF737" s="941"/>
      <c r="AG737" s="941"/>
      <c r="AH737" s="941"/>
      <c r="AI737" s="941"/>
      <c r="AJ737" s="941"/>
      <c r="AK737" s="941"/>
      <c r="AL737" s="941"/>
      <c r="AM737" s="941"/>
      <c r="AN737" s="943"/>
      <c r="AO737" s="940"/>
      <c r="AP737" s="941"/>
      <c r="AQ737" s="941"/>
      <c r="AR737" s="941"/>
      <c r="AS737" s="941"/>
      <c r="AT737" s="941"/>
      <c r="AU737" s="941"/>
      <c r="AV737" s="941"/>
      <c r="AW737" s="941"/>
      <c r="AX737" s="942"/>
      <c r="AY737" s="82"/>
    </row>
    <row r="738" spans="1:51" ht="24.75" customHeight="1">
      <c r="A738" s="346" t="s">
        <v>308</v>
      </c>
      <c r="B738" s="346"/>
      <c r="C738" s="346"/>
      <c r="D738" s="346"/>
      <c r="E738" s="940" t="s">
        <v>651</v>
      </c>
      <c r="F738" s="941"/>
      <c r="G738" s="941"/>
      <c r="H738" s="941"/>
      <c r="I738" s="941"/>
      <c r="J738" s="941"/>
      <c r="K738" s="941"/>
      <c r="L738" s="941"/>
      <c r="M738" s="941"/>
      <c r="N738" s="941"/>
      <c r="O738" s="941"/>
      <c r="P738" s="943"/>
      <c r="Q738" s="940"/>
      <c r="R738" s="941"/>
      <c r="S738" s="941"/>
      <c r="T738" s="941"/>
      <c r="U738" s="941"/>
      <c r="V738" s="941"/>
      <c r="W738" s="941"/>
      <c r="X738" s="941"/>
      <c r="Y738" s="941"/>
      <c r="Z738" s="941"/>
      <c r="AA738" s="941"/>
      <c r="AB738" s="943"/>
      <c r="AC738" s="940"/>
      <c r="AD738" s="941"/>
      <c r="AE738" s="941"/>
      <c r="AF738" s="941"/>
      <c r="AG738" s="941"/>
      <c r="AH738" s="941"/>
      <c r="AI738" s="941"/>
      <c r="AJ738" s="941"/>
      <c r="AK738" s="941"/>
      <c r="AL738" s="941"/>
      <c r="AM738" s="941"/>
      <c r="AN738" s="943"/>
      <c r="AO738" s="940"/>
      <c r="AP738" s="941"/>
      <c r="AQ738" s="941"/>
      <c r="AR738" s="941"/>
      <c r="AS738" s="941"/>
      <c r="AT738" s="941"/>
      <c r="AU738" s="941"/>
      <c r="AV738" s="941"/>
      <c r="AW738" s="941"/>
      <c r="AX738" s="942"/>
    </row>
    <row r="739" spans="1:51" ht="24.75" customHeight="1">
      <c r="A739" s="346" t="s">
        <v>307</v>
      </c>
      <c r="B739" s="346"/>
      <c r="C739" s="346"/>
      <c r="D739" s="346"/>
      <c r="E739" s="940" t="s">
        <v>652</v>
      </c>
      <c r="F739" s="941"/>
      <c r="G739" s="941"/>
      <c r="H739" s="941"/>
      <c r="I739" s="941"/>
      <c r="J739" s="941"/>
      <c r="K739" s="941"/>
      <c r="L739" s="941"/>
      <c r="M739" s="941"/>
      <c r="N739" s="941"/>
      <c r="O739" s="941"/>
      <c r="P739" s="943"/>
      <c r="Q739" s="940"/>
      <c r="R739" s="941"/>
      <c r="S739" s="941"/>
      <c r="T739" s="941"/>
      <c r="U739" s="941"/>
      <c r="V739" s="941"/>
      <c r="W739" s="941"/>
      <c r="X739" s="941"/>
      <c r="Y739" s="941"/>
      <c r="Z739" s="941"/>
      <c r="AA739" s="941"/>
      <c r="AB739" s="943"/>
      <c r="AC739" s="940"/>
      <c r="AD739" s="941"/>
      <c r="AE739" s="941"/>
      <c r="AF739" s="941"/>
      <c r="AG739" s="941"/>
      <c r="AH739" s="941"/>
      <c r="AI739" s="941"/>
      <c r="AJ739" s="941"/>
      <c r="AK739" s="941"/>
      <c r="AL739" s="941"/>
      <c r="AM739" s="941"/>
      <c r="AN739" s="943"/>
      <c r="AO739" s="940"/>
      <c r="AP739" s="941"/>
      <c r="AQ739" s="941"/>
      <c r="AR739" s="941"/>
      <c r="AS739" s="941"/>
      <c r="AT739" s="941"/>
      <c r="AU739" s="941"/>
      <c r="AV739" s="941"/>
      <c r="AW739" s="941"/>
      <c r="AX739" s="942"/>
    </row>
    <row r="740" spans="1:51" ht="24.75" customHeight="1">
      <c r="A740" s="346" t="s">
        <v>306</v>
      </c>
      <c r="B740" s="346"/>
      <c r="C740" s="346"/>
      <c r="D740" s="346"/>
      <c r="E740" s="940" t="s">
        <v>653</v>
      </c>
      <c r="F740" s="941"/>
      <c r="G740" s="941"/>
      <c r="H740" s="941"/>
      <c r="I740" s="941"/>
      <c r="J740" s="941"/>
      <c r="K740" s="941"/>
      <c r="L740" s="941"/>
      <c r="M740" s="941"/>
      <c r="N740" s="941"/>
      <c r="O740" s="941"/>
      <c r="P740" s="943"/>
      <c r="Q740" s="940"/>
      <c r="R740" s="941"/>
      <c r="S740" s="941"/>
      <c r="T740" s="941"/>
      <c r="U740" s="941"/>
      <c r="V740" s="941"/>
      <c r="W740" s="941"/>
      <c r="X740" s="941"/>
      <c r="Y740" s="941"/>
      <c r="Z740" s="941"/>
      <c r="AA740" s="941"/>
      <c r="AB740" s="943"/>
      <c r="AC740" s="940"/>
      <c r="AD740" s="941"/>
      <c r="AE740" s="941"/>
      <c r="AF740" s="941"/>
      <c r="AG740" s="941"/>
      <c r="AH740" s="941"/>
      <c r="AI740" s="941"/>
      <c r="AJ740" s="941"/>
      <c r="AK740" s="941"/>
      <c r="AL740" s="941"/>
      <c r="AM740" s="941"/>
      <c r="AN740" s="943"/>
      <c r="AO740" s="940"/>
      <c r="AP740" s="941"/>
      <c r="AQ740" s="941"/>
      <c r="AR740" s="941"/>
      <c r="AS740" s="941"/>
      <c r="AT740" s="941"/>
      <c r="AU740" s="941"/>
      <c r="AV740" s="941"/>
      <c r="AW740" s="941"/>
      <c r="AX740" s="942"/>
    </row>
    <row r="741" spans="1:51" ht="24.75" customHeight="1">
      <c r="A741" s="346" t="s">
        <v>305</v>
      </c>
      <c r="B741" s="346"/>
      <c r="C741" s="346"/>
      <c r="D741" s="346"/>
      <c r="E741" s="940" t="s">
        <v>654</v>
      </c>
      <c r="F741" s="941"/>
      <c r="G741" s="941"/>
      <c r="H741" s="941"/>
      <c r="I741" s="941"/>
      <c r="J741" s="941"/>
      <c r="K741" s="941"/>
      <c r="L741" s="941"/>
      <c r="M741" s="941"/>
      <c r="N741" s="941"/>
      <c r="O741" s="941"/>
      <c r="P741" s="943"/>
      <c r="Q741" s="940"/>
      <c r="R741" s="941"/>
      <c r="S741" s="941"/>
      <c r="T741" s="941"/>
      <c r="U741" s="941"/>
      <c r="V741" s="941"/>
      <c r="W741" s="941"/>
      <c r="X741" s="941"/>
      <c r="Y741" s="941"/>
      <c r="Z741" s="941"/>
      <c r="AA741" s="941"/>
      <c r="AB741" s="943"/>
      <c r="AC741" s="940"/>
      <c r="AD741" s="941"/>
      <c r="AE741" s="941"/>
      <c r="AF741" s="941"/>
      <c r="AG741" s="941"/>
      <c r="AH741" s="941"/>
      <c r="AI741" s="941"/>
      <c r="AJ741" s="941"/>
      <c r="AK741" s="941"/>
      <c r="AL741" s="941"/>
      <c r="AM741" s="941"/>
      <c r="AN741" s="943"/>
      <c r="AO741" s="940"/>
      <c r="AP741" s="941"/>
      <c r="AQ741" s="941"/>
      <c r="AR741" s="941"/>
      <c r="AS741" s="941"/>
      <c r="AT741" s="941"/>
      <c r="AU741" s="941"/>
      <c r="AV741" s="941"/>
      <c r="AW741" s="941"/>
      <c r="AX741" s="942"/>
    </row>
    <row r="742" spans="1:51" ht="24.75" customHeight="1">
      <c r="A742" s="346" t="s">
        <v>304</v>
      </c>
      <c r="B742" s="346"/>
      <c r="C742" s="346"/>
      <c r="D742" s="346"/>
      <c r="E742" s="940" t="s">
        <v>655</v>
      </c>
      <c r="F742" s="941"/>
      <c r="G742" s="941"/>
      <c r="H742" s="941"/>
      <c r="I742" s="941"/>
      <c r="J742" s="941"/>
      <c r="K742" s="941"/>
      <c r="L742" s="941"/>
      <c r="M742" s="941"/>
      <c r="N742" s="941"/>
      <c r="O742" s="941"/>
      <c r="P742" s="943"/>
      <c r="Q742" s="940"/>
      <c r="R742" s="941"/>
      <c r="S742" s="941"/>
      <c r="T742" s="941"/>
      <c r="U742" s="941"/>
      <c r="V742" s="941"/>
      <c r="W742" s="941"/>
      <c r="X742" s="941"/>
      <c r="Y742" s="941"/>
      <c r="Z742" s="941"/>
      <c r="AA742" s="941"/>
      <c r="AB742" s="943"/>
      <c r="AC742" s="940"/>
      <c r="AD742" s="941"/>
      <c r="AE742" s="941"/>
      <c r="AF742" s="941"/>
      <c r="AG742" s="941"/>
      <c r="AH742" s="941"/>
      <c r="AI742" s="941"/>
      <c r="AJ742" s="941"/>
      <c r="AK742" s="941"/>
      <c r="AL742" s="941"/>
      <c r="AM742" s="941"/>
      <c r="AN742" s="943"/>
      <c r="AO742" s="940"/>
      <c r="AP742" s="941"/>
      <c r="AQ742" s="941"/>
      <c r="AR742" s="941"/>
      <c r="AS742" s="941"/>
      <c r="AT742" s="941"/>
      <c r="AU742" s="941"/>
      <c r="AV742" s="941"/>
      <c r="AW742" s="941"/>
      <c r="AX742" s="942"/>
    </row>
    <row r="743" spans="1:51" ht="24.75" customHeight="1">
      <c r="A743" s="346" t="s">
        <v>303</v>
      </c>
      <c r="B743" s="346"/>
      <c r="C743" s="346"/>
      <c r="D743" s="346"/>
      <c r="E743" s="940" t="s">
        <v>655</v>
      </c>
      <c r="F743" s="941"/>
      <c r="G743" s="941"/>
      <c r="H743" s="941"/>
      <c r="I743" s="941"/>
      <c r="J743" s="941"/>
      <c r="K743" s="941"/>
      <c r="L743" s="941"/>
      <c r="M743" s="941"/>
      <c r="N743" s="941"/>
      <c r="O743" s="941"/>
      <c r="P743" s="943"/>
      <c r="Q743" s="940"/>
      <c r="R743" s="941"/>
      <c r="S743" s="941"/>
      <c r="T743" s="941"/>
      <c r="U743" s="941"/>
      <c r="V743" s="941"/>
      <c r="W743" s="941"/>
      <c r="X743" s="941"/>
      <c r="Y743" s="941"/>
      <c r="Z743" s="941"/>
      <c r="AA743" s="941"/>
      <c r="AB743" s="943"/>
      <c r="AC743" s="940"/>
      <c r="AD743" s="941"/>
      <c r="AE743" s="941"/>
      <c r="AF743" s="941"/>
      <c r="AG743" s="941"/>
      <c r="AH743" s="941"/>
      <c r="AI743" s="941"/>
      <c r="AJ743" s="941"/>
      <c r="AK743" s="941"/>
      <c r="AL743" s="941"/>
      <c r="AM743" s="941"/>
      <c r="AN743" s="943"/>
      <c r="AO743" s="940"/>
      <c r="AP743" s="941"/>
      <c r="AQ743" s="941"/>
      <c r="AR743" s="941"/>
      <c r="AS743" s="941"/>
      <c r="AT743" s="941"/>
      <c r="AU743" s="941"/>
      <c r="AV743" s="941"/>
      <c r="AW743" s="941"/>
      <c r="AX743" s="942"/>
    </row>
    <row r="744" spans="1:51" ht="24.75" customHeight="1">
      <c r="A744" s="346" t="s">
        <v>302</v>
      </c>
      <c r="B744" s="346"/>
      <c r="C744" s="346"/>
      <c r="D744" s="346"/>
      <c r="E744" s="940" t="s">
        <v>656</v>
      </c>
      <c r="F744" s="941"/>
      <c r="G744" s="941"/>
      <c r="H744" s="941"/>
      <c r="I744" s="941"/>
      <c r="J744" s="941"/>
      <c r="K744" s="941"/>
      <c r="L744" s="941"/>
      <c r="M744" s="941"/>
      <c r="N744" s="941"/>
      <c r="O744" s="941"/>
      <c r="P744" s="943"/>
      <c r="Q744" s="940"/>
      <c r="R744" s="941"/>
      <c r="S744" s="941"/>
      <c r="T744" s="941"/>
      <c r="U744" s="941"/>
      <c r="V744" s="941"/>
      <c r="W744" s="941"/>
      <c r="X744" s="941"/>
      <c r="Y744" s="941"/>
      <c r="Z744" s="941"/>
      <c r="AA744" s="941"/>
      <c r="AB744" s="943"/>
      <c r="AC744" s="940"/>
      <c r="AD744" s="941"/>
      <c r="AE744" s="941"/>
      <c r="AF744" s="941"/>
      <c r="AG744" s="941"/>
      <c r="AH744" s="941"/>
      <c r="AI744" s="941"/>
      <c r="AJ744" s="941"/>
      <c r="AK744" s="941"/>
      <c r="AL744" s="941"/>
      <c r="AM744" s="941"/>
      <c r="AN744" s="943"/>
      <c r="AO744" s="940"/>
      <c r="AP744" s="941"/>
      <c r="AQ744" s="941"/>
      <c r="AR744" s="941"/>
      <c r="AS744" s="941"/>
      <c r="AT744" s="941"/>
      <c r="AU744" s="941"/>
      <c r="AV744" s="941"/>
      <c r="AW744" s="941"/>
      <c r="AX744" s="942"/>
    </row>
    <row r="745" spans="1:51" ht="24.75" customHeight="1">
      <c r="A745" s="346" t="s">
        <v>301</v>
      </c>
      <c r="B745" s="346"/>
      <c r="C745" s="346"/>
      <c r="D745" s="346"/>
      <c r="E745" s="977" t="s">
        <v>657</v>
      </c>
      <c r="F745" s="978"/>
      <c r="G745" s="978"/>
      <c r="H745" s="978"/>
      <c r="I745" s="978"/>
      <c r="J745" s="978"/>
      <c r="K745" s="978"/>
      <c r="L745" s="978"/>
      <c r="M745" s="978"/>
      <c r="N745" s="978"/>
      <c r="O745" s="978"/>
      <c r="P745" s="979"/>
      <c r="Q745" s="977"/>
      <c r="R745" s="978"/>
      <c r="S745" s="978"/>
      <c r="T745" s="978"/>
      <c r="U745" s="978"/>
      <c r="V745" s="978"/>
      <c r="W745" s="978"/>
      <c r="X745" s="978"/>
      <c r="Y745" s="978"/>
      <c r="Z745" s="978"/>
      <c r="AA745" s="978"/>
      <c r="AB745" s="979"/>
      <c r="AC745" s="977"/>
      <c r="AD745" s="978"/>
      <c r="AE745" s="978"/>
      <c r="AF745" s="978"/>
      <c r="AG745" s="978"/>
      <c r="AH745" s="978"/>
      <c r="AI745" s="978"/>
      <c r="AJ745" s="978"/>
      <c r="AK745" s="978"/>
      <c r="AL745" s="978"/>
      <c r="AM745" s="978"/>
      <c r="AN745" s="979"/>
      <c r="AO745" s="940"/>
      <c r="AP745" s="941"/>
      <c r="AQ745" s="941"/>
      <c r="AR745" s="941"/>
      <c r="AS745" s="941"/>
      <c r="AT745" s="941"/>
      <c r="AU745" s="941"/>
      <c r="AV745" s="941"/>
      <c r="AW745" s="941"/>
      <c r="AX745" s="942"/>
    </row>
    <row r="746" spans="1:51" ht="24.75" customHeight="1">
      <c r="A746" s="346" t="s">
        <v>456</v>
      </c>
      <c r="B746" s="346"/>
      <c r="C746" s="346"/>
      <c r="D746" s="346"/>
      <c r="E746" s="946" t="s">
        <v>621</v>
      </c>
      <c r="F746" s="944"/>
      <c r="G746" s="944"/>
      <c r="H746" s="85" t="str">
        <f>IF(E746="","","-")</f>
        <v>-</v>
      </c>
      <c r="I746" s="944"/>
      <c r="J746" s="944"/>
      <c r="K746" s="85" t="str">
        <f>IF(I746="","","-")</f>
        <v/>
      </c>
      <c r="L746" s="945">
        <v>234</v>
      </c>
      <c r="M746" s="945"/>
      <c r="N746" s="85" t="str">
        <f>IF(O746="","","-")</f>
        <v/>
      </c>
      <c r="O746" s="947"/>
      <c r="P746" s="948"/>
      <c r="Q746" s="946"/>
      <c r="R746" s="944"/>
      <c r="S746" s="944"/>
      <c r="T746" s="85" t="str">
        <f>IF(Q746="","","-")</f>
        <v/>
      </c>
      <c r="U746" s="944"/>
      <c r="V746" s="944"/>
      <c r="W746" s="85" t="str">
        <f>IF(U746="","","-")</f>
        <v/>
      </c>
      <c r="X746" s="945"/>
      <c r="Y746" s="945"/>
      <c r="Z746" s="85" t="str">
        <f>IF(AA746="","","-")</f>
        <v/>
      </c>
      <c r="AA746" s="947"/>
      <c r="AB746" s="948"/>
      <c r="AC746" s="946"/>
      <c r="AD746" s="944"/>
      <c r="AE746" s="944"/>
      <c r="AF746" s="85" t="str">
        <f>IF(AC746="","","-")</f>
        <v/>
      </c>
      <c r="AG746" s="944"/>
      <c r="AH746" s="944"/>
      <c r="AI746" s="85" t="str">
        <f>IF(AG746="","","-")</f>
        <v/>
      </c>
      <c r="AJ746" s="945"/>
      <c r="AK746" s="945"/>
      <c r="AL746" s="85" t="str">
        <f>IF(AM746="","","-")</f>
        <v/>
      </c>
      <c r="AM746" s="947"/>
      <c r="AN746" s="948"/>
      <c r="AO746" s="946"/>
      <c r="AP746" s="944"/>
      <c r="AQ746" s="85" t="str">
        <f>IF(AO746="","","-")</f>
        <v/>
      </c>
      <c r="AR746" s="944"/>
      <c r="AS746" s="944"/>
      <c r="AT746" s="85" t="str">
        <f>IF(AR746="","","-")</f>
        <v/>
      </c>
      <c r="AU746" s="945"/>
      <c r="AV746" s="945"/>
      <c r="AW746" s="85" t="str">
        <f>IF(AX746="","","-")</f>
        <v/>
      </c>
      <c r="AX746" s="88"/>
    </row>
    <row r="747" spans="1:51" ht="24.75" customHeight="1">
      <c r="A747" s="346" t="s">
        <v>420</v>
      </c>
      <c r="B747" s="346"/>
      <c r="C747" s="346"/>
      <c r="D747" s="346"/>
      <c r="E747" s="946" t="s">
        <v>621</v>
      </c>
      <c r="F747" s="944"/>
      <c r="G747" s="944"/>
      <c r="H747" s="85" t="str">
        <f>IF(E747="","","-")</f>
        <v>-</v>
      </c>
      <c r="I747" s="944"/>
      <c r="J747" s="944"/>
      <c r="K747" s="85" t="str">
        <f>IF(I747="","","-")</f>
        <v/>
      </c>
      <c r="L747" s="945">
        <v>242</v>
      </c>
      <c r="M747" s="945"/>
      <c r="N747" s="85" t="str">
        <f>IF(O747="","","-")</f>
        <v/>
      </c>
      <c r="O747" s="947"/>
      <c r="P747" s="948"/>
      <c r="Q747" s="946"/>
      <c r="R747" s="944"/>
      <c r="S747" s="944"/>
      <c r="T747" s="85" t="str">
        <f>IF(Q747="","","-")</f>
        <v/>
      </c>
      <c r="U747" s="944"/>
      <c r="V747" s="944"/>
      <c r="W747" s="85" t="str">
        <f>IF(U747="","","-")</f>
        <v/>
      </c>
      <c r="X747" s="945"/>
      <c r="Y747" s="945"/>
      <c r="Z747" s="85" t="str">
        <f>IF(AA747="","","-")</f>
        <v/>
      </c>
      <c r="AA747" s="947"/>
      <c r="AB747" s="948"/>
      <c r="AC747" s="946"/>
      <c r="AD747" s="944"/>
      <c r="AE747" s="944"/>
      <c r="AF747" s="85" t="str">
        <f>IF(AC747="","","-")</f>
        <v/>
      </c>
      <c r="AG747" s="944"/>
      <c r="AH747" s="944"/>
      <c r="AI747" s="85" t="str">
        <f>IF(AG747="","","-")</f>
        <v/>
      </c>
      <c r="AJ747" s="945"/>
      <c r="AK747" s="945"/>
      <c r="AL747" s="85" t="str">
        <f>IF(AM747="","","-")</f>
        <v/>
      </c>
      <c r="AM747" s="947"/>
      <c r="AN747" s="948"/>
      <c r="AO747" s="946"/>
      <c r="AP747" s="944"/>
      <c r="AQ747" s="85" t="str">
        <f>IF(AO747="","","-")</f>
        <v/>
      </c>
      <c r="AR747" s="944"/>
      <c r="AS747" s="944"/>
      <c r="AT747" s="85" t="str">
        <f>IF(AR747="","","-")</f>
        <v/>
      </c>
      <c r="AU747" s="945"/>
      <c r="AV747" s="945"/>
      <c r="AW747" s="85" t="str">
        <f>IF(AX747="","","-")</f>
        <v/>
      </c>
      <c r="AX747" s="88"/>
    </row>
    <row r="748" spans="1:51" ht="28.35" customHeight="1">
      <c r="A748" s="602" t="s">
        <v>295</v>
      </c>
      <c r="B748" s="603"/>
      <c r="C748" s="603"/>
      <c r="D748" s="603"/>
      <c r="E748" s="603"/>
      <c r="F748" s="604"/>
      <c r="G748" s="69" t="s">
        <v>619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c r="A749" s="602"/>
      <c r="B749" s="603"/>
      <c r="C749" s="603"/>
      <c r="D749" s="603"/>
      <c r="E749" s="603"/>
      <c r="F749" s="60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c r="A750" s="602"/>
      <c r="B750" s="603"/>
      <c r="C750" s="603"/>
      <c r="D750" s="603"/>
      <c r="E750" s="603"/>
      <c r="F750" s="60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c r="A751" s="602"/>
      <c r="B751" s="603"/>
      <c r="C751" s="603"/>
      <c r="D751" s="603"/>
      <c r="E751" s="603"/>
      <c r="F751" s="60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c r="A752" s="602"/>
      <c r="B752" s="603"/>
      <c r="C752" s="603"/>
      <c r="D752" s="603"/>
      <c r="E752" s="603"/>
      <c r="F752" s="60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c r="A753" s="602"/>
      <c r="B753" s="603"/>
      <c r="C753" s="603"/>
      <c r="D753" s="603"/>
      <c r="E753" s="603"/>
      <c r="F753" s="60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c r="A754" s="602"/>
      <c r="B754" s="603"/>
      <c r="C754" s="603"/>
      <c r="D754" s="603"/>
      <c r="E754" s="603"/>
      <c r="F754" s="60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c r="A755" s="602"/>
      <c r="B755" s="603"/>
      <c r="C755" s="603"/>
      <c r="D755" s="603"/>
      <c r="E755" s="603"/>
      <c r="F755" s="60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c r="A756" s="602"/>
      <c r="B756" s="603"/>
      <c r="C756" s="603"/>
      <c r="D756" s="603"/>
      <c r="E756" s="603"/>
      <c r="F756" s="60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c r="A757" s="602"/>
      <c r="B757" s="603"/>
      <c r="C757" s="603"/>
      <c r="D757" s="603"/>
      <c r="E757" s="603"/>
      <c r="F757" s="60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c r="A758" s="602"/>
      <c r="B758" s="603"/>
      <c r="C758" s="603"/>
      <c r="D758" s="603"/>
      <c r="E758" s="603"/>
      <c r="F758" s="60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c r="A759" s="602"/>
      <c r="B759" s="603"/>
      <c r="C759" s="603"/>
      <c r="D759" s="603"/>
      <c r="E759" s="603"/>
      <c r="F759" s="60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c r="A760" s="602"/>
      <c r="B760" s="603"/>
      <c r="C760" s="603"/>
      <c r="D760" s="603"/>
      <c r="E760" s="603"/>
      <c r="F760" s="60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c r="A761" s="602"/>
      <c r="B761" s="603"/>
      <c r="C761" s="603"/>
      <c r="D761" s="603"/>
      <c r="E761" s="603"/>
      <c r="F761" s="60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c r="A762" s="602"/>
      <c r="B762" s="603"/>
      <c r="C762" s="603"/>
      <c r="D762" s="603"/>
      <c r="E762" s="603"/>
      <c r="F762" s="60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c r="A763" s="602"/>
      <c r="B763" s="603"/>
      <c r="C763" s="603"/>
      <c r="D763" s="603"/>
      <c r="E763" s="603"/>
      <c r="F763" s="60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c r="A764" s="602"/>
      <c r="B764" s="603"/>
      <c r="C764" s="603"/>
      <c r="D764" s="603"/>
      <c r="E764" s="603"/>
      <c r="F764" s="60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c r="A765" s="602"/>
      <c r="B765" s="603"/>
      <c r="C765" s="603"/>
      <c r="D765" s="603"/>
      <c r="E765" s="603"/>
      <c r="F765" s="60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c r="A766" s="602"/>
      <c r="B766" s="603"/>
      <c r="C766" s="603"/>
      <c r="D766" s="603"/>
      <c r="E766" s="603"/>
      <c r="F766" s="60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c r="A767" s="602"/>
      <c r="B767" s="603"/>
      <c r="C767" s="603"/>
      <c r="D767" s="603"/>
      <c r="E767" s="603"/>
      <c r="F767" s="60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c r="A768" s="602"/>
      <c r="B768" s="603"/>
      <c r="C768" s="603"/>
      <c r="D768" s="603"/>
      <c r="E768" s="603"/>
      <c r="F768" s="60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c r="A769" s="602"/>
      <c r="B769" s="603"/>
      <c r="C769" s="603"/>
      <c r="D769" s="603"/>
      <c r="E769" s="603"/>
      <c r="F769" s="60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c r="A770" s="602"/>
      <c r="B770" s="603"/>
      <c r="C770" s="603"/>
      <c r="D770" s="603"/>
      <c r="E770" s="603"/>
      <c r="F770" s="60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c r="A771" s="602"/>
      <c r="B771" s="603"/>
      <c r="C771" s="603"/>
      <c r="D771" s="603"/>
      <c r="E771" s="603"/>
      <c r="F771" s="60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c r="A772" s="602"/>
      <c r="B772" s="603"/>
      <c r="C772" s="603"/>
      <c r="D772" s="603"/>
      <c r="E772" s="603"/>
      <c r="F772" s="60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thickBot="1">
      <c r="A773" s="602"/>
      <c r="B773" s="603"/>
      <c r="C773" s="603"/>
      <c r="D773" s="603"/>
      <c r="E773" s="603"/>
      <c r="F773" s="60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c r="A774" s="602"/>
      <c r="B774" s="603"/>
      <c r="C774" s="603"/>
      <c r="D774" s="603"/>
      <c r="E774" s="603"/>
      <c r="F774" s="60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c r="A775" s="602"/>
      <c r="B775" s="603"/>
      <c r="C775" s="603"/>
      <c r="D775" s="603"/>
      <c r="E775" s="603"/>
      <c r="F775" s="60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c r="A776" s="602"/>
      <c r="B776" s="603"/>
      <c r="C776" s="603"/>
      <c r="D776" s="603"/>
      <c r="E776" s="603"/>
      <c r="F776" s="60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c r="A777" s="602"/>
      <c r="B777" s="603"/>
      <c r="C777" s="603"/>
      <c r="D777" s="603"/>
      <c r="E777" s="603"/>
      <c r="F777" s="60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c r="A778" s="602"/>
      <c r="B778" s="603"/>
      <c r="C778" s="603"/>
      <c r="D778" s="603"/>
      <c r="E778" s="603"/>
      <c r="F778" s="60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c r="A779" s="602"/>
      <c r="B779" s="603"/>
      <c r="C779" s="603"/>
      <c r="D779" s="603"/>
      <c r="E779" s="603"/>
      <c r="F779" s="60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c r="A780" s="602"/>
      <c r="B780" s="603"/>
      <c r="C780" s="603"/>
      <c r="D780" s="603"/>
      <c r="E780" s="603"/>
      <c r="F780" s="60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c r="A781" s="602"/>
      <c r="B781" s="603"/>
      <c r="C781" s="603"/>
      <c r="D781" s="603"/>
      <c r="E781" s="603"/>
      <c r="F781" s="60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c r="A782" s="602"/>
      <c r="B782" s="603"/>
      <c r="C782" s="603"/>
      <c r="D782" s="603"/>
      <c r="E782" s="603"/>
      <c r="F782" s="60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c r="A783" s="602"/>
      <c r="B783" s="603"/>
      <c r="C783" s="603"/>
      <c r="D783" s="603"/>
      <c r="E783" s="603"/>
      <c r="F783" s="60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c r="A784" s="602"/>
      <c r="B784" s="603"/>
      <c r="C784" s="603"/>
      <c r="D784" s="603"/>
      <c r="E784" s="603"/>
      <c r="F784" s="60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c r="A785" s="602"/>
      <c r="B785" s="603"/>
      <c r="C785" s="603"/>
      <c r="D785" s="603"/>
      <c r="E785" s="603"/>
      <c r="F785" s="60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c r="A786" s="605"/>
      <c r="B786" s="606"/>
      <c r="C786" s="606"/>
      <c r="D786" s="606"/>
      <c r="E786" s="606"/>
      <c r="F786" s="60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c r="A787" s="616" t="s">
        <v>297</v>
      </c>
      <c r="B787" s="617"/>
      <c r="C787" s="617"/>
      <c r="D787" s="617"/>
      <c r="E787" s="617"/>
      <c r="F787" s="618"/>
      <c r="G787" s="583" t="s">
        <v>663</v>
      </c>
      <c r="H787" s="584"/>
      <c r="I787" s="584"/>
      <c r="J787" s="584"/>
      <c r="K787" s="584"/>
      <c r="L787" s="584"/>
      <c r="M787" s="584"/>
      <c r="N787" s="584"/>
      <c r="O787" s="584"/>
      <c r="P787" s="584"/>
      <c r="Q787" s="584"/>
      <c r="R787" s="584"/>
      <c r="S787" s="584"/>
      <c r="T787" s="584"/>
      <c r="U787" s="584"/>
      <c r="V787" s="584"/>
      <c r="W787" s="584"/>
      <c r="X787" s="584"/>
      <c r="Y787" s="584"/>
      <c r="Z787" s="584"/>
      <c r="AA787" s="584"/>
      <c r="AB787" s="585"/>
      <c r="AC787" s="583" t="s">
        <v>664</v>
      </c>
      <c r="AD787" s="584"/>
      <c r="AE787" s="584"/>
      <c r="AF787" s="584"/>
      <c r="AG787" s="584"/>
      <c r="AH787" s="584"/>
      <c r="AI787" s="584"/>
      <c r="AJ787" s="584"/>
      <c r="AK787" s="584"/>
      <c r="AL787" s="584"/>
      <c r="AM787" s="584"/>
      <c r="AN787" s="584"/>
      <c r="AO787" s="584"/>
      <c r="AP787" s="584"/>
      <c r="AQ787" s="584"/>
      <c r="AR787" s="584"/>
      <c r="AS787" s="584"/>
      <c r="AT787" s="584"/>
      <c r="AU787" s="584"/>
      <c r="AV787" s="584"/>
      <c r="AW787" s="584"/>
      <c r="AX787" s="781"/>
    </row>
    <row r="788" spans="1:51" ht="24.75" customHeight="1">
      <c r="A788" s="619"/>
      <c r="B788" s="620"/>
      <c r="C788" s="620"/>
      <c r="D788" s="620"/>
      <c r="E788" s="620"/>
      <c r="F788" s="621"/>
      <c r="G788" s="800" t="s">
        <v>17</v>
      </c>
      <c r="H788" s="656"/>
      <c r="I788" s="656"/>
      <c r="J788" s="656"/>
      <c r="K788" s="656"/>
      <c r="L788" s="655" t="s">
        <v>18</v>
      </c>
      <c r="M788" s="656"/>
      <c r="N788" s="656"/>
      <c r="O788" s="656"/>
      <c r="P788" s="656"/>
      <c r="Q788" s="656"/>
      <c r="R788" s="656"/>
      <c r="S788" s="656"/>
      <c r="T788" s="656"/>
      <c r="U788" s="656"/>
      <c r="V788" s="656"/>
      <c r="W788" s="656"/>
      <c r="X788" s="657"/>
      <c r="Y788" s="641" t="s">
        <v>19</v>
      </c>
      <c r="Z788" s="642"/>
      <c r="AA788" s="642"/>
      <c r="AB788" s="786"/>
      <c r="AC788" s="800" t="s">
        <v>17</v>
      </c>
      <c r="AD788" s="656"/>
      <c r="AE788" s="656"/>
      <c r="AF788" s="656"/>
      <c r="AG788" s="656"/>
      <c r="AH788" s="655" t="s">
        <v>18</v>
      </c>
      <c r="AI788" s="656"/>
      <c r="AJ788" s="656"/>
      <c r="AK788" s="656"/>
      <c r="AL788" s="656"/>
      <c r="AM788" s="656"/>
      <c r="AN788" s="656"/>
      <c r="AO788" s="656"/>
      <c r="AP788" s="656"/>
      <c r="AQ788" s="656"/>
      <c r="AR788" s="656"/>
      <c r="AS788" s="656"/>
      <c r="AT788" s="657"/>
      <c r="AU788" s="641" t="s">
        <v>19</v>
      </c>
      <c r="AV788" s="642"/>
      <c r="AW788" s="642"/>
      <c r="AX788" s="643"/>
    </row>
    <row r="789" spans="1:51" ht="24.75" customHeight="1">
      <c r="A789" s="619"/>
      <c r="B789" s="620"/>
      <c r="C789" s="620"/>
      <c r="D789" s="620"/>
      <c r="E789" s="620"/>
      <c r="F789" s="621"/>
      <c r="G789" s="658"/>
      <c r="H789" s="659"/>
      <c r="I789" s="659"/>
      <c r="J789" s="659"/>
      <c r="K789" s="660"/>
      <c r="L789" s="652"/>
      <c r="M789" s="653"/>
      <c r="N789" s="653"/>
      <c r="O789" s="653"/>
      <c r="P789" s="653"/>
      <c r="Q789" s="653"/>
      <c r="R789" s="653"/>
      <c r="S789" s="653"/>
      <c r="T789" s="653"/>
      <c r="U789" s="653"/>
      <c r="V789" s="653"/>
      <c r="W789" s="653"/>
      <c r="X789" s="654"/>
      <c r="Y789" s="370"/>
      <c r="Z789" s="371"/>
      <c r="AA789" s="371"/>
      <c r="AB789" s="790"/>
      <c r="AC789" s="658"/>
      <c r="AD789" s="659"/>
      <c r="AE789" s="659"/>
      <c r="AF789" s="659"/>
      <c r="AG789" s="660"/>
      <c r="AH789" s="652"/>
      <c r="AI789" s="653"/>
      <c r="AJ789" s="653"/>
      <c r="AK789" s="653"/>
      <c r="AL789" s="653"/>
      <c r="AM789" s="653"/>
      <c r="AN789" s="653"/>
      <c r="AO789" s="653"/>
      <c r="AP789" s="653"/>
      <c r="AQ789" s="653"/>
      <c r="AR789" s="653"/>
      <c r="AS789" s="653"/>
      <c r="AT789" s="654"/>
      <c r="AU789" s="370"/>
      <c r="AV789" s="371"/>
      <c r="AW789" s="371"/>
      <c r="AX789" s="372"/>
    </row>
    <row r="790" spans="1:51" ht="24.75" hidden="1" customHeight="1">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1" ht="24.75" hidden="1" customHeight="1">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1" ht="24.75" hidden="1" customHeight="1">
      <c r="A792" s="619"/>
      <c r="B792" s="620"/>
      <c r="C792" s="620"/>
      <c r="D792" s="620"/>
      <c r="E792" s="620"/>
      <c r="F792" s="621"/>
      <c r="G792" s="594"/>
      <c r="H792" s="595"/>
      <c r="I792" s="595"/>
      <c r="J792" s="595"/>
      <c r="K792" s="596"/>
      <c r="L792" s="586"/>
      <c r="M792" s="587"/>
      <c r="N792" s="587"/>
      <c r="O792" s="587"/>
      <c r="P792" s="587"/>
      <c r="Q792" s="587"/>
      <c r="R792" s="587"/>
      <c r="S792" s="587"/>
      <c r="T792" s="587"/>
      <c r="U792" s="587"/>
      <c r="V792" s="587"/>
      <c r="W792" s="587"/>
      <c r="X792" s="588"/>
      <c r="Y792" s="589"/>
      <c r="Z792" s="590"/>
      <c r="AA792" s="590"/>
      <c r="AB792" s="600"/>
      <c r="AC792" s="594"/>
      <c r="AD792" s="595"/>
      <c r="AE792" s="595"/>
      <c r="AF792" s="595"/>
      <c r="AG792" s="596"/>
      <c r="AH792" s="586"/>
      <c r="AI792" s="587"/>
      <c r="AJ792" s="587"/>
      <c r="AK792" s="587"/>
      <c r="AL792" s="587"/>
      <c r="AM792" s="587"/>
      <c r="AN792" s="587"/>
      <c r="AO792" s="587"/>
      <c r="AP792" s="587"/>
      <c r="AQ792" s="587"/>
      <c r="AR792" s="587"/>
      <c r="AS792" s="587"/>
      <c r="AT792" s="588"/>
      <c r="AU792" s="589"/>
      <c r="AV792" s="590"/>
      <c r="AW792" s="590"/>
      <c r="AX792" s="591"/>
    </row>
    <row r="793" spans="1:51" ht="24.75" hidden="1" customHeight="1">
      <c r="A793" s="619"/>
      <c r="B793" s="620"/>
      <c r="C793" s="620"/>
      <c r="D793" s="620"/>
      <c r="E793" s="620"/>
      <c r="F793" s="621"/>
      <c r="G793" s="594"/>
      <c r="H793" s="595"/>
      <c r="I793" s="595"/>
      <c r="J793" s="595"/>
      <c r="K793" s="596"/>
      <c r="L793" s="586"/>
      <c r="M793" s="587"/>
      <c r="N793" s="587"/>
      <c r="O793" s="587"/>
      <c r="P793" s="587"/>
      <c r="Q793" s="587"/>
      <c r="R793" s="587"/>
      <c r="S793" s="587"/>
      <c r="T793" s="587"/>
      <c r="U793" s="587"/>
      <c r="V793" s="587"/>
      <c r="W793" s="587"/>
      <c r="X793" s="588"/>
      <c r="Y793" s="589"/>
      <c r="Z793" s="590"/>
      <c r="AA793" s="590"/>
      <c r="AB793" s="600"/>
      <c r="AC793" s="594"/>
      <c r="AD793" s="595"/>
      <c r="AE793" s="595"/>
      <c r="AF793" s="595"/>
      <c r="AG793" s="596"/>
      <c r="AH793" s="586"/>
      <c r="AI793" s="587"/>
      <c r="AJ793" s="587"/>
      <c r="AK793" s="587"/>
      <c r="AL793" s="587"/>
      <c r="AM793" s="587"/>
      <c r="AN793" s="587"/>
      <c r="AO793" s="587"/>
      <c r="AP793" s="587"/>
      <c r="AQ793" s="587"/>
      <c r="AR793" s="587"/>
      <c r="AS793" s="587"/>
      <c r="AT793" s="588"/>
      <c r="AU793" s="589"/>
      <c r="AV793" s="590"/>
      <c r="AW793" s="590"/>
      <c r="AX793" s="591"/>
    </row>
    <row r="794" spans="1:51" ht="24.75" hidden="1" customHeight="1">
      <c r="A794" s="619"/>
      <c r="B794" s="620"/>
      <c r="C794" s="620"/>
      <c r="D794" s="620"/>
      <c r="E794" s="620"/>
      <c r="F794" s="621"/>
      <c r="G794" s="594"/>
      <c r="H794" s="595"/>
      <c r="I794" s="595"/>
      <c r="J794" s="595"/>
      <c r="K794" s="596"/>
      <c r="L794" s="586"/>
      <c r="M794" s="587"/>
      <c r="N794" s="587"/>
      <c r="O794" s="587"/>
      <c r="P794" s="587"/>
      <c r="Q794" s="587"/>
      <c r="R794" s="587"/>
      <c r="S794" s="587"/>
      <c r="T794" s="587"/>
      <c r="U794" s="587"/>
      <c r="V794" s="587"/>
      <c r="W794" s="587"/>
      <c r="X794" s="588"/>
      <c r="Y794" s="589"/>
      <c r="Z794" s="590"/>
      <c r="AA794" s="590"/>
      <c r="AB794" s="600"/>
      <c r="AC794" s="594"/>
      <c r="AD794" s="595"/>
      <c r="AE794" s="595"/>
      <c r="AF794" s="595"/>
      <c r="AG794" s="596"/>
      <c r="AH794" s="586"/>
      <c r="AI794" s="587"/>
      <c r="AJ794" s="587"/>
      <c r="AK794" s="587"/>
      <c r="AL794" s="587"/>
      <c r="AM794" s="587"/>
      <c r="AN794" s="587"/>
      <c r="AO794" s="587"/>
      <c r="AP794" s="587"/>
      <c r="AQ794" s="587"/>
      <c r="AR794" s="587"/>
      <c r="AS794" s="587"/>
      <c r="AT794" s="588"/>
      <c r="AU794" s="589"/>
      <c r="AV794" s="590"/>
      <c r="AW794" s="590"/>
      <c r="AX794" s="591"/>
    </row>
    <row r="795" spans="1:51" ht="24.75" hidden="1" customHeight="1">
      <c r="A795" s="619"/>
      <c r="B795" s="620"/>
      <c r="C795" s="620"/>
      <c r="D795" s="620"/>
      <c r="E795" s="620"/>
      <c r="F795" s="621"/>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1" ht="24.75" hidden="1" customHeight="1">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1" ht="24.75" hidden="1" customHeight="1">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1" ht="24.75" hidden="1" customHeight="1">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1" ht="24.75" customHeight="1" thickBot="1">
      <c r="A799" s="619"/>
      <c r="B799" s="620"/>
      <c r="C799" s="620"/>
      <c r="D799" s="620"/>
      <c r="E799" s="620"/>
      <c r="F799" s="621"/>
      <c r="G799" s="811" t="s">
        <v>20</v>
      </c>
      <c r="H799" s="812"/>
      <c r="I799" s="812"/>
      <c r="J799" s="812"/>
      <c r="K799" s="812"/>
      <c r="L799" s="813"/>
      <c r="M799" s="814"/>
      <c r="N799" s="814"/>
      <c r="O799" s="814"/>
      <c r="P799" s="814"/>
      <c r="Q799" s="814"/>
      <c r="R799" s="814"/>
      <c r="S799" s="814"/>
      <c r="T799" s="814"/>
      <c r="U799" s="814"/>
      <c r="V799" s="814"/>
      <c r="W799" s="814"/>
      <c r="X799" s="815"/>
      <c r="Y799" s="816">
        <f>SUM(Y789:AB798)</f>
        <v>0</v>
      </c>
      <c r="Z799" s="817"/>
      <c r="AA799" s="817"/>
      <c r="AB799" s="818"/>
      <c r="AC799" s="811" t="s">
        <v>20</v>
      </c>
      <c r="AD799" s="812"/>
      <c r="AE799" s="812"/>
      <c r="AF799" s="812"/>
      <c r="AG799" s="812"/>
      <c r="AH799" s="813"/>
      <c r="AI799" s="814"/>
      <c r="AJ799" s="814"/>
      <c r="AK799" s="814"/>
      <c r="AL799" s="814"/>
      <c r="AM799" s="814"/>
      <c r="AN799" s="814"/>
      <c r="AO799" s="814"/>
      <c r="AP799" s="814"/>
      <c r="AQ799" s="814"/>
      <c r="AR799" s="814"/>
      <c r="AS799" s="814"/>
      <c r="AT799" s="815"/>
      <c r="AU799" s="816">
        <f>SUM(AU789:AX798)</f>
        <v>0</v>
      </c>
      <c r="AV799" s="817"/>
      <c r="AW799" s="817"/>
      <c r="AX799" s="819"/>
    </row>
    <row r="800" spans="1:51" ht="24.75" customHeight="1">
      <c r="A800" s="619"/>
      <c r="B800" s="620"/>
      <c r="C800" s="620"/>
      <c r="D800" s="620"/>
      <c r="E800" s="620"/>
      <c r="F800" s="621"/>
      <c r="G800" s="583" t="s">
        <v>709</v>
      </c>
      <c r="H800" s="584"/>
      <c r="I800" s="584"/>
      <c r="J800" s="584"/>
      <c r="K800" s="584"/>
      <c r="L800" s="584"/>
      <c r="M800" s="584"/>
      <c r="N800" s="584"/>
      <c r="O800" s="584"/>
      <c r="P800" s="584"/>
      <c r="Q800" s="584"/>
      <c r="R800" s="584"/>
      <c r="S800" s="584"/>
      <c r="T800" s="584"/>
      <c r="U800" s="584"/>
      <c r="V800" s="584"/>
      <c r="W800" s="584"/>
      <c r="X800" s="584"/>
      <c r="Y800" s="584"/>
      <c r="Z800" s="584"/>
      <c r="AA800" s="584"/>
      <c r="AB800" s="585"/>
      <c r="AC800" s="583" t="s">
        <v>667</v>
      </c>
      <c r="AD800" s="584"/>
      <c r="AE800" s="584"/>
      <c r="AF800" s="584"/>
      <c r="AG800" s="584"/>
      <c r="AH800" s="584"/>
      <c r="AI800" s="584"/>
      <c r="AJ800" s="584"/>
      <c r="AK800" s="584"/>
      <c r="AL800" s="584"/>
      <c r="AM800" s="584"/>
      <c r="AN800" s="584"/>
      <c r="AO800" s="584"/>
      <c r="AP800" s="584"/>
      <c r="AQ800" s="584"/>
      <c r="AR800" s="584"/>
      <c r="AS800" s="584"/>
      <c r="AT800" s="584"/>
      <c r="AU800" s="584"/>
      <c r="AV800" s="584"/>
      <c r="AW800" s="584"/>
      <c r="AX800" s="781"/>
      <c r="AY800">
        <f>COUNTA($G$802,$AC$802)</f>
        <v>2</v>
      </c>
    </row>
    <row r="801" spans="1:51" ht="24.75" customHeight="1">
      <c r="A801" s="619"/>
      <c r="B801" s="620"/>
      <c r="C801" s="620"/>
      <c r="D801" s="620"/>
      <c r="E801" s="620"/>
      <c r="F801" s="621"/>
      <c r="G801" s="800" t="s">
        <v>17</v>
      </c>
      <c r="H801" s="656"/>
      <c r="I801" s="656"/>
      <c r="J801" s="656"/>
      <c r="K801" s="656"/>
      <c r="L801" s="655" t="s">
        <v>18</v>
      </c>
      <c r="M801" s="656"/>
      <c r="N801" s="656"/>
      <c r="O801" s="656"/>
      <c r="P801" s="656"/>
      <c r="Q801" s="656"/>
      <c r="R801" s="656"/>
      <c r="S801" s="656"/>
      <c r="T801" s="656"/>
      <c r="U801" s="656"/>
      <c r="V801" s="656"/>
      <c r="W801" s="656"/>
      <c r="X801" s="657"/>
      <c r="Y801" s="641" t="s">
        <v>19</v>
      </c>
      <c r="Z801" s="642"/>
      <c r="AA801" s="642"/>
      <c r="AB801" s="786"/>
      <c r="AC801" s="800" t="s">
        <v>17</v>
      </c>
      <c r="AD801" s="656"/>
      <c r="AE801" s="656"/>
      <c r="AF801" s="656"/>
      <c r="AG801" s="656"/>
      <c r="AH801" s="655" t="s">
        <v>18</v>
      </c>
      <c r="AI801" s="656"/>
      <c r="AJ801" s="656"/>
      <c r="AK801" s="656"/>
      <c r="AL801" s="656"/>
      <c r="AM801" s="656"/>
      <c r="AN801" s="656"/>
      <c r="AO801" s="656"/>
      <c r="AP801" s="656"/>
      <c r="AQ801" s="656"/>
      <c r="AR801" s="656"/>
      <c r="AS801" s="656"/>
      <c r="AT801" s="657"/>
      <c r="AU801" s="641" t="s">
        <v>19</v>
      </c>
      <c r="AV801" s="642"/>
      <c r="AW801" s="642"/>
      <c r="AX801" s="643"/>
      <c r="AY801">
        <f>$AY$800</f>
        <v>2</v>
      </c>
    </row>
    <row r="802" spans="1:51" ht="24.75" customHeight="1">
      <c r="A802" s="619"/>
      <c r="B802" s="620"/>
      <c r="C802" s="620"/>
      <c r="D802" s="620"/>
      <c r="E802" s="620"/>
      <c r="F802" s="621"/>
      <c r="G802" s="658" t="s">
        <v>665</v>
      </c>
      <c r="H802" s="659"/>
      <c r="I802" s="659"/>
      <c r="J802" s="659"/>
      <c r="K802" s="660"/>
      <c r="L802" s="652" t="s">
        <v>666</v>
      </c>
      <c r="M802" s="653"/>
      <c r="N802" s="653"/>
      <c r="O802" s="653"/>
      <c r="P802" s="653"/>
      <c r="Q802" s="653"/>
      <c r="R802" s="653"/>
      <c r="S802" s="653"/>
      <c r="T802" s="653"/>
      <c r="U802" s="653"/>
      <c r="V802" s="653"/>
      <c r="W802" s="653"/>
      <c r="X802" s="654"/>
      <c r="Y802" s="370">
        <v>2.1</v>
      </c>
      <c r="Z802" s="371"/>
      <c r="AA802" s="371"/>
      <c r="AB802" s="790"/>
      <c r="AC802" s="658" t="s">
        <v>701</v>
      </c>
      <c r="AD802" s="659"/>
      <c r="AE802" s="659"/>
      <c r="AF802" s="659"/>
      <c r="AG802" s="660"/>
      <c r="AH802" s="652" t="s">
        <v>707</v>
      </c>
      <c r="AI802" s="653"/>
      <c r="AJ802" s="653"/>
      <c r="AK802" s="653"/>
      <c r="AL802" s="653"/>
      <c r="AM802" s="653"/>
      <c r="AN802" s="653"/>
      <c r="AO802" s="653"/>
      <c r="AP802" s="653"/>
      <c r="AQ802" s="653"/>
      <c r="AR802" s="653"/>
      <c r="AS802" s="653"/>
      <c r="AT802" s="654"/>
      <c r="AU802" s="370">
        <v>11</v>
      </c>
      <c r="AV802" s="371"/>
      <c r="AW802" s="371"/>
      <c r="AX802" s="372"/>
      <c r="AY802">
        <f t="shared" ref="AY802:AY812" si="115">$AY$800</f>
        <v>2</v>
      </c>
    </row>
    <row r="803" spans="1:51" ht="24.75" customHeight="1">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t="s">
        <v>702</v>
      </c>
      <c r="AD803" s="595"/>
      <c r="AE803" s="595"/>
      <c r="AF803" s="595"/>
      <c r="AG803" s="596"/>
      <c r="AH803" s="586" t="s">
        <v>708</v>
      </c>
      <c r="AI803" s="587"/>
      <c r="AJ803" s="587"/>
      <c r="AK803" s="587"/>
      <c r="AL803" s="587"/>
      <c r="AM803" s="587"/>
      <c r="AN803" s="587"/>
      <c r="AO803" s="587"/>
      <c r="AP803" s="587"/>
      <c r="AQ803" s="587"/>
      <c r="AR803" s="587"/>
      <c r="AS803" s="587"/>
      <c r="AT803" s="588"/>
      <c r="AU803" s="589">
        <v>4.8</v>
      </c>
      <c r="AV803" s="590"/>
      <c r="AW803" s="590"/>
      <c r="AX803" s="591"/>
      <c r="AY803">
        <f t="shared" si="115"/>
        <v>2</v>
      </c>
    </row>
    <row r="804" spans="1:51" ht="24.75" customHeight="1">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t="s">
        <v>703</v>
      </c>
      <c r="AD804" s="595"/>
      <c r="AE804" s="595"/>
      <c r="AF804" s="595"/>
      <c r="AG804" s="596"/>
      <c r="AH804" s="586" t="s">
        <v>695</v>
      </c>
      <c r="AI804" s="587"/>
      <c r="AJ804" s="587"/>
      <c r="AK804" s="587"/>
      <c r="AL804" s="587"/>
      <c r="AM804" s="587"/>
      <c r="AN804" s="587"/>
      <c r="AO804" s="587"/>
      <c r="AP804" s="587"/>
      <c r="AQ804" s="587"/>
      <c r="AR804" s="587"/>
      <c r="AS804" s="587"/>
      <c r="AT804" s="588"/>
      <c r="AU804" s="589">
        <v>3</v>
      </c>
      <c r="AV804" s="590"/>
      <c r="AW804" s="590"/>
      <c r="AX804" s="591"/>
      <c r="AY804">
        <f t="shared" si="115"/>
        <v>2</v>
      </c>
    </row>
    <row r="805" spans="1:51" ht="24.75" customHeight="1">
      <c r="A805" s="619"/>
      <c r="B805" s="620"/>
      <c r="C805" s="620"/>
      <c r="D805" s="620"/>
      <c r="E805" s="620"/>
      <c r="F805" s="621"/>
      <c r="G805" s="594"/>
      <c r="H805" s="595"/>
      <c r="I805" s="595"/>
      <c r="J805" s="595"/>
      <c r="K805" s="596"/>
      <c r="L805" s="586"/>
      <c r="M805" s="587"/>
      <c r="N805" s="587"/>
      <c r="O805" s="587"/>
      <c r="P805" s="587"/>
      <c r="Q805" s="587"/>
      <c r="R805" s="587"/>
      <c r="S805" s="587"/>
      <c r="T805" s="587"/>
      <c r="U805" s="587"/>
      <c r="V805" s="587"/>
      <c r="W805" s="587"/>
      <c r="X805" s="588"/>
      <c r="Y805" s="589"/>
      <c r="Z805" s="590"/>
      <c r="AA805" s="590"/>
      <c r="AB805" s="600"/>
      <c r="AC805" s="594" t="s">
        <v>705</v>
      </c>
      <c r="AD805" s="595"/>
      <c r="AE805" s="595"/>
      <c r="AF805" s="595"/>
      <c r="AG805" s="596"/>
      <c r="AH805" s="586" t="s">
        <v>700</v>
      </c>
      <c r="AI805" s="587"/>
      <c r="AJ805" s="587"/>
      <c r="AK805" s="587"/>
      <c r="AL805" s="587"/>
      <c r="AM805" s="587"/>
      <c r="AN805" s="587"/>
      <c r="AO805" s="587"/>
      <c r="AP805" s="587"/>
      <c r="AQ805" s="587"/>
      <c r="AR805" s="587"/>
      <c r="AS805" s="587"/>
      <c r="AT805" s="588"/>
      <c r="AU805" s="589">
        <v>2.9</v>
      </c>
      <c r="AV805" s="590"/>
      <c r="AW805" s="590"/>
      <c r="AX805" s="591"/>
      <c r="AY805">
        <f t="shared" si="115"/>
        <v>2</v>
      </c>
    </row>
    <row r="806" spans="1:51" ht="24.75" customHeight="1">
      <c r="A806" s="619"/>
      <c r="B806" s="620"/>
      <c r="C806" s="620"/>
      <c r="D806" s="620"/>
      <c r="E806" s="620"/>
      <c r="F806" s="621"/>
      <c r="G806" s="594"/>
      <c r="H806" s="595"/>
      <c r="I806" s="595"/>
      <c r="J806" s="595"/>
      <c r="K806" s="596"/>
      <c r="L806" s="586"/>
      <c r="M806" s="587"/>
      <c r="N806" s="587"/>
      <c r="O806" s="587"/>
      <c r="P806" s="587"/>
      <c r="Q806" s="587"/>
      <c r="R806" s="587"/>
      <c r="S806" s="587"/>
      <c r="T806" s="587"/>
      <c r="U806" s="587"/>
      <c r="V806" s="587"/>
      <c r="W806" s="587"/>
      <c r="X806" s="588"/>
      <c r="Y806" s="589"/>
      <c r="Z806" s="590"/>
      <c r="AA806" s="590"/>
      <c r="AB806" s="600"/>
      <c r="AC806" s="594" t="s">
        <v>704</v>
      </c>
      <c r="AD806" s="595"/>
      <c r="AE806" s="595"/>
      <c r="AF806" s="595"/>
      <c r="AG806" s="596"/>
      <c r="AH806" s="586" t="s">
        <v>706</v>
      </c>
      <c r="AI806" s="587"/>
      <c r="AJ806" s="587"/>
      <c r="AK806" s="587"/>
      <c r="AL806" s="587"/>
      <c r="AM806" s="587"/>
      <c r="AN806" s="587"/>
      <c r="AO806" s="587"/>
      <c r="AP806" s="587"/>
      <c r="AQ806" s="587"/>
      <c r="AR806" s="587"/>
      <c r="AS806" s="587"/>
      <c r="AT806" s="588"/>
      <c r="AU806" s="589">
        <v>2</v>
      </c>
      <c r="AV806" s="590"/>
      <c r="AW806" s="590"/>
      <c r="AX806" s="591"/>
      <c r="AY806">
        <f t="shared" si="115"/>
        <v>2</v>
      </c>
    </row>
    <row r="807" spans="1:51" ht="24.75" hidden="1" customHeight="1">
      <c r="A807" s="619"/>
      <c r="B807" s="620"/>
      <c r="C807" s="620"/>
      <c r="D807" s="620"/>
      <c r="E807" s="620"/>
      <c r="F807" s="621"/>
      <c r="G807" s="594"/>
      <c r="H807" s="595"/>
      <c r="I807" s="595"/>
      <c r="J807" s="595"/>
      <c r="K807" s="596"/>
      <c r="L807" s="586"/>
      <c r="M807" s="587"/>
      <c r="N807" s="587"/>
      <c r="O807" s="587"/>
      <c r="P807" s="587"/>
      <c r="Q807" s="587"/>
      <c r="R807" s="587"/>
      <c r="S807" s="587"/>
      <c r="T807" s="587"/>
      <c r="U807" s="587"/>
      <c r="V807" s="587"/>
      <c r="W807" s="587"/>
      <c r="X807" s="588"/>
      <c r="Y807" s="589"/>
      <c r="Z807" s="590"/>
      <c r="AA807" s="590"/>
      <c r="AB807" s="600"/>
      <c r="AC807" s="594"/>
      <c r="AD807" s="595"/>
      <c r="AE807" s="595"/>
      <c r="AF807" s="595"/>
      <c r="AG807" s="596"/>
      <c r="AH807" s="586"/>
      <c r="AI807" s="587"/>
      <c r="AJ807" s="587"/>
      <c r="AK807" s="587"/>
      <c r="AL807" s="587"/>
      <c r="AM807" s="587"/>
      <c r="AN807" s="587"/>
      <c r="AO807" s="587"/>
      <c r="AP807" s="587"/>
      <c r="AQ807" s="587"/>
      <c r="AR807" s="587"/>
      <c r="AS807" s="587"/>
      <c r="AT807" s="588"/>
      <c r="AU807" s="589"/>
      <c r="AV807" s="590"/>
      <c r="AW807" s="590"/>
      <c r="AX807" s="591"/>
      <c r="AY807">
        <f t="shared" si="115"/>
        <v>2</v>
      </c>
    </row>
    <row r="808" spans="1:51" ht="24.75" hidden="1" customHeight="1">
      <c r="A808" s="619"/>
      <c r="B808" s="620"/>
      <c r="C808" s="620"/>
      <c r="D808" s="620"/>
      <c r="E808" s="620"/>
      <c r="F808" s="621"/>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c r="AY808">
        <f t="shared" si="115"/>
        <v>2</v>
      </c>
    </row>
    <row r="809" spans="1:51" ht="24.75" hidden="1" customHeight="1">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c r="AY809">
        <f t="shared" si="115"/>
        <v>2</v>
      </c>
    </row>
    <row r="810" spans="1:51" ht="24.75" hidden="1" customHeight="1">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c r="AY810">
        <f t="shared" si="115"/>
        <v>2</v>
      </c>
    </row>
    <row r="811" spans="1:51" ht="24.75" hidden="1" customHeight="1">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c r="AY811">
        <f t="shared" si="115"/>
        <v>2</v>
      </c>
    </row>
    <row r="812" spans="1:51" ht="24.75" customHeight="1" thickBot="1">
      <c r="A812" s="619"/>
      <c r="B812" s="620"/>
      <c r="C812" s="620"/>
      <c r="D812" s="620"/>
      <c r="E812" s="620"/>
      <c r="F812" s="621"/>
      <c r="G812" s="811" t="s">
        <v>20</v>
      </c>
      <c r="H812" s="812"/>
      <c r="I812" s="812"/>
      <c r="J812" s="812"/>
      <c r="K812" s="812"/>
      <c r="L812" s="813"/>
      <c r="M812" s="814"/>
      <c r="N812" s="814"/>
      <c r="O812" s="814"/>
      <c r="P812" s="814"/>
      <c r="Q812" s="814"/>
      <c r="R812" s="814"/>
      <c r="S812" s="814"/>
      <c r="T812" s="814"/>
      <c r="U812" s="814"/>
      <c r="V812" s="814"/>
      <c r="W812" s="814"/>
      <c r="X812" s="815"/>
      <c r="Y812" s="816">
        <f>SUM(Y802:AB811)</f>
        <v>2.1</v>
      </c>
      <c r="Z812" s="817"/>
      <c r="AA812" s="817"/>
      <c r="AB812" s="818"/>
      <c r="AC812" s="811" t="s">
        <v>20</v>
      </c>
      <c r="AD812" s="812"/>
      <c r="AE812" s="812"/>
      <c r="AF812" s="812"/>
      <c r="AG812" s="812"/>
      <c r="AH812" s="813"/>
      <c r="AI812" s="814"/>
      <c r="AJ812" s="814"/>
      <c r="AK812" s="814"/>
      <c r="AL812" s="814"/>
      <c r="AM812" s="814"/>
      <c r="AN812" s="814"/>
      <c r="AO812" s="814"/>
      <c r="AP812" s="814"/>
      <c r="AQ812" s="814"/>
      <c r="AR812" s="814"/>
      <c r="AS812" s="814"/>
      <c r="AT812" s="815"/>
      <c r="AU812" s="816">
        <f>SUM(AU802:AX811)</f>
        <v>23.7</v>
      </c>
      <c r="AV812" s="817"/>
      <c r="AW812" s="817"/>
      <c r="AX812" s="819"/>
      <c r="AY812">
        <f t="shared" si="115"/>
        <v>2</v>
      </c>
    </row>
    <row r="813" spans="1:51" ht="24.75" customHeight="1">
      <c r="A813" s="619"/>
      <c r="B813" s="620"/>
      <c r="C813" s="620"/>
      <c r="D813" s="620"/>
      <c r="E813" s="620"/>
      <c r="F813" s="621"/>
      <c r="G813" s="583" t="s">
        <v>668</v>
      </c>
      <c r="H813" s="584"/>
      <c r="I813" s="584"/>
      <c r="J813" s="584"/>
      <c r="K813" s="584"/>
      <c r="L813" s="584"/>
      <c r="M813" s="584"/>
      <c r="N813" s="584"/>
      <c r="O813" s="584"/>
      <c r="P813" s="584"/>
      <c r="Q813" s="584"/>
      <c r="R813" s="584"/>
      <c r="S813" s="584"/>
      <c r="T813" s="584"/>
      <c r="U813" s="584"/>
      <c r="V813" s="584"/>
      <c r="W813" s="584"/>
      <c r="X813" s="584"/>
      <c r="Y813" s="584"/>
      <c r="Z813" s="584"/>
      <c r="AA813" s="584"/>
      <c r="AB813" s="585"/>
      <c r="AC813" s="583" t="s">
        <v>669</v>
      </c>
      <c r="AD813" s="584"/>
      <c r="AE813" s="584"/>
      <c r="AF813" s="584"/>
      <c r="AG813" s="584"/>
      <c r="AH813" s="584"/>
      <c r="AI813" s="584"/>
      <c r="AJ813" s="584"/>
      <c r="AK813" s="584"/>
      <c r="AL813" s="584"/>
      <c r="AM813" s="584"/>
      <c r="AN813" s="584"/>
      <c r="AO813" s="584"/>
      <c r="AP813" s="584"/>
      <c r="AQ813" s="584"/>
      <c r="AR813" s="584"/>
      <c r="AS813" s="584"/>
      <c r="AT813" s="584"/>
      <c r="AU813" s="584"/>
      <c r="AV813" s="584"/>
      <c r="AW813" s="584"/>
      <c r="AX813" s="781"/>
      <c r="AY813">
        <f>COUNTA($G$815,$AC$815)</f>
        <v>2</v>
      </c>
    </row>
    <row r="814" spans="1:51" ht="24.75" customHeight="1">
      <c r="A814" s="619"/>
      <c r="B814" s="620"/>
      <c r="C814" s="620"/>
      <c r="D814" s="620"/>
      <c r="E814" s="620"/>
      <c r="F814" s="621"/>
      <c r="G814" s="800" t="s">
        <v>17</v>
      </c>
      <c r="H814" s="656"/>
      <c r="I814" s="656"/>
      <c r="J814" s="656"/>
      <c r="K814" s="656"/>
      <c r="L814" s="655" t="s">
        <v>18</v>
      </c>
      <c r="M814" s="656"/>
      <c r="N814" s="656"/>
      <c r="O814" s="656"/>
      <c r="P814" s="656"/>
      <c r="Q814" s="656"/>
      <c r="R814" s="656"/>
      <c r="S814" s="656"/>
      <c r="T814" s="656"/>
      <c r="U814" s="656"/>
      <c r="V814" s="656"/>
      <c r="W814" s="656"/>
      <c r="X814" s="657"/>
      <c r="Y814" s="641" t="s">
        <v>19</v>
      </c>
      <c r="Z814" s="642"/>
      <c r="AA814" s="642"/>
      <c r="AB814" s="786"/>
      <c r="AC814" s="800" t="s">
        <v>17</v>
      </c>
      <c r="AD814" s="656"/>
      <c r="AE814" s="656"/>
      <c r="AF814" s="656"/>
      <c r="AG814" s="656"/>
      <c r="AH814" s="655" t="s">
        <v>18</v>
      </c>
      <c r="AI814" s="656"/>
      <c r="AJ814" s="656"/>
      <c r="AK814" s="656"/>
      <c r="AL814" s="656"/>
      <c r="AM814" s="656"/>
      <c r="AN814" s="656"/>
      <c r="AO814" s="656"/>
      <c r="AP814" s="656"/>
      <c r="AQ814" s="656"/>
      <c r="AR814" s="656"/>
      <c r="AS814" s="656"/>
      <c r="AT814" s="657"/>
      <c r="AU814" s="641" t="s">
        <v>19</v>
      </c>
      <c r="AV814" s="642"/>
      <c r="AW814" s="642"/>
      <c r="AX814" s="643"/>
      <c r="AY814">
        <f>$AY$813</f>
        <v>2</v>
      </c>
    </row>
    <row r="815" spans="1:51" ht="24.75" customHeight="1">
      <c r="A815" s="619"/>
      <c r="B815" s="620"/>
      <c r="C815" s="620"/>
      <c r="D815" s="620"/>
      <c r="E815" s="620"/>
      <c r="F815" s="621"/>
      <c r="G815" s="658" t="s">
        <v>691</v>
      </c>
      <c r="H815" s="659"/>
      <c r="I815" s="659"/>
      <c r="J815" s="659"/>
      <c r="K815" s="660"/>
      <c r="L815" s="652" t="s">
        <v>692</v>
      </c>
      <c r="M815" s="653"/>
      <c r="N815" s="653"/>
      <c r="O815" s="653"/>
      <c r="P815" s="653"/>
      <c r="Q815" s="653"/>
      <c r="R815" s="653"/>
      <c r="S815" s="653"/>
      <c r="T815" s="653"/>
      <c r="U815" s="653"/>
      <c r="V815" s="653"/>
      <c r="W815" s="653"/>
      <c r="X815" s="654"/>
      <c r="Y815" s="370">
        <v>6.4</v>
      </c>
      <c r="Z815" s="371"/>
      <c r="AA815" s="371"/>
      <c r="AB815" s="790"/>
      <c r="AC815" s="658" t="s">
        <v>702</v>
      </c>
      <c r="AD815" s="659"/>
      <c r="AE815" s="659"/>
      <c r="AF815" s="659"/>
      <c r="AG815" s="660"/>
      <c r="AH815" s="652" t="s">
        <v>690</v>
      </c>
      <c r="AI815" s="653"/>
      <c r="AJ815" s="653"/>
      <c r="AK815" s="653"/>
      <c r="AL815" s="653"/>
      <c r="AM815" s="653"/>
      <c r="AN815" s="653"/>
      <c r="AO815" s="653"/>
      <c r="AP815" s="653"/>
      <c r="AQ815" s="653"/>
      <c r="AR815" s="653"/>
      <c r="AS815" s="653"/>
      <c r="AT815" s="654"/>
      <c r="AU815" s="370">
        <v>2.9</v>
      </c>
      <c r="AV815" s="371"/>
      <c r="AW815" s="371"/>
      <c r="AX815" s="372"/>
      <c r="AY815">
        <f t="shared" ref="AY815:AY825" si="116">$AY$813</f>
        <v>2</v>
      </c>
    </row>
    <row r="816" spans="1:51" ht="24.75" customHeight="1">
      <c r="A816" s="619"/>
      <c r="B816" s="620"/>
      <c r="C816" s="620"/>
      <c r="D816" s="620"/>
      <c r="E816" s="620"/>
      <c r="F816" s="621"/>
      <c r="G816" s="594" t="s">
        <v>693</v>
      </c>
      <c r="H816" s="595"/>
      <c r="I816" s="595"/>
      <c r="J816" s="595"/>
      <c r="K816" s="596"/>
      <c r="L816" s="586" t="s">
        <v>695</v>
      </c>
      <c r="M816" s="587"/>
      <c r="N816" s="587"/>
      <c r="O816" s="587"/>
      <c r="P816" s="587"/>
      <c r="Q816" s="587"/>
      <c r="R816" s="587"/>
      <c r="S816" s="587"/>
      <c r="T816" s="587"/>
      <c r="U816" s="587"/>
      <c r="V816" s="587"/>
      <c r="W816" s="587"/>
      <c r="X816" s="588"/>
      <c r="Y816" s="589">
        <v>5.2</v>
      </c>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c r="AY816">
        <f t="shared" si="116"/>
        <v>2</v>
      </c>
    </row>
    <row r="817" spans="1:51" ht="24.75" customHeight="1">
      <c r="A817" s="619"/>
      <c r="B817" s="620"/>
      <c r="C817" s="620"/>
      <c r="D817" s="620"/>
      <c r="E817" s="620"/>
      <c r="F817" s="621"/>
      <c r="G817" s="594" t="s">
        <v>694</v>
      </c>
      <c r="H817" s="595"/>
      <c r="I817" s="595"/>
      <c r="J817" s="595"/>
      <c r="K817" s="596"/>
      <c r="L817" s="586" t="s">
        <v>696</v>
      </c>
      <c r="M817" s="587"/>
      <c r="N817" s="587"/>
      <c r="O817" s="587"/>
      <c r="P817" s="587"/>
      <c r="Q817" s="587"/>
      <c r="R817" s="587"/>
      <c r="S817" s="587"/>
      <c r="T817" s="587"/>
      <c r="U817" s="587"/>
      <c r="V817" s="587"/>
      <c r="W817" s="587"/>
      <c r="X817" s="588"/>
      <c r="Y817" s="589">
        <v>0.6</v>
      </c>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c r="AY817">
        <f t="shared" si="116"/>
        <v>2</v>
      </c>
    </row>
    <row r="818" spans="1:51" ht="24.75" hidden="1" customHeight="1">
      <c r="A818" s="619"/>
      <c r="B818" s="620"/>
      <c r="C818" s="620"/>
      <c r="D818" s="620"/>
      <c r="E818" s="620"/>
      <c r="F818" s="621"/>
      <c r="G818" s="594"/>
      <c r="H818" s="595"/>
      <c r="I818" s="595"/>
      <c r="J818" s="595"/>
      <c r="K818" s="596"/>
      <c r="L818" s="586"/>
      <c r="M818" s="587"/>
      <c r="N818" s="587"/>
      <c r="O818" s="587"/>
      <c r="P818" s="587"/>
      <c r="Q818" s="587"/>
      <c r="R818" s="587"/>
      <c r="S818" s="587"/>
      <c r="T818" s="587"/>
      <c r="U818" s="587"/>
      <c r="V818" s="587"/>
      <c r="W818" s="587"/>
      <c r="X818" s="588"/>
      <c r="Y818" s="589"/>
      <c r="Z818" s="590"/>
      <c r="AA818" s="590"/>
      <c r="AB818" s="600"/>
      <c r="AC818" s="594"/>
      <c r="AD818" s="595"/>
      <c r="AE818" s="595"/>
      <c r="AF818" s="595"/>
      <c r="AG818" s="596"/>
      <c r="AH818" s="586"/>
      <c r="AI818" s="587"/>
      <c r="AJ818" s="587"/>
      <c r="AK818" s="587"/>
      <c r="AL818" s="587"/>
      <c r="AM818" s="587"/>
      <c r="AN818" s="587"/>
      <c r="AO818" s="587"/>
      <c r="AP818" s="587"/>
      <c r="AQ818" s="587"/>
      <c r="AR818" s="587"/>
      <c r="AS818" s="587"/>
      <c r="AT818" s="588"/>
      <c r="AU818" s="589"/>
      <c r="AV818" s="590"/>
      <c r="AW818" s="590"/>
      <c r="AX818" s="591"/>
      <c r="AY818">
        <f t="shared" si="116"/>
        <v>2</v>
      </c>
    </row>
    <row r="819" spans="1:51" ht="24.75" hidden="1" customHeight="1">
      <c r="A819" s="619"/>
      <c r="B819" s="620"/>
      <c r="C819" s="620"/>
      <c r="D819" s="620"/>
      <c r="E819" s="620"/>
      <c r="F819" s="621"/>
      <c r="G819" s="594"/>
      <c r="H819" s="595"/>
      <c r="I819" s="595"/>
      <c r="J819" s="595"/>
      <c r="K819" s="596"/>
      <c r="L819" s="586"/>
      <c r="M819" s="587"/>
      <c r="N819" s="587"/>
      <c r="O819" s="587"/>
      <c r="P819" s="587"/>
      <c r="Q819" s="587"/>
      <c r="R819" s="587"/>
      <c r="S819" s="587"/>
      <c r="T819" s="587"/>
      <c r="U819" s="587"/>
      <c r="V819" s="587"/>
      <c r="W819" s="587"/>
      <c r="X819" s="588"/>
      <c r="Y819" s="589"/>
      <c r="Z819" s="590"/>
      <c r="AA819" s="590"/>
      <c r="AB819" s="600"/>
      <c r="AC819" s="594"/>
      <c r="AD819" s="595"/>
      <c r="AE819" s="595"/>
      <c r="AF819" s="595"/>
      <c r="AG819" s="596"/>
      <c r="AH819" s="586"/>
      <c r="AI819" s="587"/>
      <c r="AJ819" s="587"/>
      <c r="AK819" s="587"/>
      <c r="AL819" s="587"/>
      <c r="AM819" s="587"/>
      <c r="AN819" s="587"/>
      <c r="AO819" s="587"/>
      <c r="AP819" s="587"/>
      <c r="AQ819" s="587"/>
      <c r="AR819" s="587"/>
      <c r="AS819" s="587"/>
      <c r="AT819" s="588"/>
      <c r="AU819" s="589"/>
      <c r="AV819" s="590"/>
      <c r="AW819" s="590"/>
      <c r="AX819" s="591"/>
      <c r="AY819">
        <f t="shared" si="116"/>
        <v>2</v>
      </c>
    </row>
    <row r="820" spans="1:51" ht="24.75" hidden="1" customHeight="1">
      <c r="A820" s="619"/>
      <c r="B820" s="620"/>
      <c r="C820" s="620"/>
      <c r="D820" s="620"/>
      <c r="E820" s="620"/>
      <c r="F820" s="621"/>
      <c r="G820" s="594"/>
      <c r="H820" s="595"/>
      <c r="I820" s="595"/>
      <c r="J820" s="595"/>
      <c r="K820" s="596"/>
      <c r="L820" s="586"/>
      <c r="M820" s="587"/>
      <c r="N820" s="587"/>
      <c r="O820" s="587"/>
      <c r="P820" s="587"/>
      <c r="Q820" s="587"/>
      <c r="R820" s="587"/>
      <c r="S820" s="587"/>
      <c r="T820" s="587"/>
      <c r="U820" s="587"/>
      <c r="V820" s="587"/>
      <c r="W820" s="587"/>
      <c r="X820" s="588"/>
      <c r="Y820" s="589"/>
      <c r="Z820" s="590"/>
      <c r="AA820" s="590"/>
      <c r="AB820" s="600"/>
      <c r="AC820" s="594"/>
      <c r="AD820" s="595"/>
      <c r="AE820" s="595"/>
      <c r="AF820" s="595"/>
      <c r="AG820" s="596"/>
      <c r="AH820" s="586"/>
      <c r="AI820" s="587"/>
      <c r="AJ820" s="587"/>
      <c r="AK820" s="587"/>
      <c r="AL820" s="587"/>
      <c r="AM820" s="587"/>
      <c r="AN820" s="587"/>
      <c r="AO820" s="587"/>
      <c r="AP820" s="587"/>
      <c r="AQ820" s="587"/>
      <c r="AR820" s="587"/>
      <c r="AS820" s="587"/>
      <c r="AT820" s="588"/>
      <c r="AU820" s="589"/>
      <c r="AV820" s="590"/>
      <c r="AW820" s="590"/>
      <c r="AX820" s="591"/>
      <c r="AY820">
        <f t="shared" si="116"/>
        <v>2</v>
      </c>
    </row>
    <row r="821" spans="1:51" ht="24.75" hidden="1" customHeight="1">
      <c r="A821" s="619"/>
      <c r="B821" s="620"/>
      <c r="C821" s="620"/>
      <c r="D821" s="620"/>
      <c r="E821" s="620"/>
      <c r="F821" s="621"/>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c r="AY821">
        <f t="shared" si="116"/>
        <v>2</v>
      </c>
    </row>
    <row r="822" spans="1:51" ht="24.75" hidden="1" customHeight="1">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c r="AY822">
        <f t="shared" si="116"/>
        <v>2</v>
      </c>
    </row>
    <row r="823" spans="1:51" ht="24.75" hidden="1" customHeight="1">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c r="AY823">
        <f t="shared" si="116"/>
        <v>2</v>
      </c>
    </row>
    <row r="824" spans="1:51" ht="24.75" hidden="1" customHeight="1">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c r="AY824">
        <f t="shared" si="116"/>
        <v>2</v>
      </c>
    </row>
    <row r="825" spans="1:51" ht="24.75" customHeight="1" thickBot="1">
      <c r="A825" s="619"/>
      <c r="B825" s="620"/>
      <c r="C825" s="620"/>
      <c r="D825" s="620"/>
      <c r="E825" s="620"/>
      <c r="F825" s="621"/>
      <c r="G825" s="811" t="s">
        <v>20</v>
      </c>
      <c r="H825" s="812"/>
      <c r="I825" s="812"/>
      <c r="J825" s="812"/>
      <c r="K825" s="812"/>
      <c r="L825" s="813"/>
      <c r="M825" s="814"/>
      <c r="N825" s="814"/>
      <c r="O825" s="814"/>
      <c r="P825" s="814"/>
      <c r="Q825" s="814"/>
      <c r="R825" s="814"/>
      <c r="S825" s="814"/>
      <c r="T825" s="814"/>
      <c r="U825" s="814"/>
      <c r="V825" s="814"/>
      <c r="W825" s="814"/>
      <c r="X825" s="815"/>
      <c r="Y825" s="816">
        <f>SUM(Y815:AB824)</f>
        <v>12.200000000000001</v>
      </c>
      <c r="Z825" s="817"/>
      <c r="AA825" s="817"/>
      <c r="AB825" s="818"/>
      <c r="AC825" s="811" t="s">
        <v>20</v>
      </c>
      <c r="AD825" s="812"/>
      <c r="AE825" s="812"/>
      <c r="AF825" s="812"/>
      <c r="AG825" s="812"/>
      <c r="AH825" s="813"/>
      <c r="AI825" s="814"/>
      <c r="AJ825" s="814"/>
      <c r="AK825" s="814"/>
      <c r="AL825" s="814"/>
      <c r="AM825" s="814"/>
      <c r="AN825" s="814"/>
      <c r="AO825" s="814"/>
      <c r="AP825" s="814"/>
      <c r="AQ825" s="814"/>
      <c r="AR825" s="814"/>
      <c r="AS825" s="814"/>
      <c r="AT825" s="815"/>
      <c r="AU825" s="816">
        <f>SUM(AU815:AX824)</f>
        <v>2.9</v>
      </c>
      <c r="AV825" s="817"/>
      <c r="AW825" s="817"/>
      <c r="AX825" s="819"/>
      <c r="AY825">
        <f t="shared" si="116"/>
        <v>2</v>
      </c>
    </row>
    <row r="826" spans="1:51" ht="24.75" customHeight="1">
      <c r="A826" s="619"/>
      <c r="B826" s="620"/>
      <c r="C826" s="620"/>
      <c r="D826" s="620"/>
      <c r="E826" s="620"/>
      <c r="F826" s="621"/>
      <c r="G826" s="583" t="s">
        <v>670</v>
      </c>
      <c r="H826" s="584"/>
      <c r="I826" s="584"/>
      <c r="J826" s="584"/>
      <c r="K826" s="584"/>
      <c r="L826" s="584"/>
      <c r="M826" s="584"/>
      <c r="N826" s="584"/>
      <c r="O826" s="584"/>
      <c r="P826" s="584"/>
      <c r="Q826" s="584"/>
      <c r="R826" s="584"/>
      <c r="S826" s="584"/>
      <c r="T826" s="584"/>
      <c r="U826" s="584"/>
      <c r="V826" s="584"/>
      <c r="W826" s="584"/>
      <c r="X826" s="584"/>
      <c r="Y826" s="584"/>
      <c r="Z826" s="584"/>
      <c r="AA826" s="584"/>
      <c r="AB826" s="585"/>
      <c r="AC826" s="583" t="s">
        <v>767</v>
      </c>
      <c r="AD826" s="584"/>
      <c r="AE826" s="584"/>
      <c r="AF826" s="584"/>
      <c r="AG826" s="584"/>
      <c r="AH826" s="584"/>
      <c r="AI826" s="584"/>
      <c r="AJ826" s="584"/>
      <c r="AK826" s="584"/>
      <c r="AL826" s="584"/>
      <c r="AM826" s="584"/>
      <c r="AN826" s="584"/>
      <c r="AO826" s="584"/>
      <c r="AP826" s="584"/>
      <c r="AQ826" s="584"/>
      <c r="AR826" s="584"/>
      <c r="AS826" s="584"/>
      <c r="AT826" s="584"/>
      <c r="AU826" s="584"/>
      <c r="AV826" s="584"/>
      <c r="AW826" s="584"/>
      <c r="AX826" s="781"/>
      <c r="AY826">
        <f>COUNTA($G$828,$AC$828)</f>
        <v>2</v>
      </c>
    </row>
    <row r="827" spans="1:51" ht="24.75" customHeight="1">
      <c r="A827" s="619"/>
      <c r="B827" s="620"/>
      <c r="C827" s="620"/>
      <c r="D827" s="620"/>
      <c r="E827" s="620"/>
      <c r="F827" s="621"/>
      <c r="G827" s="800" t="s">
        <v>17</v>
      </c>
      <c r="H827" s="656"/>
      <c r="I827" s="656"/>
      <c r="J827" s="656"/>
      <c r="K827" s="656"/>
      <c r="L827" s="655" t="s">
        <v>18</v>
      </c>
      <c r="M827" s="656"/>
      <c r="N827" s="656"/>
      <c r="O827" s="656"/>
      <c r="P827" s="656"/>
      <c r="Q827" s="656"/>
      <c r="R827" s="656"/>
      <c r="S827" s="656"/>
      <c r="T827" s="656"/>
      <c r="U827" s="656"/>
      <c r="V827" s="656"/>
      <c r="W827" s="656"/>
      <c r="X827" s="657"/>
      <c r="Y827" s="641" t="s">
        <v>19</v>
      </c>
      <c r="Z827" s="642"/>
      <c r="AA827" s="642"/>
      <c r="AB827" s="786"/>
      <c r="AC827" s="800" t="s">
        <v>17</v>
      </c>
      <c r="AD827" s="656"/>
      <c r="AE827" s="656"/>
      <c r="AF827" s="656"/>
      <c r="AG827" s="656"/>
      <c r="AH827" s="655" t="s">
        <v>18</v>
      </c>
      <c r="AI827" s="656"/>
      <c r="AJ827" s="656"/>
      <c r="AK827" s="656"/>
      <c r="AL827" s="656"/>
      <c r="AM827" s="656"/>
      <c r="AN827" s="656"/>
      <c r="AO827" s="656"/>
      <c r="AP827" s="656"/>
      <c r="AQ827" s="656"/>
      <c r="AR827" s="656"/>
      <c r="AS827" s="656"/>
      <c r="AT827" s="657"/>
      <c r="AU827" s="641" t="s">
        <v>19</v>
      </c>
      <c r="AV827" s="642"/>
      <c r="AW827" s="642"/>
      <c r="AX827" s="643"/>
      <c r="AY827">
        <f>$AY$826</f>
        <v>2</v>
      </c>
    </row>
    <row r="828" spans="1:51" s="16" customFormat="1" ht="24.75" customHeight="1">
      <c r="A828" s="619"/>
      <c r="B828" s="620"/>
      <c r="C828" s="620"/>
      <c r="D828" s="620"/>
      <c r="E828" s="620"/>
      <c r="F828" s="621"/>
      <c r="G828" s="658" t="s">
        <v>671</v>
      </c>
      <c r="H828" s="659"/>
      <c r="I828" s="659"/>
      <c r="J828" s="659"/>
      <c r="K828" s="660"/>
      <c r="L828" s="652" t="s">
        <v>672</v>
      </c>
      <c r="M828" s="653"/>
      <c r="N828" s="653"/>
      <c r="O828" s="653"/>
      <c r="P828" s="653"/>
      <c r="Q828" s="653"/>
      <c r="R828" s="653"/>
      <c r="S828" s="653"/>
      <c r="T828" s="653"/>
      <c r="U828" s="653"/>
      <c r="V828" s="653"/>
      <c r="W828" s="653"/>
      <c r="X828" s="654"/>
      <c r="Y828" s="370">
        <v>1</v>
      </c>
      <c r="Z828" s="371"/>
      <c r="AA828" s="371"/>
      <c r="AB828" s="790"/>
      <c r="AC828" s="658" t="s">
        <v>771</v>
      </c>
      <c r="AD828" s="659"/>
      <c r="AE828" s="659"/>
      <c r="AF828" s="659"/>
      <c r="AG828" s="660"/>
      <c r="AH828" s="652" t="s">
        <v>772</v>
      </c>
      <c r="AI828" s="653"/>
      <c r="AJ828" s="653"/>
      <c r="AK828" s="653"/>
      <c r="AL828" s="653"/>
      <c r="AM828" s="653"/>
      <c r="AN828" s="653"/>
      <c r="AO828" s="653"/>
      <c r="AP828" s="653"/>
      <c r="AQ828" s="653"/>
      <c r="AR828" s="653"/>
      <c r="AS828" s="653"/>
      <c r="AT828" s="654"/>
      <c r="AU828" s="370">
        <v>3</v>
      </c>
      <c r="AV828" s="371"/>
      <c r="AW828" s="371"/>
      <c r="AX828" s="372"/>
      <c r="AY828">
        <f t="shared" ref="AY828:AY838" si="117">$AY$826</f>
        <v>2</v>
      </c>
    </row>
    <row r="829" spans="1:51" ht="24.75" hidden="1" customHeight="1">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c r="AY829">
        <f t="shared" si="117"/>
        <v>2</v>
      </c>
    </row>
    <row r="830" spans="1:51" ht="24.75" hidden="1" customHeight="1">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c r="AY830">
        <f t="shared" si="117"/>
        <v>2</v>
      </c>
    </row>
    <row r="831" spans="1:51" ht="24.75" hidden="1" customHeight="1">
      <c r="A831" s="619"/>
      <c r="B831" s="620"/>
      <c r="C831" s="620"/>
      <c r="D831" s="620"/>
      <c r="E831" s="620"/>
      <c r="F831" s="621"/>
      <c r="G831" s="594"/>
      <c r="H831" s="595"/>
      <c r="I831" s="595"/>
      <c r="J831" s="595"/>
      <c r="K831" s="596"/>
      <c r="L831" s="586"/>
      <c r="M831" s="587"/>
      <c r="N831" s="587"/>
      <c r="O831" s="587"/>
      <c r="P831" s="587"/>
      <c r="Q831" s="587"/>
      <c r="R831" s="587"/>
      <c r="S831" s="587"/>
      <c r="T831" s="587"/>
      <c r="U831" s="587"/>
      <c r="V831" s="587"/>
      <c r="W831" s="587"/>
      <c r="X831" s="588"/>
      <c r="Y831" s="589"/>
      <c r="Z831" s="590"/>
      <c r="AA831" s="590"/>
      <c r="AB831" s="600"/>
      <c r="AC831" s="594"/>
      <c r="AD831" s="595"/>
      <c r="AE831" s="595"/>
      <c r="AF831" s="595"/>
      <c r="AG831" s="596"/>
      <c r="AH831" s="586"/>
      <c r="AI831" s="587"/>
      <c r="AJ831" s="587"/>
      <c r="AK831" s="587"/>
      <c r="AL831" s="587"/>
      <c r="AM831" s="587"/>
      <c r="AN831" s="587"/>
      <c r="AO831" s="587"/>
      <c r="AP831" s="587"/>
      <c r="AQ831" s="587"/>
      <c r="AR831" s="587"/>
      <c r="AS831" s="587"/>
      <c r="AT831" s="588"/>
      <c r="AU831" s="589"/>
      <c r="AV831" s="590"/>
      <c r="AW831" s="590"/>
      <c r="AX831" s="591"/>
      <c r="AY831">
        <f t="shared" si="117"/>
        <v>2</v>
      </c>
    </row>
    <row r="832" spans="1:51" ht="24.75" hidden="1" customHeight="1">
      <c r="A832" s="619"/>
      <c r="B832" s="620"/>
      <c r="C832" s="620"/>
      <c r="D832" s="620"/>
      <c r="E832" s="620"/>
      <c r="F832" s="621"/>
      <c r="G832" s="594"/>
      <c r="H832" s="595"/>
      <c r="I832" s="595"/>
      <c r="J832" s="595"/>
      <c r="K832" s="596"/>
      <c r="L832" s="586"/>
      <c r="M832" s="587"/>
      <c r="N832" s="587"/>
      <c r="O832" s="587"/>
      <c r="P832" s="587"/>
      <c r="Q832" s="587"/>
      <c r="R832" s="587"/>
      <c r="S832" s="587"/>
      <c r="T832" s="587"/>
      <c r="U832" s="587"/>
      <c r="V832" s="587"/>
      <c r="W832" s="587"/>
      <c r="X832" s="588"/>
      <c r="Y832" s="589"/>
      <c r="Z832" s="590"/>
      <c r="AA832" s="590"/>
      <c r="AB832" s="600"/>
      <c r="AC832" s="594"/>
      <c r="AD832" s="595"/>
      <c r="AE832" s="595"/>
      <c r="AF832" s="595"/>
      <c r="AG832" s="596"/>
      <c r="AH832" s="586"/>
      <c r="AI832" s="587"/>
      <c r="AJ832" s="587"/>
      <c r="AK832" s="587"/>
      <c r="AL832" s="587"/>
      <c r="AM832" s="587"/>
      <c r="AN832" s="587"/>
      <c r="AO832" s="587"/>
      <c r="AP832" s="587"/>
      <c r="AQ832" s="587"/>
      <c r="AR832" s="587"/>
      <c r="AS832" s="587"/>
      <c r="AT832" s="588"/>
      <c r="AU832" s="589"/>
      <c r="AV832" s="590"/>
      <c r="AW832" s="590"/>
      <c r="AX832" s="591"/>
      <c r="AY832">
        <f t="shared" si="117"/>
        <v>2</v>
      </c>
    </row>
    <row r="833" spans="1:51" ht="24.75" hidden="1" customHeight="1">
      <c r="A833" s="619"/>
      <c r="B833" s="620"/>
      <c r="C833" s="620"/>
      <c r="D833" s="620"/>
      <c r="E833" s="620"/>
      <c r="F833" s="621"/>
      <c r="G833" s="594"/>
      <c r="H833" s="595"/>
      <c r="I833" s="595"/>
      <c r="J833" s="595"/>
      <c r="K833" s="596"/>
      <c r="L833" s="586"/>
      <c r="M833" s="587"/>
      <c r="N833" s="587"/>
      <c r="O833" s="587"/>
      <c r="P833" s="587"/>
      <c r="Q833" s="587"/>
      <c r="R833" s="587"/>
      <c r="S833" s="587"/>
      <c r="T833" s="587"/>
      <c r="U833" s="587"/>
      <c r="V833" s="587"/>
      <c r="W833" s="587"/>
      <c r="X833" s="588"/>
      <c r="Y833" s="589"/>
      <c r="Z833" s="590"/>
      <c r="AA833" s="590"/>
      <c r="AB833" s="600"/>
      <c r="AC833" s="594"/>
      <c r="AD833" s="595"/>
      <c r="AE833" s="595"/>
      <c r="AF833" s="595"/>
      <c r="AG833" s="596"/>
      <c r="AH833" s="586"/>
      <c r="AI833" s="587"/>
      <c r="AJ833" s="587"/>
      <c r="AK833" s="587"/>
      <c r="AL833" s="587"/>
      <c r="AM833" s="587"/>
      <c r="AN833" s="587"/>
      <c r="AO833" s="587"/>
      <c r="AP833" s="587"/>
      <c r="AQ833" s="587"/>
      <c r="AR833" s="587"/>
      <c r="AS833" s="587"/>
      <c r="AT833" s="588"/>
      <c r="AU833" s="589"/>
      <c r="AV833" s="590"/>
      <c r="AW833" s="590"/>
      <c r="AX833" s="591"/>
      <c r="AY833">
        <f t="shared" si="117"/>
        <v>2</v>
      </c>
    </row>
    <row r="834" spans="1:51" ht="24.75" hidden="1" customHeight="1">
      <c r="A834" s="619"/>
      <c r="B834" s="620"/>
      <c r="C834" s="620"/>
      <c r="D834" s="620"/>
      <c r="E834" s="620"/>
      <c r="F834" s="621"/>
      <c r="G834" s="594"/>
      <c r="H834" s="595"/>
      <c r="I834" s="595"/>
      <c r="J834" s="595"/>
      <c r="K834" s="596"/>
      <c r="L834" s="586"/>
      <c r="M834" s="587"/>
      <c r="N834" s="587"/>
      <c r="O834" s="587"/>
      <c r="P834" s="587"/>
      <c r="Q834" s="587"/>
      <c r="R834" s="587"/>
      <c r="S834" s="587"/>
      <c r="T834" s="587"/>
      <c r="U834" s="587"/>
      <c r="V834" s="587"/>
      <c r="W834" s="587"/>
      <c r="X834" s="588"/>
      <c r="Y834" s="589"/>
      <c r="Z834" s="590"/>
      <c r="AA834" s="590"/>
      <c r="AB834" s="600"/>
      <c r="AC834" s="594"/>
      <c r="AD834" s="595"/>
      <c r="AE834" s="595"/>
      <c r="AF834" s="595"/>
      <c r="AG834" s="596"/>
      <c r="AH834" s="586"/>
      <c r="AI834" s="587"/>
      <c r="AJ834" s="587"/>
      <c r="AK834" s="587"/>
      <c r="AL834" s="587"/>
      <c r="AM834" s="587"/>
      <c r="AN834" s="587"/>
      <c r="AO834" s="587"/>
      <c r="AP834" s="587"/>
      <c r="AQ834" s="587"/>
      <c r="AR834" s="587"/>
      <c r="AS834" s="587"/>
      <c r="AT834" s="588"/>
      <c r="AU834" s="589"/>
      <c r="AV834" s="590"/>
      <c r="AW834" s="590"/>
      <c r="AX834" s="591"/>
      <c r="AY834">
        <f t="shared" si="117"/>
        <v>2</v>
      </c>
    </row>
    <row r="835" spans="1:51" ht="24.75" hidden="1" customHeight="1">
      <c r="A835" s="619"/>
      <c r="B835" s="620"/>
      <c r="C835" s="620"/>
      <c r="D835" s="620"/>
      <c r="E835" s="620"/>
      <c r="F835" s="621"/>
      <c r="G835" s="594"/>
      <c r="H835" s="595"/>
      <c r="I835" s="595"/>
      <c r="J835" s="595"/>
      <c r="K835" s="596"/>
      <c r="L835" s="586"/>
      <c r="M835" s="587"/>
      <c r="N835" s="587"/>
      <c r="O835" s="587"/>
      <c r="P835" s="587"/>
      <c r="Q835" s="587"/>
      <c r="R835" s="587"/>
      <c r="S835" s="587"/>
      <c r="T835" s="587"/>
      <c r="U835" s="587"/>
      <c r="V835" s="587"/>
      <c r="W835" s="587"/>
      <c r="X835" s="588"/>
      <c r="Y835" s="589"/>
      <c r="Z835" s="590"/>
      <c r="AA835" s="590"/>
      <c r="AB835" s="600"/>
      <c r="AC835" s="594"/>
      <c r="AD835" s="595"/>
      <c r="AE835" s="595"/>
      <c r="AF835" s="595"/>
      <c r="AG835" s="596"/>
      <c r="AH835" s="586"/>
      <c r="AI835" s="587"/>
      <c r="AJ835" s="587"/>
      <c r="AK835" s="587"/>
      <c r="AL835" s="587"/>
      <c r="AM835" s="587"/>
      <c r="AN835" s="587"/>
      <c r="AO835" s="587"/>
      <c r="AP835" s="587"/>
      <c r="AQ835" s="587"/>
      <c r="AR835" s="587"/>
      <c r="AS835" s="587"/>
      <c r="AT835" s="588"/>
      <c r="AU835" s="589"/>
      <c r="AV835" s="590"/>
      <c r="AW835" s="590"/>
      <c r="AX835" s="591"/>
      <c r="AY835">
        <f t="shared" si="117"/>
        <v>2</v>
      </c>
    </row>
    <row r="836" spans="1:51" ht="24.75" hidden="1" customHeight="1">
      <c r="A836" s="619"/>
      <c r="B836" s="620"/>
      <c r="C836" s="620"/>
      <c r="D836" s="620"/>
      <c r="E836" s="620"/>
      <c r="F836" s="621"/>
      <c r="G836" s="594"/>
      <c r="H836" s="595"/>
      <c r="I836" s="595"/>
      <c r="J836" s="595"/>
      <c r="K836" s="596"/>
      <c r="L836" s="586"/>
      <c r="M836" s="587"/>
      <c r="N836" s="587"/>
      <c r="O836" s="587"/>
      <c r="P836" s="587"/>
      <c r="Q836" s="587"/>
      <c r="R836" s="587"/>
      <c r="S836" s="587"/>
      <c r="T836" s="587"/>
      <c r="U836" s="587"/>
      <c r="V836" s="587"/>
      <c r="W836" s="587"/>
      <c r="X836" s="588"/>
      <c r="Y836" s="589"/>
      <c r="Z836" s="590"/>
      <c r="AA836" s="590"/>
      <c r="AB836" s="600"/>
      <c r="AC836" s="594"/>
      <c r="AD836" s="595"/>
      <c r="AE836" s="595"/>
      <c r="AF836" s="595"/>
      <c r="AG836" s="596"/>
      <c r="AH836" s="586"/>
      <c r="AI836" s="587"/>
      <c r="AJ836" s="587"/>
      <c r="AK836" s="587"/>
      <c r="AL836" s="587"/>
      <c r="AM836" s="587"/>
      <c r="AN836" s="587"/>
      <c r="AO836" s="587"/>
      <c r="AP836" s="587"/>
      <c r="AQ836" s="587"/>
      <c r="AR836" s="587"/>
      <c r="AS836" s="587"/>
      <c r="AT836" s="588"/>
      <c r="AU836" s="589"/>
      <c r="AV836" s="590"/>
      <c r="AW836" s="590"/>
      <c r="AX836" s="591"/>
      <c r="AY836">
        <f t="shared" si="117"/>
        <v>2</v>
      </c>
    </row>
    <row r="837" spans="1:51" ht="24.75" hidden="1" customHeight="1">
      <c r="A837" s="619"/>
      <c r="B837" s="620"/>
      <c r="C837" s="620"/>
      <c r="D837" s="620"/>
      <c r="E837" s="620"/>
      <c r="F837" s="621"/>
      <c r="G837" s="594"/>
      <c r="H837" s="595"/>
      <c r="I837" s="595"/>
      <c r="J837" s="595"/>
      <c r="K837" s="596"/>
      <c r="L837" s="586"/>
      <c r="M837" s="587"/>
      <c r="N837" s="587"/>
      <c r="O837" s="587"/>
      <c r="P837" s="587"/>
      <c r="Q837" s="587"/>
      <c r="R837" s="587"/>
      <c r="S837" s="587"/>
      <c r="T837" s="587"/>
      <c r="U837" s="587"/>
      <c r="V837" s="587"/>
      <c r="W837" s="587"/>
      <c r="X837" s="588"/>
      <c r="Y837" s="589"/>
      <c r="Z837" s="590"/>
      <c r="AA837" s="590"/>
      <c r="AB837" s="600"/>
      <c r="AC837" s="594"/>
      <c r="AD837" s="595"/>
      <c r="AE837" s="595"/>
      <c r="AF837" s="595"/>
      <c r="AG837" s="596"/>
      <c r="AH837" s="586"/>
      <c r="AI837" s="587"/>
      <c r="AJ837" s="587"/>
      <c r="AK837" s="587"/>
      <c r="AL837" s="587"/>
      <c r="AM837" s="587"/>
      <c r="AN837" s="587"/>
      <c r="AO837" s="587"/>
      <c r="AP837" s="587"/>
      <c r="AQ837" s="587"/>
      <c r="AR837" s="587"/>
      <c r="AS837" s="587"/>
      <c r="AT837" s="588"/>
      <c r="AU837" s="589"/>
      <c r="AV837" s="590"/>
      <c r="AW837" s="590"/>
      <c r="AX837" s="591"/>
      <c r="AY837">
        <f t="shared" si="117"/>
        <v>2</v>
      </c>
    </row>
    <row r="838" spans="1:51" ht="24.75" customHeight="1">
      <c r="A838" s="619"/>
      <c r="B838" s="620"/>
      <c r="C838" s="620"/>
      <c r="D838" s="620"/>
      <c r="E838" s="620"/>
      <c r="F838" s="621"/>
      <c r="G838" s="811" t="s">
        <v>20</v>
      </c>
      <c r="H838" s="812"/>
      <c r="I838" s="812"/>
      <c r="J838" s="812"/>
      <c r="K838" s="812"/>
      <c r="L838" s="813"/>
      <c r="M838" s="814"/>
      <c r="N838" s="814"/>
      <c r="O838" s="814"/>
      <c r="P838" s="814"/>
      <c r="Q838" s="814"/>
      <c r="R838" s="814"/>
      <c r="S838" s="814"/>
      <c r="T838" s="814"/>
      <c r="U838" s="814"/>
      <c r="V838" s="814"/>
      <c r="W838" s="814"/>
      <c r="X838" s="815"/>
      <c r="Y838" s="816">
        <f>SUM(Y828:AB837)</f>
        <v>1</v>
      </c>
      <c r="Z838" s="817"/>
      <c r="AA838" s="817"/>
      <c r="AB838" s="818"/>
      <c r="AC838" s="811" t="s">
        <v>20</v>
      </c>
      <c r="AD838" s="812"/>
      <c r="AE838" s="812"/>
      <c r="AF838" s="812"/>
      <c r="AG838" s="812"/>
      <c r="AH838" s="813"/>
      <c r="AI838" s="814"/>
      <c r="AJ838" s="814"/>
      <c r="AK838" s="814"/>
      <c r="AL838" s="814"/>
      <c r="AM838" s="814"/>
      <c r="AN838" s="814"/>
      <c r="AO838" s="814"/>
      <c r="AP838" s="814"/>
      <c r="AQ838" s="814"/>
      <c r="AR838" s="814"/>
      <c r="AS838" s="814"/>
      <c r="AT838" s="815"/>
      <c r="AU838" s="816">
        <f>SUM(AU828:AX837)</f>
        <v>3</v>
      </c>
      <c r="AV838" s="817"/>
      <c r="AW838" s="817"/>
      <c r="AX838" s="819"/>
      <c r="AY838">
        <f t="shared" si="117"/>
        <v>2</v>
      </c>
    </row>
    <row r="839" spans="1:51" ht="24.75" hidden="1" customHeight="1" thickBot="1">
      <c r="A839" s="889" t="s">
        <v>147</v>
      </c>
      <c r="B839" s="890"/>
      <c r="C839" s="890"/>
      <c r="D839" s="890"/>
      <c r="E839" s="890"/>
      <c r="F839" s="890"/>
      <c r="G839" s="890"/>
      <c r="H839" s="890"/>
      <c r="I839" s="890"/>
      <c r="J839" s="890"/>
      <c r="K839" s="890"/>
      <c r="L839" s="890"/>
      <c r="M839" s="890"/>
      <c r="N839" s="890"/>
      <c r="O839" s="890"/>
      <c r="P839" s="890"/>
      <c r="Q839" s="890"/>
      <c r="R839" s="890"/>
      <c r="S839" s="890"/>
      <c r="T839" s="890"/>
      <c r="U839" s="890"/>
      <c r="V839" s="890"/>
      <c r="W839" s="890"/>
      <c r="X839" s="890"/>
      <c r="Y839" s="890"/>
      <c r="Z839" s="890"/>
      <c r="AA839" s="890"/>
      <c r="AB839" s="890"/>
      <c r="AC839" s="890"/>
      <c r="AD839" s="890"/>
      <c r="AE839" s="890"/>
      <c r="AF839" s="890"/>
      <c r="AG839" s="890"/>
      <c r="AH839" s="890"/>
      <c r="AI839" s="890"/>
      <c r="AJ839" s="890"/>
      <c r="AK839" s="891"/>
      <c r="AL839" s="260" t="s">
        <v>259</v>
      </c>
      <c r="AM839" s="261"/>
      <c r="AN839" s="261"/>
      <c r="AO839" s="87" t="s">
        <v>257</v>
      </c>
      <c r="AP839" s="21"/>
      <c r="AQ839" s="21"/>
      <c r="AR839" s="21"/>
      <c r="AS839" s="21"/>
      <c r="AT839" s="21"/>
      <c r="AU839" s="21"/>
      <c r="AV839" s="21"/>
      <c r="AW839" s="21"/>
      <c r="AX839" s="22"/>
      <c r="AY839">
        <f>COUNTIF($AO$839,"☑")</f>
        <v>0</v>
      </c>
    </row>
    <row r="840" spans="1:51" ht="24.75" hidden="1"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41" t="s">
        <v>274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5"/>
      <c r="B844" s="345"/>
      <c r="C844" s="345" t="s">
        <v>26</v>
      </c>
      <c r="D844" s="345"/>
      <c r="E844" s="345"/>
      <c r="F844" s="345"/>
      <c r="G844" s="345"/>
      <c r="H844" s="345"/>
      <c r="I844" s="345"/>
      <c r="J844" s="137" t="s">
        <v>219</v>
      </c>
      <c r="K844" s="346"/>
      <c r="L844" s="346"/>
      <c r="M844" s="346"/>
      <c r="N844" s="346"/>
      <c r="O844" s="346"/>
      <c r="P844" s="232" t="s">
        <v>195</v>
      </c>
      <c r="Q844" s="232"/>
      <c r="R844" s="232"/>
      <c r="S844" s="232"/>
      <c r="T844" s="232"/>
      <c r="U844" s="232"/>
      <c r="V844" s="232"/>
      <c r="W844" s="232"/>
      <c r="X844" s="232"/>
      <c r="Y844" s="347" t="s">
        <v>217</v>
      </c>
      <c r="Z844" s="348"/>
      <c r="AA844" s="348"/>
      <c r="AB844" s="348"/>
      <c r="AC844" s="137" t="s">
        <v>253</v>
      </c>
      <c r="AD844" s="137"/>
      <c r="AE844" s="137"/>
      <c r="AF844" s="137"/>
      <c r="AG844" s="137"/>
      <c r="AH844" s="347" t="s">
        <v>279</v>
      </c>
      <c r="AI844" s="345"/>
      <c r="AJ844" s="345"/>
      <c r="AK844" s="345"/>
      <c r="AL844" s="345" t="s">
        <v>21</v>
      </c>
      <c r="AM844" s="345"/>
      <c r="AN844" s="345"/>
      <c r="AO844" s="349"/>
      <c r="AP844" s="350" t="s">
        <v>220</v>
      </c>
      <c r="AQ844" s="350"/>
      <c r="AR844" s="350"/>
      <c r="AS844" s="350"/>
      <c r="AT844" s="350"/>
      <c r="AU844" s="350"/>
      <c r="AV844" s="350"/>
      <c r="AW844" s="350"/>
      <c r="AX844" s="350"/>
    </row>
    <row r="845" spans="1:51" ht="30" customHeight="1">
      <c r="A845" s="358">
        <v>1</v>
      </c>
      <c r="B845" s="358">
        <v>1</v>
      </c>
      <c r="C845" s="343" t="s">
        <v>710</v>
      </c>
      <c r="D845" s="328"/>
      <c r="E845" s="328"/>
      <c r="F845" s="328"/>
      <c r="G845" s="328"/>
      <c r="H845" s="328"/>
      <c r="I845" s="328"/>
      <c r="J845" s="329">
        <v>4000020270008</v>
      </c>
      <c r="K845" s="330"/>
      <c r="L845" s="330"/>
      <c r="M845" s="330"/>
      <c r="N845" s="330"/>
      <c r="O845" s="330"/>
      <c r="P845" s="344" t="s">
        <v>699</v>
      </c>
      <c r="Q845" s="331"/>
      <c r="R845" s="331"/>
      <c r="S845" s="331"/>
      <c r="T845" s="331"/>
      <c r="U845" s="331"/>
      <c r="V845" s="331"/>
      <c r="W845" s="331"/>
      <c r="X845" s="331"/>
      <c r="Y845" s="332">
        <v>0.3</v>
      </c>
      <c r="Z845" s="333"/>
      <c r="AA845" s="333"/>
      <c r="AB845" s="334"/>
      <c r="AC845" s="335" t="s">
        <v>79</v>
      </c>
      <c r="AD845" s="336"/>
      <c r="AE845" s="336"/>
      <c r="AF845" s="336"/>
      <c r="AG845" s="336"/>
      <c r="AH845" s="351" t="s">
        <v>680</v>
      </c>
      <c r="AI845" s="352"/>
      <c r="AJ845" s="352"/>
      <c r="AK845" s="352"/>
      <c r="AL845" s="339" t="s">
        <v>680</v>
      </c>
      <c r="AM845" s="340"/>
      <c r="AN845" s="340"/>
      <c r="AO845" s="341"/>
      <c r="AP845" s="342" t="s">
        <v>680</v>
      </c>
      <c r="AQ845" s="342"/>
      <c r="AR845" s="342"/>
      <c r="AS845" s="342"/>
      <c r="AT845" s="342"/>
      <c r="AU845" s="342"/>
      <c r="AV845" s="342"/>
      <c r="AW845" s="342"/>
      <c r="AX845" s="342"/>
    </row>
    <row r="846" spans="1:51" ht="30" customHeight="1">
      <c r="A846" s="358">
        <v>2</v>
      </c>
      <c r="B846" s="358">
        <v>1</v>
      </c>
      <c r="C846" s="343" t="s">
        <v>711</v>
      </c>
      <c r="D846" s="328"/>
      <c r="E846" s="328"/>
      <c r="F846" s="328"/>
      <c r="G846" s="328"/>
      <c r="H846" s="328"/>
      <c r="I846" s="328"/>
      <c r="J846" s="329">
        <v>1000020470007</v>
      </c>
      <c r="K846" s="330"/>
      <c r="L846" s="330"/>
      <c r="M846" s="330"/>
      <c r="N846" s="330"/>
      <c r="O846" s="330"/>
      <c r="P846" s="344" t="s">
        <v>699</v>
      </c>
      <c r="Q846" s="331"/>
      <c r="R846" s="331"/>
      <c r="S846" s="331"/>
      <c r="T846" s="331"/>
      <c r="U846" s="331"/>
      <c r="V846" s="331"/>
      <c r="W846" s="331"/>
      <c r="X846" s="331"/>
      <c r="Y846" s="332">
        <v>0.2</v>
      </c>
      <c r="Z846" s="333"/>
      <c r="AA846" s="333"/>
      <c r="AB846" s="334"/>
      <c r="AC846" s="335" t="s">
        <v>79</v>
      </c>
      <c r="AD846" s="336"/>
      <c r="AE846" s="336"/>
      <c r="AF846" s="336"/>
      <c r="AG846" s="336"/>
      <c r="AH846" s="351" t="s">
        <v>680</v>
      </c>
      <c r="AI846" s="352"/>
      <c r="AJ846" s="352"/>
      <c r="AK846" s="352"/>
      <c r="AL846" s="339" t="s">
        <v>680</v>
      </c>
      <c r="AM846" s="340"/>
      <c r="AN846" s="340"/>
      <c r="AO846" s="341"/>
      <c r="AP846" s="342" t="s">
        <v>680</v>
      </c>
      <c r="AQ846" s="342"/>
      <c r="AR846" s="342"/>
      <c r="AS846" s="342"/>
      <c r="AT846" s="342"/>
      <c r="AU846" s="342"/>
      <c r="AV846" s="342"/>
      <c r="AW846" s="342"/>
      <c r="AX846" s="342"/>
      <c r="AY846">
        <f>COUNTA($C$846)</f>
        <v>1</v>
      </c>
    </row>
    <row r="847" spans="1:51" ht="30" customHeight="1">
      <c r="A847" s="358">
        <v>3</v>
      </c>
      <c r="B847" s="358">
        <v>1</v>
      </c>
      <c r="C847" s="343" t="s">
        <v>712</v>
      </c>
      <c r="D847" s="328"/>
      <c r="E847" s="328"/>
      <c r="F847" s="328"/>
      <c r="G847" s="328"/>
      <c r="H847" s="328"/>
      <c r="I847" s="328"/>
      <c r="J847" s="329">
        <v>1000020230006</v>
      </c>
      <c r="K847" s="330"/>
      <c r="L847" s="330"/>
      <c r="M847" s="330"/>
      <c r="N847" s="330"/>
      <c r="O847" s="330"/>
      <c r="P847" s="344" t="s">
        <v>699</v>
      </c>
      <c r="Q847" s="331"/>
      <c r="R847" s="331"/>
      <c r="S847" s="331"/>
      <c r="T847" s="331"/>
      <c r="U847" s="331"/>
      <c r="V847" s="331"/>
      <c r="W847" s="331"/>
      <c r="X847" s="331"/>
      <c r="Y847" s="332">
        <v>0.2</v>
      </c>
      <c r="Z847" s="333"/>
      <c r="AA847" s="333"/>
      <c r="AB847" s="334"/>
      <c r="AC847" s="335" t="s">
        <v>79</v>
      </c>
      <c r="AD847" s="336"/>
      <c r="AE847" s="336"/>
      <c r="AF847" s="336"/>
      <c r="AG847" s="336"/>
      <c r="AH847" s="351" t="s">
        <v>680</v>
      </c>
      <c r="AI847" s="352"/>
      <c r="AJ847" s="352"/>
      <c r="AK847" s="352"/>
      <c r="AL847" s="339" t="s">
        <v>680</v>
      </c>
      <c r="AM847" s="340"/>
      <c r="AN847" s="340"/>
      <c r="AO847" s="341"/>
      <c r="AP847" s="342" t="s">
        <v>680</v>
      </c>
      <c r="AQ847" s="342"/>
      <c r="AR847" s="342"/>
      <c r="AS847" s="342"/>
      <c r="AT847" s="342"/>
      <c r="AU847" s="342"/>
      <c r="AV847" s="342"/>
      <c r="AW847" s="342"/>
      <c r="AX847" s="342"/>
      <c r="AY847">
        <f>COUNTA($C$847)</f>
        <v>1</v>
      </c>
    </row>
    <row r="848" spans="1:51" ht="30" customHeight="1">
      <c r="A848" s="358">
        <v>4</v>
      </c>
      <c r="B848" s="358">
        <v>1</v>
      </c>
      <c r="C848" s="343" t="s">
        <v>713</v>
      </c>
      <c r="D848" s="328"/>
      <c r="E848" s="328"/>
      <c r="F848" s="328"/>
      <c r="G848" s="328"/>
      <c r="H848" s="328"/>
      <c r="I848" s="328"/>
      <c r="J848" s="329">
        <v>2000020020001</v>
      </c>
      <c r="K848" s="330"/>
      <c r="L848" s="330"/>
      <c r="M848" s="330"/>
      <c r="N848" s="330"/>
      <c r="O848" s="330"/>
      <c r="P848" s="344" t="s">
        <v>699</v>
      </c>
      <c r="Q848" s="331"/>
      <c r="R848" s="331"/>
      <c r="S848" s="331"/>
      <c r="T848" s="331"/>
      <c r="U848" s="331"/>
      <c r="V848" s="331"/>
      <c r="W848" s="331"/>
      <c r="X848" s="331"/>
      <c r="Y848" s="332">
        <v>0.2</v>
      </c>
      <c r="Z848" s="333"/>
      <c r="AA848" s="333"/>
      <c r="AB848" s="334"/>
      <c r="AC848" s="335" t="s">
        <v>79</v>
      </c>
      <c r="AD848" s="336"/>
      <c r="AE848" s="336"/>
      <c r="AF848" s="336"/>
      <c r="AG848" s="336"/>
      <c r="AH848" s="351" t="s">
        <v>680</v>
      </c>
      <c r="AI848" s="352"/>
      <c r="AJ848" s="352"/>
      <c r="AK848" s="352"/>
      <c r="AL848" s="339" t="s">
        <v>680</v>
      </c>
      <c r="AM848" s="340"/>
      <c r="AN848" s="340"/>
      <c r="AO848" s="341"/>
      <c r="AP848" s="342" t="s">
        <v>680</v>
      </c>
      <c r="AQ848" s="342"/>
      <c r="AR848" s="342"/>
      <c r="AS848" s="342"/>
      <c r="AT848" s="342"/>
      <c r="AU848" s="342"/>
      <c r="AV848" s="342"/>
      <c r="AW848" s="342"/>
      <c r="AX848" s="342"/>
      <c r="AY848">
        <f>COUNTA($C$848)</f>
        <v>1</v>
      </c>
    </row>
    <row r="849" spans="1:51" ht="30" customHeight="1">
      <c r="A849" s="358">
        <v>5</v>
      </c>
      <c r="B849" s="358">
        <v>1</v>
      </c>
      <c r="C849" s="343" t="s">
        <v>714</v>
      </c>
      <c r="D849" s="328"/>
      <c r="E849" s="328"/>
      <c r="F849" s="328"/>
      <c r="G849" s="328"/>
      <c r="H849" s="328"/>
      <c r="I849" s="328"/>
      <c r="J849" s="329">
        <v>7000020070009</v>
      </c>
      <c r="K849" s="330"/>
      <c r="L849" s="330"/>
      <c r="M849" s="330"/>
      <c r="N849" s="330"/>
      <c r="O849" s="330"/>
      <c r="P849" s="344" t="s">
        <v>699</v>
      </c>
      <c r="Q849" s="331"/>
      <c r="R849" s="331"/>
      <c r="S849" s="331"/>
      <c r="T849" s="331"/>
      <c r="U849" s="331"/>
      <c r="V849" s="331"/>
      <c r="W849" s="331"/>
      <c r="X849" s="331"/>
      <c r="Y849" s="332">
        <v>0.2</v>
      </c>
      <c r="Z849" s="333"/>
      <c r="AA849" s="333"/>
      <c r="AB849" s="334"/>
      <c r="AC849" s="335" t="s">
        <v>79</v>
      </c>
      <c r="AD849" s="336"/>
      <c r="AE849" s="336"/>
      <c r="AF849" s="336"/>
      <c r="AG849" s="336"/>
      <c r="AH849" s="351" t="s">
        <v>680</v>
      </c>
      <c r="AI849" s="352"/>
      <c r="AJ849" s="352"/>
      <c r="AK849" s="352"/>
      <c r="AL849" s="339" t="s">
        <v>680</v>
      </c>
      <c r="AM849" s="340"/>
      <c r="AN849" s="340"/>
      <c r="AO849" s="341"/>
      <c r="AP849" s="342" t="s">
        <v>680</v>
      </c>
      <c r="AQ849" s="342"/>
      <c r="AR849" s="342"/>
      <c r="AS849" s="342"/>
      <c r="AT849" s="342"/>
      <c r="AU849" s="342"/>
      <c r="AV849" s="342"/>
      <c r="AW849" s="342"/>
      <c r="AX849" s="342"/>
      <c r="AY849">
        <f>COUNTA($C$849)</f>
        <v>1</v>
      </c>
    </row>
    <row r="850" spans="1:51" ht="30" customHeight="1">
      <c r="A850" s="358">
        <v>6</v>
      </c>
      <c r="B850" s="358">
        <v>1</v>
      </c>
      <c r="C850" s="343" t="s">
        <v>715</v>
      </c>
      <c r="D850" s="328"/>
      <c r="E850" s="328"/>
      <c r="F850" s="328"/>
      <c r="G850" s="328"/>
      <c r="H850" s="328"/>
      <c r="I850" s="328"/>
      <c r="J850" s="329">
        <v>4000020450006</v>
      </c>
      <c r="K850" s="330"/>
      <c r="L850" s="330"/>
      <c r="M850" s="330"/>
      <c r="N850" s="330"/>
      <c r="O850" s="330"/>
      <c r="P850" s="344" t="s">
        <v>699</v>
      </c>
      <c r="Q850" s="331"/>
      <c r="R850" s="331"/>
      <c r="S850" s="331"/>
      <c r="T850" s="331"/>
      <c r="U850" s="331"/>
      <c r="V850" s="331"/>
      <c r="W850" s="331"/>
      <c r="X850" s="331"/>
      <c r="Y850" s="332">
        <v>0.2</v>
      </c>
      <c r="Z850" s="333"/>
      <c r="AA850" s="333"/>
      <c r="AB850" s="334"/>
      <c r="AC850" s="335" t="s">
        <v>79</v>
      </c>
      <c r="AD850" s="336"/>
      <c r="AE850" s="336"/>
      <c r="AF850" s="336"/>
      <c r="AG850" s="336"/>
      <c r="AH850" s="351" t="s">
        <v>680</v>
      </c>
      <c r="AI850" s="352"/>
      <c r="AJ850" s="352"/>
      <c r="AK850" s="352"/>
      <c r="AL850" s="339" t="s">
        <v>680</v>
      </c>
      <c r="AM850" s="340"/>
      <c r="AN850" s="340"/>
      <c r="AO850" s="341"/>
      <c r="AP850" s="342" t="s">
        <v>680</v>
      </c>
      <c r="AQ850" s="342"/>
      <c r="AR850" s="342"/>
      <c r="AS850" s="342"/>
      <c r="AT850" s="342"/>
      <c r="AU850" s="342"/>
      <c r="AV850" s="342"/>
      <c r="AW850" s="342"/>
      <c r="AX850" s="342"/>
      <c r="AY850">
        <f>COUNTA($C$850)</f>
        <v>1</v>
      </c>
    </row>
    <row r="851" spans="1:51" ht="30" customHeight="1">
      <c r="A851" s="358">
        <v>7</v>
      </c>
      <c r="B851" s="358">
        <v>1</v>
      </c>
      <c r="C851" s="343" t="s">
        <v>717</v>
      </c>
      <c r="D851" s="328"/>
      <c r="E851" s="328"/>
      <c r="F851" s="328"/>
      <c r="G851" s="328"/>
      <c r="H851" s="328"/>
      <c r="I851" s="328"/>
      <c r="J851" s="329">
        <v>4000020030007</v>
      </c>
      <c r="K851" s="330"/>
      <c r="L851" s="330"/>
      <c r="M851" s="330"/>
      <c r="N851" s="330"/>
      <c r="O851" s="330"/>
      <c r="P851" s="344" t="s">
        <v>699</v>
      </c>
      <c r="Q851" s="331"/>
      <c r="R851" s="331"/>
      <c r="S851" s="331"/>
      <c r="T851" s="331"/>
      <c r="U851" s="331"/>
      <c r="V851" s="331"/>
      <c r="W851" s="331"/>
      <c r="X851" s="331"/>
      <c r="Y851" s="332">
        <v>0.1</v>
      </c>
      <c r="Z851" s="333"/>
      <c r="AA851" s="333"/>
      <c r="AB851" s="334"/>
      <c r="AC851" s="335" t="s">
        <v>79</v>
      </c>
      <c r="AD851" s="336"/>
      <c r="AE851" s="336"/>
      <c r="AF851" s="336"/>
      <c r="AG851" s="336"/>
      <c r="AH851" s="351" t="s">
        <v>680</v>
      </c>
      <c r="AI851" s="352"/>
      <c r="AJ851" s="352"/>
      <c r="AK851" s="352"/>
      <c r="AL851" s="339" t="s">
        <v>680</v>
      </c>
      <c r="AM851" s="340"/>
      <c r="AN851" s="340"/>
      <c r="AO851" s="341"/>
      <c r="AP851" s="342" t="s">
        <v>680</v>
      </c>
      <c r="AQ851" s="342"/>
      <c r="AR851" s="342"/>
      <c r="AS851" s="342"/>
      <c r="AT851" s="342"/>
      <c r="AU851" s="342"/>
      <c r="AV851" s="342"/>
      <c r="AW851" s="342"/>
      <c r="AX851" s="342"/>
      <c r="AY851">
        <f>COUNTA($C$851)</f>
        <v>1</v>
      </c>
    </row>
    <row r="852" spans="1:51" ht="30" customHeight="1">
      <c r="A852" s="358">
        <v>8</v>
      </c>
      <c r="B852" s="358">
        <v>1</v>
      </c>
      <c r="C852" s="343" t="s">
        <v>718</v>
      </c>
      <c r="D852" s="328"/>
      <c r="E852" s="328"/>
      <c r="F852" s="328"/>
      <c r="G852" s="328"/>
      <c r="H852" s="328"/>
      <c r="I852" s="328"/>
      <c r="J852" s="329">
        <v>8000020040002</v>
      </c>
      <c r="K852" s="330"/>
      <c r="L852" s="330"/>
      <c r="M852" s="330"/>
      <c r="N852" s="330"/>
      <c r="O852" s="330"/>
      <c r="P852" s="344" t="s">
        <v>699</v>
      </c>
      <c r="Q852" s="331"/>
      <c r="R852" s="331"/>
      <c r="S852" s="331"/>
      <c r="T852" s="331"/>
      <c r="U852" s="331"/>
      <c r="V852" s="331"/>
      <c r="W852" s="331"/>
      <c r="X852" s="331"/>
      <c r="Y852" s="332">
        <v>0.1</v>
      </c>
      <c r="Z852" s="333"/>
      <c r="AA852" s="333"/>
      <c r="AB852" s="334"/>
      <c r="AC852" s="335" t="s">
        <v>79</v>
      </c>
      <c r="AD852" s="336"/>
      <c r="AE852" s="336"/>
      <c r="AF852" s="336"/>
      <c r="AG852" s="336"/>
      <c r="AH852" s="351" t="s">
        <v>680</v>
      </c>
      <c r="AI852" s="352"/>
      <c r="AJ852" s="352"/>
      <c r="AK852" s="352"/>
      <c r="AL852" s="339" t="s">
        <v>680</v>
      </c>
      <c r="AM852" s="340"/>
      <c r="AN852" s="340"/>
      <c r="AO852" s="341"/>
      <c r="AP852" s="342" t="s">
        <v>680</v>
      </c>
      <c r="AQ852" s="342"/>
      <c r="AR852" s="342"/>
      <c r="AS852" s="342"/>
      <c r="AT852" s="342"/>
      <c r="AU852" s="342"/>
      <c r="AV852" s="342"/>
      <c r="AW852" s="342"/>
      <c r="AX852" s="342"/>
      <c r="AY852">
        <f>COUNTA($C$852)</f>
        <v>1</v>
      </c>
    </row>
    <row r="853" spans="1:51" ht="30" customHeight="1">
      <c r="A853" s="358">
        <v>9</v>
      </c>
      <c r="B853" s="358">
        <v>1</v>
      </c>
      <c r="C853" s="343" t="s">
        <v>719</v>
      </c>
      <c r="D853" s="328"/>
      <c r="E853" s="328"/>
      <c r="F853" s="328"/>
      <c r="G853" s="328"/>
      <c r="H853" s="328"/>
      <c r="I853" s="328"/>
      <c r="J853" s="329">
        <v>7000020010006</v>
      </c>
      <c r="K853" s="330"/>
      <c r="L853" s="330"/>
      <c r="M853" s="330"/>
      <c r="N853" s="330"/>
      <c r="O853" s="330"/>
      <c r="P853" s="344" t="s">
        <v>699</v>
      </c>
      <c r="Q853" s="331"/>
      <c r="R853" s="331"/>
      <c r="S853" s="331"/>
      <c r="T853" s="331"/>
      <c r="U853" s="331"/>
      <c r="V853" s="331"/>
      <c r="W853" s="331"/>
      <c r="X853" s="331"/>
      <c r="Y853" s="332">
        <v>0.1</v>
      </c>
      <c r="Z853" s="333"/>
      <c r="AA853" s="333"/>
      <c r="AB853" s="334"/>
      <c r="AC853" s="335" t="s">
        <v>79</v>
      </c>
      <c r="AD853" s="336"/>
      <c r="AE853" s="336"/>
      <c r="AF853" s="336"/>
      <c r="AG853" s="336"/>
      <c r="AH853" s="351" t="s">
        <v>680</v>
      </c>
      <c r="AI853" s="352"/>
      <c r="AJ853" s="352"/>
      <c r="AK853" s="352"/>
      <c r="AL853" s="339" t="s">
        <v>680</v>
      </c>
      <c r="AM853" s="340"/>
      <c r="AN853" s="340"/>
      <c r="AO853" s="341"/>
      <c r="AP853" s="342" t="s">
        <v>680</v>
      </c>
      <c r="AQ853" s="342"/>
      <c r="AR853" s="342"/>
      <c r="AS853" s="342"/>
      <c r="AT853" s="342"/>
      <c r="AU853" s="342"/>
      <c r="AV853" s="342"/>
      <c r="AW853" s="342"/>
      <c r="AX853" s="342"/>
      <c r="AY853">
        <f>COUNTA($C$853)</f>
        <v>1</v>
      </c>
    </row>
    <row r="854" spans="1:51" ht="30" customHeight="1">
      <c r="A854" s="358">
        <v>10</v>
      </c>
      <c r="B854" s="358">
        <v>1</v>
      </c>
      <c r="C854" s="343" t="s">
        <v>720</v>
      </c>
      <c r="D854" s="328"/>
      <c r="E854" s="328"/>
      <c r="F854" s="328"/>
      <c r="G854" s="328"/>
      <c r="H854" s="328"/>
      <c r="I854" s="328"/>
      <c r="J854" s="329">
        <v>7000020430005</v>
      </c>
      <c r="K854" s="330"/>
      <c r="L854" s="330"/>
      <c r="M854" s="330"/>
      <c r="N854" s="330"/>
      <c r="O854" s="330"/>
      <c r="P854" s="344" t="s">
        <v>699</v>
      </c>
      <c r="Q854" s="331"/>
      <c r="R854" s="331"/>
      <c r="S854" s="331"/>
      <c r="T854" s="331"/>
      <c r="U854" s="331"/>
      <c r="V854" s="331"/>
      <c r="W854" s="331"/>
      <c r="X854" s="331"/>
      <c r="Y854" s="332">
        <v>0.1</v>
      </c>
      <c r="Z854" s="333"/>
      <c r="AA854" s="333"/>
      <c r="AB854" s="334"/>
      <c r="AC854" s="335" t="s">
        <v>79</v>
      </c>
      <c r="AD854" s="336"/>
      <c r="AE854" s="336"/>
      <c r="AF854" s="336"/>
      <c r="AG854" s="336"/>
      <c r="AH854" s="351" t="s">
        <v>680</v>
      </c>
      <c r="AI854" s="352"/>
      <c r="AJ854" s="352"/>
      <c r="AK854" s="352"/>
      <c r="AL854" s="339" t="s">
        <v>680</v>
      </c>
      <c r="AM854" s="340"/>
      <c r="AN854" s="340"/>
      <c r="AO854" s="341"/>
      <c r="AP854" s="342" t="s">
        <v>680</v>
      </c>
      <c r="AQ854" s="342"/>
      <c r="AR854" s="342"/>
      <c r="AS854" s="342"/>
      <c r="AT854" s="342"/>
      <c r="AU854" s="342"/>
      <c r="AV854" s="342"/>
      <c r="AW854" s="342"/>
      <c r="AX854" s="342"/>
      <c r="AY854">
        <f>COUNTA($C$854)</f>
        <v>1</v>
      </c>
    </row>
    <row r="855" spans="1:51" ht="30" hidden="1" customHeight="1">
      <c r="A855" s="358">
        <v>11</v>
      </c>
      <c r="B855" s="358">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c r="A856" s="358">
        <v>12</v>
      </c>
      <c r="B856" s="358">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c r="A857" s="358">
        <v>13</v>
      </c>
      <c r="B857" s="358">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c r="A858" s="358">
        <v>14</v>
      </c>
      <c r="B858" s="358">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c r="A859" s="358">
        <v>15</v>
      </c>
      <c r="B859" s="358">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c r="A860" s="358">
        <v>16</v>
      </c>
      <c r="B860" s="358">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c r="A861" s="358">
        <v>17</v>
      </c>
      <c r="B861" s="358">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c r="A862" s="358">
        <v>18</v>
      </c>
      <c r="B862" s="358">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c r="A863" s="358">
        <v>19</v>
      </c>
      <c r="B863" s="358">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c r="A864" s="358">
        <v>20</v>
      </c>
      <c r="B864" s="358">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c r="A865" s="358">
        <v>21</v>
      </c>
      <c r="B865" s="358">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c r="A866" s="358">
        <v>22</v>
      </c>
      <c r="B866" s="358">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c r="A867" s="358">
        <v>23</v>
      </c>
      <c r="B867" s="358">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c r="A868" s="358">
        <v>24</v>
      </c>
      <c r="B868" s="358">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c r="A869" s="358">
        <v>25</v>
      </c>
      <c r="B869" s="358">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c r="A870" s="358">
        <v>26</v>
      </c>
      <c r="B870" s="358">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c r="A871" s="358">
        <v>27</v>
      </c>
      <c r="B871" s="358">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c r="A872" s="358">
        <v>28</v>
      </c>
      <c r="B872" s="358">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c r="A873" s="358">
        <v>29</v>
      </c>
      <c r="B873" s="358">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c r="A874" s="358">
        <v>30</v>
      </c>
      <c r="B874" s="358">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c r="A877" s="345"/>
      <c r="B877" s="345"/>
      <c r="C877" s="345" t="s">
        <v>26</v>
      </c>
      <c r="D877" s="345"/>
      <c r="E877" s="345"/>
      <c r="F877" s="345"/>
      <c r="G877" s="345"/>
      <c r="H877" s="345"/>
      <c r="I877" s="345"/>
      <c r="J877" s="137" t="s">
        <v>219</v>
      </c>
      <c r="K877" s="346"/>
      <c r="L877" s="346"/>
      <c r="M877" s="346"/>
      <c r="N877" s="346"/>
      <c r="O877" s="346"/>
      <c r="P877" s="232" t="s">
        <v>195</v>
      </c>
      <c r="Q877" s="232"/>
      <c r="R877" s="232"/>
      <c r="S877" s="232"/>
      <c r="T877" s="232"/>
      <c r="U877" s="232"/>
      <c r="V877" s="232"/>
      <c r="W877" s="232"/>
      <c r="X877" s="232"/>
      <c r="Y877" s="347" t="s">
        <v>217</v>
      </c>
      <c r="Z877" s="348"/>
      <c r="AA877" s="348"/>
      <c r="AB877" s="348"/>
      <c r="AC877" s="137" t="s">
        <v>253</v>
      </c>
      <c r="AD877" s="137"/>
      <c r="AE877" s="137"/>
      <c r="AF877" s="137"/>
      <c r="AG877" s="137"/>
      <c r="AH877" s="347" t="s">
        <v>279</v>
      </c>
      <c r="AI877" s="345"/>
      <c r="AJ877" s="345"/>
      <c r="AK877" s="345"/>
      <c r="AL877" s="345" t="s">
        <v>21</v>
      </c>
      <c r="AM877" s="345"/>
      <c r="AN877" s="345"/>
      <c r="AO877" s="349"/>
      <c r="AP877" s="350" t="s">
        <v>220</v>
      </c>
      <c r="AQ877" s="350"/>
      <c r="AR877" s="350"/>
      <c r="AS877" s="350"/>
      <c r="AT877" s="350"/>
      <c r="AU877" s="350"/>
      <c r="AV877" s="350"/>
      <c r="AW877" s="350"/>
      <c r="AX877" s="350"/>
      <c r="AY877">
        <f t="shared" ref="AY877:AY878" si="118">$AY$875</f>
        <v>1</v>
      </c>
    </row>
    <row r="878" spans="1:51" ht="30" customHeight="1">
      <c r="A878" s="358">
        <v>1</v>
      </c>
      <c r="B878" s="358">
        <v>1</v>
      </c>
      <c r="C878" s="343" t="s">
        <v>720</v>
      </c>
      <c r="D878" s="328"/>
      <c r="E878" s="328"/>
      <c r="F878" s="328"/>
      <c r="G878" s="328"/>
      <c r="H878" s="328"/>
      <c r="I878" s="328"/>
      <c r="J878" s="329">
        <v>7000020430005</v>
      </c>
      <c r="K878" s="330"/>
      <c r="L878" s="330"/>
      <c r="M878" s="330"/>
      <c r="N878" s="330"/>
      <c r="O878" s="330"/>
      <c r="P878" s="344" t="s">
        <v>698</v>
      </c>
      <c r="Q878" s="331"/>
      <c r="R878" s="331"/>
      <c r="S878" s="331"/>
      <c r="T878" s="331"/>
      <c r="U878" s="331"/>
      <c r="V878" s="331"/>
      <c r="W878" s="331"/>
      <c r="X878" s="331"/>
      <c r="Y878" s="332">
        <v>0.1</v>
      </c>
      <c r="Z878" s="333"/>
      <c r="AA878" s="333"/>
      <c r="AB878" s="334"/>
      <c r="AC878" s="335" t="s">
        <v>79</v>
      </c>
      <c r="AD878" s="336"/>
      <c r="AE878" s="336"/>
      <c r="AF878" s="336"/>
      <c r="AG878" s="336"/>
      <c r="AH878" s="351" t="s">
        <v>680</v>
      </c>
      <c r="AI878" s="352"/>
      <c r="AJ878" s="352"/>
      <c r="AK878" s="352"/>
      <c r="AL878" s="339" t="s">
        <v>680</v>
      </c>
      <c r="AM878" s="340"/>
      <c r="AN878" s="340"/>
      <c r="AO878" s="341"/>
      <c r="AP878" s="342" t="s">
        <v>680</v>
      </c>
      <c r="AQ878" s="342"/>
      <c r="AR878" s="342"/>
      <c r="AS878" s="342"/>
      <c r="AT878" s="342"/>
      <c r="AU878" s="342"/>
      <c r="AV878" s="342"/>
      <c r="AW878" s="342"/>
      <c r="AX878" s="342"/>
      <c r="AY878">
        <f t="shared" si="118"/>
        <v>1</v>
      </c>
    </row>
    <row r="879" spans="1:51" ht="30" customHeight="1">
      <c r="A879" s="358">
        <v>2</v>
      </c>
      <c r="B879" s="358">
        <v>1</v>
      </c>
      <c r="C879" s="343" t="s">
        <v>721</v>
      </c>
      <c r="D879" s="328"/>
      <c r="E879" s="328"/>
      <c r="F879" s="328"/>
      <c r="G879" s="328"/>
      <c r="H879" s="328"/>
      <c r="I879" s="328"/>
      <c r="J879" s="329">
        <v>7000020160008</v>
      </c>
      <c r="K879" s="330"/>
      <c r="L879" s="330"/>
      <c r="M879" s="330"/>
      <c r="N879" s="330"/>
      <c r="O879" s="330"/>
      <c r="P879" s="344" t="s">
        <v>698</v>
      </c>
      <c r="Q879" s="331"/>
      <c r="R879" s="331"/>
      <c r="S879" s="331"/>
      <c r="T879" s="331"/>
      <c r="U879" s="331"/>
      <c r="V879" s="331"/>
      <c r="W879" s="331"/>
      <c r="X879" s="331"/>
      <c r="Y879" s="332">
        <v>0.1</v>
      </c>
      <c r="Z879" s="333"/>
      <c r="AA879" s="333"/>
      <c r="AB879" s="334"/>
      <c r="AC879" s="335" t="s">
        <v>79</v>
      </c>
      <c r="AD879" s="336"/>
      <c r="AE879" s="336"/>
      <c r="AF879" s="336"/>
      <c r="AG879" s="336"/>
      <c r="AH879" s="351" t="s">
        <v>680</v>
      </c>
      <c r="AI879" s="352"/>
      <c r="AJ879" s="352"/>
      <c r="AK879" s="352"/>
      <c r="AL879" s="339" t="s">
        <v>680</v>
      </c>
      <c r="AM879" s="340"/>
      <c r="AN879" s="340"/>
      <c r="AO879" s="341"/>
      <c r="AP879" s="342" t="s">
        <v>680</v>
      </c>
      <c r="AQ879" s="342"/>
      <c r="AR879" s="342"/>
      <c r="AS879" s="342"/>
      <c r="AT879" s="342"/>
      <c r="AU879" s="342"/>
      <c r="AV879" s="342"/>
      <c r="AW879" s="342"/>
      <c r="AX879" s="342"/>
      <c r="AY879">
        <f>COUNTA($C$879)</f>
        <v>1</v>
      </c>
    </row>
    <row r="880" spans="1:51" ht="30" customHeight="1">
      <c r="A880" s="358">
        <v>3</v>
      </c>
      <c r="B880" s="358">
        <v>1</v>
      </c>
      <c r="C880" s="343" t="s">
        <v>722</v>
      </c>
      <c r="D880" s="328"/>
      <c r="E880" s="328"/>
      <c r="F880" s="328"/>
      <c r="G880" s="328"/>
      <c r="H880" s="328"/>
      <c r="I880" s="328"/>
      <c r="J880" s="329">
        <v>4000020270008</v>
      </c>
      <c r="K880" s="330"/>
      <c r="L880" s="330"/>
      <c r="M880" s="330"/>
      <c r="N880" s="330"/>
      <c r="O880" s="330"/>
      <c r="P880" s="344" t="s">
        <v>698</v>
      </c>
      <c r="Q880" s="331"/>
      <c r="R880" s="331"/>
      <c r="S880" s="331"/>
      <c r="T880" s="331"/>
      <c r="U880" s="331"/>
      <c r="V880" s="331"/>
      <c r="W880" s="331"/>
      <c r="X880" s="331"/>
      <c r="Y880" s="332">
        <v>0.1</v>
      </c>
      <c r="Z880" s="333"/>
      <c r="AA880" s="333"/>
      <c r="AB880" s="334"/>
      <c r="AC880" s="335" t="s">
        <v>79</v>
      </c>
      <c r="AD880" s="336"/>
      <c r="AE880" s="336"/>
      <c r="AF880" s="336"/>
      <c r="AG880" s="336"/>
      <c r="AH880" s="351" t="s">
        <v>680</v>
      </c>
      <c r="AI880" s="352"/>
      <c r="AJ880" s="352"/>
      <c r="AK880" s="352"/>
      <c r="AL880" s="339" t="s">
        <v>680</v>
      </c>
      <c r="AM880" s="340"/>
      <c r="AN880" s="340"/>
      <c r="AO880" s="341"/>
      <c r="AP880" s="342" t="s">
        <v>680</v>
      </c>
      <c r="AQ880" s="342"/>
      <c r="AR880" s="342"/>
      <c r="AS880" s="342"/>
      <c r="AT880" s="342"/>
      <c r="AU880" s="342"/>
      <c r="AV880" s="342"/>
      <c r="AW880" s="342"/>
      <c r="AX880" s="342"/>
      <c r="AY880">
        <f>COUNTA($C$880)</f>
        <v>1</v>
      </c>
    </row>
    <row r="881" spans="1:51" ht="30" customHeight="1">
      <c r="A881" s="358">
        <v>4</v>
      </c>
      <c r="B881" s="358">
        <v>1</v>
      </c>
      <c r="C881" s="343" t="s">
        <v>723</v>
      </c>
      <c r="D881" s="328"/>
      <c r="E881" s="328"/>
      <c r="F881" s="328"/>
      <c r="G881" s="328"/>
      <c r="H881" s="328"/>
      <c r="I881" s="328"/>
      <c r="J881" s="329">
        <v>2000020350001</v>
      </c>
      <c r="K881" s="330"/>
      <c r="L881" s="330"/>
      <c r="M881" s="330"/>
      <c r="N881" s="330"/>
      <c r="O881" s="330"/>
      <c r="P881" s="344" t="s">
        <v>698</v>
      </c>
      <c r="Q881" s="331"/>
      <c r="R881" s="331"/>
      <c r="S881" s="331"/>
      <c r="T881" s="331"/>
      <c r="U881" s="331"/>
      <c r="V881" s="331"/>
      <c r="W881" s="331"/>
      <c r="X881" s="331"/>
      <c r="Y881" s="332">
        <v>0.1</v>
      </c>
      <c r="Z881" s="333"/>
      <c r="AA881" s="333"/>
      <c r="AB881" s="334"/>
      <c r="AC881" s="335" t="s">
        <v>79</v>
      </c>
      <c r="AD881" s="336"/>
      <c r="AE881" s="336"/>
      <c r="AF881" s="336"/>
      <c r="AG881" s="336"/>
      <c r="AH881" s="351" t="s">
        <v>680</v>
      </c>
      <c r="AI881" s="352"/>
      <c r="AJ881" s="352"/>
      <c r="AK881" s="352"/>
      <c r="AL881" s="339" t="s">
        <v>680</v>
      </c>
      <c r="AM881" s="340"/>
      <c r="AN881" s="340"/>
      <c r="AO881" s="341"/>
      <c r="AP881" s="342" t="s">
        <v>680</v>
      </c>
      <c r="AQ881" s="342"/>
      <c r="AR881" s="342"/>
      <c r="AS881" s="342"/>
      <c r="AT881" s="342"/>
      <c r="AU881" s="342"/>
      <c r="AV881" s="342"/>
      <c r="AW881" s="342"/>
      <c r="AX881" s="342"/>
      <c r="AY881">
        <f>COUNTA($C$881)</f>
        <v>1</v>
      </c>
    </row>
    <row r="882" spans="1:51" ht="30" customHeight="1">
      <c r="A882" s="358">
        <v>5</v>
      </c>
      <c r="B882" s="358">
        <v>1</v>
      </c>
      <c r="C882" s="343" t="s">
        <v>712</v>
      </c>
      <c r="D882" s="328"/>
      <c r="E882" s="328"/>
      <c r="F882" s="328"/>
      <c r="G882" s="328"/>
      <c r="H882" s="328"/>
      <c r="I882" s="328"/>
      <c r="J882" s="329">
        <v>1000020230006</v>
      </c>
      <c r="K882" s="330"/>
      <c r="L882" s="330"/>
      <c r="M882" s="330"/>
      <c r="N882" s="330"/>
      <c r="O882" s="330"/>
      <c r="P882" s="344" t="s">
        <v>698</v>
      </c>
      <c r="Q882" s="331"/>
      <c r="R882" s="331"/>
      <c r="S882" s="331"/>
      <c r="T882" s="331"/>
      <c r="U882" s="331"/>
      <c r="V882" s="331"/>
      <c r="W882" s="331"/>
      <c r="X882" s="331"/>
      <c r="Y882" s="332">
        <v>0.1</v>
      </c>
      <c r="Z882" s="333"/>
      <c r="AA882" s="333"/>
      <c r="AB882" s="334"/>
      <c r="AC882" s="335" t="s">
        <v>79</v>
      </c>
      <c r="AD882" s="336"/>
      <c r="AE882" s="336"/>
      <c r="AF882" s="336"/>
      <c r="AG882" s="336"/>
      <c r="AH882" s="351" t="s">
        <v>680</v>
      </c>
      <c r="AI882" s="352"/>
      <c r="AJ882" s="352"/>
      <c r="AK882" s="352"/>
      <c r="AL882" s="339" t="s">
        <v>680</v>
      </c>
      <c r="AM882" s="340"/>
      <c r="AN882" s="340"/>
      <c r="AO882" s="341"/>
      <c r="AP882" s="342" t="s">
        <v>680</v>
      </c>
      <c r="AQ882" s="342"/>
      <c r="AR882" s="342"/>
      <c r="AS882" s="342"/>
      <c r="AT882" s="342"/>
      <c r="AU882" s="342"/>
      <c r="AV882" s="342"/>
      <c r="AW882" s="342"/>
      <c r="AX882" s="342"/>
      <c r="AY882">
        <f>COUNTA($C$882)</f>
        <v>1</v>
      </c>
    </row>
    <row r="883" spans="1:51" ht="30" customHeight="1">
      <c r="A883" s="358">
        <v>6</v>
      </c>
      <c r="B883" s="358">
        <v>1</v>
      </c>
      <c r="C883" s="343" t="s">
        <v>719</v>
      </c>
      <c r="D883" s="328"/>
      <c r="E883" s="328"/>
      <c r="F883" s="328"/>
      <c r="G883" s="328"/>
      <c r="H883" s="328"/>
      <c r="I883" s="328"/>
      <c r="J883" s="329">
        <v>7000020010006</v>
      </c>
      <c r="K883" s="330"/>
      <c r="L883" s="330"/>
      <c r="M883" s="330"/>
      <c r="N883" s="330"/>
      <c r="O883" s="330"/>
      <c r="P883" s="344" t="s">
        <v>698</v>
      </c>
      <c r="Q883" s="331"/>
      <c r="R883" s="331"/>
      <c r="S883" s="331"/>
      <c r="T883" s="331"/>
      <c r="U883" s="331"/>
      <c r="V883" s="331"/>
      <c r="W883" s="331"/>
      <c r="X883" s="331"/>
      <c r="Y883" s="332">
        <v>0.1</v>
      </c>
      <c r="Z883" s="333"/>
      <c r="AA883" s="333"/>
      <c r="AB883" s="334"/>
      <c r="AC883" s="335" t="s">
        <v>79</v>
      </c>
      <c r="AD883" s="336"/>
      <c r="AE883" s="336"/>
      <c r="AF883" s="336"/>
      <c r="AG883" s="336"/>
      <c r="AH883" s="351" t="s">
        <v>680</v>
      </c>
      <c r="AI883" s="352"/>
      <c r="AJ883" s="352"/>
      <c r="AK883" s="352"/>
      <c r="AL883" s="339" t="s">
        <v>680</v>
      </c>
      <c r="AM883" s="340"/>
      <c r="AN883" s="340"/>
      <c r="AO883" s="341"/>
      <c r="AP883" s="342" t="s">
        <v>680</v>
      </c>
      <c r="AQ883" s="342"/>
      <c r="AR883" s="342"/>
      <c r="AS883" s="342"/>
      <c r="AT883" s="342"/>
      <c r="AU883" s="342"/>
      <c r="AV883" s="342"/>
      <c r="AW883" s="342"/>
      <c r="AX883" s="342"/>
      <c r="AY883">
        <f>COUNTA($C$883)</f>
        <v>1</v>
      </c>
    </row>
    <row r="884" spans="1:51" ht="30" customHeight="1">
      <c r="A884" s="358">
        <v>7</v>
      </c>
      <c r="B884" s="358">
        <v>1</v>
      </c>
      <c r="C884" s="343" t="s">
        <v>724</v>
      </c>
      <c r="D884" s="328"/>
      <c r="E884" s="328"/>
      <c r="F884" s="328"/>
      <c r="G884" s="328"/>
      <c r="H884" s="328"/>
      <c r="I884" s="328"/>
      <c r="J884" s="329">
        <v>8000020130001</v>
      </c>
      <c r="K884" s="330"/>
      <c r="L884" s="330"/>
      <c r="M884" s="330"/>
      <c r="N884" s="330"/>
      <c r="O884" s="330"/>
      <c r="P884" s="344" t="s">
        <v>698</v>
      </c>
      <c r="Q884" s="331"/>
      <c r="R884" s="331"/>
      <c r="S884" s="331"/>
      <c r="T884" s="331"/>
      <c r="U884" s="331"/>
      <c r="V884" s="331"/>
      <c r="W884" s="331"/>
      <c r="X884" s="331"/>
      <c r="Y884" s="332">
        <v>0.1</v>
      </c>
      <c r="Z884" s="333"/>
      <c r="AA884" s="333"/>
      <c r="AB884" s="334"/>
      <c r="AC884" s="335" t="s">
        <v>79</v>
      </c>
      <c r="AD884" s="336"/>
      <c r="AE884" s="336"/>
      <c r="AF884" s="336"/>
      <c r="AG884" s="336"/>
      <c r="AH884" s="351" t="s">
        <v>680</v>
      </c>
      <c r="AI884" s="352"/>
      <c r="AJ884" s="352"/>
      <c r="AK884" s="352"/>
      <c r="AL884" s="339" t="s">
        <v>680</v>
      </c>
      <c r="AM884" s="340"/>
      <c r="AN884" s="340"/>
      <c r="AO884" s="341"/>
      <c r="AP884" s="342" t="s">
        <v>680</v>
      </c>
      <c r="AQ884" s="342"/>
      <c r="AR884" s="342"/>
      <c r="AS884" s="342"/>
      <c r="AT884" s="342"/>
      <c r="AU884" s="342"/>
      <c r="AV884" s="342"/>
      <c r="AW884" s="342"/>
      <c r="AX884" s="342"/>
      <c r="AY884">
        <f>COUNTA($C$884)</f>
        <v>1</v>
      </c>
    </row>
    <row r="885" spans="1:51" ht="30" customHeight="1">
      <c r="A885" s="358">
        <v>8</v>
      </c>
      <c r="B885" s="358">
        <v>1</v>
      </c>
      <c r="C885" s="343" t="s">
        <v>716</v>
      </c>
      <c r="D885" s="328"/>
      <c r="E885" s="328"/>
      <c r="F885" s="328"/>
      <c r="G885" s="328"/>
      <c r="H885" s="328"/>
      <c r="I885" s="328"/>
      <c r="J885" s="329">
        <v>7000020340006</v>
      </c>
      <c r="K885" s="330"/>
      <c r="L885" s="330"/>
      <c r="M885" s="330"/>
      <c r="N885" s="330"/>
      <c r="O885" s="330"/>
      <c r="P885" s="344" t="s">
        <v>698</v>
      </c>
      <c r="Q885" s="331"/>
      <c r="R885" s="331"/>
      <c r="S885" s="331"/>
      <c r="T885" s="331"/>
      <c r="U885" s="331"/>
      <c r="V885" s="331"/>
      <c r="W885" s="331"/>
      <c r="X885" s="331"/>
      <c r="Y885" s="332">
        <v>0</v>
      </c>
      <c r="Z885" s="333"/>
      <c r="AA885" s="333"/>
      <c r="AB885" s="334"/>
      <c r="AC885" s="335" t="s">
        <v>79</v>
      </c>
      <c r="AD885" s="336"/>
      <c r="AE885" s="336"/>
      <c r="AF885" s="336"/>
      <c r="AG885" s="336"/>
      <c r="AH885" s="351" t="s">
        <v>680</v>
      </c>
      <c r="AI885" s="352"/>
      <c r="AJ885" s="352"/>
      <c r="AK885" s="352"/>
      <c r="AL885" s="339" t="s">
        <v>680</v>
      </c>
      <c r="AM885" s="340"/>
      <c r="AN885" s="340"/>
      <c r="AO885" s="341"/>
      <c r="AP885" s="342" t="s">
        <v>680</v>
      </c>
      <c r="AQ885" s="342"/>
      <c r="AR885" s="342"/>
      <c r="AS885" s="342"/>
      <c r="AT885" s="342"/>
      <c r="AU885" s="342"/>
      <c r="AV885" s="342"/>
      <c r="AW885" s="342"/>
      <c r="AX885" s="342"/>
      <c r="AY885">
        <f>COUNTA($C$885)</f>
        <v>1</v>
      </c>
    </row>
    <row r="886" spans="1:51" ht="30" customHeight="1">
      <c r="A886" s="358">
        <v>9</v>
      </c>
      <c r="B886" s="358">
        <v>1</v>
      </c>
      <c r="C886" s="343" t="s">
        <v>725</v>
      </c>
      <c r="D886" s="328"/>
      <c r="E886" s="328"/>
      <c r="F886" s="328"/>
      <c r="G886" s="328"/>
      <c r="H886" s="328"/>
      <c r="I886" s="328"/>
      <c r="J886" s="329">
        <v>4000020360007</v>
      </c>
      <c r="K886" s="330"/>
      <c r="L886" s="330"/>
      <c r="M886" s="330"/>
      <c r="N886" s="330"/>
      <c r="O886" s="330"/>
      <c r="P886" s="344" t="s">
        <v>698</v>
      </c>
      <c r="Q886" s="331"/>
      <c r="R886" s="331"/>
      <c r="S886" s="331"/>
      <c r="T886" s="331"/>
      <c r="U886" s="331"/>
      <c r="V886" s="331"/>
      <c r="W886" s="331"/>
      <c r="X886" s="331"/>
      <c r="Y886" s="332">
        <v>0</v>
      </c>
      <c r="Z886" s="333"/>
      <c r="AA886" s="333"/>
      <c r="AB886" s="334"/>
      <c r="AC886" s="335" t="s">
        <v>79</v>
      </c>
      <c r="AD886" s="336"/>
      <c r="AE886" s="336"/>
      <c r="AF886" s="336"/>
      <c r="AG886" s="336"/>
      <c r="AH886" s="351" t="s">
        <v>680</v>
      </c>
      <c r="AI886" s="352"/>
      <c r="AJ886" s="352"/>
      <c r="AK886" s="352"/>
      <c r="AL886" s="339" t="s">
        <v>680</v>
      </c>
      <c r="AM886" s="340"/>
      <c r="AN886" s="340"/>
      <c r="AO886" s="341"/>
      <c r="AP886" s="342" t="s">
        <v>680</v>
      </c>
      <c r="AQ886" s="342"/>
      <c r="AR886" s="342"/>
      <c r="AS886" s="342"/>
      <c r="AT886" s="342"/>
      <c r="AU886" s="342"/>
      <c r="AV886" s="342"/>
      <c r="AW886" s="342"/>
      <c r="AX886" s="342"/>
      <c r="AY886">
        <f>COUNTA($C$886)</f>
        <v>1</v>
      </c>
    </row>
    <row r="887" spans="1:51" ht="30" customHeight="1">
      <c r="A887" s="358">
        <v>10</v>
      </c>
      <c r="B887" s="358">
        <v>1</v>
      </c>
      <c r="C887" s="343" t="s">
        <v>726</v>
      </c>
      <c r="D887" s="328"/>
      <c r="E887" s="328"/>
      <c r="F887" s="328"/>
      <c r="G887" s="328"/>
      <c r="H887" s="328"/>
      <c r="I887" s="328"/>
      <c r="J887" s="329">
        <v>6000020400009</v>
      </c>
      <c r="K887" s="330"/>
      <c r="L887" s="330"/>
      <c r="M887" s="330"/>
      <c r="N887" s="330"/>
      <c r="O887" s="330"/>
      <c r="P887" s="344" t="s">
        <v>698</v>
      </c>
      <c r="Q887" s="331"/>
      <c r="R887" s="331"/>
      <c r="S887" s="331"/>
      <c r="T887" s="331"/>
      <c r="U887" s="331"/>
      <c r="V887" s="331"/>
      <c r="W887" s="331"/>
      <c r="X887" s="331"/>
      <c r="Y887" s="332">
        <v>0</v>
      </c>
      <c r="Z887" s="333"/>
      <c r="AA887" s="333"/>
      <c r="AB887" s="334"/>
      <c r="AC887" s="335" t="s">
        <v>79</v>
      </c>
      <c r="AD887" s="336"/>
      <c r="AE887" s="336"/>
      <c r="AF887" s="336"/>
      <c r="AG887" s="336"/>
      <c r="AH887" s="351" t="s">
        <v>680</v>
      </c>
      <c r="AI887" s="352"/>
      <c r="AJ887" s="352"/>
      <c r="AK887" s="352"/>
      <c r="AL887" s="339" t="s">
        <v>680</v>
      </c>
      <c r="AM887" s="340"/>
      <c r="AN887" s="340"/>
      <c r="AO887" s="341"/>
      <c r="AP887" s="342" t="s">
        <v>680</v>
      </c>
      <c r="AQ887" s="342"/>
      <c r="AR887" s="342"/>
      <c r="AS887" s="342"/>
      <c r="AT887" s="342"/>
      <c r="AU887" s="342"/>
      <c r="AV887" s="342"/>
      <c r="AW887" s="342"/>
      <c r="AX887" s="342"/>
      <c r="AY887">
        <f>COUNTA($C$887)</f>
        <v>1</v>
      </c>
    </row>
    <row r="888" spans="1:51" ht="30" hidden="1" customHeight="1">
      <c r="A888" s="358">
        <v>11</v>
      </c>
      <c r="B888" s="358">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c r="A889" s="358">
        <v>12</v>
      </c>
      <c r="B889" s="358">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c r="A890" s="358">
        <v>13</v>
      </c>
      <c r="B890" s="358">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c r="A891" s="358">
        <v>14</v>
      </c>
      <c r="B891" s="358">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c r="A892" s="358">
        <v>15</v>
      </c>
      <c r="B892" s="358">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c r="A893" s="358">
        <v>16</v>
      </c>
      <c r="B893" s="358">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c r="A894" s="358">
        <v>17</v>
      </c>
      <c r="B894" s="358">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c r="A895" s="358">
        <v>18</v>
      </c>
      <c r="B895" s="358">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c r="A896" s="358">
        <v>19</v>
      </c>
      <c r="B896" s="358">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c r="A897" s="358">
        <v>20</v>
      </c>
      <c r="B897" s="358">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c r="A898" s="358">
        <v>21</v>
      </c>
      <c r="B898" s="358">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c r="A899" s="358">
        <v>22</v>
      </c>
      <c r="B899" s="358">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c r="A900" s="358">
        <v>23</v>
      </c>
      <c r="B900" s="358">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c r="A901" s="358">
        <v>24</v>
      </c>
      <c r="B901" s="358">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c r="A902" s="358">
        <v>25</v>
      </c>
      <c r="B902" s="358">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c r="A903" s="358">
        <v>26</v>
      </c>
      <c r="B903" s="358">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c r="A904" s="358">
        <v>27</v>
      </c>
      <c r="B904" s="358">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c r="A905" s="358">
        <v>28</v>
      </c>
      <c r="B905" s="358">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c r="A906" s="358">
        <v>29</v>
      </c>
      <c r="B906" s="358">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c r="A907" s="358">
        <v>30</v>
      </c>
      <c r="B907" s="358">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c r="A910" s="345"/>
      <c r="B910" s="345"/>
      <c r="C910" s="345" t="s">
        <v>26</v>
      </c>
      <c r="D910" s="345"/>
      <c r="E910" s="345"/>
      <c r="F910" s="345"/>
      <c r="G910" s="345"/>
      <c r="H910" s="345"/>
      <c r="I910" s="345"/>
      <c r="J910" s="137" t="s">
        <v>219</v>
      </c>
      <c r="K910" s="346"/>
      <c r="L910" s="346"/>
      <c r="M910" s="346"/>
      <c r="N910" s="346"/>
      <c r="O910" s="346"/>
      <c r="P910" s="232" t="s">
        <v>195</v>
      </c>
      <c r="Q910" s="232"/>
      <c r="R910" s="232"/>
      <c r="S910" s="232"/>
      <c r="T910" s="232"/>
      <c r="U910" s="232"/>
      <c r="V910" s="232"/>
      <c r="W910" s="232"/>
      <c r="X910" s="232"/>
      <c r="Y910" s="347" t="s">
        <v>217</v>
      </c>
      <c r="Z910" s="348"/>
      <c r="AA910" s="348"/>
      <c r="AB910" s="348"/>
      <c r="AC910" s="137" t="s">
        <v>253</v>
      </c>
      <c r="AD910" s="137"/>
      <c r="AE910" s="137"/>
      <c r="AF910" s="137"/>
      <c r="AG910" s="137"/>
      <c r="AH910" s="347" t="s">
        <v>279</v>
      </c>
      <c r="AI910" s="345"/>
      <c r="AJ910" s="345"/>
      <c r="AK910" s="345"/>
      <c r="AL910" s="345" t="s">
        <v>21</v>
      </c>
      <c r="AM910" s="345"/>
      <c r="AN910" s="345"/>
      <c r="AO910" s="349"/>
      <c r="AP910" s="350" t="s">
        <v>220</v>
      </c>
      <c r="AQ910" s="350"/>
      <c r="AR910" s="350"/>
      <c r="AS910" s="350"/>
      <c r="AT910" s="350"/>
      <c r="AU910" s="350"/>
      <c r="AV910" s="350"/>
      <c r="AW910" s="350"/>
      <c r="AX910" s="350"/>
      <c r="AY910">
        <f t="shared" ref="AY910:AY911" si="119">$AY$908</f>
        <v>1</v>
      </c>
    </row>
    <row r="911" spans="1:51" ht="30" customHeight="1">
      <c r="A911" s="358">
        <v>1</v>
      </c>
      <c r="B911" s="358">
        <v>1</v>
      </c>
      <c r="C911" s="343" t="s">
        <v>727</v>
      </c>
      <c r="D911" s="328"/>
      <c r="E911" s="328"/>
      <c r="F911" s="328"/>
      <c r="G911" s="328"/>
      <c r="H911" s="328"/>
      <c r="I911" s="328"/>
      <c r="J911" s="329">
        <v>1000020380008</v>
      </c>
      <c r="K911" s="330"/>
      <c r="L911" s="330"/>
      <c r="M911" s="330"/>
      <c r="N911" s="330"/>
      <c r="O911" s="330"/>
      <c r="P911" s="344" t="s">
        <v>697</v>
      </c>
      <c r="Q911" s="331"/>
      <c r="R911" s="331"/>
      <c r="S911" s="331"/>
      <c r="T911" s="331"/>
      <c r="U911" s="331"/>
      <c r="V911" s="331"/>
      <c r="W911" s="331"/>
      <c r="X911" s="331"/>
      <c r="Y911" s="332">
        <v>2.1</v>
      </c>
      <c r="Z911" s="333"/>
      <c r="AA911" s="333"/>
      <c r="AB911" s="334"/>
      <c r="AC911" s="335" t="s">
        <v>79</v>
      </c>
      <c r="AD911" s="336"/>
      <c r="AE911" s="336"/>
      <c r="AF911" s="336"/>
      <c r="AG911" s="336"/>
      <c r="AH911" s="351" t="s">
        <v>680</v>
      </c>
      <c r="AI911" s="352"/>
      <c r="AJ911" s="352"/>
      <c r="AK911" s="352"/>
      <c r="AL911" s="339" t="s">
        <v>680</v>
      </c>
      <c r="AM911" s="340"/>
      <c r="AN911" s="340"/>
      <c r="AO911" s="341"/>
      <c r="AP911" s="342" t="s">
        <v>680</v>
      </c>
      <c r="AQ911" s="342"/>
      <c r="AR911" s="342"/>
      <c r="AS911" s="342"/>
      <c r="AT911" s="342"/>
      <c r="AU911" s="342"/>
      <c r="AV911" s="342"/>
      <c r="AW911" s="342"/>
      <c r="AX911" s="342"/>
      <c r="AY911">
        <f t="shared" si="119"/>
        <v>1</v>
      </c>
    </row>
    <row r="912" spans="1:51" ht="30" customHeight="1">
      <c r="A912" s="358">
        <v>2</v>
      </c>
      <c r="B912" s="358">
        <v>1</v>
      </c>
      <c r="C912" s="343" t="s">
        <v>728</v>
      </c>
      <c r="D912" s="328"/>
      <c r="E912" s="328"/>
      <c r="F912" s="328"/>
      <c r="G912" s="328"/>
      <c r="H912" s="328"/>
      <c r="I912" s="328"/>
      <c r="J912" s="329">
        <v>1000020200000</v>
      </c>
      <c r="K912" s="330"/>
      <c r="L912" s="330"/>
      <c r="M912" s="330"/>
      <c r="N912" s="330"/>
      <c r="O912" s="330"/>
      <c r="P912" s="344" t="s">
        <v>697</v>
      </c>
      <c r="Q912" s="331"/>
      <c r="R912" s="331"/>
      <c r="S912" s="331"/>
      <c r="T912" s="331"/>
      <c r="U912" s="331"/>
      <c r="V912" s="331"/>
      <c r="W912" s="331"/>
      <c r="X912" s="331"/>
      <c r="Y912" s="332">
        <v>1.9</v>
      </c>
      <c r="Z912" s="333"/>
      <c r="AA912" s="333"/>
      <c r="AB912" s="334"/>
      <c r="AC912" s="335" t="s">
        <v>79</v>
      </c>
      <c r="AD912" s="336"/>
      <c r="AE912" s="336"/>
      <c r="AF912" s="336"/>
      <c r="AG912" s="336"/>
      <c r="AH912" s="351" t="s">
        <v>680</v>
      </c>
      <c r="AI912" s="352"/>
      <c r="AJ912" s="352"/>
      <c r="AK912" s="352"/>
      <c r="AL912" s="339" t="s">
        <v>680</v>
      </c>
      <c r="AM912" s="340"/>
      <c r="AN912" s="340"/>
      <c r="AO912" s="341"/>
      <c r="AP912" s="342" t="s">
        <v>680</v>
      </c>
      <c r="AQ912" s="342"/>
      <c r="AR912" s="342"/>
      <c r="AS912" s="342"/>
      <c r="AT912" s="342"/>
      <c r="AU912" s="342"/>
      <c r="AV912" s="342"/>
      <c r="AW912" s="342"/>
      <c r="AX912" s="342"/>
      <c r="AY912">
        <f>COUNTA($C$912)</f>
        <v>1</v>
      </c>
    </row>
    <row r="913" spans="1:51" ht="30" customHeight="1">
      <c r="A913" s="358">
        <v>3</v>
      </c>
      <c r="B913" s="358">
        <v>1</v>
      </c>
      <c r="C913" s="343" t="s">
        <v>720</v>
      </c>
      <c r="D913" s="328"/>
      <c r="E913" s="328"/>
      <c r="F913" s="328"/>
      <c r="G913" s="328"/>
      <c r="H913" s="328"/>
      <c r="I913" s="328"/>
      <c r="J913" s="329">
        <v>7000020430005</v>
      </c>
      <c r="K913" s="330"/>
      <c r="L913" s="330"/>
      <c r="M913" s="330"/>
      <c r="N913" s="330"/>
      <c r="O913" s="330"/>
      <c r="P913" s="344" t="s">
        <v>697</v>
      </c>
      <c r="Q913" s="331"/>
      <c r="R913" s="331"/>
      <c r="S913" s="331"/>
      <c r="T913" s="331"/>
      <c r="U913" s="331"/>
      <c r="V913" s="331"/>
      <c r="W913" s="331"/>
      <c r="X913" s="331"/>
      <c r="Y913" s="332">
        <v>1.5</v>
      </c>
      <c r="Z913" s="333"/>
      <c r="AA913" s="333"/>
      <c r="AB913" s="334"/>
      <c r="AC913" s="335" t="s">
        <v>79</v>
      </c>
      <c r="AD913" s="336"/>
      <c r="AE913" s="336"/>
      <c r="AF913" s="336"/>
      <c r="AG913" s="336"/>
      <c r="AH913" s="351" t="s">
        <v>680</v>
      </c>
      <c r="AI913" s="352"/>
      <c r="AJ913" s="352"/>
      <c r="AK913" s="352"/>
      <c r="AL913" s="339" t="s">
        <v>680</v>
      </c>
      <c r="AM913" s="340"/>
      <c r="AN913" s="340"/>
      <c r="AO913" s="341"/>
      <c r="AP913" s="342" t="s">
        <v>680</v>
      </c>
      <c r="AQ913" s="342"/>
      <c r="AR913" s="342"/>
      <c r="AS913" s="342"/>
      <c r="AT913" s="342"/>
      <c r="AU913" s="342"/>
      <c r="AV913" s="342"/>
      <c r="AW913" s="342"/>
      <c r="AX913" s="342"/>
      <c r="AY913">
        <f>COUNTA($C$913)</f>
        <v>1</v>
      </c>
    </row>
    <row r="914" spans="1:51" ht="30" customHeight="1">
      <c r="A914" s="358">
        <v>4</v>
      </c>
      <c r="B914" s="358">
        <v>1</v>
      </c>
      <c r="C914" s="343" t="s">
        <v>729</v>
      </c>
      <c r="D914" s="328"/>
      <c r="E914" s="328"/>
      <c r="F914" s="328"/>
      <c r="G914" s="328"/>
      <c r="H914" s="328"/>
      <c r="I914" s="328"/>
      <c r="J914" s="329">
        <v>1000020290009</v>
      </c>
      <c r="K914" s="330"/>
      <c r="L914" s="330"/>
      <c r="M914" s="330"/>
      <c r="N914" s="330"/>
      <c r="O914" s="330"/>
      <c r="P914" s="344" t="s">
        <v>697</v>
      </c>
      <c r="Q914" s="331"/>
      <c r="R914" s="331"/>
      <c r="S914" s="331"/>
      <c r="T914" s="331"/>
      <c r="U914" s="331"/>
      <c r="V914" s="331"/>
      <c r="W914" s="331"/>
      <c r="X914" s="331"/>
      <c r="Y914" s="332">
        <v>0.7</v>
      </c>
      <c r="Z914" s="333"/>
      <c r="AA914" s="333"/>
      <c r="AB914" s="334"/>
      <c r="AC914" s="335" t="s">
        <v>79</v>
      </c>
      <c r="AD914" s="336"/>
      <c r="AE914" s="336"/>
      <c r="AF914" s="336"/>
      <c r="AG914" s="336"/>
      <c r="AH914" s="351" t="s">
        <v>680</v>
      </c>
      <c r="AI914" s="352"/>
      <c r="AJ914" s="352"/>
      <c r="AK914" s="352"/>
      <c r="AL914" s="339" t="s">
        <v>680</v>
      </c>
      <c r="AM914" s="340"/>
      <c r="AN914" s="340"/>
      <c r="AO914" s="341"/>
      <c r="AP914" s="342" t="s">
        <v>680</v>
      </c>
      <c r="AQ914" s="342"/>
      <c r="AR914" s="342"/>
      <c r="AS914" s="342"/>
      <c r="AT914" s="342"/>
      <c r="AU914" s="342"/>
      <c r="AV914" s="342"/>
      <c r="AW914" s="342"/>
      <c r="AX914" s="342"/>
      <c r="AY914">
        <f>COUNTA($C$914)</f>
        <v>1</v>
      </c>
    </row>
    <row r="915" spans="1:51" ht="30" customHeight="1">
      <c r="A915" s="358">
        <v>5</v>
      </c>
      <c r="B915" s="358">
        <v>1</v>
      </c>
      <c r="C915" s="343" t="s">
        <v>721</v>
      </c>
      <c r="D915" s="328"/>
      <c r="E915" s="328"/>
      <c r="F915" s="328"/>
      <c r="G915" s="328"/>
      <c r="H915" s="328"/>
      <c r="I915" s="328"/>
      <c r="J915" s="329">
        <v>7000020160008</v>
      </c>
      <c r="K915" s="330"/>
      <c r="L915" s="330"/>
      <c r="M915" s="330"/>
      <c r="N915" s="330"/>
      <c r="O915" s="330"/>
      <c r="P915" s="344" t="s">
        <v>697</v>
      </c>
      <c r="Q915" s="331"/>
      <c r="R915" s="331"/>
      <c r="S915" s="331"/>
      <c r="T915" s="331"/>
      <c r="U915" s="331"/>
      <c r="V915" s="331"/>
      <c r="W915" s="331"/>
      <c r="X915" s="331"/>
      <c r="Y915" s="332">
        <v>0.7</v>
      </c>
      <c r="Z915" s="333"/>
      <c r="AA915" s="333"/>
      <c r="AB915" s="334"/>
      <c r="AC915" s="335" t="s">
        <v>79</v>
      </c>
      <c r="AD915" s="336"/>
      <c r="AE915" s="336"/>
      <c r="AF915" s="336"/>
      <c r="AG915" s="336"/>
      <c r="AH915" s="351" t="s">
        <v>680</v>
      </c>
      <c r="AI915" s="352"/>
      <c r="AJ915" s="352"/>
      <c r="AK915" s="352"/>
      <c r="AL915" s="339" t="s">
        <v>680</v>
      </c>
      <c r="AM915" s="340"/>
      <c r="AN915" s="340"/>
      <c r="AO915" s="341"/>
      <c r="AP915" s="342" t="s">
        <v>680</v>
      </c>
      <c r="AQ915" s="342"/>
      <c r="AR915" s="342"/>
      <c r="AS915" s="342"/>
      <c r="AT915" s="342"/>
      <c r="AU915" s="342"/>
      <c r="AV915" s="342"/>
      <c r="AW915" s="342"/>
      <c r="AX915" s="342"/>
      <c r="AY915">
        <f>COUNTA($C$915)</f>
        <v>1</v>
      </c>
    </row>
    <row r="916" spans="1:51" ht="30" customHeight="1">
      <c r="A916" s="358">
        <v>6</v>
      </c>
      <c r="B916" s="358">
        <v>1</v>
      </c>
      <c r="C916" s="343" t="s">
        <v>716</v>
      </c>
      <c r="D916" s="328"/>
      <c r="E916" s="328"/>
      <c r="F916" s="328"/>
      <c r="G916" s="328"/>
      <c r="H916" s="328"/>
      <c r="I916" s="328"/>
      <c r="J916" s="329">
        <v>7000020340006</v>
      </c>
      <c r="K916" s="330"/>
      <c r="L916" s="330"/>
      <c r="M916" s="330"/>
      <c r="N916" s="330"/>
      <c r="O916" s="330"/>
      <c r="P916" s="344" t="s">
        <v>697</v>
      </c>
      <c r="Q916" s="331"/>
      <c r="R916" s="331"/>
      <c r="S916" s="331"/>
      <c r="T916" s="331"/>
      <c r="U916" s="331"/>
      <c r="V916" s="331"/>
      <c r="W916" s="331"/>
      <c r="X916" s="331"/>
      <c r="Y916" s="332">
        <v>0.3</v>
      </c>
      <c r="Z916" s="333"/>
      <c r="AA916" s="333"/>
      <c r="AB916" s="334"/>
      <c r="AC916" s="335" t="s">
        <v>79</v>
      </c>
      <c r="AD916" s="336"/>
      <c r="AE916" s="336"/>
      <c r="AF916" s="336"/>
      <c r="AG916" s="336"/>
      <c r="AH916" s="351" t="s">
        <v>680</v>
      </c>
      <c r="AI916" s="352"/>
      <c r="AJ916" s="352"/>
      <c r="AK916" s="352"/>
      <c r="AL916" s="339" t="s">
        <v>680</v>
      </c>
      <c r="AM916" s="340"/>
      <c r="AN916" s="340"/>
      <c r="AO916" s="341"/>
      <c r="AP916" s="342" t="s">
        <v>680</v>
      </c>
      <c r="AQ916" s="342"/>
      <c r="AR916" s="342"/>
      <c r="AS916" s="342"/>
      <c r="AT916" s="342"/>
      <c r="AU916" s="342"/>
      <c r="AV916" s="342"/>
      <c r="AW916" s="342"/>
      <c r="AX916" s="342"/>
      <c r="AY916">
        <f>COUNTA($C$916)</f>
        <v>1</v>
      </c>
    </row>
    <row r="917" spans="1:51" ht="30" customHeight="1">
      <c r="A917" s="358">
        <v>7</v>
      </c>
      <c r="B917" s="358">
        <v>1</v>
      </c>
      <c r="C917" s="343" t="s">
        <v>723</v>
      </c>
      <c r="D917" s="328"/>
      <c r="E917" s="328"/>
      <c r="F917" s="328"/>
      <c r="G917" s="328"/>
      <c r="H917" s="328"/>
      <c r="I917" s="328"/>
      <c r="J917" s="329">
        <v>2000020350001</v>
      </c>
      <c r="K917" s="330"/>
      <c r="L917" s="330"/>
      <c r="M917" s="330"/>
      <c r="N917" s="330"/>
      <c r="O917" s="330"/>
      <c r="P917" s="344" t="s">
        <v>697</v>
      </c>
      <c r="Q917" s="331"/>
      <c r="R917" s="331"/>
      <c r="S917" s="331"/>
      <c r="T917" s="331"/>
      <c r="U917" s="331"/>
      <c r="V917" s="331"/>
      <c r="W917" s="331"/>
      <c r="X917" s="331"/>
      <c r="Y917" s="332">
        <v>0.3</v>
      </c>
      <c r="Z917" s="333"/>
      <c r="AA917" s="333"/>
      <c r="AB917" s="334"/>
      <c r="AC917" s="335" t="s">
        <v>79</v>
      </c>
      <c r="AD917" s="336"/>
      <c r="AE917" s="336"/>
      <c r="AF917" s="336"/>
      <c r="AG917" s="336"/>
      <c r="AH917" s="351" t="s">
        <v>680</v>
      </c>
      <c r="AI917" s="352"/>
      <c r="AJ917" s="352"/>
      <c r="AK917" s="352"/>
      <c r="AL917" s="339" t="s">
        <v>680</v>
      </c>
      <c r="AM917" s="340"/>
      <c r="AN917" s="340"/>
      <c r="AO917" s="341"/>
      <c r="AP917" s="342" t="s">
        <v>680</v>
      </c>
      <c r="AQ917" s="342"/>
      <c r="AR917" s="342"/>
      <c r="AS917" s="342"/>
      <c r="AT917" s="342"/>
      <c r="AU917" s="342"/>
      <c r="AV917" s="342"/>
      <c r="AW917" s="342"/>
      <c r="AX917" s="342"/>
      <c r="AY917">
        <f>COUNTA($C$917)</f>
        <v>1</v>
      </c>
    </row>
    <row r="918" spans="1:51" ht="30" customHeight="1">
      <c r="A918" s="358">
        <v>8</v>
      </c>
      <c r="B918" s="358">
        <v>1</v>
      </c>
      <c r="C918" s="343" t="s">
        <v>730</v>
      </c>
      <c r="D918" s="328"/>
      <c r="E918" s="328"/>
      <c r="F918" s="328"/>
      <c r="G918" s="328"/>
      <c r="H918" s="328"/>
      <c r="I918" s="328"/>
      <c r="J918" s="329">
        <v>1000020140007</v>
      </c>
      <c r="K918" s="330"/>
      <c r="L918" s="330"/>
      <c r="M918" s="330"/>
      <c r="N918" s="330"/>
      <c r="O918" s="330"/>
      <c r="P918" s="344" t="s">
        <v>697</v>
      </c>
      <c r="Q918" s="331"/>
      <c r="R918" s="331"/>
      <c r="S918" s="331"/>
      <c r="T918" s="331"/>
      <c r="U918" s="331"/>
      <c r="V918" s="331"/>
      <c r="W918" s="331"/>
      <c r="X918" s="331"/>
      <c r="Y918" s="332">
        <v>0.3</v>
      </c>
      <c r="Z918" s="333"/>
      <c r="AA918" s="333"/>
      <c r="AB918" s="334"/>
      <c r="AC918" s="335" t="s">
        <v>79</v>
      </c>
      <c r="AD918" s="336"/>
      <c r="AE918" s="336"/>
      <c r="AF918" s="336"/>
      <c r="AG918" s="336"/>
      <c r="AH918" s="351" t="s">
        <v>680</v>
      </c>
      <c r="AI918" s="352"/>
      <c r="AJ918" s="352"/>
      <c r="AK918" s="352"/>
      <c r="AL918" s="339" t="s">
        <v>680</v>
      </c>
      <c r="AM918" s="340"/>
      <c r="AN918" s="340"/>
      <c r="AO918" s="341"/>
      <c r="AP918" s="342" t="s">
        <v>680</v>
      </c>
      <c r="AQ918" s="342"/>
      <c r="AR918" s="342"/>
      <c r="AS918" s="342"/>
      <c r="AT918" s="342"/>
      <c r="AU918" s="342"/>
      <c r="AV918" s="342"/>
      <c r="AW918" s="342"/>
      <c r="AX918" s="342"/>
      <c r="AY918">
        <f>COUNTA($C$918)</f>
        <v>1</v>
      </c>
    </row>
    <row r="919" spans="1:51" ht="30" customHeight="1">
      <c r="A919" s="358">
        <v>9</v>
      </c>
      <c r="B919" s="358">
        <v>1</v>
      </c>
      <c r="C919" s="343" t="s">
        <v>726</v>
      </c>
      <c r="D919" s="328"/>
      <c r="E919" s="328"/>
      <c r="F919" s="328"/>
      <c r="G919" s="328"/>
      <c r="H919" s="328"/>
      <c r="I919" s="328"/>
      <c r="J919" s="329">
        <v>6000020400009</v>
      </c>
      <c r="K919" s="330"/>
      <c r="L919" s="330"/>
      <c r="M919" s="330"/>
      <c r="N919" s="330"/>
      <c r="O919" s="330"/>
      <c r="P919" s="344" t="s">
        <v>697</v>
      </c>
      <c r="Q919" s="331"/>
      <c r="R919" s="331"/>
      <c r="S919" s="331"/>
      <c r="T919" s="331"/>
      <c r="U919" s="331"/>
      <c r="V919" s="331"/>
      <c r="W919" s="331"/>
      <c r="X919" s="331"/>
      <c r="Y919" s="332">
        <v>0.2</v>
      </c>
      <c r="Z919" s="333"/>
      <c r="AA919" s="333"/>
      <c r="AB919" s="334"/>
      <c r="AC919" s="335" t="s">
        <v>79</v>
      </c>
      <c r="AD919" s="336"/>
      <c r="AE919" s="336"/>
      <c r="AF919" s="336"/>
      <c r="AG919" s="336"/>
      <c r="AH919" s="351" t="s">
        <v>680</v>
      </c>
      <c r="AI919" s="352"/>
      <c r="AJ919" s="352"/>
      <c r="AK919" s="352"/>
      <c r="AL919" s="339" t="s">
        <v>680</v>
      </c>
      <c r="AM919" s="340"/>
      <c r="AN919" s="340"/>
      <c r="AO919" s="341"/>
      <c r="AP919" s="342" t="s">
        <v>680</v>
      </c>
      <c r="AQ919" s="342"/>
      <c r="AR919" s="342"/>
      <c r="AS919" s="342"/>
      <c r="AT919" s="342"/>
      <c r="AU919" s="342"/>
      <c r="AV919" s="342"/>
      <c r="AW919" s="342"/>
      <c r="AX919" s="342"/>
      <c r="AY919">
        <f>COUNTA($C$919)</f>
        <v>1</v>
      </c>
    </row>
    <row r="920" spans="1:51" ht="30" customHeight="1">
      <c r="A920" s="358">
        <v>10</v>
      </c>
      <c r="B920" s="358">
        <v>1</v>
      </c>
      <c r="C920" s="343" t="s">
        <v>731</v>
      </c>
      <c r="D920" s="328"/>
      <c r="E920" s="328"/>
      <c r="F920" s="328"/>
      <c r="G920" s="328"/>
      <c r="H920" s="328"/>
      <c r="I920" s="328"/>
      <c r="J920" s="329">
        <v>4000020330001</v>
      </c>
      <c r="K920" s="330"/>
      <c r="L920" s="330"/>
      <c r="M920" s="330"/>
      <c r="N920" s="330"/>
      <c r="O920" s="330"/>
      <c r="P920" s="344" t="s">
        <v>697</v>
      </c>
      <c r="Q920" s="331"/>
      <c r="R920" s="331"/>
      <c r="S920" s="331"/>
      <c r="T920" s="331"/>
      <c r="U920" s="331"/>
      <c r="V920" s="331"/>
      <c r="W920" s="331"/>
      <c r="X920" s="331"/>
      <c r="Y920" s="332">
        <v>0.2</v>
      </c>
      <c r="Z920" s="333"/>
      <c r="AA920" s="333"/>
      <c r="AB920" s="334"/>
      <c r="AC920" s="335" t="s">
        <v>79</v>
      </c>
      <c r="AD920" s="336"/>
      <c r="AE920" s="336"/>
      <c r="AF920" s="336"/>
      <c r="AG920" s="336"/>
      <c r="AH920" s="351" t="s">
        <v>680</v>
      </c>
      <c r="AI920" s="352"/>
      <c r="AJ920" s="352"/>
      <c r="AK920" s="352"/>
      <c r="AL920" s="339" t="s">
        <v>680</v>
      </c>
      <c r="AM920" s="340"/>
      <c r="AN920" s="340"/>
      <c r="AO920" s="341"/>
      <c r="AP920" s="342" t="s">
        <v>680</v>
      </c>
      <c r="AQ920" s="342"/>
      <c r="AR920" s="342"/>
      <c r="AS920" s="342"/>
      <c r="AT920" s="342"/>
      <c r="AU920" s="342"/>
      <c r="AV920" s="342"/>
      <c r="AW920" s="342"/>
      <c r="AX920" s="342"/>
      <c r="AY920">
        <f>COUNTA($C$920)</f>
        <v>1</v>
      </c>
    </row>
    <row r="921" spans="1:51" ht="30" hidden="1" customHeight="1">
      <c r="A921" s="358">
        <v>11</v>
      </c>
      <c r="B921" s="358">
        <v>1</v>
      </c>
      <c r="C921" s="328"/>
      <c r="D921" s="328"/>
      <c r="E921" s="328"/>
      <c r="F921" s="328"/>
      <c r="G921" s="328"/>
      <c r="H921" s="328"/>
      <c r="I921" s="328"/>
      <c r="J921" s="329"/>
      <c r="K921" s="330"/>
      <c r="L921" s="330"/>
      <c r="M921" s="330"/>
      <c r="N921" s="330"/>
      <c r="O921" s="330"/>
      <c r="P921" s="344" t="s">
        <v>697</v>
      </c>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c r="A922" s="358">
        <v>12</v>
      </c>
      <c r="B922" s="358">
        <v>1</v>
      </c>
      <c r="C922" s="328"/>
      <c r="D922" s="328"/>
      <c r="E922" s="328"/>
      <c r="F922" s="328"/>
      <c r="G922" s="328"/>
      <c r="H922" s="328"/>
      <c r="I922" s="328"/>
      <c r="J922" s="329"/>
      <c r="K922" s="330"/>
      <c r="L922" s="330"/>
      <c r="M922" s="330"/>
      <c r="N922" s="330"/>
      <c r="O922" s="330"/>
      <c r="P922" s="344" t="s">
        <v>697</v>
      </c>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c r="A923" s="358">
        <v>13</v>
      </c>
      <c r="B923" s="358">
        <v>1</v>
      </c>
      <c r="C923" s="328"/>
      <c r="D923" s="328"/>
      <c r="E923" s="328"/>
      <c r="F923" s="328"/>
      <c r="G923" s="328"/>
      <c r="H923" s="328"/>
      <c r="I923" s="328"/>
      <c r="J923" s="329"/>
      <c r="K923" s="330"/>
      <c r="L923" s="330"/>
      <c r="M923" s="330"/>
      <c r="N923" s="330"/>
      <c r="O923" s="330"/>
      <c r="P923" s="344" t="s">
        <v>697</v>
      </c>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c r="A924" s="358">
        <v>14</v>
      </c>
      <c r="B924" s="358">
        <v>1</v>
      </c>
      <c r="C924" s="328"/>
      <c r="D924" s="328"/>
      <c r="E924" s="328"/>
      <c r="F924" s="328"/>
      <c r="G924" s="328"/>
      <c r="H924" s="328"/>
      <c r="I924" s="328"/>
      <c r="J924" s="329"/>
      <c r="K924" s="330"/>
      <c r="L924" s="330"/>
      <c r="M924" s="330"/>
      <c r="N924" s="330"/>
      <c r="O924" s="330"/>
      <c r="P924" s="344" t="s">
        <v>697</v>
      </c>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c r="A925" s="358">
        <v>15</v>
      </c>
      <c r="B925" s="358">
        <v>1</v>
      </c>
      <c r="C925" s="328"/>
      <c r="D925" s="328"/>
      <c r="E925" s="328"/>
      <c r="F925" s="328"/>
      <c r="G925" s="328"/>
      <c r="H925" s="328"/>
      <c r="I925" s="328"/>
      <c r="J925" s="329"/>
      <c r="K925" s="330"/>
      <c r="L925" s="330"/>
      <c r="M925" s="330"/>
      <c r="N925" s="330"/>
      <c r="O925" s="330"/>
      <c r="P925" s="344" t="s">
        <v>697</v>
      </c>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c r="A926" s="358">
        <v>16</v>
      </c>
      <c r="B926" s="358">
        <v>1</v>
      </c>
      <c r="C926" s="328"/>
      <c r="D926" s="328"/>
      <c r="E926" s="328"/>
      <c r="F926" s="328"/>
      <c r="G926" s="328"/>
      <c r="H926" s="328"/>
      <c r="I926" s="328"/>
      <c r="J926" s="329"/>
      <c r="K926" s="330"/>
      <c r="L926" s="330"/>
      <c r="M926" s="330"/>
      <c r="N926" s="330"/>
      <c r="O926" s="330"/>
      <c r="P926" s="344" t="s">
        <v>697</v>
      </c>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c r="A927" s="358">
        <v>17</v>
      </c>
      <c r="B927" s="358">
        <v>1</v>
      </c>
      <c r="C927" s="328"/>
      <c r="D927" s="328"/>
      <c r="E927" s="328"/>
      <c r="F927" s="328"/>
      <c r="G927" s="328"/>
      <c r="H927" s="328"/>
      <c r="I927" s="328"/>
      <c r="J927" s="329"/>
      <c r="K927" s="330"/>
      <c r="L927" s="330"/>
      <c r="M927" s="330"/>
      <c r="N927" s="330"/>
      <c r="O927" s="330"/>
      <c r="P927" s="344" t="s">
        <v>697</v>
      </c>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c r="A928" s="358">
        <v>18</v>
      </c>
      <c r="B928" s="358">
        <v>1</v>
      </c>
      <c r="C928" s="328"/>
      <c r="D928" s="328"/>
      <c r="E928" s="328"/>
      <c r="F928" s="328"/>
      <c r="G928" s="328"/>
      <c r="H928" s="328"/>
      <c r="I928" s="328"/>
      <c r="J928" s="329"/>
      <c r="K928" s="330"/>
      <c r="L928" s="330"/>
      <c r="M928" s="330"/>
      <c r="N928" s="330"/>
      <c r="O928" s="330"/>
      <c r="P928" s="344" t="s">
        <v>697</v>
      </c>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c r="A929" s="358">
        <v>19</v>
      </c>
      <c r="B929" s="358">
        <v>1</v>
      </c>
      <c r="C929" s="328"/>
      <c r="D929" s="328"/>
      <c r="E929" s="328"/>
      <c r="F929" s="328"/>
      <c r="G929" s="328"/>
      <c r="H929" s="328"/>
      <c r="I929" s="328"/>
      <c r="J929" s="329"/>
      <c r="K929" s="330"/>
      <c r="L929" s="330"/>
      <c r="M929" s="330"/>
      <c r="N929" s="330"/>
      <c r="O929" s="330"/>
      <c r="P929" s="344" t="s">
        <v>697</v>
      </c>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c r="A930" s="358">
        <v>20</v>
      </c>
      <c r="B930" s="358">
        <v>1</v>
      </c>
      <c r="C930" s="328"/>
      <c r="D930" s="328"/>
      <c r="E930" s="328"/>
      <c r="F930" s="328"/>
      <c r="G930" s="328"/>
      <c r="H930" s="328"/>
      <c r="I930" s="328"/>
      <c r="J930" s="329"/>
      <c r="K930" s="330"/>
      <c r="L930" s="330"/>
      <c r="M930" s="330"/>
      <c r="N930" s="330"/>
      <c r="O930" s="330"/>
      <c r="P930" s="344" t="s">
        <v>697</v>
      </c>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c r="A931" s="358">
        <v>21</v>
      </c>
      <c r="B931" s="358">
        <v>1</v>
      </c>
      <c r="C931" s="328"/>
      <c r="D931" s="328"/>
      <c r="E931" s="328"/>
      <c r="F931" s="328"/>
      <c r="G931" s="328"/>
      <c r="H931" s="328"/>
      <c r="I931" s="328"/>
      <c r="J931" s="329"/>
      <c r="K931" s="330"/>
      <c r="L931" s="330"/>
      <c r="M931" s="330"/>
      <c r="N931" s="330"/>
      <c r="O931" s="330"/>
      <c r="P931" s="344" t="s">
        <v>697</v>
      </c>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c r="A932" s="358">
        <v>22</v>
      </c>
      <c r="B932" s="358">
        <v>1</v>
      </c>
      <c r="C932" s="328"/>
      <c r="D932" s="328"/>
      <c r="E932" s="328"/>
      <c r="F932" s="328"/>
      <c r="G932" s="328"/>
      <c r="H932" s="328"/>
      <c r="I932" s="328"/>
      <c r="J932" s="329"/>
      <c r="K932" s="330"/>
      <c r="L932" s="330"/>
      <c r="M932" s="330"/>
      <c r="N932" s="330"/>
      <c r="O932" s="330"/>
      <c r="P932" s="344" t="s">
        <v>697</v>
      </c>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c r="A933" s="358">
        <v>23</v>
      </c>
      <c r="B933" s="358">
        <v>1</v>
      </c>
      <c r="C933" s="328"/>
      <c r="D933" s="328"/>
      <c r="E933" s="328"/>
      <c r="F933" s="328"/>
      <c r="G933" s="328"/>
      <c r="H933" s="328"/>
      <c r="I933" s="328"/>
      <c r="J933" s="329"/>
      <c r="K933" s="330"/>
      <c r="L933" s="330"/>
      <c r="M933" s="330"/>
      <c r="N933" s="330"/>
      <c r="O933" s="330"/>
      <c r="P933" s="344" t="s">
        <v>697</v>
      </c>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c r="A934" s="358">
        <v>24</v>
      </c>
      <c r="B934" s="358">
        <v>1</v>
      </c>
      <c r="C934" s="328"/>
      <c r="D934" s="328"/>
      <c r="E934" s="328"/>
      <c r="F934" s="328"/>
      <c r="G934" s="328"/>
      <c r="H934" s="328"/>
      <c r="I934" s="328"/>
      <c r="J934" s="329"/>
      <c r="K934" s="330"/>
      <c r="L934" s="330"/>
      <c r="M934" s="330"/>
      <c r="N934" s="330"/>
      <c r="O934" s="330"/>
      <c r="P934" s="344" t="s">
        <v>697</v>
      </c>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c r="A935" s="358">
        <v>25</v>
      </c>
      <c r="B935" s="358">
        <v>1</v>
      </c>
      <c r="C935" s="328"/>
      <c r="D935" s="328"/>
      <c r="E935" s="328"/>
      <c r="F935" s="328"/>
      <c r="G935" s="328"/>
      <c r="H935" s="328"/>
      <c r="I935" s="328"/>
      <c r="J935" s="329"/>
      <c r="K935" s="330"/>
      <c r="L935" s="330"/>
      <c r="M935" s="330"/>
      <c r="N935" s="330"/>
      <c r="O935" s="330"/>
      <c r="P935" s="344" t="s">
        <v>697</v>
      </c>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c r="A936" s="358">
        <v>26</v>
      </c>
      <c r="B936" s="358">
        <v>1</v>
      </c>
      <c r="C936" s="328"/>
      <c r="D936" s="328"/>
      <c r="E936" s="328"/>
      <c r="F936" s="328"/>
      <c r="G936" s="328"/>
      <c r="H936" s="328"/>
      <c r="I936" s="328"/>
      <c r="J936" s="329"/>
      <c r="K936" s="330"/>
      <c r="L936" s="330"/>
      <c r="M936" s="330"/>
      <c r="N936" s="330"/>
      <c r="O936" s="330"/>
      <c r="P936" s="344" t="s">
        <v>697</v>
      </c>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c r="A937" s="358">
        <v>27</v>
      </c>
      <c r="B937" s="358">
        <v>1</v>
      </c>
      <c r="C937" s="328"/>
      <c r="D937" s="328"/>
      <c r="E937" s="328"/>
      <c r="F937" s="328"/>
      <c r="G937" s="328"/>
      <c r="H937" s="328"/>
      <c r="I937" s="328"/>
      <c r="J937" s="329"/>
      <c r="K937" s="330"/>
      <c r="L937" s="330"/>
      <c r="M937" s="330"/>
      <c r="N937" s="330"/>
      <c r="O937" s="330"/>
      <c r="P937" s="344" t="s">
        <v>697</v>
      </c>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c r="A938" s="358">
        <v>28</v>
      </c>
      <c r="B938" s="358">
        <v>1</v>
      </c>
      <c r="C938" s="328"/>
      <c r="D938" s="328"/>
      <c r="E938" s="328"/>
      <c r="F938" s="328"/>
      <c r="G938" s="328"/>
      <c r="H938" s="328"/>
      <c r="I938" s="328"/>
      <c r="J938" s="329"/>
      <c r="K938" s="330"/>
      <c r="L938" s="330"/>
      <c r="M938" s="330"/>
      <c r="N938" s="330"/>
      <c r="O938" s="330"/>
      <c r="P938" s="344" t="s">
        <v>697</v>
      </c>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c r="A939" s="358">
        <v>29</v>
      </c>
      <c r="B939" s="358">
        <v>1</v>
      </c>
      <c r="C939" s="328"/>
      <c r="D939" s="328"/>
      <c r="E939" s="328"/>
      <c r="F939" s="328"/>
      <c r="G939" s="328"/>
      <c r="H939" s="328"/>
      <c r="I939" s="328"/>
      <c r="J939" s="329"/>
      <c r="K939" s="330"/>
      <c r="L939" s="330"/>
      <c r="M939" s="330"/>
      <c r="N939" s="330"/>
      <c r="O939" s="330"/>
      <c r="P939" s="344" t="s">
        <v>697</v>
      </c>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c r="A940" s="358">
        <v>30</v>
      </c>
      <c r="B940" s="358">
        <v>1</v>
      </c>
      <c r="C940" s="328"/>
      <c r="D940" s="328"/>
      <c r="E940" s="328"/>
      <c r="F940" s="328"/>
      <c r="G940" s="328"/>
      <c r="H940" s="328"/>
      <c r="I940" s="328"/>
      <c r="J940" s="329"/>
      <c r="K940" s="330"/>
      <c r="L940" s="330"/>
      <c r="M940" s="330"/>
      <c r="N940" s="330"/>
      <c r="O940" s="330"/>
      <c r="P940" s="344" t="s">
        <v>697</v>
      </c>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c r="A943" s="345"/>
      <c r="B943" s="345"/>
      <c r="C943" s="345" t="s">
        <v>26</v>
      </c>
      <c r="D943" s="345"/>
      <c r="E943" s="345"/>
      <c r="F943" s="345"/>
      <c r="G943" s="345"/>
      <c r="H943" s="345"/>
      <c r="I943" s="345"/>
      <c r="J943" s="137" t="s">
        <v>219</v>
      </c>
      <c r="K943" s="346"/>
      <c r="L943" s="346"/>
      <c r="M943" s="346"/>
      <c r="N943" s="346"/>
      <c r="O943" s="346"/>
      <c r="P943" s="232" t="s">
        <v>195</v>
      </c>
      <c r="Q943" s="232"/>
      <c r="R943" s="232"/>
      <c r="S943" s="232"/>
      <c r="T943" s="232"/>
      <c r="U943" s="232"/>
      <c r="V943" s="232"/>
      <c r="W943" s="232"/>
      <c r="X943" s="232"/>
      <c r="Y943" s="347" t="s">
        <v>217</v>
      </c>
      <c r="Z943" s="348"/>
      <c r="AA943" s="348"/>
      <c r="AB943" s="348"/>
      <c r="AC943" s="137" t="s">
        <v>253</v>
      </c>
      <c r="AD943" s="137"/>
      <c r="AE943" s="137"/>
      <c r="AF943" s="137"/>
      <c r="AG943" s="137"/>
      <c r="AH943" s="347" t="s">
        <v>279</v>
      </c>
      <c r="AI943" s="345"/>
      <c r="AJ943" s="345"/>
      <c r="AK943" s="345"/>
      <c r="AL943" s="345" t="s">
        <v>21</v>
      </c>
      <c r="AM943" s="345"/>
      <c r="AN943" s="345"/>
      <c r="AO943" s="349"/>
      <c r="AP943" s="350" t="s">
        <v>220</v>
      </c>
      <c r="AQ943" s="350"/>
      <c r="AR943" s="350"/>
      <c r="AS943" s="350"/>
      <c r="AT943" s="350"/>
      <c r="AU943" s="350"/>
      <c r="AV943" s="350"/>
      <c r="AW943" s="350"/>
      <c r="AX943" s="350"/>
      <c r="AY943">
        <f t="shared" ref="AY943:AY944" si="120">$AY$941</f>
        <v>1</v>
      </c>
    </row>
    <row r="944" spans="1:51" ht="83.1" customHeight="1">
      <c r="A944" s="358">
        <v>1</v>
      </c>
      <c r="B944" s="358">
        <v>1</v>
      </c>
      <c r="C944" s="343" t="s">
        <v>673</v>
      </c>
      <c r="D944" s="328"/>
      <c r="E944" s="328"/>
      <c r="F944" s="328"/>
      <c r="G944" s="328"/>
      <c r="H944" s="328"/>
      <c r="I944" s="328"/>
      <c r="J944" s="353">
        <v>6000012070001</v>
      </c>
      <c r="K944" s="354"/>
      <c r="L944" s="354"/>
      <c r="M944" s="354"/>
      <c r="N944" s="354"/>
      <c r="O944" s="355"/>
      <c r="P944" s="344" t="s">
        <v>679</v>
      </c>
      <c r="Q944" s="331"/>
      <c r="R944" s="331"/>
      <c r="S944" s="331"/>
      <c r="T944" s="331"/>
      <c r="U944" s="331"/>
      <c r="V944" s="331"/>
      <c r="W944" s="331"/>
      <c r="X944" s="331"/>
      <c r="Y944" s="332">
        <v>23.7</v>
      </c>
      <c r="Z944" s="333"/>
      <c r="AA944" s="333"/>
      <c r="AB944" s="334"/>
      <c r="AC944" s="335" t="s">
        <v>79</v>
      </c>
      <c r="AD944" s="336"/>
      <c r="AE944" s="336"/>
      <c r="AF944" s="336"/>
      <c r="AG944" s="336"/>
      <c r="AH944" s="351" t="s">
        <v>660</v>
      </c>
      <c r="AI944" s="352"/>
      <c r="AJ944" s="352"/>
      <c r="AK944" s="352"/>
      <c r="AL944" s="339" t="s">
        <v>660</v>
      </c>
      <c r="AM944" s="340"/>
      <c r="AN944" s="340"/>
      <c r="AO944" s="341"/>
      <c r="AP944" s="342" t="s">
        <v>677</v>
      </c>
      <c r="AQ944" s="342"/>
      <c r="AR944" s="342"/>
      <c r="AS944" s="342"/>
      <c r="AT944" s="342"/>
      <c r="AU944" s="342"/>
      <c r="AV944" s="342"/>
      <c r="AW944" s="342"/>
      <c r="AX944" s="342"/>
      <c r="AY944">
        <f t="shared" si="120"/>
        <v>1</v>
      </c>
    </row>
    <row r="945" spans="1:51" ht="30" hidden="1" customHeight="1">
      <c r="A945" s="358">
        <v>2</v>
      </c>
      <c r="B945" s="358">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c r="A946" s="358">
        <v>3</v>
      </c>
      <c r="B946" s="358">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c r="A947" s="358">
        <v>4</v>
      </c>
      <c r="B947" s="358">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c r="A948" s="358">
        <v>5</v>
      </c>
      <c r="B948" s="358">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c r="A949" s="358">
        <v>6</v>
      </c>
      <c r="B949" s="358">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c r="A950" s="358">
        <v>7</v>
      </c>
      <c r="B950" s="358">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c r="A951" s="358">
        <v>8</v>
      </c>
      <c r="B951" s="358">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c r="A952" s="358">
        <v>9</v>
      </c>
      <c r="B952" s="358">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c r="A953" s="358">
        <v>10</v>
      </c>
      <c r="B953" s="358">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c r="A954" s="358">
        <v>11</v>
      </c>
      <c r="B954" s="358">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c r="A955" s="358">
        <v>12</v>
      </c>
      <c r="B955" s="358">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c r="A956" s="358">
        <v>13</v>
      </c>
      <c r="B956" s="358">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c r="A957" s="358">
        <v>14</v>
      </c>
      <c r="B957" s="358">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c r="A958" s="358">
        <v>15</v>
      </c>
      <c r="B958" s="358">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c r="A959" s="358">
        <v>16</v>
      </c>
      <c r="B959" s="358">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c r="A960" s="358">
        <v>17</v>
      </c>
      <c r="B960" s="358">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c r="A961" s="358">
        <v>18</v>
      </c>
      <c r="B961" s="358">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c r="A962" s="358">
        <v>19</v>
      </c>
      <c r="B962" s="358">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c r="A963" s="358">
        <v>20</v>
      </c>
      <c r="B963" s="358">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c r="A964" s="358">
        <v>21</v>
      </c>
      <c r="B964" s="358">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c r="A965" s="358">
        <v>22</v>
      </c>
      <c r="B965" s="358">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c r="A966" s="358">
        <v>23</v>
      </c>
      <c r="B966" s="358">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c r="A967" s="358">
        <v>24</v>
      </c>
      <c r="B967" s="358">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c r="A968" s="358">
        <v>25</v>
      </c>
      <c r="B968" s="358">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c r="A969" s="358">
        <v>26</v>
      </c>
      <c r="B969" s="358">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c r="A970" s="358">
        <v>27</v>
      </c>
      <c r="B970" s="358">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c r="A971" s="358">
        <v>28</v>
      </c>
      <c r="B971" s="358">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c r="A972" s="358">
        <v>29</v>
      </c>
      <c r="B972" s="358">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c r="A973" s="358">
        <v>30</v>
      </c>
      <c r="B973" s="358">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c r="A976" s="345"/>
      <c r="B976" s="345"/>
      <c r="C976" s="345" t="s">
        <v>26</v>
      </c>
      <c r="D976" s="345"/>
      <c r="E976" s="345"/>
      <c r="F976" s="345"/>
      <c r="G976" s="345"/>
      <c r="H976" s="345"/>
      <c r="I976" s="345"/>
      <c r="J976" s="137" t="s">
        <v>219</v>
      </c>
      <c r="K976" s="346"/>
      <c r="L976" s="346"/>
      <c r="M976" s="346"/>
      <c r="N976" s="346"/>
      <c r="O976" s="346"/>
      <c r="P976" s="232" t="s">
        <v>195</v>
      </c>
      <c r="Q976" s="232"/>
      <c r="R976" s="232"/>
      <c r="S976" s="232"/>
      <c r="T976" s="232"/>
      <c r="U976" s="232"/>
      <c r="V976" s="232"/>
      <c r="W976" s="232"/>
      <c r="X976" s="232"/>
      <c r="Y976" s="347" t="s">
        <v>217</v>
      </c>
      <c r="Z976" s="348"/>
      <c r="AA976" s="348"/>
      <c r="AB976" s="348"/>
      <c r="AC976" s="137" t="s">
        <v>253</v>
      </c>
      <c r="AD976" s="137"/>
      <c r="AE976" s="137"/>
      <c r="AF976" s="137"/>
      <c r="AG976" s="137"/>
      <c r="AH976" s="347" t="s">
        <v>279</v>
      </c>
      <c r="AI976" s="345"/>
      <c r="AJ976" s="345"/>
      <c r="AK976" s="345"/>
      <c r="AL976" s="345" t="s">
        <v>21</v>
      </c>
      <c r="AM976" s="345"/>
      <c r="AN976" s="345"/>
      <c r="AO976" s="349"/>
      <c r="AP976" s="350" t="s">
        <v>220</v>
      </c>
      <c r="AQ976" s="350"/>
      <c r="AR976" s="350"/>
      <c r="AS976" s="350"/>
      <c r="AT976" s="350"/>
      <c r="AU976" s="350"/>
      <c r="AV976" s="350"/>
      <c r="AW976" s="350"/>
      <c r="AX976" s="350"/>
      <c r="AY976">
        <f t="shared" ref="AY976:AY977" si="121">$AY$974</f>
        <v>1</v>
      </c>
    </row>
    <row r="977" spans="1:51" ht="66" customHeight="1">
      <c r="A977" s="358">
        <v>1</v>
      </c>
      <c r="B977" s="358">
        <v>1</v>
      </c>
      <c r="C977" s="343" t="s">
        <v>676</v>
      </c>
      <c r="D977" s="328"/>
      <c r="E977" s="328"/>
      <c r="F977" s="328"/>
      <c r="G977" s="328"/>
      <c r="H977" s="328"/>
      <c r="I977" s="328"/>
      <c r="J977" s="329">
        <v>6000012070001</v>
      </c>
      <c r="K977" s="330"/>
      <c r="L977" s="330"/>
      <c r="M977" s="330"/>
      <c r="N977" s="330"/>
      <c r="O977" s="330"/>
      <c r="P977" s="344" t="s">
        <v>678</v>
      </c>
      <c r="Q977" s="331"/>
      <c r="R977" s="331"/>
      <c r="S977" s="331"/>
      <c r="T977" s="331"/>
      <c r="U977" s="331"/>
      <c r="V977" s="331"/>
      <c r="W977" s="331"/>
      <c r="X977" s="331"/>
      <c r="Y977" s="332">
        <v>12.2</v>
      </c>
      <c r="Z977" s="333"/>
      <c r="AA977" s="333"/>
      <c r="AB977" s="334"/>
      <c r="AC977" s="335" t="s">
        <v>79</v>
      </c>
      <c r="AD977" s="336"/>
      <c r="AE977" s="336"/>
      <c r="AF977" s="336"/>
      <c r="AG977" s="336"/>
      <c r="AH977" s="351" t="s">
        <v>680</v>
      </c>
      <c r="AI977" s="352"/>
      <c r="AJ977" s="352"/>
      <c r="AK977" s="352"/>
      <c r="AL977" s="339" t="s">
        <v>680</v>
      </c>
      <c r="AM977" s="340"/>
      <c r="AN977" s="340"/>
      <c r="AO977" s="341"/>
      <c r="AP977" s="342" t="s">
        <v>680</v>
      </c>
      <c r="AQ977" s="342"/>
      <c r="AR977" s="342"/>
      <c r="AS977" s="342"/>
      <c r="AT977" s="342"/>
      <c r="AU977" s="342"/>
      <c r="AV977" s="342"/>
      <c r="AW977" s="342"/>
      <c r="AX977" s="342"/>
      <c r="AY977">
        <f t="shared" si="121"/>
        <v>1</v>
      </c>
    </row>
    <row r="978" spans="1:51" ht="30" hidden="1" customHeight="1">
      <c r="A978" s="358">
        <v>2</v>
      </c>
      <c r="B978" s="358">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c r="A979" s="358">
        <v>3</v>
      </c>
      <c r="B979" s="358">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c r="A980" s="358">
        <v>4</v>
      </c>
      <c r="B980" s="358">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c r="A981" s="358">
        <v>5</v>
      </c>
      <c r="B981" s="358">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c r="A982" s="358">
        <v>6</v>
      </c>
      <c r="B982" s="358">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c r="A983" s="358">
        <v>7</v>
      </c>
      <c r="B983" s="358">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c r="A984" s="358">
        <v>8</v>
      </c>
      <c r="B984" s="358">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c r="A985" s="358">
        <v>9</v>
      </c>
      <c r="B985" s="358">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c r="A986" s="358">
        <v>10</v>
      </c>
      <c r="B986" s="358">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c r="A987" s="358">
        <v>11</v>
      </c>
      <c r="B987" s="358">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c r="A988" s="358">
        <v>12</v>
      </c>
      <c r="B988" s="358">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c r="A989" s="358">
        <v>13</v>
      </c>
      <c r="B989" s="358">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c r="A990" s="358">
        <v>14</v>
      </c>
      <c r="B990" s="358">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c r="A991" s="358">
        <v>15</v>
      </c>
      <c r="B991" s="358">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c r="A992" s="358">
        <v>16</v>
      </c>
      <c r="B992" s="358">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c r="A993" s="358">
        <v>17</v>
      </c>
      <c r="B993" s="358">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c r="A994" s="358">
        <v>18</v>
      </c>
      <c r="B994" s="358">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c r="A995" s="358">
        <v>19</v>
      </c>
      <c r="B995" s="358">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c r="A996" s="358">
        <v>20</v>
      </c>
      <c r="B996" s="358">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c r="A997" s="358">
        <v>21</v>
      </c>
      <c r="B997" s="358">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c r="A998" s="358">
        <v>22</v>
      </c>
      <c r="B998" s="358">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c r="A999" s="358">
        <v>23</v>
      </c>
      <c r="B999" s="358">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c r="A1000" s="358">
        <v>24</v>
      </c>
      <c r="B1000" s="358">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c r="A1001" s="358">
        <v>25</v>
      </c>
      <c r="B1001" s="358">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c r="A1002" s="358">
        <v>26</v>
      </c>
      <c r="B1002" s="358">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c r="A1003" s="358">
        <v>27</v>
      </c>
      <c r="B1003" s="358">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c r="A1004" s="358">
        <v>28</v>
      </c>
      <c r="B1004" s="358">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c r="A1005" s="358">
        <v>29</v>
      </c>
      <c r="B1005" s="358">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c r="A1006" s="358">
        <v>30</v>
      </c>
      <c r="B1006" s="358">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customHeight="1">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c r="A1009" s="345"/>
      <c r="B1009" s="345"/>
      <c r="C1009" s="345" t="s">
        <v>26</v>
      </c>
      <c r="D1009" s="345"/>
      <c r="E1009" s="345"/>
      <c r="F1009" s="345"/>
      <c r="G1009" s="345"/>
      <c r="H1009" s="345"/>
      <c r="I1009" s="345"/>
      <c r="J1009" s="137" t="s">
        <v>219</v>
      </c>
      <c r="K1009" s="346"/>
      <c r="L1009" s="346"/>
      <c r="M1009" s="346"/>
      <c r="N1009" s="346"/>
      <c r="O1009" s="346"/>
      <c r="P1009" s="232" t="s">
        <v>195</v>
      </c>
      <c r="Q1009" s="232"/>
      <c r="R1009" s="232"/>
      <c r="S1009" s="232"/>
      <c r="T1009" s="232"/>
      <c r="U1009" s="232"/>
      <c r="V1009" s="232"/>
      <c r="W1009" s="232"/>
      <c r="X1009" s="232"/>
      <c r="Y1009" s="347" t="s">
        <v>217</v>
      </c>
      <c r="Z1009" s="348"/>
      <c r="AA1009" s="348"/>
      <c r="AB1009" s="348"/>
      <c r="AC1009" s="137" t="s">
        <v>253</v>
      </c>
      <c r="AD1009" s="137"/>
      <c r="AE1009" s="137"/>
      <c r="AF1009" s="137"/>
      <c r="AG1009" s="137"/>
      <c r="AH1009" s="347" t="s">
        <v>279</v>
      </c>
      <c r="AI1009" s="345"/>
      <c r="AJ1009" s="345"/>
      <c r="AK1009" s="345"/>
      <c r="AL1009" s="345" t="s">
        <v>21</v>
      </c>
      <c r="AM1009" s="345"/>
      <c r="AN1009" s="345"/>
      <c r="AO1009" s="349"/>
      <c r="AP1009" s="350" t="s">
        <v>220</v>
      </c>
      <c r="AQ1009" s="350"/>
      <c r="AR1009" s="350"/>
      <c r="AS1009" s="350"/>
      <c r="AT1009" s="350"/>
      <c r="AU1009" s="350"/>
      <c r="AV1009" s="350"/>
      <c r="AW1009" s="350"/>
      <c r="AX1009" s="350"/>
      <c r="AY1009">
        <f t="shared" ref="AY1009:AY1010" si="122">$AY$1007</f>
        <v>1</v>
      </c>
    </row>
    <row r="1010" spans="1:51" ht="30" customHeight="1">
      <c r="A1010" s="358">
        <v>1</v>
      </c>
      <c r="B1010" s="358">
        <v>1</v>
      </c>
      <c r="C1010" s="343" t="s">
        <v>674</v>
      </c>
      <c r="D1010" s="328"/>
      <c r="E1010" s="328"/>
      <c r="F1010" s="328"/>
      <c r="G1010" s="328"/>
      <c r="H1010" s="328"/>
      <c r="I1010" s="328"/>
      <c r="J1010" s="329">
        <v>4011101026268</v>
      </c>
      <c r="K1010" s="330"/>
      <c r="L1010" s="330"/>
      <c r="M1010" s="330"/>
      <c r="N1010" s="330"/>
      <c r="O1010" s="330"/>
      <c r="P1010" s="344" t="s">
        <v>675</v>
      </c>
      <c r="Q1010" s="331"/>
      <c r="R1010" s="331"/>
      <c r="S1010" s="331"/>
      <c r="T1010" s="331"/>
      <c r="U1010" s="331"/>
      <c r="V1010" s="331"/>
      <c r="W1010" s="331"/>
      <c r="X1010" s="331"/>
      <c r="Y1010" s="332">
        <v>2.9</v>
      </c>
      <c r="Z1010" s="333"/>
      <c r="AA1010" s="333"/>
      <c r="AB1010" s="334"/>
      <c r="AC1010" s="335" t="s">
        <v>283</v>
      </c>
      <c r="AD1010" s="336"/>
      <c r="AE1010" s="336"/>
      <c r="AF1010" s="336"/>
      <c r="AG1010" s="336"/>
      <c r="AH1010" s="351">
        <v>1</v>
      </c>
      <c r="AI1010" s="352"/>
      <c r="AJ1010" s="352"/>
      <c r="AK1010" s="352"/>
      <c r="AL1010" s="339">
        <v>73</v>
      </c>
      <c r="AM1010" s="340"/>
      <c r="AN1010" s="340"/>
      <c r="AO1010" s="341"/>
      <c r="AP1010" s="342" t="s">
        <v>680</v>
      </c>
      <c r="AQ1010" s="342"/>
      <c r="AR1010" s="342"/>
      <c r="AS1010" s="342"/>
      <c r="AT1010" s="342"/>
      <c r="AU1010" s="342"/>
      <c r="AV1010" s="342"/>
      <c r="AW1010" s="342"/>
      <c r="AX1010" s="342"/>
      <c r="AY1010">
        <f t="shared" si="122"/>
        <v>1</v>
      </c>
    </row>
    <row r="1011" spans="1:51" ht="30" hidden="1" customHeight="1">
      <c r="A1011" s="358">
        <v>2</v>
      </c>
      <c r="B1011" s="358">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c r="A1012" s="358">
        <v>3</v>
      </c>
      <c r="B1012" s="358">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c r="A1013" s="358">
        <v>4</v>
      </c>
      <c r="B1013" s="358">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c r="A1014" s="358">
        <v>5</v>
      </c>
      <c r="B1014" s="358">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c r="A1015" s="358">
        <v>6</v>
      </c>
      <c r="B1015" s="358">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c r="A1016" s="358">
        <v>7</v>
      </c>
      <c r="B1016" s="358">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c r="A1017" s="358">
        <v>8</v>
      </c>
      <c r="B1017" s="358">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c r="A1018" s="358">
        <v>9</v>
      </c>
      <c r="B1018" s="358">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c r="A1019" s="358">
        <v>10</v>
      </c>
      <c r="B1019" s="358">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29.25" hidden="1" customHeight="1">
      <c r="A1020" s="358">
        <v>11</v>
      </c>
      <c r="B1020" s="358">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c r="A1021" s="358">
        <v>12</v>
      </c>
      <c r="B1021" s="358">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c r="A1022" s="358">
        <v>13</v>
      </c>
      <c r="B1022" s="358">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c r="A1023" s="358">
        <v>14</v>
      </c>
      <c r="B1023" s="358">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c r="A1024" s="358">
        <v>15</v>
      </c>
      <c r="B1024" s="358">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c r="A1025" s="358">
        <v>16</v>
      </c>
      <c r="B1025" s="358">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c r="A1026" s="358">
        <v>17</v>
      </c>
      <c r="B1026" s="358">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c r="A1027" s="358">
        <v>18</v>
      </c>
      <c r="B1027" s="358">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c r="A1028" s="358">
        <v>19</v>
      </c>
      <c r="B1028" s="358">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c r="A1029" s="358">
        <v>20</v>
      </c>
      <c r="B1029" s="358">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c r="A1030" s="358">
        <v>21</v>
      </c>
      <c r="B1030" s="358">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c r="A1031" s="358">
        <v>22</v>
      </c>
      <c r="B1031" s="358">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c r="A1032" s="358">
        <v>23</v>
      </c>
      <c r="B1032" s="358">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c r="A1033" s="358">
        <v>24</v>
      </c>
      <c r="B1033" s="358">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c r="A1034" s="358">
        <v>25</v>
      </c>
      <c r="B1034" s="358">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c r="A1035" s="358">
        <v>26</v>
      </c>
      <c r="B1035" s="358">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c r="A1036" s="358">
        <v>27</v>
      </c>
      <c r="B1036" s="358">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c r="A1037" s="358">
        <v>28</v>
      </c>
      <c r="B1037" s="358">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c r="A1038" s="358">
        <v>29</v>
      </c>
      <c r="B1038" s="358">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c r="A1039" s="358">
        <v>30</v>
      </c>
      <c r="B1039" s="358">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customHeight="1">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c r="A1042" s="345"/>
      <c r="B1042" s="345"/>
      <c r="C1042" s="345" t="s">
        <v>26</v>
      </c>
      <c r="D1042" s="345"/>
      <c r="E1042" s="345"/>
      <c r="F1042" s="345"/>
      <c r="G1042" s="345"/>
      <c r="H1042" s="345"/>
      <c r="I1042" s="345"/>
      <c r="J1042" s="137" t="s">
        <v>219</v>
      </c>
      <c r="K1042" s="346"/>
      <c r="L1042" s="346"/>
      <c r="M1042" s="346"/>
      <c r="N1042" s="346"/>
      <c r="O1042" s="346"/>
      <c r="P1042" s="232" t="s">
        <v>195</v>
      </c>
      <c r="Q1042" s="232"/>
      <c r="R1042" s="232"/>
      <c r="S1042" s="232"/>
      <c r="T1042" s="232"/>
      <c r="U1042" s="232"/>
      <c r="V1042" s="232"/>
      <c r="W1042" s="232"/>
      <c r="X1042" s="232"/>
      <c r="Y1042" s="347" t="s">
        <v>217</v>
      </c>
      <c r="Z1042" s="348"/>
      <c r="AA1042" s="348"/>
      <c r="AB1042" s="348"/>
      <c r="AC1042" s="137" t="s">
        <v>253</v>
      </c>
      <c r="AD1042" s="137"/>
      <c r="AE1042" s="137"/>
      <c r="AF1042" s="137"/>
      <c r="AG1042" s="137"/>
      <c r="AH1042" s="347" t="s">
        <v>279</v>
      </c>
      <c r="AI1042" s="345"/>
      <c r="AJ1042" s="345"/>
      <c r="AK1042" s="345"/>
      <c r="AL1042" s="345" t="s">
        <v>21</v>
      </c>
      <c r="AM1042" s="345"/>
      <c r="AN1042" s="345"/>
      <c r="AO1042" s="349"/>
      <c r="AP1042" s="350" t="s">
        <v>220</v>
      </c>
      <c r="AQ1042" s="350"/>
      <c r="AR1042" s="350"/>
      <c r="AS1042" s="350"/>
      <c r="AT1042" s="350"/>
      <c r="AU1042" s="350"/>
      <c r="AV1042" s="350"/>
      <c r="AW1042" s="350"/>
      <c r="AX1042" s="350"/>
      <c r="AY1042">
        <f t="shared" ref="AY1042:AY1043" si="123">$AY$1040</f>
        <v>1</v>
      </c>
    </row>
    <row r="1043" spans="1:51" ht="49.5" customHeight="1">
      <c r="A1043" s="358">
        <v>1</v>
      </c>
      <c r="B1043" s="358">
        <v>1</v>
      </c>
      <c r="C1043" s="343" t="s">
        <v>732</v>
      </c>
      <c r="D1043" s="328"/>
      <c r="E1043" s="328"/>
      <c r="F1043" s="328"/>
      <c r="G1043" s="328"/>
      <c r="H1043" s="328"/>
      <c r="I1043" s="328"/>
      <c r="J1043" s="329" t="s">
        <v>734</v>
      </c>
      <c r="K1043" s="330"/>
      <c r="L1043" s="330"/>
      <c r="M1043" s="330"/>
      <c r="N1043" s="330"/>
      <c r="O1043" s="330"/>
      <c r="P1043" s="344" t="s">
        <v>733</v>
      </c>
      <c r="Q1043" s="331"/>
      <c r="R1043" s="331"/>
      <c r="S1043" s="331"/>
      <c r="T1043" s="331"/>
      <c r="U1043" s="331"/>
      <c r="V1043" s="331"/>
      <c r="W1043" s="331"/>
      <c r="X1043" s="331"/>
      <c r="Y1043" s="332">
        <v>1</v>
      </c>
      <c r="Z1043" s="333"/>
      <c r="AA1043" s="333"/>
      <c r="AB1043" s="334"/>
      <c r="AC1043" s="335" t="s">
        <v>79</v>
      </c>
      <c r="AD1043" s="336"/>
      <c r="AE1043" s="336"/>
      <c r="AF1043" s="336"/>
      <c r="AG1043" s="336"/>
      <c r="AH1043" s="351" t="s">
        <v>734</v>
      </c>
      <c r="AI1043" s="352"/>
      <c r="AJ1043" s="352"/>
      <c r="AK1043" s="352"/>
      <c r="AL1043" s="339" t="s">
        <v>734</v>
      </c>
      <c r="AM1043" s="340"/>
      <c r="AN1043" s="340"/>
      <c r="AO1043" s="341"/>
      <c r="AP1043" s="342" t="s">
        <v>734</v>
      </c>
      <c r="AQ1043" s="342"/>
      <c r="AR1043" s="342"/>
      <c r="AS1043" s="342"/>
      <c r="AT1043" s="342"/>
      <c r="AU1043" s="342"/>
      <c r="AV1043" s="342"/>
      <c r="AW1043" s="342"/>
      <c r="AX1043" s="342"/>
      <c r="AY1043">
        <f t="shared" si="123"/>
        <v>1</v>
      </c>
    </row>
    <row r="1044" spans="1:51" ht="30" customHeight="1">
      <c r="A1044" s="358">
        <v>2</v>
      </c>
      <c r="B1044" s="358">
        <v>1</v>
      </c>
      <c r="C1044" s="343" t="s">
        <v>735</v>
      </c>
      <c r="D1044" s="328"/>
      <c r="E1044" s="328"/>
      <c r="F1044" s="328"/>
      <c r="G1044" s="328"/>
      <c r="H1044" s="328"/>
      <c r="I1044" s="328"/>
      <c r="J1044" s="329">
        <v>7010001105955</v>
      </c>
      <c r="K1044" s="330"/>
      <c r="L1044" s="330"/>
      <c r="M1044" s="330"/>
      <c r="N1044" s="330"/>
      <c r="O1044" s="330"/>
      <c r="P1044" s="344" t="s">
        <v>736</v>
      </c>
      <c r="Q1044" s="331"/>
      <c r="R1044" s="331"/>
      <c r="S1044" s="331"/>
      <c r="T1044" s="331"/>
      <c r="U1044" s="331"/>
      <c r="V1044" s="331"/>
      <c r="W1044" s="331"/>
      <c r="X1044" s="331"/>
      <c r="Y1044" s="332">
        <v>0.7</v>
      </c>
      <c r="Z1044" s="333"/>
      <c r="AA1044" s="333"/>
      <c r="AB1044" s="334"/>
      <c r="AC1044" s="335" t="s">
        <v>289</v>
      </c>
      <c r="AD1044" s="336"/>
      <c r="AE1044" s="336"/>
      <c r="AF1044" s="336"/>
      <c r="AG1044" s="336"/>
      <c r="AH1044" s="351" t="s">
        <v>734</v>
      </c>
      <c r="AI1044" s="352"/>
      <c r="AJ1044" s="352"/>
      <c r="AK1044" s="352"/>
      <c r="AL1044" s="339" t="s">
        <v>734</v>
      </c>
      <c r="AM1044" s="340"/>
      <c r="AN1044" s="340"/>
      <c r="AO1044" s="341"/>
      <c r="AP1044" s="342" t="s">
        <v>734</v>
      </c>
      <c r="AQ1044" s="342"/>
      <c r="AR1044" s="342"/>
      <c r="AS1044" s="342"/>
      <c r="AT1044" s="342"/>
      <c r="AU1044" s="342"/>
      <c r="AV1044" s="342"/>
      <c r="AW1044" s="342"/>
      <c r="AX1044" s="342"/>
      <c r="AY1044">
        <f>COUNTA($C$1044)</f>
        <v>1</v>
      </c>
    </row>
    <row r="1045" spans="1:51" ht="30" customHeight="1">
      <c r="A1045" s="358">
        <v>3</v>
      </c>
      <c r="B1045" s="358">
        <v>1</v>
      </c>
      <c r="C1045" s="343" t="s">
        <v>737</v>
      </c>
      <c r="D1045" s="328"/>
      <c r="E1045" s="328"/>
      <c r="F1045" s="328"/>
      <c r="G1045" s="328"/>
      <c r="H1045" s="328"/>
      <c r="I1045" s="328"/>
      <c r="J1045" s="329" t="s">
        <v>734</v>
      </c>
      <c r="K1045" s="330"/>
      <c r="L1045" s="330"/>
      <c r="M1045" s="330"/>
      <c r="N1045" s="330"/>
      <c r="O1045" s="330"/>
      <c r="P1045" s="344" t="s">
        <v>738</v>
      </c>
      <c r="Q1045" s="331"/>
      <c r="R1045" s="331"/>
      <c r="S1045" s="331"/>
      <c r="T1045" s="331"/>
      <c r="U1045" s="331"/>
      <c r="V1045" s="331"/>
      <c r="W1045" s="331"/>
      <c r="X1045" s="331"/>
      <c r="Y1045" s="332">
        <v>0.1</v>
      </c>
      <c r="Z1045" s="333"/>
      <c r="AA1045" s="333"/>
      <c r="AB1045" s="334"/>
      <c r="AC1045" s="335" t="s">
        <v>79</v>
      </c>
      <c r="AD1045" s="336"/>
      <c r="AE1045" s="336"/>
      <c r="AF1045" s="336"/>
      <c r="AG1045" s="336"/>
      <c r="AH1045" s="351" t="s">
        <v>734</v>
      </c>
      <c r="AI1045" s="352"/>
      <c r="AJ1045" s="352"/>
      <c r="AK1045" s="352"/>
      <c r="AL1045" s="339" t="s">
        <v>734</v>
      </c>
      <c r="AM1045" s="340"/>
      <c r="AN1045" s="340"/>
      <c r="AO1045" s="341"/>
      <c r="AP1045" s="342" t="s">
        <v>734</v>
      </c>
      <c r="AQ1045" s="342"/>
      <c r="AR1045" s="342"/>
      <c r="AS1045" s="342"/>
      <c r="AT1045" s="342"/>
      <c r="AU1045" s="342"/>
      <c r="AV1045" s="342"/>
      <c r="AW1045" s="342"/>
      <c r="AX1045" s="342"/>
      <c r="AY1045">
        <f>COUNTA($C$1045)</f>
        <v>1</v>
      </c>
    </row>
    <row r="1046" spans="1:51" ht="30" customHeight="1">
      <c r="A1046" s="358">
        <v>4</v>
      </c>
      <c r="B1046" s="358">
        <v>1</v>
      </c>
      <c r="C1046" s="343" t="s">
        <v>739</v>
      </c>
      <c r="D1046" s="328"/>
      <c r="E1046" s="328"/>
      <c r="F1046" s="328"/>
      <c r="G1046" s="328"/>
      <c r="H1046" s="328"/>
      <c r="I1046" s="328"/>
      <c r="J1046" s="329" t="s">
        <v>734</v>
      </c>
      <c r="K1046" s="330"/>
      <c r="L1046" s="330"/>
      <c r="M1046" s="330"/>
      <c r="N1046" s="330"/>
      <c r="O1046" s="330"/>
      <c r="P1046" s="344" t="s">
        <v>738</v>
      </c>
      <c r="Q1046" s="331"/>
      <c r="R1046" s="331"/>
      <c r="S1046" s="331"/>
      <c r="T1046" s="331"/>
      <c r="U1046" s="331"/>
      <c r="V1046" s="331"/>
      <c r="W1046" s="331"/>
      <c r="X1046" s="331"/>
      <c r="Y1046" s="332">
        <v>0.1</v>
      </c>
      <c r="Z1046" s="333"/>
      <c r="AA1046" s="333"/>
      <c r="AB1046" s="334"/>
      <c r="AC1046" s="335" t="s">
        <v>79</v>
      </c>
      <c r="AD1046" s="336"/>
      <c r="AE1046" s="336"/>
      <c r="AF1046" s="336"/>
      <c r="AG1046" s="336"/>
      <c r="AH1046" s="351" t="s">
        <v>734</v>
      </c>
      <c r="AI1046" s="352"/>
      <c r="AJ1046" s="352"/>
      <c r="AK1046" s="352"/>
      <c r="AL1046" s="339" t="s">
        <v>734</v>
      </c>
      <c r="AM1046" s="340"/>
      <c r="AN1046" s="340"/>
      <c r="AO1046" s="341"/>
      <c r="AP1046" s="342" t="s">
        <v>734</v>
      </c>
      <c r="AQ1046" s="342"/>
      <c r="AR1046" s="342"/>
      <c r="AS1046" s="342"/>
      <c r="AT1046" s="342"/>
      <c r="AU1046" s="342"/>
      <c r="AV1046" s="342"/>
      <c r="AW1046" s="342"/>
      <c r="AX1046" s="342"/>
      <c r="AY1046">
        <f>COUNTA($C$1046)</f>
        <v>1</v>
      </c>
    </row>
    <row r="1047" spans="1:51" ht="30" customHeight="1">
      <c r="A1047" s="358">
        <v>5</v>
      </c>
      <c r="B1047" s="358">
        <v>1</v>
      </c>
      <c r="C1047" s="343" t="s">
        <v>740</v>
      </c>
      <c r="D1047" s="328"/>
      <c r="E1047" s="328"/>
      <c r="F1047" s="328"/>
      <c r="G1047" s="328"/>
      <c r="H1047" s="328"/>
      <c r="I1047" s="328"/>
      <c r="J1047" s="329" t="s">
        <v>734</v>
      </c>
      <c r="K1047" s="330"/>
      <c r="L1047" s="330"/>
      <c r="M1047" s="330"/>
      <c r="N1047" s="330"/>
      <c r="O1047" s="330"/>
      <c r="P1047" s="344" t="s">
        <v>738</v>
      </c>
      <c r="Q1047" s="331"/>
      <c r="R1047" s="331"/>
      <c r="S1047" s="331"/>
      <c r="T1047" s="331"/>
      <c r="U1047" s="331"/>
      <c r="V1047" s="331"/>
      <c r="W1047" s="331"/>
      <c r="X1047" s="331"/>
      <c r="Y1047" s="332">
        <v>0.1</v>
      </c>
      <c r="Z1047" s="333"/>
      <c r="AA1047" s="333"/>
      <c r="AB1047" s="334"/>
      <c r="AC1047" s="335" t="s">
        <v>79</v>
      </c>
      <c r="AD1047" s="336"/>
      <c r="AE1047" s="336"/>
      <c r="AF1047" s="336"/>
      <c r="AG1047" s="336"/>
      <c r="AH1047" s="351" t="s">
        <v>734</v>
      </c>
      <c r="AI1047" s="352"/>
      <c r="AJ1047" s="352"/>
      <c r="AK1047" s="352"/>
      <c r="AL1047" s="339" t="s">
        <v>734</v>
      </c>
      <c r="AM1047" s="340"/>
      <c r="AN1047" s="340"/>
      <c r="AO1047" s="341"/>
      <c r="AP1047" s="342" t="s">
        <v>734</v>
      </c>
      <c r="AQ1047" s="342"/>
      <c r="AR1047" s="342"/>
      <c r="AS1047" s="342"/>
      <c r="AT1047" s="342"/>
      <c r="AU1047" s="342"/>
      <c r="AV1047" s="342"/>
      <c r="AW1047" s="342"/>
      <c r="AX1047" s="342"/>
      <c r="AY1047">
        <f>COUNTA($C$1047)</f>
        <v>1</v>
      </c>
    </row>
    <row r="1048" spans="1:51" ht="30" customHeight="1">
      <c r="A1048" s="358">
        <v>6</v>
      </c>
      <c r="B1048" s="358">
        <v>1</v>
      </c>
      <c r="C1048" s="343" t="s">
        <v>741</v>
      </c>
      <c r="D1048" s="328"/>
      <c r="E1048" s="328"/>
      <c r="F1048" s="328"/>
      <c r="G1048" s="328"/>
      <c r="H1048" s="328"/>
      <c r="I1048" s="328"/>
      <c r="J1048" s="329" t="s">
        <v>734</v>
      </c>
      <c r="K1048" s="330"/>
      <c r="L1048" s="330"/>
      <c r="M1048" s="330"/>
      <c r="N1048" s="330"/>
      <c r="O1048" s="330"/>
      <c r="P1048" s="344" t="s">
        <v>738</v>
      </c>
      <c r="Q1048" s="331"/>
      <c r="R1048" s="331"/>
      <c r="S1048" s="331"/>
      <c r="T1048" s="331"/>
      <c r="U1048" s="331"/>
      <c r="V1048" s="331"/>
      <c r="W1048" s="331"/>
      <c r="X1048" s="331"/>
      <c r="Y1048" s="332">
        <v>0.1</v>
      </c>
      <c r="Z1048" s="333"/>
      <c r="AA1048" s="333"/>
      <c r="AB1048" s="334"/>
      <c r="AC1048" s="335" t="s">
        <v>79</v>
      </c>
      <c r="AD1048" s="336"/>
      <c r="AE1048" s="336"/>
      <c r="AF1048" s="336"/>
      <c r="AG1048" s="336"/>
      <c r="AH1048" s="351" t="s">
        <v>734</v>
      </c>
      <c r="AI1048" s="352"/>
      <c r="AJ1048" s="352"/>
      <c r="AK1048" s="352"/>
      <c r="AL1048" s="339" t="s">
        <v>734</v>
      </c>
      <c r="AM1048" s="340"/>
      <c r="AN1048" s="340"/>
      <c r="AO1048" s="341"/>
      <c r="AP1048" s="342" t="s">
        <v>734</v>
      </c>
      <c r="AQ1048" s="342"/>
      <c r="AR1048" s="342"/>
      <c r="AS1048" s="342"/>
      <c r="AT1048" s="342"/>
      <c r="AU1048" s="342"/>
      <c r="AV1048" s="342"/>
      <c r="AW1048" s="342"/>
      <c r="AX1048" s="342"/>
      <c r="AY1048">
        <f>COUNTA($C$1048)</f>
        <v>1</v>
      </c>
    </row>
    <row r="1049" spans="1:51" ht="30" customHeight="1">
      <c r="A1049" s="358">
        <v>7</v>
      </c>
      <c r="B1049" s="358">
        <v>1</v>
      </c>
      <c r="C1049" s="343" t="s">
        <v>742</v>
      </c>
      <c r="D1049" s="328"/>
      <c r="E1049" s="328"/>
      <c r="F1049" s="328"/>
      <c r="G1049" s="328"/>
      <c r="H1049" s="328"/>
      <c r="I1049" s="328"/>
      <c r="J1049" s="329" t="s">
        <v>734</v>
      </c>
      <c r="K1049" s="330"/>
      <c r="L1049" s="330"/>
      <c r="M1049" s="330"/>
      <c r="N1049" s="330"/>
      <c r="O1049" s="330"/>
      <c r="P1049" s="344" t="s">
        <v>738</v>
      </c>
      <c r="Q1049" s="331"/>
      <c r="R1049" s="331"/>
      <c r="S1049" s="331"/>
      <c r="T1049" s="331"/>
      <c r="U1049" s="331"/>
      <c r="V1049" s="331"/>
      <c r="W1049" s="331"/>
      <c r="X1049" s="331"/>
      <c r="Y1049" s="332">
        <v>0.1</v>
      </c>
      <c r="Z1049" s="333"/>
      <c r="AA1049" s="333"/>
      <c r="AB1049" s="334"/>
      <c r="AC1049" s="335" t="s">
        <v>79</v>
      </c>
      <c r="AD1049" s="336"/>
      <c r="AE1049" s="336"/>
      <c r="AF1049" s="336"/>
      <c r="AG1049" s="336"/>
      <c r="AH1049" s="351" t="s">
        <v>734</v>
      </c>
      <c r="AI1049" s="352"/>
      <c r="AJ1049" s="352"/>
      <c r="AK1049" s="352"/>
      <c r="AL1049" s="339" t="s">
        <v>734</v>
      </c>
      <c r="AM1049" s="340"/>
      <c r="AN1049" s="340"/>
      <c r="AO1049" s="341"/>
      <c r="AP1049" s="342" t="s">
        <v>734</v>
      </c>
      <c r="AQ1049" s="342"/>
      <c r="AR1049" s="342"/>
      <c r="AS1049" s="342"/>
      <c r="AT1049" s="342"/>
      <c r="AU1049" s="342"/>
      <c r="AV1049" s="342"/>
      <c r="AW1049" s="342"/>
      <c r="AX1049" s="342"/>
      <c r="AY1049">
        <f>COUNTA($C$1049)</f>
        <v>1</v>
      </c>
    </row>
    <row r="1050" spans="1:51" ht="30" customHeight="1">
      <c r="A1050" s="358">
        <v>8</v>
      </c>
      <c r="B1050" s="358">
        <v>1</v>
      </c>
      <c r="C1050" s="343" t="s">
        <v>743</v>
      </c>
      <c r="D1050" s="328"/>
      <c r="E1050" s="328"/>
      <c r="F1050" s="328"/>
      <c r="G1050" s="328"/>
      <c r="H1050" s="328"/>
      <c r="I1050" s="328"/>
      <c r="J1050" s="329" t="s">
        <v>734</v>
      </c>
      <c r="K1050" s="330"/>
      <c r="L1050" s="330"/>
      <c r="M1050" s="330"/>
      <c r="N1050" s="330"/>
      <c r="O1050" s="330"/>
      <c r="P1050" s="344" t="s">
        <v>738</v>
      </c>
      <c r="Q1050" s="331"/>
      <c r="R1050" s="331"/>
      <c r="S1050" s="331"/>
      <c r="T1050" s="331"/>
      <c r="U1050" s="331"/>
      <c r="V1050" s="331"/>
      <c r="W1050" s="331"/>
      <c r="X1050" s="331"/>
      <c r="Y1050" s="332">
        <v>0.1</v>
      </c>
      <c r="Z1050" s="333"/>
      <c r="AA1050" s="333"/>
      <c r="AB1050" s="334"/>
      <c r="AC1050" s="335" t="s">
        <v>79</v>
      </c>
      <c r="AD1050" s="336"/>
      <c r="AE1050" s="336"/>
      <c r="AF1050" s="336"/>
      <c r="AG1050" s="336"/>
      <c r="AH1050" s="351" t="s">
        <v>734</v>
      </c>
      <c r="AI1050" s="352"/>
      <c r="AJ1050" s="352"/>
      <c r="AK1050" s="352"/>
      <c r="AL1050" s="339" t="s">
        <v>734</v>
      </c>
      <c r="AM1050" s="340"/>
      <c r="AN1050" s="340"/>
      <c r="AO1050" s="341"/>
      <c r="AP1050" s="342" t="s">
        <v>734</v>
      </c>
      <c r="AQ1050" s="342"/>
      <c r="AR1050" s="342"/>
      <c r="AS1050" s="342"/>
      <c r="AT1050" s="342"/>
      <c r="AU1050" s="342"/>
      <c r="AV1050" s="342"/>
      <c r="AW1050" s="342"/>
      <c r="AX1050" s="342"/>
      <c r="AY1050">
        <f>COUNTA($C$1050)</f>
        <v>1</v>
      </c>
    </row>
    <row r="1051" spans="1:51" ht="30" customHeight="1">
      <c r="A1051" s="358">
        <v>9</v>
      </c>
      <c r="B1051" s="358">
        <v>1</v>
      </c>
      <c r="C1051" s="343" t="s">
        <v>744</v>
      </c>
      <c r="D1051" s="328"/>
      <c r="E1051" s="328"/>
      <c r="F1051" s="328"/>
      <c r="G1051" s="328"/>
      <c r="H1051" s="328"/>
      <c r="I1051" s="328"/>
      <c r="J1051" s="329" t="s">
        <v>734</v>
      </c>
      <c r="K1051" s="330"/>
      <c r="L1051" s="330"/>
      <c r="M1051" s="330"/>
      <c r="N1051" s="330"/>
      <c r="O1051" s="330"/>
      <c r="P1051" s="344" t="s">
        <v>738</v>
      </c>
      <c r="Q1051" s="331"/>
      <c r="R1051" s="331"/>
      <c r="S1051" s="331"/>
      <c r="T1051" s="331"/>
      <c r="U1051" s="331"/>
      <c r="V1051" s="331"/>
      <c r="W1051" s="331"/>
      <c r="X1051" s="331"/>
      <c r="Y1051" s="332">
        <v>0.1</v>
      </c>
      <c r="Z1051" s="333"/>
      <c r="AA1051" s="333"/>
      <c r="AB1051" s="334"/>
      <c r="AC1051" s="335" t="s">
        <v>79</v>
      </c>
      <c r="AD1051" s="336"/>
      <c r="AE1051" s="336"/>
      <c r="AF1051" s="336"/>
      <c r="AG1051" s="336"/>
      <c r="AH1051" s="351" t="s">
        <v>734</v>
      </c>
      <c r="AI1051" s="352"/>
      <c r="AJ1051" s="352"/>
      <c r="AK1051" s="352"/>
      <c r="AL1051" s="339" t="s">
        <v>734</v>
      </c>
      <c r="AM1051" s="340"/>
      <c r="AN1051" s="340"/>
      <c r="AO1051" s="341"/>
      <c r="AP1051" s="342" t="s">
        <v>734</v>
      </c>
      <c r="AQ1051" s="342"/>
      <c r="AR1051" s="342"/>
      <c r="AS1051" s="342"/>
      <c r="AT1051" s="342"/>
      <c r="AU1051" s="342"/>
      <c r="AV1051" s="342"/>
      <c r="AW1051" s="342"/>
      <c r="AX1051" s="342"/>
      <c r="AY1051">
        <f>COUNTA($C$1051)</f>
        <v>1</v>
      </c>
    </row>
    <row r="1052" spans="1:51" ht="30" customHeight="1">
      <c r="A1052" s="358">
        <v>10</v>
      </c>
      <c r="B1052" s="358">
        <v>1</v>
      </c>
      <c r="C1052" s="343" t="s">
        <v>745</v>
      </c>
      <c r="D1052" s="328"/>
      <c r="E1052" s="328"/>
      <c r="F1052" s="328"/>
      <c r="G1052" s="328"/>
      <c r="H1052" s="328"/>
      <c r="I1052" s="328"/>
      <c r="J1052" s="329">
        <v>1010001141543</v>
      </c>
      <c r="K1052" s="330"/>
      <c r="L1052" s="330"/>
      <c r="M1052" s="330"/>
      <c r="N1052" s="330"/>
      <c r="O1052" s="330"/>
      <c r="P1052" s="344" t="s">
        <v>746</v>
      </c>
      <c r="Q1052" s="331"/>
      <c r="R1052" s="331"/>
      <c r="S1052" s="331"/>
      <c r="T1052" s="331"/>
      <c r="U1052" s="331"/>
      <c r="V1052" s="331"/>
      <c r="W1052" s="331"/>
      <c r="X1052" s="331"/>
      <c r="Y1052" s="332">
        <v>0.1</v>
      </c>
      <c r="Z1052" s="333"/>
      <c r="AA1052" s="333"/>
      <c r="AB1052" s="334"/>
      <c r="AC1052" s="335" t="s">
        <v>289</v>
      </c>
      <c r="AD1052" s="336"/>
      <c r="AE1052" s="336"/>
      <c r="AF1052" s="336"/>
      <c r="AG1052" s="336"/>
      <c r="AH1052" s="351" t="s">
        <v>734</v>
      </c>
      <c r="AI1052" s="352"/>
      <c r="AJ1052" s="352"/>
      <c r="AK1052" s="352"/>
      <c r="AL1052" s="339" t="s">
        <v>734</v>
      </c>
      <c r="AM1052" s="340"/>
      <c r="AN1052" s="340"/>
      <c r="AO1052" s="341"/>
      <c r="AP1052" s="342" t="s">
        <v>734</v>
      </c>
      <c r="AQ1052" s="342"/>
      <c r="AR1052" s="342"/>
      <c r="AS1052" s="342"/>
      <c r="AT1052" s="342"/>
      <c r="AU1052" s="342"/>
      <c r="AV1052" s="342"/>
      <c r="AW1052" s="342"/>
      <c r="AX1052" s="342"/>
      <c r="AY1052">
        <f>COUNTA($C$1052)</f>
        <v>1</v>
      </c>
    </row>
    <row r="1053" spans="1:51" ht="30" hidden="1" customHeight="1">
      <c r="A1053" s="358">
        <v>11</v>
      </c>
      <c r="B1053" s="358">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c r="A1054" s="358">
        <v>12</v>
      </c>
      <c r="B1054" s="358">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c r="A1055" s="358">
        <v>13</v>
      </c>
      <c r="B1055" s="358">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c r="A1056" s="358">
        <v>14</v>
      </c>
      <c r="B1056" s="358">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c r="A1057" s="358">
        <v>15</v>
      </c>
      <c r="B1057" s="358">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c r="A1058" s="358">
        <v>16</v>
      </c>
      <c r="B1058" s="358">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c r="A1059" s="358">
        <v>17</v>
      </c>
      <c r="B1059" s="358">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c r="A1060" s="358">
        <v>18</v>
      </c>
      <c r="B1060" s="358">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c r="A1061" s="358">
        <v>19</v>
      </c>
      <c r="B1061" s="358">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c r="A1062" s="358">
        <v>20</v>
      </c>
      <c r="B1062" s="358">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c r="A1063" s="358">
        <v>21</v>
      </c>
      <c r="B1063" s="358">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c r="A1064" s="358">
        <v>22</v>
      </c>
      <c r="B1064" s="358">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c r="A1065" s="358">
        <v>23</v>
      </c>
      <c r="B1065" s="358">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c r="A1066" s="358">
        <v>24</v>
      </c>
      <c r="B1066" s="358">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c r="A1067" s="358">
        <v>25</v>
      </c>
      <c r="B1067" s="358">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c r="A1068" s="358">
        <v>26</v>
      </c>
      <c r="B1068" s="358">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c r="A1069" s="358">
        <v>27</v>
      </c>
      <c r="B1069" s="358">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c r="A1070" s="358">
        <v>28</v>
      </c>
      <c r="B1070" s="358">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c r="A1071" s="358">
        <v>29</v>
      </c>
      <c r="B1071" s="358">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c r="A1072" s="358">
        <v>30</v>
      </c>
      <c r="B1072" s="358">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customHeight="1">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c r="A1075" s="345"/>
      <c r="B1075" s="345"/>
      <c r="C1075" s="345" t="s">
        <v>26</v>
      </c>
      <c r="D1075" s="345"/>
      <c r="E1075" s="345"/>
      <c r="F1075" s="345"/>
      <c r="G1075" s="345"/>
      <c r="H1075" s="345"/>
      <c r="I1075" s="345"/>
      <c r="J1075" s="137" t="s">
        <v>219</v>
      </c>
      <c r="K1075" s="346"/>
      <c r="L1075" s="346"/>
      <c r="M1075" s="346"/>
      <c r="N1075" s="346"/>
      <c r="O1075" s="346"/>
      <c r="P1075" s="232" t="s">
        <v>195</v>
      </c>
      <c r="Q1075" s="232"/>
      <c r="R1075" s="232"/>
      <c r="S1075" s="232"/>
      <c r="T1075" s="232"/>
      <c r="U1075" s="232"/>
      <c r="V1075" s="232"/>
      <c r="W1075" s="232"/>
      <c r="X1075" s="232"/>
      <c r="Y1075" s="347" t="s">
        <v>217</v>
      </c>
      <c r="Z1075" s="348"/>
      <c r="AA1075" s="348"/>
      <c r="AB1075" s="348"/>
      <c r="AC1075" s="137" t="s">
        <v>253</v>
      </c>
      <c r="AD1075" s="137"/>
      <c r="AE1075" s="137"/>
      <c r="AF1075" s="137"/>
      <c r="AG1075" s="137"/>
      <c r="AH1075" s="347" t="s">
        <v>279</v>
      </c>
      <c r="AI1075" s="345"/>
      <c r="AJ1075" s="345"/>
      <c r="AK1075" s="345"/>
      <c r="AL1075" s="345" t="s">
        <v>21</v>
      </c>
      <c r="AM1075" s="345"/>
      <c r="AN1075" s="345"/>
      <c r="AO1075" s="349"/>
      <c r="AP1075" s="350" t="s">
        <v>220</v>
      </c>
      <c r="AQ1075" s="350"/>
      <c r="AR1075" s="350"/>
      <c r="AS1075" s="350"/>
      <c r="AT1075" s="350"/>
      <c r="AU1075" s="350"/>
      <c r="AV1075" s="350"/>
      <c r="AW1075" s="350"/>
      <c r="AX1075" s="350"/>
      <c r="AY1075">
        <f t="shared" ref="AY1075:AY1076" si="124">$AY$1073</f>
        <v>1</v>
      </c>
    </row>
    <row r="1076" spans="1:51" ht="54.95" customHeight="1">
      <c r="A1076" s="358">
        <v>1</v>
      </c>
      <c r="B1076" s="358">
        <v>1</v>
      </c>
      <c r="C1076" s="343" t="s">
        <v>768</v>
      </c>
      <c r="D1076" s="328"/>
      <c r="E1076" s="328"/>
      <c r="F1076" s="328"/>
      <c r="G1076" s="328"/>
      <c r="H1076" s="328"/>
      <c r="I1076" s="328"/>
      <c r="J1076" s="329">
        <v>3010005007409</v>
      </c>
      <c r="K1076" s="330"/>
      <c r="L1076" s="330"/>
      <c r="M1076" s="330"/>
      <c r="N1076" s="330"/>
      <c r="O1076" s="330"/>
      <c r="P1076" s="344" t="s">
        <v>773</v>
      </c>
      <c r="Q1076" s="331"/>
      <c r="R1076" s="331"/>
      <c r="S1076" s="331"/>
      <c r="T1076" s="331"/>
      <c r="U1076" s="331"/>
      <c r="V1076" s="331"/>
      <c r="W1076" s="331"/>
      <c r="X1076" s="331"/>
      <c r="Y1076" s="332">
        <v>3</v>
      </c>
      <c r="Z1076" s="333"/>
      <c r="AA1076" s="333"/>
      <c r="AB1076" s="334"/>
      <c r="AC1076" s="335" t="s">
        <v>769</v>
      </c>
      <c r="AD1076" s="336"/>
      <c r="AE1076" s="336"/>
      <c r="AF1076" s="336"/>
      <c r="AG1076" s="336"/>
      <c r="AH1076" s="351" t="s">
        <v>770</v>
      </c>
      <c r="AI1076" s="352"/>
      <c r="AJ1076" s="352"/>
      <c r="AK1076" s="352"/>
      <c r="AL1076" s="339" t="s">
        <v>770</v>
      </c>
      <c r="AM1076" s="340"/>
      <c r="AN1076" s="340"/>
      <c r="AO1076" s="341"/>
      <c r="AP1076" s="342" t="s">
        <v>770</v>
      </c>
      <c r="AQ1076" s="342"/>
      <c r="AR1076" s="342"/>
      <c r="AS1076" s="342"/>
      <c r="AT1076" s="342"/>
      <c r="AU1076" s="342"/>
      <c r="AV1076" s="342"/>
      <c r="AW1076" s="342"/>
      <c r="AX1076" s="342"/>
      <c r="AY1076">
        <f t="shared" si="124"/>
        <v>1</v>
      </c>
    </row>
    <row r="1077" spans="1:51" ht="30" hidden="1" customHeight="1">
      <c r="A1077" s="358">
        <v>2</v>
      </c>
      <c r="B1077" s="358">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c r="A1078" s="358">
        <v>3</v>
      </c>
      <c r="B1078" s="358">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c r="A1079" s="358">
        <v>4</v>
      </c>
      <c r="B1079" s="358">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c r="A1080" s="358">
        <v>5</v>
      </c>
      <c r="B1080" s="358">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c r="A1081" s="358">
        <v>6</v>
      </c>
      <c r="B1081" s="358">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c r="A1082" s="358">
        <v>7</v>
      </c>
      <c r="B1082" s="358">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c r="A1083" s="358">
        <v>8</v>
      </c>
      <c r="B1083" s="358">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c r="A1084" s="358">
        <v>9</v>
      </c>
      <c r="B1084" s="358">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c r="A1085" s="358">
        <v>10</v>
      </c>
      <c r="B1085" s="358">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c r="A1086" s="358">
        <v>11</v>
      </c>
      <c r="B1086" s="358">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c r="A1087" s="358">
        <v>12</v>
      </c>
      <c r="B1087" s="358">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c r="A1088" s="358">
        <v>13</v>
      </c>
      <c r="B1088" s="358">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c r="A1089" s="358">
        <v>14</v>
      </c>
      <c r="B1089" s="358">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c r="A1090" s="358">
        <v>15</v>
      </c>
      <c r="B1090" s="358">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c r="A1091" s="358">
        <v>16</v>
      </c>
      <c r="B1091" s="358">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c r="A1092" s="358">
        <v>17</v>
      </c>
      <c r="B1092" s="358">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c r="A1093" s="358">
        <v>18</v>
      </c>
      <c r="B1093" s="358">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c r="A1094" s="358">
        <v>19</v>
      </c>
      <c r="B1094" s="358">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c r="A1095" s="358">
        <v>20</v>
      </c>
      <c r="B1095" s="358">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c r="A1096" s="358">
        <v>21</v>
      </c>
      <c r="B1096" s="358">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c r="A1097" s="358">
        <v>22</v>
      </c>
      <c r="B1097" s="358">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c r="A1098" s="358">
        <v>23</v>
      </c>
      <c r="B1098" s="358">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c r="A1099" s="358">
        <v>24</v>
      </c>
      <c r="B1099" s="358">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c r="A1100" s="358">
        <v>25</v>
      </c>
      <c r="B1100" s="358">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c r="A1101" s="358">
        <v>26</v>
      </c>
      <c r="B1101" s="358">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c r="A1102" s="358">
        <v>27</v>
      </c>
      <c r="B1102" s="358">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c r="A1103" s="358">
        <v>28</v>
      </c>
      <c r="B1103" s="358">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c r="A1104" s="358">
        <v>29</v>
      </c>
      <c r="B1104" s="358">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c r="A1105" s="358">
        <v>30</v>
      </c>
      <c r="B1105" s="358">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c r="A1106" s="359" t="s">
        <v>244</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2" t="s">
        <v>259</v>
      </c>
      <c r="AM1106" s="263"/>
      <c r="AN1106" s="263"/>
      <c r="AO1106" s="62"/>
      <c r="AP1106" s="57"/>
      <c r="AQ1106" s="57"/>
      <c r="AR1106" s="57"/>
      <c r="AS1106" s="57"/>
      <c r="AT1106" s="57"/>
      <c r="AU1106" s="57"/>
      <c r="AV1106" s="57"/>
      <c r="AW1106" s="57"/>
      <c r="AX1106" s="58"/>
      <c r="AY1106">
        <f>COUNTIF($AO$1106,"☑")</f>
        <v>0</v>
      </c>
    </row>
    <row r="1107" spans="1:51" ht="24.75" customHeight="1">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c r="A1109" s="358"/>
      <c r="B1109" s="358"/>
      <c r="C1109" s="137" t="s">
        <v>214</v>
      </c>
      <c r="D1109" s="362"/>
      <c r="E1109" s="137" t="s">
        <v>213</v>
      </c>
      <c r="F1109" s="362"/>
      <c r="G1109" s="362"/>
      <c r="H1109" s="362"/>
      <c r="I1109" s="362"/>
      <c r="J1109" s="137" t="s">
        <v>219</v>
      </c>
      <c r="K1109" s="137"/>
      <c r="L1109" s="137"/>
      <c r="M1109" s="137"/>
      <c r="N1109" s="137"/>
      <c r="O1109" s="137"/>
      <c r="P1109" s="347" t="s">
        <v>27</v>
      </c>
      <c r="Q1109" s="347"/>
      <c r="R1109" s="347"/>
      <c r="S1109" s="347"/>
      <c r="T1109" s="347"/>
      <c r="U1109" s="347"/>
      <c r="V1109" s="347"/>
      <c r="W1109" s="347"/>
      <c r="X1109" s="347"/>
      <c r="Y1109" s="137" t="s">
        <v>221</v>
      </c>
      <c r="Z1109" s="362"/>
      <c r="AA1109" s="362"/>
      <c r="AB1109" s="362"/>
      <c r="AC1109" s="137" t="s">
        <v>196</v>
      </c>
      <c r="AD1109" s="137"/>
      <c r="AE1109" s="137"/>
      <c r="AF1109" s="137"/>
      <c r="AG1109" s="137"/>
      <c r="AH1109" s="347" t="s">
        <v>209</v>
      </c>
      <c r="AI1109" s="348"/>
      <c r="AJ1109" s="348"/>
      <c r="AK1109" s="348"/>
      <c r="AL1109" s="348" t="s">
        <v>21</v>
      </c>
      <c r="AM1109" s="348"/>
      <c r="AN1109" s="348"/>
      <c r="AO1109" s="363"/>
      <c r="AP1109" s="350" t="s">
        <v>245</v>
      </c>
      <c r="AQ1109" s="350"/>
      <c r="AR1109" s="350"/>
      <c r="AS1109" s="350"/>
      <c r="AT1109" s="350"/>
      <c r="AU1109" s="350"/>
      <c r="AV1109" s="350"/>
      <c r="AW1109" s="350"/>
      <c r="AX1109" s="350"/>
    </row>
    <row r="1110" spans="1:51" ht="30" customHeight="1">
      <c r="A1110" s="358">
        <v>1</v>
      </c>
      <c r="B1110" s="358">
        <v>1</v>
      </c>
      <c r="C1110" s="356"/>
      <c r="D1110" s="356"/>
      <c r="E1110" s="135" t="s">
        <v>660</v>
      </c>
      <c r="F1110" s="357"/>
      <c r="G1110" s="357"/>
      <c r="H1110" s="357"/>
      <c r="I1110" s="357"/>
      <c r="J1110" s="329" t="s">
        <v>660</v>
      </c>
      <c r="K1110" s="330"/>
      <c r="L1110" s="330"/>
      <c r="M1110" s="330"/>
      <c r="N1110" s="330"/>
      <c r="O1110" s="330"/>
      <c r="P1110" s="344" t="s">
        <v>660</v>
      </c>
      <c r="Q1110" s="331"/>
      <c r="R1110" s="331"/>
      <c r="S1110" s="331"/>
      <c r="T1110" s="331"/>
      <c r="U1110" s="331"/>
      <c r="V1110" s="331"/>
      <c r="W1110" s="331"/>
      <c r="X1110" s="331"/>
      <c r="Y1110" s="332" t="s">
        <v>660</v>
      </c>
      <c r="Z1110" s="333"/>
      <c r="AA1110" s="333"/>
      <c r="AB1110" s="334"/>
      <c r="AC1110" s="335"/>
      <c r="AD1110" s="336"/>
      <c r="AE1110" s="336"/>
      <c r="AF1110" s="336"/>
      <c r="AG1110" s="336"/>
      <c r="AH1110" s="337" t="s">
        <v>660</v>
      </c>
      <c r="AI1110" s="338"/>
      <c r="AJ1110" s="338"/>
      <c r="AK1110" s="338"/>
      <c r="AL1110" s="339" t="s">
        <v>660</v>
      </c>
      <c r="AM1110" s="340"/>
      <c r="AN1110" s="340"/>
      <c r="AO1110" s="341"/>
      <c r="AP1110" s="342" t="s">
        <v>660</v>
      </c>
      <c r="AQ1110" s="342"/>
      <c r="AR1110" s="342"/>
      <c r="AS1110" s="342"/>
      <c r="AT1110" s="342"/>
      <c r="AU1110" s="342"/>
      <c r="AV1110" s="342"/>
      <c r="AW1110" s="342"/>
      <c r="AX1110" s="342"/>
    </row>
    <row r="1111" spans="1:51" ht="30" hidden="1" customHeight="1">
      <c r="A1111" s="358">
        <v>2</v>
      </c>
      <c r="B1111" s="358">
        <v>1</v>
      </c>
      <c r="C1111" s="356"/>
      <c r="D1111" s="356"/>
      <c r="E1111" s="357"/>
      <c r="F1111" s="357"/>
      <c r="G1111" s="357"/>
      <c r="H1111" s="357"/>
      <c r="I1111" s="357"/>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c r="A1112" s="358">
        <v>3</v>
      </c>
      <c r="B1112" s="358">
        <v>1</v>
      </c>
      <c r="C1112" s="356"/>
      <c r="D1112" s="356"/>
      <c r="E1112" s="357"/>
      <c r="F1112" s="357"/>
      <c r="G1112" s="357"/>
      <c r="H1112" s="357"/>
      <c r="I1112" s="357"/>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c r="A1113" s="358">
        <v>4</v>
      </c>
      <c r="B1113" s="358">
        <v>1</v>
      </c>
      <c r="C1113" s="356"/>
      <c r="D1113" s="356"/>
      <c r="E1113" s="357"/>
      <c r="F1113" s="357"/>
      <c r="G1113" s="357"/>
      <c r="H1113" s="357"/>
      <c r="I1113" s="357"/>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c r="A1114" s="358">
        <v>5</v>
      </c>
      <c r="B1114" s="358">
        <v>1</v>
      </c>
      <c r="C1114" s="356"/>
      <c r="D1114" s="356"/>
      <c r="E1114" s="357"/>
      <c r="F1114" s="357"/>
      <c r="G1114" s="357"/>
      <c r="H1114" s="357"/>
      <c r="I1114" s="357"/>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c r="A1115" s="358">
        <v>6</v>
      </c>
      <c r="B1115" s="358">
        <v>1</v>
      </c>
      <c r="C1115" s="356"/>
      <c r="D1115" s="356"/>
      <c r="E1115" s="357"/>
      <c r="F1115" s="357"/>
      <c r="G1115" s="357"/>
      <c r="H1115" s="357"/>
      <c r="I1115" s="357"/>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c r="A1116" s="358">
        <v>7</v>
      </c>
      <c r="B1116" s="358">
        <v>1</v>
      </c>
      <c r="C1116" s="356"/>
      <c r="D1116" s="356"/>
      <c r="E1116" s="357"/>
      <c r="F1116" s="357"/>
      <c r="G1116" s="357"/>
      <c r="H1116" s="357"/>
      <c r="I1116" s="357"/>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c r="A1117" s="358">
        <v>8</v>
      </c>
      <c r="B1117" s="358">
        <v>1</v>
      </c>
      <c r="C1117" s="356"/>
      <c r="D1117" s="356"/>
      <c r="E1117" s="357"/>
      <c r="F1117" s="357"/>
      <c r="G1117" s="357"/>
      <c r="H1117" s="357"/>
      <c r="I1117" s="357"/>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c r="A1118" s="358">
        <v>9</v>
      </c>
      <c r="B1118" s="358">
        <v>1</v>
      </c>
      <c r="C1118" s="356"/>
      <c r="D1118" s="356"/>
      <c r="E1118" s="357"/>
      <c r="F1118" s="357"/>
      <c r="G1118" s="357"/>
      <c r="H1118" s="357"/>
      <c r="I1118" s="357"/>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c r="A1119" s="358">
        <v>10</v>
      </c>
      <c r="B1119" s="358">
        <v>1</v>
      </c>
      <c r="C1119" s="356"/>
      <c r="D1119" s="356"/>
      <c r="E1119" s="357"/>
      <c r="F1119" s="357"/>
      <c r="G1119" s="357"/>
      <c r="H1119" s="357"/>
      <c r="I1119" s="357"/>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c r="A1120" s="358">
        <v>11</v>
      </c>
      <c r="B1120" s="358">
        <v>1</v>
      </c>
      <c r="C1120" s="356"/>
      <c r="D1120" s="356"/>
      <c r="E1120" s="357"/>
      <c r="F1120" s="357"/>
      <c r="G1120" s="357"/>
      <c r="H1120" s="357"/>
      <c r="I1120" s="357"/>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c r="A1121" s="358">
        <v>12</v>
      </c>
      <c r="B1121" s="358">
        <v>1</v>
      </c>
      <c r="C1121" s="356"/>
      <c r="D1121" s="356"/>
      <c r="E1121" s="357"/>
      <c r="F1121" s="357"/>
      <c r="G1121" s="357"/>
      <c r="H1121" s="357"/>
      <c r="I1121" s="357"/>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c r="A1122" s="358">
        <v>13</v>
      </c>
      <c r="B1122" s="358">
        <v>1</v>
      </c>
      <c r="C1122" s="356"/>
      <c r="D1122" s="356"/>
      <c r="E1122" s="357"/>
      <c r="F1122" s="357"/>
      <c r="G1122" s="357"/>
      <c r="H1122" s="357"/>
      <c r="I1122" s="357"/>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c r="A1123" s="358">
        <v>14</v>
      </c>
      <c r="B1123" s="358">
        <v>1</v>
      </c>
      <c r="C1123" s="356"/>
      <c r="D1123" s="356"/>
      <c r="E1123" s="357"/>
      <c r="F1123" s="357"/>
      <c r="G1123" s="357"/>
      <c r="H1123" s="357"/>
      <c r="I1123" s="357"/>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c r="A1124" s="358">
        <v>15</v>
      </c>
      <c r="B1124" s="358">
        <v>1</v>
      </c>
      <c r="C1124" s="356"/>
      <c r="D1124" s="356"/>
      <c r="E1124" s="357"/>
      <c r="F1124" s="357"/>
      <c r="G1124" s="357"/>
      <c r="H1124" s="357"/>
      <c r="I1124" s="357"/>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c r="A1125" s="358">
        <v>16</v>
      </c>
      <c r="B1125" s="358">
        <v>1</v>
      </c>
      <c r="C1125" s="356"/>
      <c r="D1125" s="356"/>
      <c r="E1125" s="357"/>
      <c r="F1125" s="357"/>
      <c r="G1125" s="357"/>
      <c r="H1125" s="357"/>
      <c r="I1125" s="357"/>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c r="A1126" s="358">
        <v>17</v>
      </c>
      <c r="B1126" s="358">
        <v>1</v>
      </c>
      <c r="C1126" s="356"/>
      <c r="D1126" s="356"/>
      <c r="E1126" s="357"/>
      <c r="F1126" s="357"/>
      <c r="G1126" s="357"/>
      <c r="H1126" s="357"/>
      <c r="I1126" s="357"/>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c r="A1127" s="358">
        <v>18</v>
      </c>
      <c r="B1127" s="358">
        <v>1</v>
      </c>
      <c r="C1127" s="356"/>
      <c r="D1127" s="356"/>
      <c r="E1127" s="135"/>
      <c r="F1127" s="357"/>
      <c r="G1127" s="357"/>
      <c r="H1127" s="357"/>
      <c r="I1127" s="357"/>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c r="A1128" s="358">
        <v>19</v>
      </c>
      <c r="B1128" s="358">
        <v>1</v>
      </c>
      <c r="C1128" s="356"/>
      <c r="D1128" s="356"/>
      <c r="E1128" s="357"/>
      <c r="F1128" s="357"/>
      <c r="G1128" s="357"/>
      <c r="H1128" s="357"/>
      <c r="I1128" s="357"/>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c r="A1129" s="358">
        <v>20</v>
      </c>
      <c r="B1129" s="358">
        <v>1</v>
      </c>
      <c r="C1129" s="356"/>
      <c r="D1129" s="356"/>
      <c r="E1129" s="357"/>
      <c r="F1129" s="357"/>
      <c r="G1129" s="357"/>
      <c r="H1129" s="357"/>
      <c r="I1129" s="357"/>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c r="A1130" s="358">
        <v>21</v>
      </c>
      <c r="B1130" s="358">
        <v>1</v>
      </c>
      <c r="C1130" s="356"/>
      <c r="D1130" s="356"/>
      <c r="E1130" s="357"/>
      <c r="F1130" s="357"/>
      <c r="G1130" s="357"/>
      <c r="H1130" s="357"/>
      <c r="I1130" s="357"/>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c r="A1131" s="358">
        <v>22</v>
      </c>
      <c r="B1131" s="358">
        <v>1</v>
      </c>
      <c r="C1131" s="356"/>
      <c r="D1131" s="356"/>
      <c r="E1131" s="357"/>
      <c r="F1131" s="357"/>
      <c r="G1131" s="357"/>
      <c r="H1131" s="357"/>
      <c r="I1131" s="357"/>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c r="A1132" s="358">
        <v>23</v>
      </c>
      <c r="B1132" s="358">
        <v>1</v>
      </c>
      <c r="C1132" s="356"/>
      <c r="D1132" s="356"/>
      <c r="E1132" s="357"/>
      <c r="F1132" s="357"/>
      <c r="G1132" s="357"/>
      <c r="H1132" s="357"/>
      <c r="I1132" s="357"/>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c r="A1133" s="358">
        <v>24</v>
      </c>
      <c r="B1133" s="358">
        <v>1</v>
      </c>
      <c r="C1133" s="356"/>
      <c r="D1133" s="356"/>
      <c r="E1133" s="357"/>
      <c r="F1133" s="357"/>
      <c r="G1133" s="357"/>
      <c r="H1133" s="357"/>
      <c r="I1133" s="357"/>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c r="A1134" s="358">
        <v>25</v>
      </c>
      <c r="B1134" s="358">
        <v>1</v>
      </c>
      <c r="C1134" s="356"/>
      <c r="D1134" s="356"/>
      <c r="E1134" s="357"/>
      <c r="F1134" s="357"/>
      <c r="G1134" s="357"/>
      <c r="H1134" s="357"/>
      <c r="I1134" s="357"/>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c r="A1135" s="358">
        <v>26</v>
      </c>
      <c r="B1135" s="358">
        <v>1</v>
      </c>
      <c r="C1135" s="356"/>
      <c r="D1135" s="356"/>
      <c r="E1135" s="357"/>
      <c r="F1135" s="357"/>
      <c r="G1135" s="357"/>
      <c r="H1135" s="357"/>
      <c r="I1135" s="357"/>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c r="A1136" s="358">
        <v>27</v>
      </c>
      <c r="B1136" s="358">
        <v>1</v>
      </c>
      <c r="C1136" s="356"/>
      <c r="D1136" s="356"/>
      <c r="E1136" s="357"/>
      <c r="F1136" s="357"/>
      <c r="G1136" s="357"/>
      <c r="H1136" s="357"/>
      <c r="I1136" s="357"/>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c r="A1137" s="358">
        <v>28</v>
      </c>
      <c r="B1137" s="358">
        <v>1</v>
      </c>
      <c r="C1137" s="356"/>
      <c r="D1137" s="356"/>
      <c r="E1137" s="357"/>
      <c r="F1137" s="357"/>
      <c r="G1137" s="357"/>
      <c r="H1137" s="357"/>
      <c r="I1137" s="357"/>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c r="A1138" s="358">
        <v>29</v>
      </c>
      <c r="B1138" s="358">
        <v>1</v>
      </c>
      <c r="C1138" s="356"/>
      <c r="D1138" s="356"/>
      <c r="E1138" s="357"/>
      <c r="F1138" s="357"/>
      <c r="G1138" s="357"/>
      <c r="H1138" s="357"/>
      <c r="I1138" s="357"/>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c r="A1139" s="358">
        <v>30</v>
      </c>
      <c r="B1139" s="358">
        <v>1</v>
      </c>
      <c r="C1139" s="356"/>
      <c r="D1139" s="356"/>
      <c r="E1139" s="357"/>
      <c r="F1139" s="357"/>
      <c r="G1139" s="357"/>
      <c r="H1139" s="357"/>
      <c r="I1139" s="357"/>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55:AO874">
    <cfRule type="expression" dxfId="1797" priority="6625">
      <formula>IF(AND(AL855&gt;=0, RIGHT(TEXT(AL855,"0.#"),1)&lt;&gt;"."),TRUE,FALSE)</formula>
    </cfRule>
    <cfRule type="expression" dxfId="1796" priority="6626">
      <formula>IF(AND(AL855&gt;=0, RIGHT(TEXT(AL855,"0.#"),1)="."),TRUE,FALSE)</formula>
    </cfRule>
    <cfRule type="expression" dxfId="1795" priority="6627">
      <formula>IF(AND(AL855&lt;0, RIGHT(TEXT(AL855,"0.#"),1)&lt;&gt;"."),TRUE,FALSE)</formula>
    </cfRule>
    <cfRule type="expression" dxfId="1794" priority="6628">
      <formula>IF(AND(AL855&lt;0, RIGHT(TEXT(AL855,"0.#"),1)="."),TRUE,FALSE)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54">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8:AO907">
    <cfRule type="expression" dxfId="1259" priority="2071">
      <formula>IF(AND(AL888&gt;=0, RIGHT(TEXT(AL888,"0.#"),1)&lt;&gt;"."),TRUE,FALSE)</formula>
    </cfRule>
    <cfRule type="expression" dxfId="1258" priority="2072">
      <formula>IF(AND(AL888&gt;=0, RIGHT(TEXT(AL888,"0.#"),1)="."),TRUE,FALSE)</formula>
    </cfRule>
    <cfRule type="expression" dxfId="1257" priority="2073">
      <formula>IF(AND(AL888&lt;0, RIGHT(TEXT(AL888,"0.#"),1)&lt;&gt;"."),TRUE,FALSE)</formula>
    </cfRule>
    <cfRule type="expression" dxfId="1256" priority="2074">
      <formula>IF(AND(AL888&lt;0, RIGHT(TEXT(AL888,"0.#"),1)="."),TRUE,FALSE)</formula>
    </cfRule>
  </conditionalFormatting>
  <conditionalFormatting sqref="AL878:AO887">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21:AO940">
    <cfRule type="expression" dxfId="1251" priority="2059">
      <formula>IF(AND(AL921&gt;=0, RIGHT(TEXT(AL921,"0.#"),1)&lt;&gt;"."),TRUE,FALSE)</formula>
    </cfRule>
    <cfRule type="expression" dxfId="1250" priority="2060">
      <formula>IF(AND(AL921&gt;=0, RIGHT(TEXT(AL921,"0.#"),1)="."),TRUE,FALSE)</formula>
    </cfRule>
    <cfRule type="expression" dxfId="1249" priority="2061">
      <formula>IF(AND(AL921&lt;0, RIGHT(TEXT(AL921,"0.#"),1)&lt;&gt;"."),TRUE,FALSE)</formula>
    </cfRule>
    <cfRule type="expression" dxfId="1248" priority="2062">
      <formula>IF(AND(AL921&lt;0, RIGHT(TEXT(AL921,"0.#"),1)="."),TRUE,FALSE)</formula>
    </cfRule>
  </conditionalFormatting>
  <conditionalFormatting sqref="AL911:AO920">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53:AO1072">
    <cfRule type="expression" dxfId="1217" priority="2011">
      <formula>IF(AND(AL1053&gt;=0, RIGHT(TEXT(AL1053,"0.#"),1)&lt;&gt;"."),TRUE,FALSE)</formula>
    </cfRule>
    <cfRule type="expression" dxfId="1216" priority="2012">
      <formula>IF(AND(AL1053&gt;=0, RIGHT(TEXT(AL1053,"0.#"),1)="."),TRUE,FALSE)</formula>
    </cfRule>
    <cfRule type="expression" dxfId="1215" priority="2013">
      <formula>IF(AND(AL1053&lt;0, RIGHT(TEXT(AL1053,"0.#"),1)&lt;&gt;"."),TRUE,FALSE)</formula>
    </cfRule>
    <cfRule type="expression" dxfId="1214" priority="2014">
      <formula>IF(AND(AL1053&lt;0, RIGHT(TEXT(AL1053,"0.#"),1)="."),TRUE,FALSE)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52">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84" max="16383" man="1"/>
    <brk id="699" max="49" man="1"/>
    <brk id="735" max="16383" man="1"/>
    <brk id="786" max="16383" man="1"/>
    <brk id="874" max="16383" man="1"/>
    <brk id="977" max="16383" man="1"/>
  </rowBreaks>
  <ignoredErrors>
    <ignoredError sqref="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169</v>
      </c>
      <c r="W1" s="29" t="s">
        <v>168</v>
      </c>
      <c r="Y1" s="29" t="s">
        <v>80</v>
      </c>
      <c r="Z1" s="29" t="s">
        <v>457</v>
      </c>
      <c r="AA1" s="29" t="s">
        <v>81</v>
      </c>
      <c r="AB1" s="29" t="s">
        <v>458</v>
      </c>
      <c r="AC1" s="29" t="s">
        <v>33</v>
      </c>
      <c r="AD1" s="28"/>
      <c r="AE1" s="29" t="s">
        <v>45</v>
      </c>
      <c r="AF1" s="30"/>
      <c r="AG1" s="42" t="s">
        <v>196</v>
      </c>
      <c r="AI1" s="42" t="s">
        <v>205</v>
      </c>
      <c r="AK1" s="42" t="s">
        <v>210</v>
      </c>
      <c r="AM1" s="68"/>
      <c r="AN1" s="68"/>
      <c r="AP1" s="28" t="s">
        <v>270</v>
      </c>
    </row>
    <row r="2" spans="1:42" ht="13.5" customHeight="1">
      <c r="A2" s="14" t="s">
        <v>84</v>
      </c>
      <c r="B2" s="15"/>
      <c r="C2" s="13" t="str">
        <f>IF(B2="","",A2)</f>
        <v/>
      </c>
      <c r="D2" s="13" t="str">
        <f>IF(C2="","",IF(D1&lt;&gt;"",CONCATENATE(D1,"、",C2),C2))</f>
        <v/>
      </c>
      <c r="F2" s="12" t="s">
        <v>71</v>
      </c>
      <c r="G2" s="17" t="s">
        <v>658</v>
      </c>
      <c r="H2" s="13" t="str">
        <f>IF(G2="","",F2)</f>
        <v>一般会計</v>
      </c>
      <c r="I2" s="13" t="str">
        <f>IF(H2="","",IF(I1&lt;&gt;"",CONCATENATE(I1,"、",H2),H2))</f>
        <v>一般会計</v>
      </c>
      <c r="K2" s="14" t="s">
        <v>102</v>
      </c>
      <c r="L2" s="15"/>
      <c r="M2" s="13" t="str">
        <f>IF(L2="","",K2)</f>
        <v/>
      </c>
      <c r="N2" s="13" t="str">
        <f>IF(M2="","",IF(N1&lt;&gt;"",CONCATENATE(N1,"、",M2),M2))</f>
        <v/>
      </c>
      <c r="O2" s="13"/>
      <c r="P2" s="12" t="s">
        <v>73</v>
      </c>
      <c r="Q2" s="17" t="s">
        <v>658</v>
      </c>
      <c r="R2" s="13" t="str">
        <f>IF(Q2="","",P2)</f>
        <v>直接実施</v>
      </c>
      <c r="S2" s="13" t="str">
        <f>IF(R2="","",IF(S1&lt;&gt;"",CONCATENATE(S1,"、",R2),R2))</f>
        <v>直接実施</v>
      </c>
      <c r="T2" s="13"/>
      <c r="U2" s="86">
        <v>20</v>
      </c>
      <c r="W2" s="32" t="s">
        <v>174</v>
      </c>
      <c r="Y2" s="32" t="s">
        <v>67</v>
      </c>
      <c r="Z2" s="32" t="s">
        <v>67</v>
      </c>
      <c r="AA2" s="79" t="s">
        <v>322</v>
      </c>
      <c r="AB2" s="79" t="s">
        <v>552</v>
      </c>
      <c r="AC2" s="80" t="s">
        <v>134</v>
      </c>
      <c r="AD2" s="28"/>
      <c r="AE2" s="34" t="s">
        <v>170</v>
      </c>
      <c r="AF2" s="30"/>
      <c r="AG2" s="44" t="s">
        <v>283</v>
      </c>
      <c r="AI2" s="42" t="s">
        <v>317</v>
      </c>
      <c r="AK2" s="42" t="s">
        <v>211</v>
      </c>
      <c r="AM2" s="68"/>
      <c r="AN2" s="68"/>
      <c r="AP2" s="44" t="s">
        <v>283</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658</v>
      </c>
      <c r="R3" s="13" t="str">
        <f t="shared" ref="R3:R8" si="3">IF(Q3="","",P3)</f>
        <v>委託・請負</v>
      </c>
      <c r="S3" s="13" t="str">
        <f t="shared" ref="S3:S8" si="4">IF(R3="",S2,IF(S2&lt;&gt;"",CONCATENATE(S2,"、",R3),R3))</f>
        <v>直接実施、委託・請負</v>
      </c>
      <c r="T3" s="13"/>
      <c r="U3" s="32" t="s">
        <v>584</v>
      </c>
      <c r="W3" s="32" t="s">
        <v>149</v>
      </c>
      <c r="Y3" s="32" t="s">
        <v>68</v>
      </c>
      <c r="Z3" s="32" t="s">
        <v>459</v>
      </c>
      <c r="AA3" s="79" t="s">
        <v>422</v>
      </c>
      <c r="AB3" s="79" t="s">
        <v>553</v>
      </c>
      <c r="AC3" s="80" t="s">
        <v>135</v>
      </c>
      <c r="AD3" s="28"/>
      <c r="AE3" s="34" t="s">
        <v>171</v>
      </c>
      <c r="AF3" s="30"/>
      <c r="AG3" s="44" t="s">
        <v>284</v>
      </c>
      <c r="AI3" s="42" t="s">
        <v>204</v>
      </c>
      <c r="AK3" s="42" t="str">
        <f>CHAR(CODE(AK2)+1)</f>
        <v>B</v>
      </c>
      <c r="AM3" s="68"/>
      <c r="AN3" s="68"/>
      <c r="AP3" s="44" t="s">
        <v>284</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585</v>
      </c>
      <c r="W4" s="32" t="s">
        <v>150</v>
      </c>
      <c r="Y4" s="32" t="s">
        <v>329</v>
      </c>
      <c r="Z4" s="32" t="s">
        <v>460</v>
      </c>
      <c r="AA4" s="79" t="s">
        <v>423</v>
      </c>
      <c r="AB4" s="79" t="s">
        <v>554</v>
      </c>
      <c r="AC4" s="79" t="s">
        <v>136</v>
      </c>
      <c r="AD4" s="28"/>
      <c r="AE4" s="34" t="s">
        <v>172</v>
      </c>
      <c r="AF4" s="30"/>
      <c r="AG4" s="44" t="s">
        <v>285</v>
      </c>
      <c r="AI4" s="42" t="s">
        <v>206</v>
      </c>
      <c r="AK4" s="42" t="str">
        <f t="shared" ref="AK4:AK49" si="7">CHAR(CODE(AK3)+1)</f>
        <v>C</v>
      </c>
      <c r="AM4" s="68"/>
      <c r="AN4" s="68"/>
      <c r="AP4" s="44" t="s">
        <v>285</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609</v>
      </c>
      <c r="Y5" s="32" t="s">
        <v>330</v>
      </c>
      <c r="Z5" s="32" t="s">
        <v>461</v>
      </c>
      <c r="AA5" s="79" t="s">
        <v>424</v>
      </c>
      <c r="AB5" s="79" t="s">
        <v>555</v>
      </c>
      <c r="AC5" s="79" t="s">
        <v>173</v>
      </c>
      <c r="AD5" s="31"/>
      <c r="AE5" s="34" t="s">
        <v>296</v>
      </c>
      <c r="AF5" s="30"/>
      <c r="AG5" s="44" t="s">
        <v>286</v>
      </c>
      <c r="AI5" s="42" t="s">
        <v>326</v>
      </c>
      <c r="AK5" s="42" t="str">
        <f t="shared" si="7"/>
        <v>D</v>
      </c>
      <c r="AP5" s="44" t="s">
        <v>286</v>
      </c>
    </row>
    <row r="6" spans="1:42" ht="13.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298</v>
      </c>
      <c r="W6" s="32" t="s">
        <v>151</v>
      </c>
      <c r="Y6" s="32" t="s">
        <v>331</v>
      </c>
      <c r="Z6" s="32" t="s">
        <v>462</v>
      </c>
      <c r="AA6" s="79" t="s">
        <v>425</v>
      </c>
      <c r="AB6" s="79" t="s">
        <v>556</v>
      </c>
      <c r="AC6" s="79" t="s">
        <v>137</v>
      </c>
      <c r="AD6" s="31"/>
      <c r="AE6" s="34" t="s">
        <v>293</v>
      </c>
      <c r="AF6" s="30"/>
      <c r="AG6" s="44" t="s">
        <v>287</v>
      </c>
      <c r="AI6" s="42" t="s">
        <v>327</v>
      </c>
      <c r="AK6" s="42" t="str">
        <f>CHAR(CODE(AK5)+1)</f>
        <v>E</v>
      </c>
      <c r="AP6" s="44" t="s">
        <v>287</v>
      </c>
    </row>
    <row r="7" spans="1:42" ht="13.5" customHeight="1">
      <c r="A7" s="14" t="s">
        <v>89</v>
      </c>
      <c r="B7" s="15"/>
      <c r="C7" s="13" t="str">
        <f t="shared" si="0"/>
        <v/>
      </c>
      <c r="D7" s="13" t="str">
        <f t="shared" si="8"/>
        <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332</v>
      </c>
      <c r="Z7" s="32" t="s">
        <v>463</v>
      </c>
      <c r="AA7" s="79" t="s">
        <v>426</v>
      </c>
      <c r="AB7" s="79" t="s">
        <v>557</v>
      </c>
      <c r="AC7" s="31"/>
      <c r="AD7" s="31"/>
      <c r="AE7" s="32" t="s">
        <v>137</v>
      </c>
      <c r="AF7" s="30"/>
      <c r="AG7" s="44" t="s">
        <v>288</v>
      </c>
      <c r="AH7" s="71"/>
      <c r="AI7" s="44" t="s">
        <v>311</v>
      </c>
      <c r="AK7" s="42" t="str">
        <f>CHAR(CODE(AK6)+1)</f>
        <v>F</v>
      </c>
      <c r="AP7" s="44" t="s">
        <v>288</v>
      </c>
    </row>
    <row r="8" spans="1:42" ht="13.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324</v>
      </c>
      <c r="W8" s="32" t="s">
        <v>153</v>
      </c>
      <c r="Y8" s="32" t="s">
        <v>333</v>
      </c>
      <c r="Z8" s="32" t="s">
        <v>464</v>
      </c>
      <c r="AA8" s="79" t="s">
        <v>427</v>
      </c>
      <c r="AB8" s="79" t="s">
        <v>558</v>
      </c>
      <c r="AC8" s="31"/>
      <c r="AD8" s="31"/>
      <c r="AE8" s="31"/>
      <c r="AF8" s="30"/>
      <c r="AG8" s="44" t="s">
        <v>289</v>
      </c>
      <c r="AI8" s="42" t="s">
        <v>312</v>
      </c>
      <c r="AK8" s="42" t="str">
        <f t="shared" si="7"/>
        <v>G</v>
      </c>
      <c r="AP8" s="44" t="s">
        <v>289</v>
      </c>
    </row>
    <row r="9" spans="1:42" ht="13.5" customHeight="1">
      <c r="A9" s="14" t="s">
        <v>91</v>
      </c>
      <c r="B9" s="15"/>
      <c r="C9" s="13" t="str">
        <f t="shared" si="0"/>
        <v/>
      </c>
      <c r="D9" s="13" t="str">
        <f t="shared" si="8"/>
        <v/>
      </c>
      <c r="F9" s="18" t="s">
        <v>223</v>
      </c>
      <c r="G9" s="17"/>
      <c r="H9" s="13" t="str">
        <f t="shared" si="1"/>
        <v/>
      </c>
      <c r="I9" s="13" t="str">
        <f t="shared" si="5"/>
        <v>一般会計</v>
      </c>
      <c r="K9" s="14" t="s">
        <v>109</v>
      </c>
      <c r="L9" s="15"/>
      <c r="M9" s="13" t="str">
        <f t="shared" si="2"/>
        <v/>
      </c>
      <c r="N9" s="13" t="str">
        <f t="shared" si="6"/>
        <v/>
      </c>
      <c r="O9" s="13"/>
      <c r="P9" s="13"/>
      <c r="Q9" s="19"/>
      <c r="T9" s="13"/>
      <c r="U9" s="32" t="s">
        <v>325</v>
      </c>
      <c r="W9" s="32" t="s">
        <v>154</v>
      </c>
      <c r="Y9" s="32" t="s">
        <v>334</v>
      </c>
      <c r="Z9" s="32" t="s">
        <v>465</v>
      </c>
      <c r="AA9" s="79" t="s">
        <v>428</v>
      </c>
      <c r="AB9" s="79" t="s">
        <v>559</v>
      </c>
      <c r="AC9" s="31"/>
      <c r="AD9" s="31"/>
      <c r="AE9" s="31"/>
      <c r="AF9" s="30"/>
      <c r="AG9" s="44" t="s">
        <v>290</v>
      </c>
      <c r="AI9" s="67"/>
      <c r="AK9" s="42" t="str">
        <f t="shared" si="7"/>
        <v>H</v>
      </c>
      <c r="AP9" s="44" t="s">
        <v>290</v>
      </c>
    </row>
    <row r="10" spans="1:42" ht="13.5" customHeight="1">
      <c r="A10" s="14" t="s">
        <v>242</v>
      </c>
      <c r="B10" s="15"/>
      <c r="C10" s="13" t="str">
        <f t="shared" si="0"/>
        <v/>
      </c>
      <c r="D10" s="13" t="str">
        <f t="shared" si="8"/>
        <v/>
      </c>
      <c r="F10" s="18" t="s">
        <v>116</v>
      </c>
      <c r="G10" s="17"/>
      <c r="H10" s="13" t="str">
        <f t="shared" si="1"/>
        <v/>
      </c>
      <c r="I10" s="13" t="str">
        <f t="shared" si="5"/>
        <v>一般会計</v>
      </c>
      <c r="K10" s="14" t="s">
        <v>246</v>
      </c>
      <c r="L10" s="15"/>
      <c r="M10" s="13" t="str">
        <f t="shared" si="2"/>
        <v/>
      </c>
      <c r="N10" s="13" t="str">
        <f t="shared" si="6"/>
        <v/>
      </c>
      <c r="O10" s="13"/>
      <c r="P10" s="13" t="str">
        <f>S8</f>
        <v>直接実施、委託・請負</v>
      </c>
      <c r="Q10" s="19"/>
      <c r="T10" s="13"/>
      <c r="W10" s="32" t="s">
        <v>155</v>
      </c>
      <c r="Y10" s="32" t="s">
        <v>335</v>
      </c>
      <c r="Z10" s="32" t="s">
        <v>466</v>
      </c>
      <c r="AA10" s="79" t="s">
        <v>429</v>
      </c>
      <c r="AB10" s="79" t="s">
        <v>560</v>
      </c>
      <c r="AC10" s="31"/>
      <c r="AD10" s="31"/>
      <c r="AE10" s="31"/>
      <c r="AF10" s="30"/>
      <c r="AG10" s="44" t="s">
        <v>275</v>
      </c>
      <c r="AK10" s="42" t="str">
        <f t="shared" si="7"/>
        <v>I</v>
      </c>
      <c r="AP10" s="42" t="s">
        <v>271</v>
      </c>
    </row>
    <row r="11" spans="1:42" ht="13.5" customHeight="1">
      <c r="A11" s="14" t="s">
        <v>92</v>
      </c>
      <c r="B11" s="15"/>
      <c r="C11" s="13" t="str">
        <f t="shared" si="0"/>
        <v/>
      </c>
      <c r="D11" s="13" t="str">
        <f t="shared" si="8"/>
        <v/>
      </c>
      <c r="F11" s="18" t="s">
        <v>117</v>
      </c>
      <c r="G11" s="17"/>
      <c r="H11" s="13" t="str">
        <f t="shared" si="1"/>
        <v/>
      </c>
      <c r="I11" s="13" t="str">
        <f t="shared" si="5"/>
        <v>一般会計</v>
      </c>
      <c r="K11" s="14" t="s">
        <v>110</v>
      </c>
      <c r="L11" s="15" t="s">
        <v>658</v>
      </c>
      <c r="M11" s="13" t="str">
        <f t="shared" si="2"/>
        <v>その他の事項経費</v>
      </c>
      <c r="N11" s="13" t="str">
        <f t="shared" si="6"/>
        <v>その他の事項経費</v>
      </c>
      <c r="O11" s="13"/>
      <c r="P11" s="13"/>
      <c r="Q11" s="19"/>
      <c r="T11" s="13"/>
      <c r="W11" s="32" t="s">
        <v>156</v>
      </c>
      <c r="Y11" s="32" t="s">
        <v>336</v>
      </c>
      <c r="Z11" s="32" t="s">
        <v>467</v>
      </c>
      <c r="AA11" s="79" t="s">
        <v>430</v>
      </c>
      <c r="AB11" s="79" t="s">
        <v>561</v>
      </c>
      <c r="AC11" s="31"/>
      <c r="AD11" s="31"/>
      <c r="AE11" s="31"/>
      <c r="AF11" s="30"/>
      <c r="AG11" s="42" t="s">
        <v>278</v>
      </c>
      <c r="AK11" s="42" t="str">
        <f t="shared" si="7"/>
        <v>J</v>
      </c>
    </row>
    <row r="12" spans="1:42" ht="13.5" customHeight="1">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586</v>
      </c>
      <c r="W12" s="32" t="s">
        <v>157</v>
      </c>
      <c r="Y12" s="32" t="s">
        <v>337</v>
      </c>
      <c r="Z12" s="32" t="s">
        <v>468</v>
      </c>
      <c r="AA12" s="79" t="s">
        <v>431</v>
      </c>
      <c r="AB12" s="79" t="s">
        <v>562</v>
      </c>
      <c r="AC12" s="31"/>
      <c r="AD12" s="31"/>
      <c r="AE12" s="31"/>
      <c r="AF12" s="30"/>
      <c r="AG12" s="42" t="s">
        <v>276</v>
      </c>
      <c r="AK12" s="42" t="str">
        <f t="shared" si="7"/>
        <v>K</v>
      </c>
    </row>
    <row r="13" spans="1:42" ht="13.5" customHeight="1">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338</v>
      </c>
      <c r="Z13" s="32" t="s">
        <v>469</v>
      </c>
      <c r="AA13" s="79" t="s">
        <v>432</v>
      </c>
      <c r="AB13" s="79" t="s">
        <v>563</v>
      </c>
      <c r="AC13" s="31"/>
      <c r="AD13" s="31"/>
      <c r="AE13" s="31"/>
      <c r="AF13" s="30"/>
      <c r="AG13" s="42" t="s">
        <v>277</v>
      </c>
      <c r="AK13" s="42" t="str">
        <f t="shared" si="7"/>
        <v>L</v>
      </c>
    </row>
    <row r="14" spans="1:42" ht="13.5" customHeight="1">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587</v>
      </c>
      <c r="W14" s="32" t="s">
        <v>159</v>
      </c>
      <c r="Y14" s="32" t="s">
        <v>339</v>
      </c>
      <c r="Z14" s="32" t="s">
        <v>470</v>
      </c>
      <c r="AA14" s="79" t="s">
        <v>433</v>
      </c>
      <c r="AB14" s="79" t="s">
        <v>564</v>
      </c>
      <c r="AC14" s="31"/>
      <c r="AD14" s="31"/>
      <c r="AE14" s="31"/>
      <c r="AF14" s="30"/>
      <c r="AG14" s="67"/>
      <c r="AK14" s="42" t="str">
        <f t="shared" si="7"/>
        <v>M</v>
      </c>
    </row>
    <row r="15" spans="1:42" ht="13.5" customHeight="1">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588</v>
      </c>
      <c r="W15" s="32" t="s">
        <v>160</v>
      </c>
      <c r="Y15" s="32" t="s">
        <v>340</v>
      </c>
      <c r="Z15" s="32" t="s">
        <v>471</v>
      </c>
      <c r="AA15" s="79" t="s">
        <v>434</v>
      </c>
      <c r="AB15" s="79" t="s">
        <v>565</v>
      </c>
      <c r="AC15" s="31"/>
      <c r="AD15" s="31"/>
      <c r="AE15" s="31"/>
      <c r="AF15" s="30"/>
      <c r="AG15" s="68"/>
      <c r="AK15" s="42" t="str">
        <f t="shared" si="7"/>
        <v>N</v>
      </c>
    </row>
    <row r="16" spans="1:42" ht="13.5" customHeight="1">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589</v>
      </c>
      <c r="W16" s="32" t="s">
        <v>161</v>
      </c>
      <c r="Y16" s="32" t="s">
        <v>341</v>
      </c>
      <c r="Z16" s="32" t="s">
        <v>472</v>
      </c>
      <c r="AA16" s="79" t="s">
        <v>435</v>
      </c>
      <c r="AB16" s="79" t="s">
        <v>566</v>
      </c>
      <c r="AC16" s="31"/>
      <c r="AD16" s="31"/>
      <c r="AE16" s="31"/>
      <c r="AF16" s="30"/>
      <c r="AG16" s="68"/>
      <c r="AK16" s="42" t="str">
        <f t="shared" si="7"/>
        <v>O</v>
      </c>
    </row>
    <row r="17" spans="1:37" ht="13.5" customHeight="1">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590</v>
      </c>
      <c r="W17" s="32" t="s">
        <v>162</v>
      </c>
      <c r="Y17" s="32" t="s">
        <v>342</v>
      </c>
      <c r="Z17" s="32" t="s">
        <v>473</v>
      </c>
      <c r="AA17" s="79" t="s">
        <v>436</v>
      </c>
      <c r="AB17" s="79" t="s">
        <v>567</v>
      </c>
      <c r="AC17" s="31"/>
      <c r="AD17" s="31"/>
      <c r="AE17" s="31"/>
      <c r="AF17" s="30"/>
      <c r="AG17" s="68"/>
      <c r="AK17" s="42" t="str">
        <f t="shared" si="7"/>
        <v>P</v>
      </c>
    </row>
    <row r="18" spans="1:37" ht="13.5" customHeight="1">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591</v>
      </c>
      <c r="W18" s="32" t="s">
        <v>163</v>
      </c>
      <c r="Y18" s="32" t="s">
        <v>343</v>
      </c>
      <c r="Z18" s="32" t="s">
        <v>474</v>
      </c>
      <c r="AA18" s="79" t="s">
        <v>437</v>
      </c>
      <c r="AB18" s="79" t="s">
        <v>568</v>
      </c>
      <c r="AC18" s="31"/>
      <c r="AD18" s="31"/>
      <c r="AE18" s="31"/>
      <c r="AF18" s="30"/>
      <c r="AK18" s="42" t="str">
        <f t="shared" si="7"/>
        <v>Q</v>
      </c>
    </row>
    <row r="19" spans="1:37" ht="13.5" customHeight="1">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592</v>
      </c>
      <c r="W19" s="32" t="s">
        <v>164</v>
      </c>
      <c r="Y19" s="32" t="s">
        <v>344</v>
      </c>
      <c r="Z19" s="32" t="s">
        <v>475</v>
      </c>
      <c r="AA19" s="79" t="s">
        <v>438</v>
      </c>
      <c r="AB19" s="79" t="s">
        <v>569</v>
      </c>
      <c r="AC19" s="31"/>
      <c r="AD19" s="31"/>
      <c r="AE19" s="31"/>
      <c r="AF19" s="30"/>
      <c r="AK19" s="42" t="str">
        <f t="shared" si="7"/>
        <v>R</v>
      </c>
    </row>
    <row r="20" spans="1:37" ht="13.5" customHeight="1">
      <c r="A20" s="14" t="s">
        <v>233</v>
      </c>
      <c r="B20" s="15"/>
      <c r="C20" s="13" t="str">
        <f t="shared" si="9"/>
        <v/>
      </c>
      <c r="D20" s="13" t="str">
        <f t="shared" si="8"/>
        <v/>
      </c>
      <c r="F20" s="18" t="s">
        <v>232</v>
      </c>
      <c r="G20" s="17"/>
      <c r="H20" s="13" t="str">
        <f t="shared" si="1"/>
        <v/>
      </c>
      <c r="I20" s="13" t="str">
        <f t="shared" si="5"/>
        <v>一般会計</v>
      </c>
      <c r="K20" s="13"/>
      <c r="L20" s="13"/>
      <c r="O20" s="13"/>
      <c r="P20" s="13"/>
      <c r="Q20" s="19"/>
      <c r="T20" s="13"/>
      <c r="U20" s="32" t="s">
        <v>593</v>
      </c>
      <c r="W20" s="32" t="s">
        <v>165</v>
      </c>
      <c r="Y20" s="32" t="s">
        <v>345</v>
      </c>
      <c r="Z20" s="32" t="s">
        <v>476</v>
      </c>
      <c r="AA20" s="79" t="s">
        <v>439</v>
      </c>
      <c r="AB20" s="79" t="s">
        <v>570</v>
      </c>
      <c r="AC20" s="31"/>
      <c r="AD20" s="31"/>
      <c r="AE20" s="31"/>
      <c r="AF20" s="30"/>
      <c r="AK20" s="42" t="str">
        <f t="shared" si="7"/>
        <v>S</v>
      </c>
    </row>
    <row r="21" spans="1:37" ht="13.5" customHeight="1">
      <c r="A21" s="14" t="s">
        <v>234</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594</v>
      </c>
      <c r="W21" s="32" t="s">
        <v>166</v>
      </c>
      <c r="Y21" s="32" t="s">
        <v>346</v>
      </c>
      <c r="Z21" s="32" t="s">
        <v>477</v>
      </c>
      <c r="AA21" s="79" t="s">
        <v>440</v>
      </c>
      <c r="AB21" s="79" t="s">
        <v>571</v>
      </c>
      <c r="AC21" s="31"/>
      <c r="AD21" s="31"/>
      <c r="AE21" s="31"/>
      <c r="AF21" s="30"/>
      <c r="AK21" s="42" t="str">
        <f t="shared" si="7"/>
        <v>T</v>
      </c>
    </row>
    <row r="22" spans="1:37" ht="13.5" customHeight="1">
      <c r="A22" s="14" t="s">
        <v>235</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595</v>
      </c>
      <c r="W22" s="32" t="s">
        <v>167</v>
      </c>
      <c r="Y22" s="32" t="s">
        <v>347</v>
      </c>
      <c r="Z22" s="32" t="s">
        <v>478</v>
      </c>
      <c r="AA22" s="79" t="s">
        <v>441</v>
      </c>
      <c r="AB22" s="79" t="s">
        <v>572</v>
      </c>
      <c r="AC22" s="31"/>
      <c r="AD22" s="31"/>
      <c r="AE22" s="31"/>
      <c r="AF22" s="30"/>
      <c r="AK22" s="42" t="str">
        <f t="shared" si="7"/>
        <v>U</v>
      </c>
    </row>
    <row r="23" spans="1:37" ht="13.5" customHeight="1">
      <c r="A23" s="14" t="s">
        <v>236</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596</v>
      </c>
      <c r="W23" s="32" t="s">
        <v>612</v>
      </c>
      <c r="Y23" s="32" t="s">
        <v>348</v>
      </c>
      <c r="Z23" s="32" t="s">
        <v>479</v>
      </c>
      <c r="AA23" s="79" t="s">
        <v>442</v>
      </c>
      <c r="AB23" s="79" t="s">
        <v>573</v>
      </c>
      <c r="AC23" s="31"/>
      <c r="AD23" s="31"/>
      <c r="AE23" s="31"/>
      <c r="AF23" s="30"/>
      <c r="AK23" s="42" t="str">
        <f t="shared" si="7"/>
        <v>V</v>
      </c>
    </row>
    <row r="24" spans="1:37" ht="13.5" customHeight="1">
      <c r="A24" s="74" t="s">
        <v>315</v>
      </c>
      <c r="B24" s="15"/>
      <c r="C24" s="13" t="str">
        <f t="shared" si="9"/>
        <v/>
      </c>
      <c r="D24" s="13" t="str">
        <f>IF(C24="",D23,IF(D23&lt;&gt;"",CONCATENATE(D23,"、",C24),C24))</f>
        <v/>
      </c>
      <c r="F24" s="18" t="s">
        <v>320</v>
      </c>
      <c r="G24" s="17"/>
      <c r="H24" s="13" t="str">
        <f t="shared" si="1"/>
        <v/>
      </c>
      <c r="I24" s="13" t="str">
        <f t="shared" si="5"/>
        <v>一般会計</v>
      </c>
      <c r="K24" s="13"/>
      <c r="L24" s="13"/>
      <c r="O24" s="13"/>
      <c r="P24" s="13"/>
      <c r="Q24" s="19"/>
      <c r="T24" s="13"/>
      <c r="U24" s="32" t="s">
        <v>597</v>
      </c>
      <c r="Y24" s="32" t="s">
        <v>349</v>
      </c>
      <c r="Z24" s="32" t="s">
        <v>480</v>
      </c>
      <c r="AA24" s="79" t="s">
        <v>443</v>
      </c>
      <c r="AB24" s="79" t="s">
        <v>574</v>
      </c>
      <c r="AC24" s="31"/>
      <c r="AD24" s="31"/>
      <c r="AE24" s="31"/>
      <c r="AF24" s="30"/>
      <c r="AK24" s="42" t="str">
        <f>CHAR(CODE(AK23)+1)</f>
        <v>W</v>
      </c>
    </row>
    <row r="25" spans="1:37" ht="13.5" customHeight="1">
      <c r="A25" s="76"/>
      <c r="B25" s="75"/>
      <c r="F25" s="18" t="s">
        <v>129</v>
      </c>
      <c r="G25" s="17"/>
      <c r="H25" s="13" t="str">
        <f t="shared" si="1"/>
        <v/>
      </c>
      <c r="I25" s="13" t="str">
        <f t="shared" si="5"/>
        <v>一般会計</v>
      </c>
      <c r="K25" s="13"/>
      <c r="L25" s="13"/>
      <c r="O25" s="13"/>
      <c r="P25" s="13"/>
      <c r="Q25" s="19"/>
      <c r="T25" s="13"/>
      <c r="U25" s="32" t="s">
        <v>598</v>
      </c>
      <c r="Y25" s="32" t="s">
        <v>350</v>
      </c>
      <c r="Z25" s="32" t="s">
        <v>481</v>
      </c>
      <c r="AA25" s="79" t="s">
        <v>444</v>
      </c>
      <c r="AB25" s="79" t="s">
        <v>575</v>
      </c>
      <c r="AC25" s="31"/>
      <c r="AD25" s="31"/>
      <c r="AE25" s="31"/>
      <c r="AF25" s="30"/>
      <c r="AK25" s="42" t="str">
        <f t="shared" si="7"/>
        <v>X</v>
      </c>
    </row>
    <row r="26" spans="1:37" ht="13.5" customHeight="1">
      <c r="A26" s="73"/>
      <c r="B26" s="72"/>
      <c r="F26" s="18" t="s">
        <v>130</v>
      </c>
      <c r="G26" s="17"/>
      <c r="H26" s="13" t="str">
        <f t="shared" si="1"/>
        <v/>
      </c>
      <c r="I26" s="13" t="str">
        <f t="shared" si="5"/>
        <v>一般会計</v>
      </c>
      <c r="K26" s="13"/>
      <c r="L26" s="13"/>
      <c r="O26" s="13"/>
      <c r="P26" s="13"/>
      <c r="Q26" s="19"/>
      <c r="T26" s="13"/>
      <c r="U26" s="32" t="s">
        <v>599</v>
      </c>
      <c r="Y26" s="32" t="s">
        <v>351</v>
      </c>
      <c r="Z26" s="32" t="s">
        <v>482</v>
      </c>
      <c r="AA26" s="79" t="s">
        <v>445</v>
      </c>
      <c r="AB26" s="79" t="s">
        <v>576</v>
      </c>
      <c r="AC26" s="31"/>
      <c r="AD26" s="31"/>
      <c r="AE26" s="31"/>
      <c r="AF26" s="30"/>
      <c r="AK26" s="42" t="str">
        <f t="shared" si="7"/>
        <v>Y</v>
      </c>
    </row>
    <row r="27" spans="1:37" ht="13.5" customHeight="1">
      <c r="A27" s="13" t="str">
        <f>IF(D24="", "-", D24)</f>
        <v>-</v>
      </c>
      <c r="B27" s="13"/>
      <c r="F27" s="18" t="s">
        <v>131</v>
      </c>
      <c r="G27" s="17"/>
      <c r="H27" s="13" t="str">
        <f t="shared" si="1"/>
        <v/>
      </c>
      <c r="I27" s="13" t="str">
        <f t="shared" si="5"/>
        <v>一般会計</v>
      </c>
      <c r="K27" s="13"/>
      <c r="L27" s="13"/>
      <c r="O27" s="13"/>
      <c r="P27" s="13"/>
      <c r="Q27" s="19"/>
      <c r="T27" s="13"/>
      <c r="U27" s="32" t="s">
        <v>600</v>
      </c>
      <c r="Y27" s="32" t="s">
        <v>352</v>
      </c>
      <c r="Z27" s="32" t="s">
        <v>483</v>
      </c>
      <c r="AA27" s="79" t="s">
        <v>446</v>
      </c>
      <c r="AB27" s="79" t="s">
        <v>577</v>
      </c>
      <c r="AC27" s="31"/>
      <c r="AD27" s="31"/>
      <c r="AE27" s="31"/>
      <c r="AF27" s="30"/>
      <c r="AK27" s="42" t="str">
        <f>CHAR(CODE(AK26)+1)</f>
        <v>Z</v>
      </c>
    </row>
    <row r="28" spans="1:37" ht="13.5" customHeight="1">
      <c r="B28" s="13"/>
      <c r="F28" s="18" t="s">
        <v>132</v>
      </c>
      <c r="G28" s="17"/>
      <c r="H28" s="13" t="str">
        <f t="shared" si="1"/>
        <v/>
      </c>
      <c r="I28" s="13" t="str">
        <f t="shared" si="5"/>
        <v>一般会計</v>
      </c>
      <c r="K28" s="13"/>
      <c r="L28" s="13"/>
      <c r="O28" s="13"/>
      <c r="P28" s="13"/>
      <c r="Q28" s="19"/>
      <c r="T28" s="13"/>
      <c r="U28" s="32" t="s">
        <v>601</v>
      </c>
      <c r="Y28" s="32" t="s">
        <v>353</v>
      </c>
      <c r="Z28" s="32" t="s">
        <v>484</v>
      </c>
      <c r="AA28" s="79" t="s">
        <v>447</v>
      </c>
      <c r="AB28" s="79" t="s">
        <v>578</v>
      </c>
      <c r="AC28" s="31"/>
      <c r="AD28" s="31"/>
      <c r="AE28" s="31"/>
      <c r="AF28" s="30"/>
      <c r="AK28" s="42" t="s">
        <v>212</v>
      </c>
    </row>
    <row r="29" spans="1:37" ht="13.5" customHeight="1">
      <c r="A29" s="13"/>
      <c r="B29" s="13"/>
      <c r="F29" s="18" t="s">
        <v>224</v>
      </c>
      <c r="G29" s="17"/>
      <c r="H29" s="13" t="str">
        <f t="shared" si="1"/>
        <v/>
      </c>
      <c r="I29" s="13" t="str">
        <f t="shared" si="5"/>
        <v>一般会計</v>
      </c>
      <c r="K29" s="13"/>
      <c r="L29" s="13"/>
      <c r="O29" s="13"/>
      <c r="P29" s="13"/>
      <c r="Q29" s="19"/>
      <c r="T29" s="13"/>
      <c r="U29" s="32" t="s">
        <v>602</v>
      </c>
      <c r="Y29" s="32" t="s">
        <v>354</v>
      </c>
      <c r="Z29" s="32" t="s">
        <v>485</v>
      </c>
      <c r="AA29" s="79" t="s">
        <v>448</v>
      </c>
      <c r="AB29" s="79" t="s">
        <v>579</v>
      </c>
      <c r="AC29" s="31"/>
      <c r="AD29" s="31"/>
      <c r="AE29" s="31"/>
      <c r="AF29" s="30"/>
      <c r="AK29" s="42" t="str">
        <f t="shared" si="7"/>
        <v>b</v>
      </c>
    </row>
    <row r="30" spans="1:37" ht="13.5" customHeight="1">
      <c r="A30" s="13"/>
      <c r="B30" s="13"/>
      <c r="F30" s="18" t="s">
        <v>225</v>
      </c>
      <c r="G30" s="17"/>
      <c r="H30" s="13" t="str">
        <f t="shared" si="1"/>
        <v/>
      </c>
      <c r="I30" s="13" t="str">
        <f t="shared" si="5"/>
        <v>一般会計</v>
      </c>
      <c r="K30" s="13"/>
      <c r="L30" s="13"/>
      <c r="O30" s="13"/>
      <c r="P30" s="13"/>
      <c r="Q30" s="19"/>
      <c r="T30" s="13"/>
      <c r="U30" s="32" t="s">
        <v>603</v>
      </c>
      <c r="Y30" s="32" t="s">
        <v>355</v>
      </c>
      <c r="Z30" s="32" t="s">
        <v>486</v>
      </c>
      <c r="AA30" s="79" t="s">
        <v>449</v>
      </c>
      <c r="AB30" s="79" t="s">
        <v>580</v>
      </c>
      <c r="AC30" s="31"/>
      <c r="AD30" s="31"/>
      <c r="AE30" s="31"/>
      <c r="AF30" s="30"/>
      <c r="AK30" s="42" t="str">
        <f t="shared" si="7"/>
        <v>c</v>
      </c>
    </row>
    <row r="31" spans="1:37" ht="13.5" customHeight="1">
      <c r="A31" s="13"/>
      <c r="B31" s="13"/>
      <c r="F31" s="18" t="s">
        <v>226</v>
      </c>
      <c r="G31" s="17"/>
      <c r="H31" s="13" t="str">
        <f t="shared" si="1"/>
        <v/>
      </c>
      <c r="I31" s="13" t="str">
        <f t="shared" si="5"/>
        <v>一般会計</v>
      </c>
      <c r="K31" s="13"/>
      <c r="L31" s="13"/>
      <c r="O31" s="13"/>
      <c r="P31" s="13"/>
      <c r="Q31" s="19"/>
      <c r="T31" s="13"/>
      <c r="U31" s="32" t="s">
        <v>604</v>
      </c>
      <c r="Y31" s="32" t="s">
        <v>356</v>
      </c>
      <c r="Z31" s="32" t="s">
        <v>487</v>
      </c>
      <c r="AA31" s="79" t="s">
        <v>450</v>
      </c>
      <c r="AB31" s="79" t="s">
        <v>581</v>
      </c>
      <c r="AC31" s="31"/>
      <c r="AD31" s="31"/>
      <c r="AE31" s="31"/>
      <c r="AF31" s="30"/>
      <c r="AK31" s="42" t="str">
        <f t="shared" si="7"/>
        <v>d</v>
      </c>
    </row>
    <row r="32" spans="1:37" ht="13.5" customHeight="1">
      <c r="A32" s="13"/>
      <c r="B32" s="13"/>
      <c r="F32" s="18" t="s">
        <v>227</v>
      </c>
      <c r="G32" s="17"/>
      <c r="H32" s="13" t="str">
        <f t="shared" si="1"/>
        <v/>
      </c>
      <c r="I32" s="13" t="str">
        <f t="shared" si="5"/>
        <v>一般会計</v>
      </c>
      <c r="K32" s="13"/>
      <c r="L32" s="13"/>
      <c r="O32" s="13"/>
      <c r="P32" s="13"/>
      <c r="Q32" s="19"/>
      <c r="T32" s="13"/>
      <c r="U32" s="32" t="s">
        <v>605</v>
      </c>
      <c r="Y32" s="32" t="s">
        <v>357</v>
      </c>
      <c r="Z32" s="32" t="s">
        <v>488</v>
      </c>
      <c r="AA32" s="79" t="s">
        <v>69</v>
      </c>
      <c r="AB32" s="79" t="s">
        <v>69</v>
      </c>
      <c r="AC32" s="31"/>
      <c r="AD32" s="31"/>
      <c r="AE32" s="31"/>
      <c r="AF32" s="30"/>
      <c r="AK32" s="42" t="str">
        <f t="shared" si="7"/>
        <v>e</v>
      </c>
    </row>
    <row r="33" spans="1:37" ht="13.5" customHeight="1">
      <c r="A33" s="13"/>
      <c r="B33" s="13"/>
      <c r="F33" s="18" t="s">
        <v>228</v>
      </c>
      <c r="G33" s="17"/>
      <c r="H33" s="13" t="str">
        <f t="shared" si="1"/>
        <v/>
      </c>
      <c r="I33" s="13" t="str">
        <f t="shared" si="5"/>
        <v>一般会計</v>
      </c>
      <c r="K33" s="13"/>
      <c r="L33" s="13"/>
      <c r="O33" s="13"/>
      <c r="P33" s="13"/>
      <c r="Q33" s="19"/>
      <c r="T33" s="13"/>
      <c r="U33" s="32" t="s">
        <v>606</v>
      </c>
      <c r="Y33" s="32" t="s">
        <v>358</v>
      </c>
      <c r="Z33" s="32" t="s">
        <v>489</v>
      </c>
      <c r="AA33" s="61"/>
      <c r="AB33" s="31"/>
      <c r="AC33" s="31"/>
      <c r="AD33" s="31"/>
      <c r="AE33" s="31"/>
      <c r="AF33" s="30"/>
      <c r="AK33" s="42" t="str">
        <f t="shared" si="7"/>
        <v>f</v>
      </c>
    </row>
    <row r="34" spans="1:37" ht="13.5" customHeight="1">
      <c r="A34" s="13"/>
      <c r="B34" s="13"/>
      <c r="F34" s="18" t="s">
        <v>229</v>
      </c>
      <c r="G34" s="17"/>
      <c r="H34" s="13" t="str">
        <f t="shared" si="1"/>
        <v/>
      </c>
      <c r="I34" s="13" t="str">
        <f t="shared" si="5"/>
        <v>一般会計</v>
      </c>
      <c r="K34" s="13"/>
      <c r="L34" s="13"/>
      <c r="O34" s="13"/>
      <c r="P34" s="13"/>
      <c r="Q34" s="19"/>
      <c r="T34" s="13"/>
      <c r="U34" s="32" t="s">
        <v>607</v>
      </c>
      <c r="Y34" s="32" t="s">
        <v>359</v>
      </c>
      <c r="Z34" s="32" t="s">
        <v>490</v>
      </c>
      <c r="AB34" s="31"/>
      <c r="AC34" s="31"/>
      <c r="AD34" s="31"/>
      <c r="AE34" s="31"/>
      <c r="AF34" s="30"/>
      <c r="AK34" s="42" t="str">
        <f t="shared" si="7"/>
        <v>g</v>
      </c>
    </row>
    <row r="35" spans="1:37" ht="13.5" customHeight="1">
      <c r="A35" s="13"/>
      <c r="B35" s="13"/>
      <c r="F35" s="18" t="s">
        <v>230</v>
      </c>
      <c r="G35" s="17"/>
      <c r="H35" s="13" t="str">
        <f t="shared" si="1"/>
        <v/>
      </c>
      <c r="I35" s="13" t="str">
        <f t="shared" si="5"/>
        <v>一般会計</v>
      </c>
      <c r="K35" s="13"/>
      <c r="L35" s="13"/>
      <c r="O35" s="13"/>
      <c r="P35" s="13"/>
      <c r="Q35" s="19"/>
      <c r="T35" s="13"/>
      <c r="Y35" s="32" t="s">
        <v>360</v>
      </c>
      <c r="Z35" s="32" t="s">
        <v>491</v>
      </c>
      <c r="AC35" s="31"/>
      <c r="AF35" s="30"/>
      <c r="AK35" s="42" t="str">
        <f t="shared" si="7"/>
        <v>h</v>
      </c>
    </row>
    <row r="36" spans="1:37" ht="13.5" customHeight="1">
      <c r="A36" s="13"/>
      <c r="B36" s="13"/>
      <c r="F36" s="18" t="s">
        <v>231</v>
      </c>
      <c r="G36" s="17"/>
      <c r="H36" s="13" t="str">
        <f t="shared" si="1"/>
        <v/>
      </c>
      <c r="I36" s="13" t="str">
        <f t="shared" si="5"/>
        <v>一般会計</v>
      </c>
      <c r="K36" s="13"/>
      <c r="L36" s="13"/>
      <c r="O36" s="13"/>
      <c r="P36" s="13"/>
      <c r="Q36" s="19"/>
      <c r="T36" s="13"/>
      <c r="U36" s="32" t="s">
        <v>608</v>
      </c>
      <c r="Y36" s="32" t="s">
        <v>361</v>
      </c>
      <c r="Z36" s="32" t="s">
        <v>492</v>
      </c>
      <c r="AF36" s="30"/>
      <c r="AK36" s="42"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362</v>
      </c>
      <c r="Z37" s="32" t="s">
        <v>493</v>
      </c>
      <c r="AF37" s="30"/>
      <c r="AK37" s="42" t="str">
        <f t="shared" si="7"/>
        <v>j</v>
      </c>
    </row>
    <row r="38" spans="1:37">
      <c r="A38" s="13"/>
      <c r="B38" s="13"/>
      <c r="F38" s="13"/>
      <c r="G38" s="19"/>
      <c r="K38" s="13"/>
      <c r="L38" s="13"/>
      <c r="O38" s="13"/>
      <c r="P38" s="13"/>
      <c r="Q38" s="19"/>
      <c r="T38" s="13"/>
      <c r="U38" s="32" t="s">
        <v>299</v>
      </c>
      <c r="Y38" s="32" t="s">
        <v>363</v>
      </c>
      <c r="Z38" s="32" t="s">
        <v>494</v>
      </c>
      <c r="AF38" s="30"/>
      <c r="AK38" s="42" t="str">
        <f t="shared" si="7"/>
        <v>k</v>
      </c>
    </row>
    <row r="39" spans="1:37">
      <c r="A39" s="13"/>
      <c r="B39" s="13"/>
      <c r="F39" s="13" t="str">
        <f>I37</f>
        <v>一般会計</v>
      </c>
      <c r="G39" s="19"/>
      <c r="K39" s="13"/>
      <c r="L39" s="13"/>
      <c r="O39" s="13"/>
      <c r="P39" s="13"/>
      <c r="Q39" s="19"/>
      <c r="T39" s="13"/>
      <c r="U39" s="32" t="s">
        <v>309</v>
      </c>
      <c r="Y39" s="32" t="s">
        <v>364</v>
      </c>
      <c r="Z39" s="32" t="s">
        <v>495</v>
      </c>
      <c r="AF39" s="30"/>
      <c r="AK39" s="42" t="str">
        <f t="shared" si="7"/>
        <v>l</v>
      </c>
    </row>
    <row r="40" spans="1:37">
      <c r="A40" s="13"/>
      <c r="B40" s="13"/>
      <c r="F40" s="13"/>
      <c r="G40" s="19"/>
      <c r="K40" s="13"/>
      <c r="L40" s="13"/>
      <c r="O40" s="13"/>
      <c r="P40" s="13"/>
      <c r="Q40" s="19"/>
      <c r="T40" s="13"/>
      <c r="Y40" s="32" t="s">
        <v>365</v>
      </c>
      <c r="Z40" s="32" t="s">
        <v>496</v>
      </c>
      <c r="AF40" s="30"/>
      <c r="AK40" s="42" t="str">
        <f t="shared" si="7"/>
        <v>m</v>
      </c>
    </row>
    <row r="41" spans="1:37">
      <c r="A41" s="13"/>
      <c r="B41" s="13"/>
      <c r="F41" s="13"/>
      <c r="G41" s="19"/>
      <c r="K41" s="13"/>
      <c r="L41" s="13"/>
      <c r="O41" s="13"/>
      <c r="P41" s="13"/>
      <c r="Q41" s="19"/>
      <c r="T41" s="13"/>
      <c r="Y41" s="32" t="s">
        <v>366</v>
      </c>
      <c r="Z41" s="32" t="s">
        <v>497</v>
      </c>
      <c r="AF41" s="30"/>
      <c r="AK41" s="42" t="str">
        <f t="shared" si="7"/>
        <v>n</v>
      </c>
    </row>
    <row r="42" spans="1:37">
      <c r="A42" s="13"/>
      <c r="B42" s="13"/>
      <c r="F42" s="13"/>
      <c r="G42" s="19"/>
      <c r="K42" s="13"/>
      <c r="L42" s="13"/>
      <c r="O42" s="13"/>
      <c r="P42" s="13"/>
      <c r="Q42" s="19"/>
      <c r="T42" s="13"/>
      <c r="Y42" s="32" t="s">
        <v>367</v>
      </c>
      <c r="Z42" s="32" t="s">
        <v>498</v>
      </c>
      <c r="AF42" s="30"/>
      <c r="AK42" s="42" t="str">
        <f t="shared" si="7"/>
        <v>o</v>
      </c>
    </row>
    <row r="43" spans="1:37">
      <c r="A43" s="13"/>
      <c r="B43" s="13"/>
      <c r="F43" s="13"/>
      <c r="G43" s="19"/>
      <c r="K43" s="13"/>
      <c r="L43" s="13"/>
      <c r="O43" s="13"/>
      <c r="P43" s="13"/>
      <c r="Q43" s="19"/>
      <c r="T43" s="13"/>
      <c r="Y43" s="32" t="s">
        <v>368</v>
      </c>
      <c r="Z43" s="32" t="s">
        <v>499</v>
      </c>
      <c r="AF43" s="30"/>
      <c r="AK43" s="42" t="str">
        <f t="shared" si="7"/>
        <v>p</v>
      </c>
    </row>
    <row r="44" spans="1:37">
      <c r="A44" s="13"/>
      <c r="B44" s="13"/>
      <c r="F44" s="13"/>
      <c r="G44" s="19"/>
      <c r="K44" s="13"/>
      <c r="L44" s="13"/>
      <c r="O44" s="13"/>
      <c r="P44" s="13"/>
      <c r="Q44" s="19"/>
      <c r="T44" s="13"/>
      <c r="Y44" s="32" t="s">
        <v>369</v>
      </c>
      <c r="Z44" s="32" t="s">
        <v>500</v>
      </c>
      <c r="AF44" s="30"/>
      <c r="AK44" s="42" t="str">
        <f t="shared" si="7"/>
        <v>q</v>
      </c>
    </row>
    <row r="45" spans="1:37">
      <c r="A45" s="13"/>
      <c r="B45" s="13"/>
      <c r="F45" s="13"/>
      <c r="G45" s="19"/>
      <c r="K45" s="13"/>
      <c r="L45" s="13"/>
      <c r="O45" s="13"/>
      <c r="P45" s="13"/>
      <c r="Q45" s="19"/>
      <c r="T45" s="13"/>
      <c r="Y45" s="32" t="s">
        <v>370</v>
      </c>
      <c r="Z45" s="32" t="s">
        <v>501</v>
      </c>
      <c r="AF45" s="30"/>
      <c r="AK45" s="42" t="str">
        <f t="shared" si="7"/>
        <v>r</v>
      </c>
    </row>
    <row r="46" spans="1:37">
      <c r="A46" s="13"/>
      <c r="B46" s="13"/>
      <c r="F46" s="13"/>
      <c r="G46" s="19"/>
      <c r="K46" s="13"/>
      <c r="L46" s="13"/>
      <c r="O46" s="13"/>
      <c r="P46" s="13"/>
      <c r="Q46" s="19"/>
      <c r="T46" s="13"/>
      <c r="Y46" s="32" t="s">
        <v>371</v>
      </c>
      <c r="Z46" s="32" t="s">
        <v>502</v>
      </c>
      <c r="AF46" s="30"/>
      <c r="AK46" s="42" t="str">
        <f t="shared" si="7"/>
        <v>s</v>
      </c>
    </row>
    <row r="47" spans="1:37">
      <c r="A47" s="13"/>
      <c r="B47" s="13"/>
      <c r="F47" s="13"/>
      <c r="G47" s="19"/>
      <c r="K47" s="13"/>
      <c r="L47" s="13"/>
      <c r="O47" s="13"/>
      <c r="P47" s="13"/>
      <c r="Q47" s="19"/>
      <c r="T47" s="13"/>
      <c r="Y47" s="32" t="s">
        <v>372</v>
      </c>
      <c r="Z47" s="32" t="s">
        <v>503</v>
      </c>
      <c r="AF47" s="30"/>
      <c r="AK47" s="42" t="str">
        <f t="shared" si="7"/>
        <v>t</v>
      </c>
    </row>
    <row r="48" spans="1:37">
      <c r="A48" s="13"/>
      <c r="B48" s="13"/>
      <c r="F48" s="13"/>
      <c r="G48" s="19"/>
      <c r="K48" s="13"/>
      <c r="L48" s="13"/>
      <c r="O48" s="13"/>
      <c r="P48" s="13"/>
      <c r="Q48" s="19"/>
      <c r="T48" s="13"/>
      <c r="Y48" s="32" t="s">
        <v>373</v>
      </c>
      <c r="Z48" s="32" t="s">
        <v>504</v>
      </c>
      <c r="AF48" s="30"/>
      <c r="AK48" s="42" t="str">
        <f t="shared" si="7"/>
        <v>u</v>
      </c>
    </row>
    <row r="49" spans="1:37">
      <c r="A49" s="13"/>
      <c r="B49" s="13"/>
      <c r="F49" s="13"/>
      <c r="G49" s="19"/>
      <c r="K49" s="13"/>
      <c r="L49" s="13"/>
      <c r="O49" s="13"/>
      <c r="P49" s="13"/>
      <c r="Q49" s="19"/>
      <c r="T49" s="13"/>
      <c r="Y49" s="32" t="s">
        <v>374</v>
      </c>
      <c r="Z49" s="32" t="s">
        <v>505</v>
      </c>
      <c r="AF49" s="30"/>
      <c r="AK49" s="42" t="str">
        <f t="shared" si="7"/>
        <v>v</v>
      </c>
    </row>
    <row r="50" spans="1:37">
      <c r="A50" s="13"/>
      <c r="B50" s="13"/>
      <c r="F50" s="13"/>
      <c r="G50" s="19"/>
      <c r="K50" s="13"/>
      <c r="L50" s="13"/>
      <c r="O50" s="13"/>
      <c r="P50" s="13"/>
      <c r="Q50" s="19"/>
      <c r="T50" s="13"/>
      <c r="Y50" s="32" t="s">
        <v>375</v>
      </c>
      <c r="Z50" s="32" t="s">
        <v>506</v>
      </c>
      <c r="AF50" s="30"/>
    </row>
    <row r="51" spans="1:37">
      <c r="A51" s="13"/>
      <c r="B51" s="13"/>
      <c r="F51" s="13"/>
      <c r="G51" s="19"/>
      <c r="K51" s="13"/>
      <c r="L51" s="13"/>
      <c r="O51" s="13"/>
      <c r="P51" s="13"/>
      <c r="Q51" s="19"/>
      <c r="T51" s="13"/>
      <c r="Y51" s="32" t="s">
        <v>376</v>
      </c>
      <c r="Z51" s="32" t="s">
        <v>507</v>
      </c>
      <c r="AF51" s="30"/>
    </row>
    <row r="52" spans="1:37">
      <c r="A52" s="13"/>
      <c r="B52" s="13"/>
      <c r="F52" s="13"/>
      <c r="G52" s="19"/>
      <c r="K52" s="13"/>
      <c r="L52" s="13"/>
      <c r="O52" s="13"/>
      <c r="P52" s="13"/>
      <c r="Q52" s="19"/>
      <c r="T52" s="13"/>
      <c r="Y52" s="32" t="s">
        <v>377</v>
      </c>
      <c r="Z52" s="32" t="s">
        <v>508</v>
      </c>
      <c r="AF52" s="30"/>
    </row>
    <row r="53" spans="1:37">
      <c r="A53" s="13"/>
      <c r="B53" s="13"/>
      <c r="F53" s="13"/>
      <c r="G53" s="19"/>
      <c r="K53" s="13"/>
      <c r="L53" s="13"/>
      <c r="O53" s="13"/>
      <c r="P53" s="13"/>
      <c r="Q53" s="19"/>
      <c r="T53" s="13"/>
      <c r="Y53" s="32" t="s">
        <v>378</v>
      </c>
      <c r="Z53" s="32" t="s">
        <v>509</v>
      </c>
      <c r="AF53" s="30"/>
    </row>
    <row r="54" spans="1:37">
      <c r="A54" s="13"/>
      <c r="B54" s="13"/>
      <c r="F54" s="13"/>
      <c r="G54" s="19"/>
      <c r="K54" s="13"/>
      <c r="L54" s="13"/>
      <c r="O54" s="13"/>
      <c r="P54" s="20"/>
      <c r="Q54" s="19"/>
      <c r="T54" s="13"/>
      <c r="Y54" s="32" t="s">
        <v>379</v>
      </c>
      <c r="Z54" s="32" t="s">
        <v>510</v>
      </c>
      <c r="AF54" s="30"/>
    </row>
    <row r="55" spans="1:37">
      <c r="A55" s="13"/>
      <c r="B55" s="13"/>
      <c r="F55" s="13"/>
      <c r="G55" s="19"/>
      <c r="K55" s="13"/>
      <c r="L55" s="13"/>
      <c r="O55" s="13"/>
      <c r="P55" s="13"/>
      <c r="Q55" s="19"/>
      <c r="T55" s="13"/>
      <c r="Y55" s="32" t="s">
        <v>380</v>
      </c>
      <c r="Z55" s="32" t="s">
        <v>511</v>
      </c>
      <c r="AF55" s="30"/>
    </row>
    <row r="56" spans="1:37">
      <c r="A56" s="13"/>
      <c r="B56" s="13"/>
      <c r="F56" s="13"/>
      <c r="G56" s="19"/>
      <c r="K56" s="13"/>
      <c r="L56" s="13"/>
      <c r="O56" s="13"/>
      <c r="P56" s="13"/>
      <c r="Q56" s="19"/>
      <c r="T56" s="13"/>
      <c r="Y56" s="32" t="s">
        <v>381</v>
      </c>
      <c r="Z56" s="32" t="s">
        <v>512</v>
      </c>
      <c r="AF56" s="30"/>
    </row>
    <row r="57" spans="1:37">
      <c r="A57" s="13"/>
      <c r="B57" s="13"/>
      <c r="F57" s="13"/>
      <c r="G57" s="19"/>
      <c r="K57" s="13"/>
      <c r="L57" s="13"/>
      <c r="O57" s="13"/>
      <c r="P57" s="13"/>
      <c r="Q57" s="19"/>
      <c r="T57" s="13"/>
      <c r="Y57" s="32" t="s">
        <v>382</v>
      </c>
      <c r="Z57" s="32" t="s">
        <v>513</v>
      </c>
      <c r="AF57" s="30"/>
    </row>
    <row r="58" spans="1:37">
      <c r="A58" s="13"/>
      <c r="B58" s="13"/>
      <c r="F58" s="13"/>
      <c r="G58" s="19"/>
      <c r="K58" s="13"/>
      <c r="L58" s="13"/>
      <c r="O58" s="13"/>
      <c r="P58" s="13"/>
      <c r="Q58" s="19"/>
      <c r="T58" s="13"/>
      <c r="Y58" s="32" t="s">
        <v>383</v>
      </c>
      <c r="Z58" s="32" t="s">
        <v>514</v>
      </c>
      <c r="AF58" s="30"/>
    </row>
    <row r="59" spans="1:37">
      <c r="A59" s="13"/>
      <c r="B59" s="13"/>
      <c r="F59" s="13"/>
      <c r="G59" s="19"/>
      <c r="K59" s="13"/>
      <c r="L59" s="13"/>
      <c r="O59" s="13"/>
      <c r="P59" s="13"/>
      <c r="Q59" s="19"/>
      <c r="T59" s="13"/>
      <c r="Y59" s="32" t="s">
        <v>384</v>
      </c>
      <c r="Z59" s="32" t="s">
        <v>515</v>
      </c>
      <c r="AF59" s="30"/>
    </row>
    <row r="60" spans="1:37">
      <c r="A60" s="13"/>
      <c r="B60" s="13"/>
      <c r="F60" s="13"/>
      <c r="G60" s="19"/>
      <c r="K60" s="13"/>
      <c r="L60" s="13"/>
      <c r="O60" s="13"/>
      <c r="P60" s="13"/>
      <c r="Q60" s="19"/>
      <c r="T60" s="13"/>
      <c r="Y60" s="32" t="s">
        <v>385</v>
      </c>
      <c r="Z60" s="32" t="s">
        <v>516</v>
      </c>
      <c r="AF60" s="30"/>
    </row>
    <row r="61" spans="1:37">
      <c r="A61" s="13"/>
      <c r="B61" s="13"/>
      <c r="F61" s="13"/>
      <c r="G61" s="19"/>
      <c r="K61" s="13"/>
      <c r="L61" s="13"/>
      <c r="O61" s="13"/>
      <c r="P61" s="13"/>
      <c r="Q61" s="19"/>
      <c r="T61" s="13"/>
      <c r="Y61" s="32" t="s">
        <v>386</v>
      </c>
      <c r="Z61" s="32" t="s">
        <v>517</v>
      </c>
      <c r="AF61" s="30"/>
    </row>
    <row r="62" spans="1:37">
      <c r="A62" s="13"/>
      <c r="B62" s="13"/>
      <c r="F62" s="13"/>
      <c r="G62" s="19"/>
      <c r="K62" s="13"/>
      <c r="L62" s="13"/>
      <c r="O62" s="13"/>
      <c r="P62" s="13"/>
      <c r="Q62" s="19"/>
      <c r="T62" s="13"/>
      <c r="Y62" s="32" t="s">
        <v>387</v>
      </c>
      <c r="Z62" s="32" t="s">
        <v>518</v>
      </c>
      <c r="AF62" s="30"/>
    </row>
    <row r="63" spans="1:37">
      <c r="A63" s="13"/>
      <c r="B63" s="13"/>
      <c r="F63" s="13"/>
      <c r="G63" s="19"/>
      <c r="K63" s="13"/>
      <c r="L63" s="13"/>
      <c r="O63" s="13"/>
      <c r="P63" s="13"/>
      <c r="Q63" s="19"/>
      <c r="T63" s="13"/>
      <c r="Y63" s="32" t="s">
        <v>388</v>
      </c>
      <c r="Z63" s="32" t="s">
        <v>519</v>
      </c>
      <c r="AF63" s="30"/>
    </row>
    <row r="64" spans="1:37">
      <c r="A64" s="13"/>
      <c r="B64" s="13"/>
      <c r="F64" s="13"/>
      <c r="G64" s="19"/>
      <c r="K64" s="13"/>
      <c r="L64" s="13"/>
      <c r="O64" s="13"/>
      <c r="P64" s="13"/>
      <c r="Q64" s="19"/>
      <c r="T64" s="13"/>
      <c r="Y64" s="32" t="s">
        <v>389</v>
      </c>
      <c r="Z64" s="32" t="s">
        <v>520</v>
      </c>
      <c r="AF64" s="30"/>
    </row>
    <row r="65" spans="1:32">
      <c r="A65" s="13"/>
      <c r="B65" s="13"/>
      <c r="F65" s="13"/>
      <c r="G65" s="19"/>
      <c r="K65" s="13"/>
      <c r="L65" s="13"/>
      <c r="O65" s="13"/>
      <c r="P65" s="13"/>
      <c r="Q65" s="19"/>
      <c r="T65" s="13"/>
      <c r="Y65" s="32" t="s">
        <v>390</v>
      </c>
      <c r="Z65" s="32" t="s">
        <v>521</v>
      </c>
      <c r="AF65" s="30"/>
    </row>
    <row r="66" spans="1:32">
      <c r="A66" s="13"/>
      <c r="B66" s="13"/>
      <c r="F66" s="13"/>
      <c r="G66" s="19"/>
      <c r="K66" s="13"/>
      <c r="L66" s="13"/>
      <c r="O66" s="13"/>
      <c r="P66" s="13"/>
      <c r="Q66" s="19"/>
      <c r="T66" s="13"/>
      <c r="Y66" s="32" t="s">
        <v>70</v>
      </c>
      <c r="Z66" s="32" t="s">
        <v>522</v>
      </c>
      <c r="AF66" s="30"/>
    </row>
    <row r="67" spans="1:32">
      <c r="A67" s="13"/>
      <c r="B67" s="13"/>
      <c r="F67" s="13"/>
      <c r="G67" s="19"/>
      <c r="K67" s="13"/>
      <c r="L67" s="13"/>
      <c r="O67" s="13"/>
      <c r="P67" s="13"/>
      <c r="Q67" s="19"/>
      <c r="T67" s="13"/>
      <c r="Y67" s="32" t="s">
        <v>391</v>
      </c>
      <c r="Z67" s="32" t="s">
        <v>523</v>
      </c>
      <c r="AF67" s="30"/>
    </row>
    <row r="68" spans="1:32">
      <c r="A68" s="13"/>
      <c r="B68" s="13"/>
      <c r="F68" s="13"/>
      <c r="G68" s="19"/>
      <c r="K68" s="13"/>
      <c r="L68" s="13"/>
      <c r="O68" s="13"/>
      <c r="P68" s="13"/>
      <c r="Q68" s="19"/>
      <c r="T68" s="13"/>
      <c r="Y68" s="32" t="s">
        <v>392</v>
      </c>
      <c r="Z68" s="32" t="s">
        <v>524</v>
      </c>
      <c r="AF68" s="30"/>
    </row>
    <row r="69" spans="1:32">
      <c r="A69" s="13"/>
      <c r="B69" s="13"/>
      <c r="F69" s="13"/>
      <c r="G69" s="19"/>
      <c r="K69" s="13"/>
      <c r="L69" s="13"/>
      <c r="O69" s="13"/>
      <c r="P69" s="13"/>
      <c r="Q69" s="19"/>
      <c r="T69" s="13"/>
      <c r="Y69" s="32" t="s">
        <v>393</v>
      </c>
      <c r="Z69" s="32" t="s">
        <v>525</v>
      </c>
      <c r="AF69" s="30"/>
    </row>
    <row r="70" spans="1:32">
      <c r="A70" s="13"/>
      <c r="B70" s="13"/>
      <c r="Y70" s="32" t="s">
        <v>394</v>
      </c>
      <c r="Z70" s="32" t="s">
        <v>526</v>
      </c>
    </row>
    <row r="71" spans="1:32">
      <c r="Y71" s="32" t="s">
        <v>395</v>
      </c>
      <c r="Z71" s="32" t="s">
        <v>527</v>
      </c>
    </row>
    <row r="72" spans="1:32">
      <c r="Y72" s="32" t="s">
        <v>396</v>
      </c>
      <c r="Z72" s="32" t="s">
        <v>528</v>
      </c>
    </row>
    <row r="73" spans="1:32">
      <c r="Y73" s="32" t="s">
        <v>397</v>
      </c>
      <c r="Z73" s="32" t="s">
        <v>529</v>
      </c>
    </row>
    <row r="74" spans="1:32">
      <c r="Y74" s="32" t="s">
        <v>398</v>
      </c>
      <c r="Z74" s="32" t="s">
        <v>530</v>
      </c>
    </row>
    <row r="75" spans="1:32">
      <c r="Y75" s="32" t="s">
        <v>399</v>
      </c>
      <c r="Z75" s="32" t="s">
        <v>531</v>
      </c>
    </row>
    <row r="76" spans="1:32">
      <c r="Y76" s="32" t="s">
        <v>400</v>
      </c>
      <c r="Z76" s="32" t="s">
        <v>532</v>
      </c>
    </row>
    <row r="77" spans="1:32">
      <c r="Y77" s="32" t="s">
        <v>401</v>
      </c>
      <c r="Z77" s="32" t="s">
        <v>533</v>
      </c>
    </row>
    <row r="78" spans="1:32">
      <c r="Y78" s="32" t="s">
        <v>402</v>
      </c>
      <c r="Z78" s="32" t="s">
        <v>534</v>
      </c>
    </row>
    <row r="79" spans="1:32">
      <c r="Y79" s="32" t="s">
        <v>403</v>
      </c>
      <c r="Z79" s="32" t="s">
        <v>535</v>
      </c>
    </row>
    <row r="80" spans="1:32">
      <c r="Y80" s="32" t="s">
        <v>404</v>
      </c>
      <c r="Z80" s="32" t="s">
        <v>536</v>
      </c>
    </row>
    <row r="81" spans="25:26">
      <c r="Y81" s="32" t="s">
        <v>405</v>
      </c>
      <c r="Z81" s="32" t="s">
        <v>537</v>
      </c>
    </row>
    <row r="82" spans="25:26">
      <c r="Y82" s="32" t="s">
        <v>406</v>
      </c>
      <c r="Z82" s="32" t="s">
        <v>538</v>
      </c>
    </row>
    <row r="83" spans="25:26">
      <c r="Y83" s="32" t="s">
        <v>407</v>
      </c>
      <c r="Z83" s="32" t="s">
        <v>539</v>
      </c>
    </row>
    <row r="84" spans="25:26">
      <c r="Y84" s="32" t="s">
        <v>408</v>
      </c>
      <c r="Z84" s="32" t="s">
        <v>540</v>
      </c>
    </row>
    <row r="85" spans="25:26">
      <c r="Y85" s="32" t="s">
        <v>409</v>
      </c>
      <c r="Z85" s="32" t="s">
        <v>541</v>
      </c>
    </row>
    <row r="86" spans="25:26">
      <c r="Y86" s="32" t="s">
        <v>410</v>
      </c>
      <c r="Z86" s="32" t="s">
        <v>542</v>
      </c>
    </row>
    <row r="87" spans="25:26">
      <c r="Y87" s="32" t="s">
        <v>411</v>
      </c>
      <c r="Z87" s="32" t="s">
        <v>543</v>
      </c>
    </row>
    <row r="88" spans="25:26">
      <c r="Y88" s="32" t="s">
        <v>412</v>
      </c>
      <c r="Z88" s="32" t="s">
        <v>544</v>
      </c>
    </row>
    <row r="89" spans="25:26">
      <c r="Y89" s="32" t="s">
        <v>413</v>
      </c>
      <c r="Z89" s="32" t="s">
        <v>545</v>
      </c>
    </row>
    <row r="90" spans="25:26">
      <c r="Y90" s="32" t="s">
        <v>414</v>
      </c>
      <c r="Z90" s="32" t="s">
        <v>546</v>
      </c>
    </row>
    <row r="91" spans="25:26">
      <c r="Y91" s="32" t="s">
        <v>415</v>
      </c>
      <c r="Z91" s="32" t="s">
        <v>547</v>
      </c>
    </row>
    <row r="92" spans="25:26">
      <c r="Y92" s="32" t="s">
        <v>416</v>
      </c>
      <c r="Z92" s="32" t="s">
        <v>548</v>
      </c>
    </row>
    <row r="93" spans="25:26">
      <c r="Y93" s="32" t="s">
        <v>417</v>
      </c>
      <c r="Z93" s="32" t="s">
        <v>549</v>
      </c>
    </row>
    <row r="94" spans="25:26">
      <c r="Y94" s="32" t="s">
        <v>418</v>
      </c>
      <c r="Z94" s="32" t="s">
        <v>550</v>
      </c>
    </row>
    <row r="95" spans="25:26">
      <c r="Y95" s="32" t="s">
        <v>419</v>
      </c>
      <c r="Z95" s="32" t="s">
        <v>551</v>
      </c>
    </row>
    <row r="96" spans="25:26">
      <c r="Y96" s="32" t="s">
        <v>321</v>
      </c>
      <c r="Z96" s="32" t="s">
        <v>552</v>
      </c>
    </row>
    <row r="97" spans="25:26">
      <c r="Y97" s="32" t="s">
        <v>420</v>
      </c>
      <c r="Z97" s="32" t="s">
        <v>553</v>
      </c>
    </row>
    <row r="98" spans="25:26">
      <c r="Y98" s="32" t="s">
        <v>421</v>
      </c>
      <c r="Z98" s="32" t="s">
        <v>554</v>
      </c>
    </row>
    <row r="99" spans="25:26">
      <c r="Y99" s="32" t="s">
        <v>451</v>
      </c>
      <c r="Z99" s="32" t="s">
        <v>555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萩原 嘉人(hagiwara-hiroto.9t3)</cp:lastModifiedBy>
  <cp:lastPrinted>2021-07-08T13:21:46Z</cp:lastPrinted>
  <dcterms:created xsi:type="dcterms:W3CDTF">2012-03-13T00:50:25Z</dcterms:created>
  <dcterms:modified xsi:type="dcterms:W3CDTF">2021-07-08T13:24:40Z</dcterms:modified>
</cp:coreProperties>
</file>