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8.248\disk1\○総務係\総務係次席\★令和３年度次席\作業依頼\経理\★行政事業レビューシート\01.登録\2021厚労20028800医薬品等ＧＭＰ対策事業\03.修正（医薬品原料品質確保対策事業追記）\"/>
    </mc:Choice>
  </mc:AlternateContent>
  <bookViews>
    <workbookView xWindow="0" yWindow="0" windowWidth="14325" windowHeight="1218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369" i="3"/>
  <c r="AY50" i="3"/>
  <c r="AY235" i="3"/>
  <c r="AY417" i="3"/>
  <c r="AY255"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萩原 嘉人(hagiwara-hiroto.9t3)</author>
  </authors>
  <commentList>
    <comment ref="AD19" authorId="0" shapeId="0">
      <text>
        <r>
          <rPr>
            <b/>
            <sz val="9"/>
            <color indexed="81"/>
            <rFont val="MS P ゴシック"/>
            <family val="3"/>
            <charset val="128"/>
          </rPr>
          <t>金額の修正</t>
        </r>
      </text>
    </comment>
    <comment ref="AH750" authorId="0" shapeId="0">
      <text>
        <r>
          <rPr>
            <sz val="9"/>
            <color indexed="81"/>
            <rFont val="MS P ゴシック"/>
            <family val="3"/>
            <charset val="128"/>
          </rPr>
          <t>金額の修正。
計57,380,277円ですので、四捨五入で57.4ですが、四捨五入後の内訳の積上げ上、57.3となります。</t>
        </r>
      </text>
    </comment>
    <comment ref="AS769" authorId="0" shapeId="0">
      <text>
        <r>
          <rPr>
            <sz val="9"/>
            <color indexed="81"/>
            <rFont val="MS P ゴシック"/>
            <family val="3"/>
            <charset val="128"/>
          </rPr>
          <t xml:space="preserve">追記しました。
</t>
        </r>
      </text>
    </comment>
    <comment ref="AC826" authorId="0" shapeId="0">
      <text>
        <r>
          <rPr>
            <sz val="9"/>
            <color indexed="81"/>
            <rFont val="MS P ゴシック"/>
            <family val="3"/>
            <charset val="128"/>
          </rPr>
          <t xml:space="preserve">追記しました。
</t>
        </r>
      </text>
    </comment>
    <comment ref="AP1010" authorId="0" shapeId="0">
      <text>
        <r>
          <rPr>
            <b/>
            <sz val="9"/>
            <color indexed="81"/>
            <rFont val="MS P ゴシック"/>
            <family val="3"/>
            <charset val="128"/>
          </rPr>
          <t xml:space="preserve">確認
</t>
        </r>
      </text>
    </comment>
    <comment ref="B1074" authorId="0" shapeId="0">
      <text>
        <r>
          <rPr>
            <sz val="9"/>
            <color indexed="81"/>
            <rFont val="MS P ゴシック"/>
            <family val="3"/>
            <charset val="128"/>
          </rPr>
          <t xml:space="preserve">追記しました。
</t>
        </r>
      </text>
    </comment>
  </commentList>
</comments>
</file>

<file path=xl/sharedStrings.xml><?xml version="1.0" encoding="utf-8"?>
<sst xmlns="http://schemas.openxmlformats.org/spreadsheetml/2006/main" count="2692" uniqueCount="774">
  <si>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</si>
  <si>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</si>
  <si>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</si>
  <si>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</si>
  <si>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</si>
  <si>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</si>
  <si>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</si>
  <si>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</si>
  <si>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</si>
  <si>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</si>
  <si>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</si>
  <si>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</si>
  <si>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</si>
  <si>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</si>
  <si>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</si>
  <si>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</si>
  <si>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</si>
  <si>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</si>
  <si>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</si>
  <si>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</si>
  <si>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</si>
  <si>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</si>
  <si>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</si>
  <si>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</si>
  <si>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</si>
  <si>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</si>
  <si>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</si>
  <si>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</si>
  <si>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</si>
  <si>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</si>
  <si>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</si>
  <si>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</si>
  <si>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</si>
  <si>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</si>
  <si>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</si>
  <si>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</si>
  <si>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</si>
  <si>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</si>
  <si>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</si>
  <si>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</si>
  <si>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</si>
  <si>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</si>
  <si>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</si>
  <si>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</si>
  <si>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</si>
  <si>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</si>
  <si>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</si>
  <si>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</si>
  <si>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</si>
  <si>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</si>
  <si>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</si>
  <si>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</si>
  <si>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</si>
  <si>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</si>
  <si>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</si>
  <si>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</si>
  <si>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</si>
  <si>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</si>
  <si>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</si>
  <si>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</si>
  <si>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</si>
  <si>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</si>
  <si>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</si>
  <si>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</si>
  <si>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</si>
  <si>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</si>
  <si>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</si>
  <si>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</si>
  <si>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</si>
  <si>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</si>
  <si>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</si>
  <si>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</si>
  <si>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</si>
  <si>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</si>
  <si>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</si>
  <si>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</si>
  <si>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</si>
  <si>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</si>
  <si>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</si>
  <si>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</si>
  <si>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</si>
  <si>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</si>
  <si>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</si>
  <si>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</si>
  <si>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</si>
  <si>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</si>
  <si>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</si>
  <si>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</si>
  <si>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</si>
  <si>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</si>
  <si>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</si>
  <si>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</si>
  <si>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</si>
  <si>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</si>
  <si>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</si>
  <si>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</si>
  <si>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</si>
  <si>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</si>
  <si>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</si>
  <si>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</si>
  <si>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</si>
  <si>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</si>
  <si>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</si>
  <si>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</si>
  <si>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</si>
  <si>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</si>
  <si>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</si>
  <si>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</si>
  <si>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</si>
  <si>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</si>
  <si>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</si>
  <si>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</si>
  <si>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</si>
  <si>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</si>
  <si>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</si>
  <si>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</si>
  <si>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</si>
  <si>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</si>
  <si>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</si>
  <si>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</si>
  <si>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</si>
  <si>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</si>
  <si>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</si>
  <si>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</si>
  <si>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</si>
  <si>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</si>
  <si>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</si>
  <si>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</si>
  <si>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</si>
  <si>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</si>
  <si>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</si>
  <si>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</si>
  <si>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</si>
  <si>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</si>
  <si>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</si>
  <si>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</si>
  <si>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</si>
  <si>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</si>
  <si>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</si>
  <si>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</si>
  <si>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</si>
  <si>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</si>
  <si>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</si>
  <si>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</si>
  <si>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</si>
  <si>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</si>
  <si>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</si>
  <si>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</si>
  <si>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</si>
  <si>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</si>
  <si>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</si>
  <si>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</si>
  <si>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</si>
  <si>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</si>
  <si>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</si>
  <si>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</si>
  <si>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</si>
  <si>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</si>
  <si>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</si>
  <si>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</si>
  <si>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</si>
  <si>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</si>
  <si>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</si>
  <si>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</si>
  <si>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</si>
  <si>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</si>
  <si>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</si>
  <si>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</si>
  <si>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</si>
  <si>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</si>
  <si>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</si>
  <si>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</si>
  <si>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</si>
  <si>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</si>
  <si>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</si>
  <si>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</si>
  <si>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</si>
  <si>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</si>
  <si>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</si>
  <si>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</si>
  <si>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</si>
  <si>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</si>
  <si>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</si>
  <si>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</si>
  <si>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</si>
  <si>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</si>
  <si>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</si>
  <si>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</si>
  <si>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</si>
  <si>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</si>
  <si>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</si>
  <si>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</si>
  <si>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</si>
  <si>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</si>
  <si>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</si>
  <si>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</si>
  <si>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</si>
  <si>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</si>
  <si>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</si>
  <si>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</si>
  <si>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</si>
  <si>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</si>
  <si>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</si>
  <si>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</si>
  <si>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</si>
  <si>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</si>
  <si>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</si>
  <si>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</si>
  <si>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</si>
  <si>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</si>
  <si>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</si>
  <si>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</si>
  <si>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</si>
  <si>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</si>
  <si>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</si>
  <si>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</si>
  <si>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</si>
  <si>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</si>
  <si>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</si>
  <si>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</si>
  <si>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</si>
  <si>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</si>
  <si>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</si>
  <si>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</si>
  <si>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</si>
  <si>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</si>
  <si>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</si>
  <si>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</si>
  <si>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</si>
  <si>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</si>
  <si>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</si>
  <si>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</si>
  <si>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</si>
  <si>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</si>
  <si>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</si>
  <si>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</si>
  <si>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</si>
  <si>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</si>
  <si>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</si>
  <si>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</si>
  <si>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</si>
  <si>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</si>
  <si>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</si>
  <si>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</si>
  <si>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</si>
  <si>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</si>
  <si>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</si>
  <si>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</si>
  <si>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</si>
  <si>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</si>
  <si>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</si>
  <si>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</si>
  <si>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</si>
  <si>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</si>
  <si>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</si>
  <si>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</si>
  <si>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</si>
  <si>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</si>
  <si>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</si>
  <si>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</si>
  <si>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</si>
  <si>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</si>
  <si>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</si>
  <si>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</si>
  <si>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</si>
  <si>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</si>
  <si>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</si>
  <si>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</si>
  <si>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</si>
  <si>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</si>
  <si>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</si>
  <si>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</si>
  <si>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</si>
  <si>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</si>
  <si>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</si>
  <si>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</si>
  <si>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</si>
  <si>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</si>
  <si>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</si>
  <si>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</si>
  <si>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</si>
  <si>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</si>
  <si>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</si>
  <si>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</si>
  <si>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</si>
  <si>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</si>
  <si>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</si>
  <si>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</si>
  <si>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</si>
  <si>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</si>
  <si>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</si>
  <si>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</si>
  <si>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</si>
  <si>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</si>
  <si>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</si>
  <si>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</si>
  <si>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</si>
  <si>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</si>
  <si>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</si>
  <si>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</si>
  <si>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</si>
  <si>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</si>
  <si>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</si>
  <si>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</si>
  <si>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</si>
  <si>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</si>
  <si>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</si>
  <si>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</si>
  <si>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</si>
  <si>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</si>
  <si>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</si>
  <si>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</si>
  <si>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</si>
  <si>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</si>
  <si>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</si>
  <si>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</si>
  <si>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</si>
  <si>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</si>
  <si>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</si>
  <si>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</si>
  <si>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</si>
  <si>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</si>
  <si>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</si>
  <si>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</si>
  <si>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</si>
  <si>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</si>
  <si>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</si>
  <si>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</si>
  <si>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</si>
  <si>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</si>
  <si>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</si>
  <si>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</si>
  <si>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</si>
  <si>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</si>
  <si>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</si>
  <si>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</si>
  <si>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</si>
  <si>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</si>
  <si>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</si>
  <si>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</si>
  <si>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</si>
  <si>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</si>
  <si>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</si>
  <si>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</si>
  <si>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</si>
  <si>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</si>
  <si>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</si>
  <si>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</si>
  <si>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</si>
  <si>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</si>
  <si>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</si>
  <si>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</si>
  <si>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</si>
  <si>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</si>
  <si>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</si>
  <si>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</si>
  <si>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</si>
  <si>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</si>
  <si>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</si>
  <si>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</si>
  <si>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</si>
  <si>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</si>
  <si>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</si>
  <si>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</si>
  <si>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</si>
  <si>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</si>
  <si>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</si>
  <si>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</si>
  <si>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</si>
  <si>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</si>
  <si>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</si>
  <si>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</si>
  <si>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</si>
  <si>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</si>
  <si>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</si>
  <si>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</si>
  <si>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</si>
  <si>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</si>
  <si>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</si>
  <si>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</si>
  <si>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</si>
  <si>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</si>
  <si>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</si>
  <si>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</si>
  <si>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</si>
  <si>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</si>
  <si>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</si>
  <si>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</si>
  <si>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</si>
  <si>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</si>
  <si>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</si>
  <si>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</si>
  <si>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</si>
  <si>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</si>
  <si>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</si>
  <si>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</si>
  <si>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</si>
  <si>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</si>
  <si>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</si>
  <si>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</si>
  <si>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</si>
  <si>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</si>
  <si>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</si>
  <si>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</si>
  <si>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</si>
  <si>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</si>
  <si>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</si>
  <si>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</si>
  <si>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</si>
  <si>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</si>
  <si>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</si>
  <si>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</si>
  <si>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</si>
  <si>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</si>
  <si>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</si>
  <si>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</si>
  <si>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</si>
  <si>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</si>
  <si>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</si>
  <si>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</si>
  <si>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</si>
  <si>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</si>
  <si>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</si>
  <si>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</si>
  <si>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</si>
  <si>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</si>
  <si>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</si>
  <si>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</si>
  <si>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</si>
  <si>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</si>
  <si>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</si>
  <si>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</si>
  <si>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</si>
  <si>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</si>
  <si>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</si>
  <si>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</si>
  <si>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</si>
  <si>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</si>
  <si>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</si>
  <si>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</si>
  <si>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</si>
  <si>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</si>
  <si>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</si>
  <si>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</si>
  <si>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</si>
  <si>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</si>
  <si>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</si>
  <si>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</si>
  <si>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</si>
  <si>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</si>
  <si>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</si>
  <si>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</si>
  <si>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</si>
  <si>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</si>
  <si>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</si>
  <si>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</si>
  <si>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</si>
  <si>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</si>
  <si>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</si>
  <si>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</si>
  <si>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</si>
  <si>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</si>
  <si>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</si>
  <si>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</si>
  <si>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</si>
  <si>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</si>
  <si>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</si>
  <si>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</si>
  <si>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</si>
  <si>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</si>
  <si>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</si>
  <si>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</si>
  <si>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</si>
  <si>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</si>
  <si>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</si>
  <si>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</si>
  <si>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</si>
  <si>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</si>
  <si>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</si>
  <si>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</si>
  <si>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</si>
  <si>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</si>
  <si>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</si>
  <si>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</si>
  <si>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</si>
  <si>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</si>
  <si>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</si>
  <si>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</si>
  <si>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</si>
  <si>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</si>
  <si>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</si>
  <si>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</si>
  <si>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</si>
  <si>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</si>
  <si>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</si>
  <si>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</si>
  <si>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</si>
  <si>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</si>
  <si>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</si>
  <si>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</si>
  <si>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</si>
  <si>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</si>
  <si>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</si>
  <si>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</si>
  <si>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</si>
  <si>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</si>
  <si>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</si>
  <si>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</si>
  <si>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</si>
  <si>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</si>
  <si>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</si>
  <si>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</si>
  <si>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</si>
  <si>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</si>
  <si>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</si>
  <si>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</si>
  <si>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</si>
  <si>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</si>
  <si>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</si>
  <si>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</si>
  <si>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</si>
  <si>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</si>
  <si>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</si>
  <si>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</si>
  <si>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</si>
  <si>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</si>
  <si>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</si>
  <si>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</si>
  <si>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</si>
  <si>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</si>
  <si>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</si>
  <si>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</si>
  <si>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</si>
  <si>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</si>
  <si>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</si>
  <si>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</si>
  <si>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</si>
  <si>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</si>
  <si>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</si>
  <si>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</si>
  <si>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</si>
  <si>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</si>
  <si>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</si>
  <si>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</si>
  <si>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</si>
  <si>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</si>
  <si>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</si>
  <si>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</si>
  <si>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</si>
  <si>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</si>
  <si>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</si>
  <si>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</si>
  <si>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</si>
  <si>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</si>
  <si>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</si>
  <si>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</si>
  <si>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</si>
  <si>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</si>
  <si>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</si>
  <si>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</si>
  <si>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</si>
  <si>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</si>
  <si>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</si>
  <si>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</si>
  <si>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</si>
  <si>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</si>
  <si>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</si>
  <si>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</si>
  <si>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</si>
  <si>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</si>
  <si>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</si>
  <si>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</si>
  <si>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</si>
  <si>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</si>
  <si>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</si>
  <si>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</si>
  <si>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</si>
  <si>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</si>
  <si>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</si>
  <si>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</si>
  <si>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</si>
  <si>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</si>
  <si>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</si>
  <si>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</si>
  <si>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</si>
  <si>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</si>
  <si>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</si>
  <si>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</si>
  <si>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</si>
  <si>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</si>
  <si>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</si>
  <si>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</si>
  <si>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</si>
  <si>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</si>
  <si>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</si>
  <si>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</si>
  <si>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</si>
  <si>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</si>
  <si>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</si>
  <si>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</si>
  <si>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</si>
  <si>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</si>
  <si>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</si>
  <si>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</si>
  <si>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</si>
  <si>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</si>
  <si>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</si>
  <si>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</si>
  <si>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</si>
  <si>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</si>
  <si>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</si>
  <si>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</si>
  <si>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</si>
  <si>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</si>
  <si>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</si>
  <si>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</si>
  <si>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</si>
  <si>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</si>
  <si>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</si>
  <si>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</si>
  <si>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</si>
  <si>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</si>
  <si>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医薬品等ＧＭＰ対策事業</t>
  </si>
  <si>
    <t>医薬・生活衛生局</t>
  </si>
  <si>
    <t>課長　田中　徹</t>
  </si>
  <si>
    <t>平成4年度</t>
  </si>
  <si>
    <t>終了予定なし</t>
  </si>
  <si>
    <t>監視指導・麻薬対策課</t>
  </si>
  <si>
    <t>・医薬品、医療機器等の品質、有効性および安全性の確保等に関する法律第14条第2項第4号
・医薬品及び医薬部外品の製造管理及び品質管理の基準に関する省令
・医療機器及び体外診断用医薬品の製造管理及び品質管理の基準に関する省令</t>
  </si>
  <si>
    <t xml:space="preserve">都道府県が行う製造管理及び品質管理に関する基準（GMP／QMS）の査察等について、統一的かつ適正な実施を確保するとともに、国際的に流通する医薬品等の品質の確保及び国際取引の円滑化を図る。
</t>
  </si>
  <si>
    <t>-</t>
  </si>
  <si>
    <t>医薬品審査等業務庁費</t>
  </si>
  <si>
    <t>検定検査事務等委託費</t>
  </si>
  <si>
    <t>医薬品副作用等被害救済事務費等補助金</t>
  </si>
  <si>
    <t>職員旅費</t>
  </si>
  <si>
    <t>庁費</t>
  </si>
  <si>
    <t>教育・研修等をとおして、GMP調査員の能力を向上させる事業のため、成果について直接的な指標は示すことは困難である。</t>
  </si>
  <si>
    <t>模擬査察への都道府県のべ参加者数</t>
  </si>
  <si>
    <t>人</t>
  </si>
  <si>
    <t>合同模擬査察の開催数</t>
  </si>
  <si>
    <t>回</t>
  </si>
  <si>
    <t>Ｘ：「当該年度の合同模擬査察に係る執行額」（円）／　
Ｙ：「当該年度の合同模擬査察開催数」　　　　　　　　　　　　　</t>
    <phoneticPr fontId="5"/>
  </si>
  <si>
    <t>円</t>
  </si>
  <si>
    <t>10,534,791
/23</t>
  </si>
  <si>
    <t>9,996,075
/21</t>
  </si>
  <si>
    <t>858,275/2</t>
  </si>
  <si>
    <t>715,244/2</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</si>
  <si>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</si>
  <si>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</si>
  <si>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都道府県・独立行政法人医薬品医療機器総合機構（PMDA）でのGMP査察研修の実施回数</t>
  </si>
  <si>
    <t>217</t>
  </si>
  <si>
    <t>194</t>
  </si>
  <si>
    <t>163</t>
  </si>
  <si>
    <t>189</t>
  </si>
  <si>
    <t>23</t>
  </si>
  <si>
    <t>211</t>
  </si>
  <si>
    <t>214</t>
  </si>
  <si>
    <t>225</t>
  </si>
  <si>
    <t>○</t>
  </si>
  <si>
    <t>令和２年度　GMP監視指導等実施要領
令和２年度GQP/QMS体制・GVP合同模擬査察研修実施要領</t>
    <phoneticPr fontId="5"/>
  </si>
  <si>
    <t>-</t>
    <phoneticPr fontId="5"/>
  </si>
  <si>
    <t>本事業は、都道府県におけるGMP調査の資質の向上を通じて医薬品等の品質の確保及び国際取引の円滑化を図ることを目標に、GMP調査を実際に行う都道府県職員等を対象に研修を実施し、また体制強化のために検討会を開催した。それにより、各地域ごとの調査の質の差を減らし、また国際的な枠組みにも沿った技術の向上が図られた。</t>
    <phoneticPr fontId="5"/>
  </si>
  <si>
    <t>都道府県・独立行政法人医薬品医療機器総合機構でGMP査察研修を行うことにより、査察体制の整合性確保、強化を行い、医薬品等の品質を確保するとともに、医薬品等の安全対策の推進等に寄与するものである。</t>
    <phoneticPr fontId="5"/>
  </si>
  <si>
    <t>A.-</t>
    <phoneticPr fontId="5"/>
  </si>
  <si>
    <t>B.-</t>
    <phoneticPr fontId="5"/>
  </si>
  <si>
    <t>庁費</t>
    <phoneticPr fontId="5"/>
  </si>
  <si>
    <t>備品購入等</t>
    <phoneticPr fontId="5"/>
  </si>
  <si>
    <t>D.国立医薬品食品衛生研究所</t>
    <phoneticPr fontId="5"/>
  </si>
  <si>
    <t>E.国立感染症研究所</t>
    <phoneticPr fontId="5"/>
  </si>
  <si>
    <t>F. テュフズードジャパン（株）</t>
    <phoneticPr fontId="5"/>
  </si>
  <si>
    <t>G.PIC/S</t>
    <phoneticPr fontId="5"/>
  </si>
  <si>
    <t>雑役務費</t>
    <phoneticPr fontId="5"/>
  </si>
  <si>
    <t>加盟料</t>
    <phoneticPr fontId="5"/>
  </si>
  <si>
    <t>国立医薬品食品衛生研究所</t>
    <phoneticPr fontId="5"/>
  </si>
  <si>
    <t>テュフズードジャパン（株）</t>
    <phoneticPr fontId="5"/>
  </si>
  <si>
    <t>ＩＳＯ１３４８５内部監査員トレーニング</t>
    <phoneticPr fontId="5"/>
  </si>
  <si>
    <t>国立感染症研究所</t>
    <phoneticPr fontId="5"/>
  </si>
  <si>
    <t>ー</t>
    <phoneticPr fontId="5"/>
  </si>
  <si>
    <t>ＧＭＰ査察体制強化事業における試験検査、コロナワクチンの試験検査</t>
    <phoneticPr fontId="5"/>
  </si>
  <si>
    <t xml:space="preserve">ＧＭＰ査察体制強化事業における試験検査、イトラコナゾール錠５０「MEEK」のリルマザホン塩酸塩水和物分析業務
</t>
    <phoneticPr fontId="5"/>
  </si>
  <si>
    <t>-</t>
    <phoneticPr fontId="5"/>
  </si>
  <si>
    <t>ＧＭＰ査察の国際整合化に向けた取り組みは業界からも要望されている。また、医薬品の品質確保は国民の安全に直結するため、国費を投入する必要がある。</t>
    <phoneticPr fontId="5"/>
  </si>
  <si>
    <t>医薬品の品質の確保は国民の安全に直結するため、全国的なＧＭＰ調査の質の向上を図るための研修や整合性確保のための検討会は、国が実施すべき事業である。</t>
    <phoneticPr fontId="5"/>
  </si>
  <si>
    <t>PIC/S加盟当局として、国際水準の取り組みを継続していく必要があり、優先度の高い事業である。</t>
    <phoneticPr fontId="5"/>
  </si>
  <si>
    <t>無</t>
  </si>
  <si>
    <t>検討会を効率的に行えるよう、コスト削減に努めている。</t>
    <phoneticPr fontId="5"/>
  </si>
  <si>
    <t>‐</t>
  </si>
  <si>
    <t>経費の過半が都道府県への委託費であり、適正に執行されている。</t>
    <phoneticPr fontId="5"/>
  </si>
  <si>
    <t>毎年都道府県に対する実施要領の見直しを行い、効率的な執行ができるような事業体制となるように努めている。</t>
    <phoneticPr fontId="5"/>
  </si>
  <si>
    <t>本事業は都道府県等におけるGMP査察の質の向上を図ることを目的としており、成果を定量的に示すことはできないが、いずれの研修及び会議も、都道府県の査察担当官が集う数少ない機会であり、査察技術の向上に大きく向上している。</t>
    <phoneticPr fontId="5"/>
  </si>
  <si>
    <t>ＩＳＯ１３４８５内部監査員トレーニング一式</t>
    <phoneticPr fontId="5"/>
  </si>
  <si>
    <t>人件費</t>
    <rPh sb="0" eb="3">
      <t>ジンケンヒ</t>
    </rPh>
    <phoneticPr fontId="5"/>
  </si>
  <si>
    <t>賃金</t>
    <rPh sb="0" eb="2">
      <t>チンギン</t>
    </rPh>
    <phoneticPr fontId="5"/>
  </si>
  <si>
    <t>備品費</t>
    <phoneticPr fontId="5"/>
  </si>
  <si>
    <t>消耗品費</t>
    <phoneticPr fontId="5"/>
  </si>
  <si>
    <t>試験用機材等</t>
    <phoneticPr fontId="5"/>
  </si>
  <si>
    <t>試験消耗品等</t>
    <phoneticPr fontId="5"/>
  </si>
  <si>
    <t>査察体制強化</t>
    <phoneticPr fontId="5"/>
  </si>
  <si>
    <t>国際対策事業</t>
    <phoneticPr fontId="5"/>
  </si>
  <si>
    <t>査察整合性確保事業</t>
    <phoneticPr fontId="5"/>
  </si>
  <si>
    <t>賃金</t>
    <phoneticPr fontId="5"/>
  </si>
  <si>
    <t>借料及び損料</t>
    <rPh sb="0" eb="2">
      <t>シャクリョウ</t>
    </rPh>
    <rPh sb="2" eb="3">
      <t>オヨ</t>
    </rPh>
    <rPh sb="4" eb="6">
      <t>ソンリョウ</t>
    </rPh>
    <phoneticPr fontId="5"/>
  </si>
  <si>
    <t>雑役務費</t>
    <rPh sb="0" eb="2">
      <t>ザツエキ</t>
    </rPh>
    <rPh sb="2" eb="4">
      <t>ムヒ</t>
    </rPh>
    <phoneticPr fontId="5"/>
  </si>
  <si>
    <t>消耗品費</t>
    <rPh sb="0" eb="3">
      <t>ショウモウヒン</t>
    </rPh>
    <rPh sb="3" eb="4">
      <t>ヒ</t>
    </rPh>
    <phoneticPr fontId="5"/>
  </si>
  <si>
    <t>備品費</t>
    <rPh sb="0" eb="3">
      <t>ビヒンヒ</t>
    </rPh>
    <phoneticPr fontId="5"/>
  </si>
  <si>
    <t>人件費</t>
    <rPh sb="0" eb="3">
      <t>ジンケンヒ</t>
    </rPh>
    <phoneticPr fontId="5"/>
  </si>
  <si>
    <t>試験用機材等</t>
    <phoneticPr fontId="5"/>
  </si>
  <si>
    <t>機器リース</t>
    <phoneticPr fontId="5"/>
  </si>
  <si>
    <t>機器保守、人材派遣、実験動物関係費等</t>
    <rPh sb="2" eb="4">
      <t>ホシュ</t>
    </rPh>
    <phoneticPr fontId="5"/>
  </si>
  <si>
    <t>C.愛媛県</t>
    <rPh sb="2" eb="4">
      <t>エヒメ</t>
    </rPh>
    <rPh sb="4" eb="5">
      <t>ケン</t>
    </rPh>
    <phoneticPr fontId="5"/>
  </si>
  <si>
    <t>大阪府</t>
    <phoneticPr fontId="5"/>
  </si>
  <si>
    <t>沖縄県</t>
    <rPh sb="0" eb="3">
      <t>オキナワケン</t>
    </rPh>
    <phoneticPr fontId="5"/>
  </si>
  <si>
    <t>愛知県</t>
    <rPh sb="0" eb="3">
      <t>アイチケン</t>
    </rPh>
    <phoneticPr fontId="5"/>
  </si>
  <si>
    <t>青森県</t>
    <phoneticPr fontId="5"/>
  </si>
  <si>
    <t>福島県</t>
    <phoneticPr fontId="5"/>
  </si>
  <si>
    <t>宮崎県</t>
    <rPh sb="0" eb="3">
      <t>ミヤザキケン</t>
    </rPh>
    <phoneticPr fontId="5"/>
  </si>
  <si>
    <t>広島県</t>
    <rPh sb="0" eb="3">
      <t>ヒロシマケン</t>
    </rPh>
    <phoneticPr fontId="5"/>
  </si>
  <si>
    <t>岩手県</t>
    <rPh sb="0" eb="3">
      <t>イワテケン</t>
    </rPh>
    <phoneticPr fontId="5"/>
  </si>
  <si>
    <t>宮城県</t>
    <rPh sb="0" eb="3">
      <t>ミヤギケン</t>
    </rPh>
    <phoneticPr fontId="5"/>
  </si>
  <si>
    <t>北海道</t>
    <rPh sb="0" eb="3">
      <t>ホッカイドウ</t>
    </rPh>
    <phoneticPr fontId="5"/>
  </si>
  <si>
    <t>熊本県</t>
    <rPh sb="0" eb="3">
      <t>クマモトケン</t>
    </rPh>
    <phoneticPr fontId="5"/>
  </si>
  <si>
    <t>富山県</t>
    <rPh sb="0" eb="3">
      <t>トヤマケン</t>
    </rPh>
    <phoneticPr fontId="5"/>
  </si>
  <si>
    <t>大阪府</t>
    <rPh sb="0" eb="3">
      <t>オオサカフ</t>
    </rPh>
    <phoneticPr fontId="5"/>
  </si>
  <si>
    <t>山口県</t>
    <rPh sb="0" eb="3">
      <t>ヤマグチケン</t>
    </rPh>
    <phoneticPr fontId="5"/>
  </si>
  <si>
    <t>東京都</t>
    <rPh sb="0" eb="3">
      <t>トウキョウト</t>
    </rPh>
    <phoneticPr fontId="5"/>
  </si>
  <si>
    <t>徳島県</t>
    <rPh sb="0" eb="3">
      <t>トクシマケン</t>
    </rPh>
    <phoneticPr fontId="5"/>
  </si>
  <si>
    <t>福岡県</t>
    <rPh sb="0" eb="3">
      <t>フクオカケン</t>
    </rPh>
    <phoneticPr fontId="5"/>
  </si>
  <si>
    <t>愛媛県</t>
    <rPh sb="0" eb="3">
      <t>エヒメケン</t>
    </rPh>
    <phoneticPr fontId="5"/>
  </si>
  <si>
    <t>長野県</t>
    <rPh sb="0" eb="3">
      <t>ナガノケン</t>
    </rPh>
    <phoneticPr fontId="5"/>
  </si>
  <si>
    <t>奈良県</t>
    <rPh sb="0" eb="3">
      <t>ナラケン</t>
    </rPh>
    <phoneticPr fontId="5"/>
  </si>
  <si>
    <t>神奈川県</t>
    <rPh sb="0" eb="4">
      <t>カナガワケン</t>
    </rPh>
    <phoneticPr fontId="5"/>
  </si>
  <si>
    <t>岡山県</t>
    <rPh sb="0" eb="2">
      <t>オカヤマ</t>
    </rPh>
    <rPh sb="2" eb="3">
      <t>ケン</t>
    </rPh>
    <phoneticPr fontId="5"/>
  </si>
  <si>
    <t>ＰＩＣ／Ｓ（医薬品査察協定及び医薬品査察協同スキーム）</t>
    <phoneticPr fontId="5"/>
  </si>
  <si>
    <t>ＰＩＣ／Ｓ（医薬品査察協定及び医薬品査察協同スキーム）加盟料</t>
    <phoneticPr fontId="5"/>
  </si>
  <si>
    <t>-</t>
    <phoneticPr fontId="5"/>
  </si>
  <si>
    <t>株式会社ティーケーピー</t>
    <phoneticPr fontId="5"/>
  </si>
  <si>
    <t>第２回ＧＭＰ調査当局会議　会場費</t>
    <rPh sb="13" eb="16">
      <t>カイジョウヒ</t>
    </rPh>
    <phoneticPr fontId="5"/>
  </si>
  <si>
    <t>職員A</t>
    <rPh sb="0" eb="2">
      <t>ショクイン</t>
    </rPh>
    <phoneticPr fontId="5"/>
  </si>
  <si>
    <t>出張旅費</t>
    <rPh sb="0" eb="2">
      <t>シュッチョウ</t>
    </rPh>
    <rPh sb="2" eb="4">
      <t>リョヒ</t>
    </rPh>
    <phoneticPr fontId="5"/>
  </si>
  <si>
    <t>職員B</t>
    <rPh sb="0" eb="2">
      <t>ショクイン</t>
    </rPh>
    <phoneticPr fontId="5"/>
  </si>
  <si>
    <t>委員A</t>
    <rPh sb="0" eb="2">
      <t>イイン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</si>
  <si>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</si>
  <si>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</si>
  <si>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</si>
  <si>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</si>
  <si>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株式会社ジェイ・アンド・ワイ</t>
    <rPh sb="0" eb="4">
      <t>カブシキガイシャ</t>
    </rPh>
    <phoneticPr fontId="5"/>
  </si>
  <si>
    <t>国内用携帯電話の賃貸借</t>
    <rPh sb="0" eb="3">
      <t>コクナイヨウ</t>
    </rPh>
    <rPh sb="3" eb="5">
      <t>ケイタイ</t>
    </rPh>
    <rPh sb="5" eb="7">
      <t>デンワ</t>
    </rPh>
    <rPh sb="8" eb="11">
      <t>チンタイシャク</t>
    </rPh>
    <phoneticPr fontId="5"/>
  </si>
  <si>
    <t>有</t>
  </si>
  <si>
    <t>厚労</t>
  </si>
  <si>
    <t>・都道府県が行うGMP／QMS査察の全国的な整合性を確保するための国及び都道府県による合同模擬査察を実施。
・国際的に流通する医薬品等の品質を確保するとともに、これらの国際取引の円滑化を推進するため、医薬品等GMPの国家間における査察技術の同等性を確認し、日EU相互承認協定の履行及び拡大協議を実施。
・GMP査察に関する国際的な枠組み（PIC／S）への加盟に伴い、GMP調査の質の向上を推進するとともに、加盟当局としての対応を実施。</t>
    <phoneticPr fontId="5"/>
  </si>
  <si>
    <t>間接的な指標として国による模擬査察及びGMP調査当局会議への都道府県のべ参加者数を成果実績評価に活用する。</t>
    <rPh sb="24" eb="26">
      <t>トウキョク</t>
    </rPh>
    <rPh sb="26" eb="28">
      <t>カイギ</t>
    </rPh>
    <phoneticPr fontId="5"/>
  </si>
  <si>
    <t>間接的な指標として国による模擬査察及びGMP調査当局会議への都道府県のべ参加者数を成果実績評価に活用する。</t>
    <phoneticPr fontId="5"/>
  </si>
  <si>
    <t>GMP調査当局会議への都道府県のべ参加者数</t>
    <phoneticPr fontId="5"/>
  </si>
  <si>
    <t>都道府県課長級会議であるGMP調査当局会議開催数</t>
    <phoneticPr fontId="5"/>
  </si>
  <si>
    <t>Ｘ：「当該年度の当局会議に係る執行額」（円）／
　Ｙ:「当該年度の当局会議開催数」</t>
    <phoneticPr fontId="5"/>
  </si>
  <si>
    <t>新型コロナウイルス感染症の影響により、研修自体の実施が困難であったり、コロナ対応のため査察等に参加できる職員が少なかったこと等により執行が進まなかったことによる。</t>
    <rPh sb="0" eb="2">
      <t>シンガタ</t>
    </rPh>
    <rPh sb="9" eb="12">
      <t>カンセンショウ</t>
    </rPh>
    <rPh sb="13" eb="15">
      <t>エイキョウ</t>
    </rPh>
    <rPh sb="19" eb="21">
      <t>ケンシュウ</t>
    </rPh>
    <rPh sb="21" eb="23">
      <t>ジタイ</t>
    </rPh>
    <rPh sb="24" eb="26">
      <t>ジッシ</t>
    </rPh>
    <rPh sb="27" eb="29">
      <t>コンナン</t>
    </rPh>
    <rPh sb="38" eb="40">
      <t>タイオウ</t>
    </rPh>
    <rPh sb="43" eb="45">
      <t>ササツ</t>
    </rPh>
    <rPh sb="45" eb="46">
      <t>トウ</t>
    </rPh>
    <rPh sb="47" eb="49">
      <t>サンカ</t>
    </rPh>
    <rPh sb="52" eb="54">
      <t>ショクイン</t>
    </rPh>
    <rPh sb="55" eb="56">
      <t>スク</t>
    </rPh>
    <rPh sb="62" eb="63">
      <t>トウ</t>
    </rPh>
    <rPh sb="66" eb="68">
      <t>シッコウ</t>
    </rPh>
    <rPh sb="69" eb="70">
      <t>スス</t>
    </rPh>
    <phoneticPr fontId="5"/>
  </si>
  <si>
    <t>教育・研修等をとおして、GMP調査員の能力を向上させる事業のため、成果について直接的な指標を示すことは困難であるが、GMP調査当局会議等を通じて都道府県における調査体制の強化を図っており、事業の目標達成に向けて一定の効果があると考えられる。</t>
    <phoneticPr fontId="5"/>
  </si>
  <si>
    <t>△</t>
  </si>
  <si>
    <t>GMP合同模擬査察は医薬品の製造所の協力の元、都道府県職員が実際に現地（製造所）に出向き、模擬のGMP調査を行うものであるため、新型コロナウイルス感染症が発生した令和２年度においては、全国的に模擬査察の実施が困難（製造所側の受け入れが困難）であったことから、模擬査察の開催は困難であった。なお、GMP調査当局会議については見込みどおりの開催数を維持している。</t>
    <phoneticPr fontId="5"/>
  </si>
  <si>
    <t>令和２年度の都道府県への委託費については、新型コロナウイルス感染症の影響により、研修自体の実施が困難であったり、コロナ対応のため査察等に参加できる職員が少なかったこと等により執行が進まなかった。PIC/S対応としては、PIC/Sガイドラインの国内法令への取り込みを進めるなど、加盟国としてGMPの国際整合化に向けて取り組みを進めている。</t>
    <phoneticPr fontId="5"/>
  </si>
  <si>
    <t>令和３年度委託事業について、令和２年度にほとんど開催ができなかった合同模擬査察については、感染対策に最大限の注意を払いながら実施の方針で進めるとともに、合同模擬査察の実施方策も含めて都道府県調査員の査察能力の向上の方策について検討を進める。また、PIC/S総会等にも参加し、他のPIC/S加盟国と同等レベルのGMP調査実施体制を確保するため、昨年度に引き続きGMP調査員の質の維持・向上に向けて取り組む。</t>
    <phoneticPr fontId="5"/>
  </si>
  <si>
    <t>2,301,623/3</t>
    <phoneticPr fontId="5"/>
  </si>
  <si>
    <t>685,380/2</t>
    <phoneticPr fontId="5"/>
  </si>
  <si>
    <t>-</t>
    <phoneticPr fontId="5"/>
  </si>
  <si>
    <t>-</t>
    <phoneticPr fontId="5"/>
  </si>
  <si>
    <t>点検対象外</t>
    <rPh sb="0" eb="5">
      <t>テンケンタイショウガイ</t>
    </rPh>
    <phoneticPr fontId="5"/>
  </si>
  <si>
    <t xml:space="preserve">経費の過半が都道府県への委託費であり、支出先の選定は妥当である。
一社応札となった契約について、資格及び実績を有することが要因と考えられるが、適切な事業実施のために必要な事項であり、関連企業等に声がけを実施し、改善を図っている。
</t>
    <rPh sb="33" eb="35">
      <t>イッシャ</t>
    </rPh>
    <rPh sb="35" eb="37">
      <t>オウサツ</t>
    </rPh>
    <rPh sb="41" eb="43">
      <t>ケイヤク</t>
    </rPh>
    <rPh sb="48" eb="50">
      <t>シカク</t>
    </rPh>
    <rPh sb="50" eb="51">
      <t>オヨ</t>
    </rPh>
    <rPh sb="52" eb="54">
      <t>ジッセキ</t>
    </rPh>
    <rPh sb="55" eb="56">
      <t>ユウ</t>
    </rPh>
    <rPh sb="61" eb="63">
      <t>ヨウイン</t>
    </rPh>
    <rPh sb="64" eb="65">
      <t>カンガ</t>
    </rPh>
    <rPh sb="71" eb="73">
      <t>テキセツ</t>
    </rPh>
    <rPh sb="74" eb="76">
      <t>ジギョウ</t>
    </rPh>
    <rPh sb="76" eb="78">
      <t>ジッシ</t>
    </rPh>
    <rPh sb="82" eb="84">
      <t>ヒツヨウ</t>
    </rPh>
    <rPh sb="85" eb="87">
      <t>ジコウ</t>
    </rPh>
    <rPh sb="91" eb="93">
      <t>カンレン</t>
    </rPh>
    <rPh sb="93" eb="95">
      <t>キギョウ</t>
    </rPh>
    <rPh sb="95" eb="96">
      <t>トウ</t>
    </rPh>
    <rPh sb="97" eb="98">
      <t>コエ</t>
    </rPh>
    <rPh sb="101" eb="103">
      <t>ジッシ</t>
    </rPh>
    <rPh sb="105" eb="107">
      <t>カイゼン</t>
    </rPh>
    <rPh sb="108" eb="109">
      <t>ハカ</t>
    </rPh>
    <phoneticPr fontId="5"/>
  </si>
  <si>
    <t>H.（独）医薬品医療機器総合機構</t>
    <rPh sb="5" eb="8">
      <t>イヤクヒン</t>
    </rPh>
    <rPh sb="8" eb="10">
      <t>イリョウ</t>
    </rPh>
    <rPh sb="10" eb="12">
      <t>キキ</t>
    </rPh>
    <rPh sb="12" eb="14">
      <t>ソウゴウ</t>
    </rPh>
    <rPh sb="14" eb="16">
      <t>キコウ</t>
    </rPh>
    <phoneticPr fontId="5"/>
  </si>
  <si>
    <t>独立行政法人医薬品医療機器総合機構</t>
    <rPh sb="0" eb="2">
      <t>ドクリツ</t>
    </rPh>
    <rPh sb="2" eb="4">
      <t>ギョウセイ</t>
    </rPh>
    <rPh sb="4" eb="6">
      <t>ホウジン</t>
    </rPh>
    <rPh sb="6" eb="8">
      <t>イヤク</t>
    </rPh>
    <rPh sb="9" eb="11">
      <t>イリョウ</t>
    </rPh>
    <rPh sb="11" eb="13">
      <t>キキ</t>
    </rPh>
    <rPh sb="13" eb="15">
      <t>ソウゴウ</t>
    </rPh>
    <rPh sb="15" eb="17">
      <t>キコウ</t>
    </rPh>
    <phoneticPr fontId="5"/>
  </si>
  <si>
    <t>補助金等交付</t>
  </si>
  <si>
    <t>-</t>
    <phoneticPr fontId="5"/>
  </si>
  <si>
    <t>旅費</t>
    <rPh sb="0" eb="2">
      <t>リョヒ</t>
    </rPh>
    <phoneticPr fontId="5"/>
  </si>
  <si>
    <t>職員旅費</t>
    <rPh sb="0" eb="2">
      <t>ショクイン</t>
    </rPh>
    <rPh sb="2" eb="4">
      <t>リョヒ</t>
    </rPh>
    <phoneticPr fontId="5"/>
  </si>
  <si>
    <t>医薬品原料品質確保対策事業</t>
    <rPh sb="0" eb="3">
      <t>イヤクヒン</t>
    </rPh>
    <rPh sb="3" eb="5">
      <t>ゲンリョウ</t>
    </rPh>
    <rPh sb="5" eb="7">
      <t>ヒンシツ</t>
    </rPh>
    <rPh sb="7" eb="9">
      <t>カクホ</t>
    </rPh>
    <rPh sb="9" eb="11">
      <t>タイサク</t>
    </rPh>
    <rPh sb="11" eb="1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</si>
</sst>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16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92293</xdr:colOff>
      <xdr:row>748</xdr:row>
      <xdr:rowOff>142875</xdr:rowOff>
    </xdr:from>
    <xdr:to>
      <xdr:col>32</xdr:col>
      <xdr:colOff>124631</xdr:colOff>
      <xdr:row>751</xdr:row>
      <xdr:rowOff>143005</xdr:rowOff>
    </xdr:to>
    <xdr:sp macro="" textlink="">
      <xdr:nvSpPr>
        <xdr:cNvPr id="2" name="正方形/長方形 1"/>
        <xdr:cNvSpPr/>
      </xdr:nvSpPr>
      <xdr:spPr>
        <a:xfrm>
          <a:off x="4692868" y="45996225"/>
          <a:ext cx="1832563" cy="105740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baseline="0">
              <a:effectLst/>
              <a:latin typeface="+mn-lt"/>
              <a:ea typeface="+mn-ea"/>
              <a:cs typeface="+mn-cs"/>
            </a:rPr>
            <a:t>57.3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190500</xdr:colOff>
      <xdr:row>751</xdr:row>
      <xdr:rowOff>143005</xdr:rowOff>
    </xdr:from>
    <xdr:to>
      <xdr:col>28</xdr:col>
      <xdr:colOff>8450</xdr:colOff>
      <xdr:row>769</xdr:row>
      <xdr:rowOff>161925</xdr:rowOff>
    </xdr:to>
    <xdr:cxnSp macro="">
      <xdr:nvCxnSpPr>
        <xdr:cNvPr id="3" name="直線コネクタ 59"/>
        <xdr:cNvCxnSpPr>
          <a:cxnSpLocks noChangeShapeType="1"/>
          <a:endCxn id="2" idx="2"/>
        </xdr:cNvCxnSpPr>
      </xdr:nvCxnSpPr>
      <xdr:spPr bwMode="auto">
        <a:xfrm flipV="1">
          <a:off x="5591175" y="47053630"/>
          <a:ext cx="17975" cy="720077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114300</xdr:colOff>
      <xdr:row>753</xdr:row>
      <xdr:rowOff>276225</xdr:rowOff>
    </xdr:from>
    <xdr:to>
      <xdr:col>36</xdr:col>
      <xdr:colOff>90086</xdr:colOff>
      <xdr:row>753</xdr:row>
      <xdr:rowOff>289288</xdr:rowOff>
    </xdr:to>
    <xdr:cxnSp macro="">
      <xdr:nvCxnSpPr>
        <xdr:cNvPr id="4" name="直線コネクタ 58"/>
        <xdr:cNvCxnSpPr>
          <a:cxnSpLocks noChangeShapeType="1"/>
        </xdr:cNvCxnSpPr>
      </xdr:nvCxnSpPr>
      <xdr:spPr bwMode="auto">
        <a:xfrm>
          <a:off x="4114800" y="47891700"/>
          <a:ext cx="3176186" cy="1306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95250</xdr:colOff>
      <xdr:row>764</xdr:row>
      <xdr:rowOff>552450</xdr:rowOff>
    </xdr:from>
    <xdr:to>
      <xdr:col>34</xdr:col>
      <xdr:colOff>85725</xdr:colOff>
      <xdr:row>764</xdr:row>
      <xdr:rowOff>552451</xdr:rowOff>
    </xdr:to>
    <xdr:cxnSp macro="">
      <xdr:nvCxnSpPr>
        <xdr:cNvPr id="6" name="直線コネクタ 58"/>
        <xdr:cNvCxnSpPr>
          <a:cxnSpLocks noChangeShapeType="1"/>
        </xdr:cNvCxnSpPr>
      </xdr:nvCxnSpPr>
      <xdr:spPr bwMode="auto">
        <a:xfrm flipV="1">
          <a:off x="4362450" y="56102250"/>
          <a:ext cx="2632075" cy="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50514</xdr:colOff>
      <xdr:row>752</xdr:row>
      <xdr:rowOff>215962</xdr:rowOff>
    </xdr:from>
    <xdr:to>
      <xdr:col>22</xdr:col>
      <xdr:colOff>50644</xdr:colOff>
      <xdr:row>755</xdr:row>
      <xdr:rowOff>25410</xdr:rowOff>
    </xdr:to>
    <xdr:sp macro="" textlink="">
      <xdr:nvSpPr>
        <xdr:cNvPr id="7" name="正方形/長方形 6"/>
        <xdr:cNvSpPr/>
      </xdr:nvSpPr>
      <xdr:spPr>
        <a:xfrm>
          <a:off x="2450814" y="47479012"/>
          <a:ext cx="2000380" cy="86672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大阪府</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a:t>
          </a:r>
          <a:r>
            <a:rPr kumimoji="1" lang="en-US" altLang="ja-JP" sz="1100" b="0" i="0" baseline="0">
              <a:effectLst/>
              <a:latin typeface="+mn-lt"/>
              <a:ea typeface="+mn-ea"/>
              <a:cs typeface="+mn-cs"/>
            </a:rPr>
            <a:t>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161925</xdr:colOff>
      <xdr:row>751</xdr:row>
      <xdr:rowOff>142875</xdr:rowOff>
    </xdr:from>
    <xdr:to>
      <xdr:col>19</xdr:col>
      <xdr:colOff>172037</xdr:colOff>
      <xdr:row>752</xdr:row>
      <xdr:rowOff>96285</xdr:rowOff>
    </xdr:to>
    <xdr:sp macro="" textlink="">
      <xdr:nvSpPr>
        <xdr:cNvPr id="8" name="正方形/長方形 7"/>
        <xdr:cNvSpPr/>
      </xdr:nvSpPr>
      <xdr:spPr>
        <a:xfrm>
          <a:off x="2162175" y="47053500"/>
          <a:ext cx="1810337" cy="30583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a:t>
          </a:r>
          <a:r>
            <a:rPr kumimoji="1" lang="ja-JP" altLang="ja-JP" sz="1100" b="0" i="0" baseline="0">
              <a:effectLst/>
              <a:latin typeface="+mn-lt"/>
              <a:ea typeface="+mn-ea"/>
              <a:cs typeface="+mn-cs"/>
            </a:rPr>
            <a:t>契約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その他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9016</xdr:colOff>
      <xdr:row>755</xdr:row>
      <xdr:rowOff>171949</xdr:rowOff>
    </xdr:from>
    <xdr:to>
      <xdr:col>22</xdr:col>
      <xdr:colOff>52255</xdr:colOff>
      <xdr:row>756</xdr:row>
      <xdr:rowOff>181537</xdr:rowOff>
    </xdr:to>
    <xdr:sp macro="" textlink="">
      <xdr:nvSpPr>
        <xdr:cNvPr id="9" name="大かっこ 8"/>
        <xdr:cNvSpPr/>
      </xdr:nvSpPr>
      <xdr:spPr>
        <a:xfrm>
          <a:off x="2409316" y="48492274"/>
          <a:ext cx="2043489" cy="362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査察整合性確保事業</a:t>
          </a:r>
          <a:endParaRPr kumimoji="1" lang="ja-JP" altLang="en-US" sz="1100"/>
        </a:p>
      </xdr:txBody>
    </xdr:sp>
    <xdr:clientData/>
  </xdr:twoCellAnchor>
  <xdr:twoCellAnchor>
    <xdr:from>
      <xdr:col>33</xdr:col>
      <xdr:colOff>114789</xdr:colOff>
      <xdr:row>752</xdr:row>
      <xdr:rowOff>204728</xdr:rowOff>
    </xdr:from>
    <xdr:to>
      <xdr:col>43</xdr:col>
      <xdr:colOff>114919</xdr:colOff>
      <xdr:row>755</xdr:row>
      <xdr:rowOff>63510</xdr:rowOff>
    </xdr:to>
    <xdr:sp macro="" textlink="">
      <xdr:nvSpPr>
        <xdr:cNvPr id="10" name="正方形/長方形 9"/>
        <xdr:cNvSpPr/>
      </xdr:nvSpPr>
      <xdr:spPr>
        <a:xfrm>
          <a:off x="6715614" y="47467778"/>
          <a:ext cx="2000380" cy="91605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富山県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都府県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a:t>
          </a:r>
          <a:r>
            <a:rPr kumimoji="1" lang="en-US" altLang="ja-JP" sz="1100" b="0" i="0" baseline="0">
              <a:effectLst/>
              <a:latin typeface="+mn-lt"/>
              <a:ea typeface="+mn-ea"/>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51289</xdr:colOff>
      <xdr:row>755</xdr:row>
      <xdr:rowOff>165110</xdr:rowOff>
    </xdr:from>
    <xdr:to>
      <xdr:col>43</xdr:col>
      <xdr:colOff>98945</xdr:colOff>
      <xdr:row>756</xdr:row>
      <xdr:rowOff>174698</xdr:rowOff>
    </xdr:to>
    <xdr:sp macro="" textlink="">
      <xdr:nvSpPr>
        <xdr:cNvPr id="11" name="大かっこ 10"/>
        <xdr:cNvSpPr/>
      </xdr:nvSpPr>
      <xdr:spPr>
        <a:xfrm>
          <a:off x="6652114" y="48485435"/>
          <a:ext cx="2047906" cy="362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国際対策</a:t>
          </a:r>
        </a:p>
      </xdr:txBody>
    </xdr:sp>
    <xdr:clientData/>
  </xdr:twoCellAnchor>
  <xdr:twoCellAnchor>
    <xdr:from>
      <xdr:col>12</xdr:col>
      <xdr:colOff>70339</xdr:colOff>
      <xdr:row>758</xdr:row>
      <xdr:rowOff>36453</xdr:rowOff>
    </xdr:from>
    <xdr:to>
      <xdr:col>22</xdr:col>
      <xdr:colOff>70469</xdr:colOff>
      <xdr:row>760</xdr:row>
      <xdr:rowOff>250835</xdr:rowOff>
    </xdr:to>
    <xdr:sp macro="" textlink="">
      <xdr:nvSpPr>
        <xdr:cNvPr id="12" name="正方形/長方形 11"/>
        <xdr:cNvSpPr/>
      </xdr:nvSpPr>
      <xdr:spPr>
        <a:xfrm>
          <a:off x="2508739" y="53452653"/>
          <a:ext cx="2032130" cy="92558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愛媛県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a:t>
          </a:r>
          <a:r>
            <a:rPr kumimoji="1" lang="en-US" altLang="ja-JP" sz="1100" b="0" i="0" baseline="0">
              <a:effectLst/>
              <a:latin typeface="+mn-lt"/>
              <a:ea typeface="+mn-ea"/>
              <a:cs typeface="+mn-cs"/>
            </a:rPr>
            <a:t>8.8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105264</xdr:colOff>
      <xdr:row>761</xdr:row>
      <xdr:rowOff>206385</xdr:rowOff>
    </xdr:from>
    <xdr:to>
      <xdr:col>22</xdr:col>
      <xdr:colOff>156095</xdr:colOff>
      <xdr:row>762</xdr:row>
      <xdr:rowOff>215973</xdr:rowOff>
    </xdr:to>
    <xdr:sp macro="" textlink="">
      <xdr:nvSpPr>
        <xdr:cNvPr id="13" name="大かっこ 12"/>
        <xdr:cNvSpPr/>
      </xdr:nvSpPr>
      <xdr:spPr>
        <a:xfrm>
          <a:off x="2543664" y="54689385"/>
          <a:ext cx="2082831" cy="3651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査察体制強化</a:t>
          </a:r>
          <a:endParaRPr kumimoji="1" lang="ja-JP" altLang="en-US" sz="1100"/>
        </a:p>
      </xdr:txBody>
    </xdr:sp>
    <xdr:clientData/>
  </xdr:twoCellAnchor>
  <xdr:twoCellAnchor>
    <xdr:from>
      <xdr:col>33</xdr:col>
      <xdr:colOff>101600</xdr:colOff>
      <xdr:row>758</xdr:row>
      <xdr:rowOff>28885</xdr:rowOff>
    </xdr:from>
    <xdr:to>
      <xdr:col>44</xdr:col>
      <xdr:colOff>57193</xdr:colOff>
      <xdr:row>760</xdr:row>
      <xdr:rowOff>292111</xdr:rowOff>
    </xdr:to>
    <xdr:sp macro="" textlink="">
      <xdr:nvSpPr>
        <xdr:cNvPr id="14" name="正方形/長方形 13"/>
        <xdr:cNvSpPr/>
      </xdr:nvSpPr>
      <xdr:spPr>
        <a:xfrm>
          <a:off x="6807200" y="53445085"/>
          <a:ext cx="2190793" cy="97442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国立医薬品食品衛生研究所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2889</xdr:colOff>
      <xdr:row>764</xdr:row>
      <xdr:rowOff>111922</xdr:rowOff>
    </xdr:from>
    <xdr:to>
      <xdr:col>22</xdr:col>
      <xdr:colOff>22226</xdr:colOff>
      <xdr:row>765</xdr:row>
      <xdr:rowOff>377591</xdr:rowOff>
    </xdr:to>
    <xdr:sp macro="" textlink="">
      <xdr:nvSpPr>
        <xdr:cNvPr id="15" name="正方形/長方形 14"/>
        <xdr:cNvSpPr/>
      </xdr:nvSpPr>
      <xdr:spPr>
        <a:xfrm>
          <a:off x="2441289" y="55661722"/>
          <a:ext cx="2051337" cy="93876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国立感染症研究所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79863</xdr:colOff>
      <xdr:row>765</xdr:row>
      <xdr:rowOff>384185</xdr:rowOff>
    </xdr:from>
    <xdr:to>
      <xdr:col>24</xdr:col>
      <xdr:colOff>127000</xdr:colOff>
      <xdr:row>766</xdr:row>
      <xdr:rowOff>342900</xdr:rowOff>
    </xdr:to>
    <xdr:sp macro="" textlink="">
      <xdr:nvSpPr>
        <xdr:cNvPr id="16" name="大かっこ 15"/>
        <xdr:cNvSpPr/>
      </xdr:nvSpPr>
      <xdr:spPr>
        <a:xfrm>
          <a:off x="1908663" y="56607085"/>
          <a:ext cx="3095137" cy="6318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ＧＭＰ査察体制強化事業における試験検査</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コロナワクチンの試験検査</a:t>
          </a:r>
        </a:p>
      </xdr:txBody>
    </xdr:sp>
    <xdr:clientData/>
  </xdr:twoCellAnchor>
  <xdr:twoCellAnchor>
    <xdr:from>
      <xdr:col>31</xdr:col>
      <xdr:colOff>76200</xdr:colOff>
      <xdr:row>760</xdr:row>
      <xdr:rowOff>339735</xdr:rowOff>
    </xdr:from>
    <xdr:to>
      <xdr:col>47</xdr:col>
      <xdr:colOff>165100</xdr:colOff>
      <xdr:row>763</xdr:row>
      <xdr:rowOff>95250</xdr:rowOff>
    </xdr:to>
    <xdr:sp macro="" textlink="">
      <xdr:nvSpPr>
        <xdr:cNvPr id="17" name="大かっこ 16"/>
        <xdr:cNvSpPr/>
      </xdr:nvSpPr>
      <xdr:spPr>
        <a:xfrm>
          <a:off x="6375400" y="54467135"/>
          <a:ext cx="3340100" cy="822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ＧＭＰ査察体制強化事業における試験検査</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イトラコナゾール錠５０「</a:t>
          </a:r>
          <a:r>
            <a:rPr kumimoji="1" lang="en-US" altLang="ja-JP" sz="1100"/>
            <a:t>MEEK</a:t>
          </a:r>
          <a:r>
            <a:rPr kumimoji="1" lang="ja-JP" altLang="en-US" sz="1100"/>
            <a:t>」のリルマザホン塩酸塩水和物分析業務</a:t>
          </a:r>
        </a:p>
      </xdr:txBody>
    </xdr:sp>
    <xdr:clientData/>
  </xdr:twoCellAnchor>
  <xdr:twoCellAnchor>
    <xdr:from>
      <xdr:col>33</xdr:col>
      <xdr:colOff>107153</xdr:colOff>
      <xdr:row>764</xdr:row>
      <xdr:rowOff>96471</xdr:rowOff>
    </xdr:from>
    <xdr:to>
      <xdr:col>43</xdr:col>
      <xdr:colOff>161648</xdr:colOff>
      <xdr:row>765</xdr:row>
      <xdr:rowOff>335378</xdr:rowOff>
    </xdr:to>
    <xdr:sp macro="" textlink="">
      <xdr:nvSpPr>
        <xdr:cNvPr id="18" name="正方形/長方形 17"/>
        <xdr:cNvSpPr/>
      </xdr:nvSpPr>
      <xdr:spPr>
        <a:xfrm>
          <a:off x="6812753" y="55646271"/>
          <a:ext cx="2086495" cy="91200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テュフズードジャパン（株）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32</xdr:col>
      <xdr:colOff>3175</xdr:colOff>
      <xdr:row>765</xdr:row>
      <xdr:rowOff>386107</xdr:rowOff>
    </xdr:from>
    <xdr:to>
      <xdr:col>46</xdr:col>
      <xdr:colOff>168275</xdr:colOff>
      <xdr:row>766</xdr:row>
      <xdr:rowOff>260073</xdr:rowOff>
    </xdr:to>
    <xdr:sp macro="" textlink="">
      <xdr:nvSpPr>
        <xdr:cNvPr id="19" name="大かっこ 18"/>
        <xdr:cNvSpPr/>
      </xdr:nvSpPr>
      <xdr:spPr>
        <a:xfrm>
          <a:off x="6505575" y="56609007"/>
          <a:ext cx="3009900" cy="547066"/>
        </a:xfrm>
        <a:prstGeom prst="bracketPair">
          <a:avLst>
            <a:gd name="adj" fmla="val 1500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ＩＳＯ１３４８５内部監査員トレーニング一式</a:t>
          </a:r>
        </a:p>
      </xdr:txBody>
    </xdr:sp>
    <xdr:clientData/>
  </xdr:twoCellAnchor>
  <xdr:twoCellAnchor>
    <xdr:from>
      <xdr:col>33</xdr:col>
      <xdr:colOff>34924</xdr:colOff>
      <xdr:row>763</xdr:row>
      <xdr:rowOff>152401</xdr:rowOff>
    </xdr:from>
    <xdr:to>
      <xdr:col>45</xdr:col>
      <xdr:colOff>6350</xdr:colOff>
      <xdr:row>764</xdr:row>
      <xdr:rowOff>57151</xdr:rowOff>
    </xdr:to>
    <xdr:sp macro="" textlink="">
      <xdr:nvSpPr>
        <xdr:cNvPr id="20" name="正方形/長方形 19"/>
        <xdr:cNvSpPr/>
      </xdr:nvSpPr>
      <xdr:spPr>
        <a:xfrm>
          <a:off x="6740524" y="55346601"/>
          <a:ext cx="2409826" cy="26035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187325</xdr:colOff>
      <xdr:row>767</xdr:row>
      <xdr:rowOff>288925</xdr:rowOff>
    </xdr:from>
    <xdr:to>
      <xdr:col>22</xdr:col>
      <xdr:colOff>38620</xdr:colOff>
      <xdr:row>770</xdr:row>
      <xdr:rowOff>159532</xdr:rowOff>
    </xdr:to>
    <xdr:sp macro="" textlink="">
      <xdr:nvSpPr>
        <xdr:cNvPr id="21" name="正方形/長方形 20"/>
        <xdr:cNvSpPr/>
      </xdr:nvSpPr>
      <xdr:spPr>
        <a:xfrm>
          <a:off x="2422525" y="57858025"/>
          <a:ext cx="2086495" cy="91200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Ｇ．ＰＩＣ／Ｓ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者　計</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rPr>
            <a:t>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135145</xdr:colOff>
      <xdr:row>770</xdr:row>
      <xdr:rowOff>259107</xdr:rowOff>
    </xdr:from>
    <xdr:to>
      <xdr:col>25</xdr:col>
      <xdr:colOff>79375</xdr:colOff>
      <xdr:row>772</xdr:row>
      <xdr:rowOff>31473</xdr:rowOff>
    </xdr:to>
    <xdr:sp macro="" textlink="">
      <xdr:nvSpPr>
        <xdr:cNvPr id="22" name="大かっこ 21"/>
        <xdr:cNvSpPr/>
      </xdr:nvSpPr>
      <xdr:spPr>
        <a:xfrm>
          <a:off x="1760745" y="58869607"/>
          <a:ext cx="3398630" cy="470866"/>
        </a:xfrm>
        <a:prstGeom prst="bracketPair">
          <a:avLst>
            <a:gd name="adj" fmla="val 1500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PIC/S</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関係費用、賃貸借、委員等旅費、職員旅費等</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22</xdr:col>
      <xdr:colOff>21948</xdr:colOff>
      <xdr:row>769</xdr:row>
      <xdr:rowOff>135329</xdr:rowOff>
    </xdr:from>
    <xdr:to>
      <xdr:col>34</xdr:col>
      <xdr:colOff>47625</xdr:colOff>
      <xdr:row>769</xdr:row>
      <xdr:rowOff>158775</xdr:rowOff>
    </xdr:to>
    <xdr:cxnSp macro="">
      <xdr:nvCxnSpPr>
        <xdr:cNvPr id="23" name="直線コネクタ 58"/>
        <xdr:cNvCxnSpPr>
          <a:cxnSpLocks noChangeShapeType="1"/>
        </xdr:cNvCxnSpPr>
      </xdr:nvCxnSpPr>
      <xdr:spPr bwMode="auto">
        <a:xfrm flipV="1">
          <a:off x="4492348" y="58301329"/>
          <a:ext cx="2464077" cy="2344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32</xdr:col>
      <xdr:colOff>142875</xdr:colOff>
      <xdr:row>751</xdr:row>
      <xdr:rowOff>200025</xdr:rowOff>
    </xdr:from>
    <xdr:to>
      <xdr:col>41</xdr:col>
      <xdr:colOff>152987</xdr:colOff>
      <xdr:row>752</xdr:row>
      <xdr:rowOff>153435</xdr:rowOff>
    </xdr:to>
    <xdr:sp macro="" textlink="">
      <xdr:nvSpPr>
        <xdr:cNvPr id="24" name="正方形/長方形 23"/>
        <xdr:cNvSpPr/>
      </xdr:nvSpPr>
      <xdr:spPr>
        <a:xfrm>
          <a:off x="6543675" y="47110650"/>
          <a:ext cx="1810337" cy="30583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a:t>
          </a:r>
          <a:r>
            <a:rPr kumimoji="1" lang="ja-JP" altLang="ja-JP" sz="1100" b="0" i="0" baseline="0">
              <a:effectLst/>
              <a:latin typeface="+mn-lt"/>
              <a:ea typeface="+mn-ea"/>
              <a:cs typeface="+mn-cs"/>
            </a:rPr>
            <a:t>契約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その他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53975</xdr:colOff>
      <xdr:row>757</xdr:row>
      <xdr:rowOff>44450</xdr:rowOff>
    </xdr:from>
    <xdr:to>
      <xdr:col>20</xdr:col>
      <xdr:colOff>64087</xdr:colOff>
      <xdr:row>757</xdr:row>
      <xdr:rowOff>353460</xdr:rowOff>
    </xdr:to>
    <xdr:sp macro="" textlink="">
      <xdr:nvSpPr>
        <xdr:cNvPr id="25" name="正方形/長方形 24"/>
        <xdr:cNvSpPr/>
      </xdr:nvSpPr>
      <xdr:spPr>
        <a:xfrm>
          <a:off x="2289175" y="53105050"/>
          <a:ext cx="1838912" cy="30901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a:t>
          </a:r>
          <a:r>
            <a:rPr kumimoji="1" lang="ja-JP" altLang="ja-JP" sz="1100" b="0" i="0" baseline="0">
              <a:effectLst/>
              <a:latin typeface="+mn-lt"/>
              <a:ea typeface="+mn-ea"/>
              <a:cs typeface="+mn-cs"/>
            </a:rPr>
            <a:t>契約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その他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22225</xdr:colOff>
      <xdr:row>757</xdr:row>
      <xdr:rowOff>63500</xdr:rowOff>
    </xdr:from>
    <xdr:to>
      <xdr:col>42</xdr:col>
      <xdr:colOff>32337</xdr:colOff>
      <xdr:row>758</xdr:row>
      <xdr:rowOff>16910</xdr:rowOff>
    </xdr:to>
    <xdr:sp macro="" textlink="">
      <xdr:nvSpPr>
        <xdr:cNvPr id="26" name="正方形/長方形 25"/>
        <xdr:cNvSpPr/>
      </xdr:nvSpPr>
      <xdr:spPr>
        <a:xfrm>
          <a:off x="6727825" y="53124100"/>
          <a:ext cx="1838912" cy="30901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a:t>
          </a:r>
          <a:r>
            <a:rPr kumimoji="1" lang="ja-JP" altLang="ja-JP" sz="1100" b="0" i="0" baseline="0">
              <a:effectLst/>
              <a:latin typeface="+mn-lt"/>
              <a:ea typeface="+mn-ea"/>
              <a:cs typeface="+mn-cs"/>
            </a:rPr>
            <a:t>契約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その他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180975</xdr:colOff>
      <xdr:row>763</xdr:row>
      <xdr:rowOff>152400</xdr:rowOff>
    </xdr:from>
    <xdr:to>
      <xdr:col>20</xdr:col>
      <xdr:colOff>191087</xdr:colOff>
      <xdr:row>764</xdr:row>
      <xdr:rowOff>105810</xdr:rowOff>
    </xdr:to>
    <xdr:sp macro="" textlink="">
      <xdr:nvSpPr>
        <xdr:cNvPr id="27" name="正方形/長方形 26"/>
        <xdr:cNvSpPr/>
      </xdr:nvSpPr>
      <xdr:spPr>
        <a:xfrm>
          <a:off x="2416175" y="55346600"/>
          <a:ext cx="1838912" cy="30901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a:t>
          </a:r>
          <a:r>
            <a:rPr kumimoji="1" lang="ja-JP" altLang="ja-JP" sz="1100" b="0" i="0" baseline="0">
              <a:effectLst/>
              <a:latin typeface="+mn-lt"/>
              <a:ea typeface="+mn-ea"/>
              <a:cs typeface="+mn-cs"/>
            </a:rPr>
            <a:t>契約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その他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180975</xdr:colOff>
      <xdr:row>766</xdr:row>
      <xdr:rowOff>638175</xdr:rowOff>
    </xdr:from>
    <xdr:to>
      <xdr:col>20</xdr:col>
      <xdr:colOff>191087</xdr:colOff>
      <xdr:row>767</xdr:row>
      <xdr:rowOff>277260</xdr:rowOff>
    </xdr:to>
    <xdr:sp macro="" textlink="">
      <xdr:nvSpPr>
        <xdr:cNvPr id="28" name="正方形/長方形 27"/>
        <xdr:cNvSpPr/>
      </xdr:nvSpPr>
      <xdr:spPr>
        <a:xfrm>
          <a:off x="2416175" y="57534175"/>
          <a:ext cx="1838912" cy="31218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a:t>
          </a:r>
          <a:r>
            <a:rPr kumimoji="1" lang="ja-JP" altLang="ja-JP" sz="1100" b="0" i="0" baseline="0">
              <a:effectLst/>
              <a:latin typeface="+mn-lt"/>
              <a:ea typeface="+mn-ea"/>
              <a:cs typeface="+mn-cs"/>
            </a:rPr>
            <a:t>契約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32369</xdr:colOff>
      <xdr:row>759</xdr:row>
      <xdr:rowOff>130945</xdr:rowOff>
    </xdr:from>
    <xdr:to>
      <xdr:col>33</xdr:col>
      <xdr:colOff>101600</xdr:colOff>
      <xdr:row>759</xdr:row>
      <xdr:rowOff>130946</xdr:rowOff>
    </xdr:to>
    <xdr:cxnSp macro="">
      <xdr:nvCxnSpPr>
        <xdr:cNvPr id="29" name="直線コネクタ 58"/>
        <xdr:cNvCxnSpPr>
          <a:cxnSpLocks noChangeShapeType="1"/>
        </xdr:cNvCxnSpPr>
      </xdr:nvCxnSpPr>
      <xdr:spPr bwMode="auto">
        <a:xfrm flipV="1">
          <a:off x="4502769" y="53902745"/>
          <a:ext cx="2304431" cy="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88900</xdr:colOff>
      <xdr:row>767</xdr:row>
      <xdr:rowOff>228600</xdr:rowOff>
    </xdr:from>
    <xdr:to>
      <xdr:col>44</xdr:col>
      <xdr:colOff>38100</xdr:colOff>
      <xdr:row>770</xdr:row>
      <xdr:rowOff>99207</xdr:rowOff>
    </xdr:to>
    <xdr:sp macro="" textlink="">
      <xdr:nvSpPr>
        <xdr:cNvPr id="35" name="正方形/長方形 34"/>
        <xdr:cNvSpPr/>
      </xdr:nvSpPr>
      <xdr:spPr>
        <a:xfrm>
          <a:off x="6794500" y="57797700"/>
          <a:ext cx="2184400" cy="91200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H.</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（独）医薬品医療機器総合機構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33</xdr:col>
      <xdr:colOff>101600</xdr:colOff>
      <xdr:row>766</xdr:row>
      <xdr:rowOff>584200</xdr:rowOff>
    </xdr:from>
    <xdr:to>
      <xdr:col>37</xdr:col>
      <xdr:colOff>50800</xdr:colOff>
      <xdr:row>767</xdr:row>
      <xdr:rowOff>177800</xdr:rowOff>
    </xdr:to>
    <xdr:sp macro="" textlink="">
      <xdr:nvSpPr>
        <xdr:cNvPr id="36" name="正方形/長方形 35"/>
        <xdr:cNvSpPr/>
      </xdr:nvSpPr>
      <xdr:spPr>
        <a:xfrm>
          <a:off x="6807200" y="57480200"/>
          <a:ext cx="762000" cy="26670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12700</xdr:colOff>
      <xdr:row>770</xdr:row>
      <xdr:rowOff>241300</xdr:rowOff>
    </xdr:from>
    <xdr:to>
      <xdr:col>45</xdr:col>
      <xdr:colOff>190500</xdr:colOff>
      <xdr:row>772</xdr:row>
      <xdr:rowOff>13666</xdr:rowOff>
    </xdr:to>
    <xdr:sp macro="" textlink="">
      <xdr:nvSpPr>
        <xdr:cNvPr id="32" name="大かっこ 31"/>
        <xdr:cNvSpPr/>
      </xdr:nvSpPr>
      <xdr:spPr>
        <a:xfrm>
          <a:off x="6515100" y="58851800"/>
          <a:ext cx="2819400" cy="470866"/>
        </a:xfrm>
        <a:prstGeom prst="bracketPair">
          <a:avLst>
            <a:gd name="adj" fmla="val 1500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医薬品原料品質確保対策事業</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F1073" sqref="AF107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317</v>
      </c>
      <c r="AJ2" s="930" t="s">
        <v>748</v>
      </c>
      <c r="AK2" s="930"/>
      <c r="AL2" s="930"/>
      <c r="AM2" s="930"/>
      <c r="AN2" s="83" t="s">
        <v>317</v>
      </c>
      <c r="AO2" s="930">
        <v>20</v>
      </c>
      <c r="AP2" s="930"/>
      <c r="AQ2" s="930"/>
      <c r="AR2" s="84" t="s">
        <v>620</v>
      </c>
      <c r="AS2" s="936">
        <v>288</v>
      </c>
      <c r="AT2" s="936"/>
      <c r="AU2" s="936"/>
      <c r="AV2" s="83" t="str">
        <f>IF(AW2="","","-")</f>
        <v/>
      </c>
      <c r="AW2" s="896"/>
      <c r="AX2" s="896"/>
    </row>
    <row r="3" spans="1:50" ht="21" customHeight="1" thickBot="1">
      <c r="A3" s="852" t="s">
        <v>613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621</v>
      </c>
      <c r="AK3" s="854"/>
      <c r="AL3" s="854"/>
      <c r="AM3" s="854"/>
      <c r="AN3" s="854"/>
      <c r="AO3" s="854"/>
      <c r="AP3" s="854"/>
      <c r="AQ3" s="854"/>
      <c r="AR3" s="854"/>
      <c r="AS3" s="854"/>
      <c r="AT3" s="854"/>
      <c r="AU3" s="854"/>
      <c r="AV3" s="854"/>
      <c r="AW3" s="854"/>
      <c r="AX3" s="24" t="s">
        <v>64</v>
      </c>
    </row>
    <row r="4" spans="1:50" ht="24.75" customHeight="1">
      <c r="A4" s="692" t="s">
        <v>25</v>
      </c>
      <c r="B4" s="693"/>
      <c r="C4" s="693"/>
      <c r="D4" s="693"/>
      <c r="E4" s="693"/>
      <c r="F4" s="693"/>
      <c r="G4" s="670" t="s">
        <v>622</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623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c r="A5" s="680" t="s">
        <v>66</v>
      </c>
      <c r="B5" s="681"/>
      <c r="C5" s="681"/>
      <c r="D5" s="681"/>
      <c r="E5" s="681"/>
      <c r="F5" s="682"/>
      <c r="G5" s="824" t="s">
        <v>625</v>
      </c>
      <c r="H5" s="825"/>
      <c r="I5" s="825"/>
      <c r="J5" s="825"/>
      <c r="K5" s="825"/>
      <c r="L5" s="825"/>
      <c r="M5" s="826" t="s">
        <v>65</v>
      </c>
      <c r="N5" s="827"/>
      <c r="O5" s="827"/>
      <c r="P5" s="827"/>
      <c r="Q5" s="827"/>
      <c r="R5" s="828"/>
      <c r="S5" s="829" t="s">
        <v>626</v>
      </c>
      <c r="T5" s="825"/>
      <c r="U5" s="825"/>
      <c r="V5" s="825"/>
      <c r="W5" s="825"/>
      <c r="X5" s="830"/>
      <c r="Y5" s="686" t="s">
        <v>3</v>
      </c>
      <c r="Z5" s="530"/>
      <c r="AA5" s="530"/>
      <c r="AB5" s="530"/>
      <c r="AC5" s="530"/>
      <c r="AD5" s="531"/>
      <c r="AE5" s="687" t="s">
        <v>627</v>
      </c>
      <c r="AF5" s="687"/>
      <c r="AG5" s="687"/>
      <c r="AH5" s="687"/>
      <c r="AI5" s="687"/>
      <c r="AJ5" s="687"/>
      <c r="AK5" s="687"/>
      <c r="AL5" s="687"/>
      <c r="AM5" s="687"/>
      <c r="AN5" s="687"/>
      <c r="AO5" s="687"/>
      <c r="AP5" s="688"/>
      <c r="AQ5" s="689" t="s">
        <v>624</v>
      </c>
      <c r="AR5" s="690"/>
      <c r="AS5" s="690"/>
      <c r="AT5" s="690"/>
      <c r="AU5" s="690"/>
      <c r="AV5" s="690"/>
      <c r="AW5" s="690"/>
      <c r="AX5" s="691"/>
    </row>
    <row r="6" spans="1:50" ht="39" customHeight="1">
      <c r="A6" s="694" t="s">
        <v>4</v>
      </c>
      <c r="B6" s="695"/>
      <c r="C6" s="695"/>
      <c r="D6" s="695"/>
      <c r="E6" s="695"/>
      <c r="F6" s="695"/>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54.95" customHeight="1">
      <c r="A7" s="482" t="s">
        <v>22</v>
      </c>
      <c r="B7" s="483"/>
      <c r="C7" s="483"/>
      <c r="D7" s="483"/>
      <c r="E7" s="483"/>
      <c r="F7" s="484"/>
      <c r="G7" s="485" t="s">
        <v>628</v>
      </c>
      <c r="H7" s="486"/>
      <c r="I7" s="486"/>
      <c r="J7" s="486"/>
      <c r="K7" s="486"/>
      <c r="L7" s="486"/>
      <c r="M7" s="486"/>
      <c r="N7" s="486"/>
      <c r="O7" s="486"/>
      <c r="P7" s="486"/>
      <c r="Q7" s="486"/>
      <c r="R7" s="486"/>
      <c r="S7" s="486"/>
      <c r="T7" s="486"/>
      <c r="U7" s="486"/>
      <c r="V7" s="486"/>
      <c r="W7" s="486"/>
      <c r="X7" s="487"/>
      <c r="Y7" s="908" t="s">
        <v>300</v>
      </c>
      <c r="Z7" s="427"/>
      <c r="AA7" s="427"/>
      <c r="AB7" s="427"/>
      <c r="AC7" s="427"/>
      <c r="AD7" s="909"/>
      <c r="AE7" s="897" t="s">
        <v>659</v>
      </c>
      <c r="AF7" s="898"/>
      <c r="AG7" s="898"/>
      <c r="AH7" s="898"/>
      <c r="AI7" s="898"/>
      <c r="AJ7" s="898"/>
      <c r="AK7" s="898"/>
      <c r="AL7" s="898"/>
      <c r="AM7" s="898"/>
      <c r="AN7" s="898"/>
      <c r="AO7" s="898"/>
      <c r="AP7" s="898"/>
      <c r="AQ7" s="898"/>
      <c r="AR7" s="898"/>
      <c r="AS7" s="898"/>
      <c r="AT7" s="898"/>
      <c r="AU7" s="898"/>
      <c r="AV7" s="898"/>
      <c r="AW7" s="898"/>
      <c r="AX7" s="899"/>
    </row>
    <row r="8" spans="1:50" ht="53.25" customHeight="1">
      <c r="A8" s="482" t="s">
        <v>207</v>
      </c>
      <c r="B8" s="483"/>
      <c r="C8" s="483"/>
      <c r="D8" s="483"/>
      <c r="E8" s="483"/>
      <c r="F8" s="484"/>
      <c r="G8" s="931" t="str">
        <f>入力規則等!A27</f>
        <v>-</v>
      </c>
      <c r="H8" s="708"/>
      <c r="I8" s="708"/>
      <c r="J8" s="708"/>
      <c r="K8" s="708"/>
      <c r="L8" s="708"/>
      <c r="M8" s="708"/>
      <c r="N8" s="708"/>
      <c r="O8" s="708"/>
      <c r="P8" s="708"/>
      <c r="Q8" s="708"/>
      <c r="R8" s="708"/>
      <c r="S8" s="708"/>
      <c r="T8" s="708"/>
      <c r="U8" s="708"/>
      <c r="V8" s="708"/>
      <c r="W8" s="708"/>
      <c r="X8" s="932"/>
      <c r="Y8" s="831" t="s">
        <v>208</v>
      </c>
      <c r="Z8" s="832"/>
      <c r="AA8" s="832"/>
      <c r="AB8" s="832"/>
      <c r="AC8" s="832"/>
      <c r="AD8" s="833"/>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c r="A9" s="834" t="s">
        <v>23</v>
      </c>
      <c r="B9" s="835"/>
      <c r="C9" s="835"/>
      <c r="D9" s="835"/>
      <c r="E9" s="835"/>
      <c r="F9" s="835"/>
      <c r="G9" s="836" t="s">
        <v>629</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8" t="s">
        <v>29</v>
      </c>
      <c r="B10" s="649"/>
      <c r="C10" s="649"/>
      <c r="D10" s="649"/>
      <c r="E10" s="649"/>
      <c r="F10" s="649"/>
      <c r="G10" s="742" t="s">
        <v>749</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949" t="s">
        <v>24</v>
      </c>
      <c r="B12" s="950"/>
      <c r="C12" s="950"/>
      <c r="D12" s="950"/>
      <c r="E12" s="950"/>
      <c r="F12" s="951"/>
      <c r="G12" s="748"/>
      <c r="H12" s="749"/>
      <c r="I12" s="749"/>
      <c r="J12" s="749"/>
      <c r="K12" s="749"/>
      <c r="L12" s="749"/>
      <c r="M12" s="749"/>
      <c r="N12" s="749"/>
      <c r="O12" s="749"/>
      <c r="P12" s="434" t="s">
        <v>301</v>
      </c>
      <c r="Q12" s="429"/>
      <c r="R12" s="429"/>
      <c r="S12" s="429"/>
      <c r="T12" s="429"/>
      <c r="U12" s="429"/>
      <c r="V12" s="430"/>
      <c r="W12" s="434" t="s">
        <v>323</v>
      </c>
      <c r="X12" s="429"/>
      <c r="Y12" s="429"/>
      <c r="Z12" s="429"/>
      <c r="AA12" s="429"/>
      <c r="AB12" s="429"/>
      <c r="AC12" s="430"/>
      <c r="AD12" s="434" t="s">
        <v>610</v>
      </c>
      <c r="AE12" s="429"/>
      <c r="AF12" s="429"/>
      <c r="AG12" s="429"/>
      <c r="AH12" s="429"/>
      <c r="AI12" s="429"/>
      <c r="AJ12" s="430"/>
      <c r="AK12" s="434" t="s">
        <v>614</v>
      </c>
      <c r="AL12" s="429"/>
      <c r="AM12" s="429"/>
      <c r="AN12" s="429"/>
      <c r="AO12" s="429"/>
      <c r="AP12" s="429"/>
      <c r="AQ12" s="430"/>
      <c r="AR12" s="434" t="s">
        <v>615</v>
      </c>
      <c r="AS12" s="429"/>
      <c r="AT12" s="429"/>
      <c r="AU12" s="429"/>
      <c r="AV12" s="429"/>
      <c r="AW12" s="429"/>
      <c r="AX12" s="710"/>
    </row>
    <row r="13" spans="1:50" ht="21" customHeight="1">
      <c r="A13" s="602"/>
      <c r="B13" s="603"/>
      <c r="C13" s="603"/>
      <c r="D13" s="603"/>
      <c r="E13" s="603"/>
      <c r="F13" s="604"/>
      <c r="G13" s="711" t="s">
        <v>6</v>
      </c>
      <c r="H13" s="712"/>
      <c r="I13" s="752" t="s">
        <v>7</v>
      </c>
      <c r="J13" s="753"/>
      <c r="K13" s="753"/>
      <c r="L13" s="753"/>
      <c r="M13" s="753"/>
      <c r="N13" s="753"/>
      <c r="O13" s="754"/>
      <c r="P13" s="645">
        <v>101</v>
      </c>
      <c r="Q13" s="646"/>
      <c r="R13" s="646"/>
      <c r="S13" s="646"/>
      <c r="T13" s="646"/>
      <c r="U13" s="646"/>
      <c r="V13" s="647"/>
      <c r="W13" s="645">
        <v>104</v>
      </c>
      <c r="X13" s="646"/>
      <c r="Y13" s="646"/>
      <c r="Z13" s="646"/>
      <c r="AA13" s="646"/>
      <c r="AB13" s="646"/>
      <c r="AC13" s="647"/>
      <c r="AD13" s="645">
        <v>102</v>
      </c>
      <c r="AE13" s="646"/>
      <c r="AF13" s="646"/>
      <c r="AG13" s="646"/>
      <c r="AH13" s="646"/>
      <c r="AI13" s="646"/>
      <c r="AJ13" s="647"/>
      <c r="AK13" s="645">
        <v>83</v>
      </c>
      <c r="AL13" s="646"/>
      <c r="AM13" s="646"/>
      <c r="AN13" s="646"/>
      <c r="AO13" s="646"/>
      <c r="AP13" s="646"/>
      <c r="AQ13" s="647"/>
      <c r="AR13" s="905"/>
      <c r="AS13" s="906"/>
      <c r="AT13" s="906"/>
      <c r="AU13" s="906"/>
      <c r="AV13" s="906"/>
      <c r="AW13" s="906"/>
      <c r="AX13" s="907"/>
    </row>
    <row r="14" spans="1:50" ht="21" customHeight="1">
      <c r="A14" s="602"/>
      <c r="B14" s="603"/>
      <c r="C14" s="603"/>
      <c r="D14" s="603"/>
      <c r="E14" s="603"/>
      <c r="F14" s="604"/>
      <c r="G14" s="713"/>
      <c r="H14" s="714"/>
      <c r="I14" s="699" t="s">
        <v>8</v>
      </c>
      <c r="J14" s="750"/>
      <c r="K14" s="750"/>
      <c r="L14" s="750"/>
      <c r="M14" s="750"/>
      <c r="N14" s="750"/>
      <c r="O14" s="751"/>
      <c r="P14" s="645" t="s">
        <v>630</v>
      </c>
      <c r="Q14" s="646"/>
      <c r="R14" s="646"/>
      <c r="S14" s="646"/>
      <c r="T14" s="646"/>
      <c r="U14" s="646"/>
      <c r="V14" s="647"/>
      <c r="W14" s="645" t="s">
        <v>630</v>
      </c>
      <c r="X14" s="646"/>
      <c r="Y14" s="646"/>
      <c r="Z14" s="646"/>
      <c r="AA14" s="646"/>
      <c r="AB14" s="646"/>
      <c r="AC14" s="647"/>
      <c r="AD14" s="645" t="s">
        <v>630</v>
      </c>
      <c r="AE14" s="646"/>
      <c r="AF14" s="646"/>
      <c r="AG14" s="646"/>
      <c r="AH14" s="646"/>
      <c r="AI14" s="646"/>
      <c r="AJ14" s="647"/>
      <c r="AK14" s="645" t="s">
        <v>680</v>
      </c>
      <c r="AL14" s="646"/>
      <c r="AM14" s="646"/>
      <c r="AN14" s="646"/>
      <c r="AO14" s="646"/>
      <c r="AP14" s="646"/>
      <c r="AQ14" s="647"/>
      <c r="AR14" s="776"/>
      <c r="AS14" s="776"/>
      <c r="AT14" s="776"/>
      <c r="AU14" s="776"/>
      <c r="AV14" s="776"/>
      <c r="AW14" s="776"/>
      <c r="AX14" s="777"/>
    </row>
    <row r="15" spans="1:50" ht="21" customHeight="1">
      <c r="A15" s="602"/>
      <c r="B15" s="603"/>
      <c r="C15" s="603"/>
      <c r="D15" s="603"/>
      <c r="E15" s="603"/>
      <c r="F15" s="604"/>
      <c r="G15" s="713"/>
      <c r="H15" s="714"/>
      <c r="I15" s="699" t="s">
        <v>50</v>
      </c>
      <c r="J15" s="700"/>
      <c r="K15" s="700"/>
      <c r="L15" s="700"/>
      <c r="M15" s="700"/>
      <c r="N15" s="700"/>
      <c r="O15" s="701"/>
      <c r="P15" s="645" t="s">
        <v>630</v>
      </c>
      <c r="Q15" s="646"/>
      <c r="R15" s="646"/>
      <c r="S15" s="646"/>
      <c r="T15" s="646"/>
      <c r="U15" s="646"/>
      <c r="V15" s="647"/>
      <c r="W15" s="645" t="s">
        <v>630</v>
      </c>
      <c r="X15" s="646"/>
      <c r="Y15" s="646"/>
      <c r="Z15" s="646"/>
      <c r="AA15" s="646"/>
      <c r="AB15" s="646"/>
      <c r="AC15" s="647"/>
      <c r="AD15" s="645" t="s">
        <v>630</v>
      </c>
      <c r="AE15" s="646"/>
      <c r="AF15" s="646"/>
      <c r="AG15" s="646"/>
      <c r="AH15" s="646"/>
      <c r="AI15" s="646"/>
      <c r="AJ15" s="647"/>
      <c r="AK15" s="645" t="s">
        <v>680</v>
      </c>
      <c r="AL15" s="646"/>
      <c r="AM15" s="646"/>
      <c r="AN15" s="646"/>
      <c r="AO15" s="646"/>
      <c r="AP15" s="646"/>
      <c r="AQ15" s="647"/>
      <c r="AR15" s="645"/>
      <c r="AS15" s="646"/>
      <c r="AT15" s="646"/>
      <c r="AU15" s="646"/>
      <c r="AV15" s="646"/>
      <c r="AW15" s="646"/>
      <c r="AX15" s="791"/>
    </row>
    <row r="16" spans="1:50" ht="21" customHeight="1">
      <c r="A16" s="602"/>
      <c r="B16" s="603"/>
      <c r="C16" s="603"/>
      <c r="D16" s="603"/>
      <c r="E16" s="603"/>
      <c r="F16" s="604"/>
      <c r="G16" s="713"/>
      <c r="H16" s="714"/>
      <c r="I16" s="699" t="s">
        <v>51</v>
      </c>
      <c r="J16" s="700"/>
      <c r="K16" s="700"/>
      <c r="L16" s="700"/>
      <c r="M16" s="700"/>
      <c r="N16" s="700"/>
      <c r="O16" s="701"/>
      <c r="P16" s="645" t="s">
        <v>630</v>
      </c>
      <c r="Q16" s="646"/>
      <c r="R16" s="646"/>
      <c r="S16" s="646"/>
      <c r="T16" s="646"/>
      <c r="U16" s="646"/>
      <c r="V16" s="647"/>
      <c r="W16" s="645" t="s">
        <v>630</v>
      </c>
      <c r="X16" s="646"/>
      <c r="Y16" s="646"/>
      <c r="Z16" s="646"/>
      <c r="AA16" s="646"/>
      <c r="AB16" s="646"/>
      <c r="AC16" s="647"/>
      <c r="AD16" s="645" t="s">
        <v>630</v>
      </c>
      <c r="AE16" s="646"/>
      <c r="AF16" s="646"/>
      <c r="AG16" s="646"/>
      <c r="AH16" s="646"/>
      <c r="AI16" s="646"/>
      <c r="AJ16" s="647"/>
      <c r="AK16" s="645" t="s">
        <v>680</v>
      </c>
      <c r="AL16" s="646"/>
      <c r="AM16" s="646"/>
      <c r="AN16" s="646"/>
      <c r="AO16" s="646"/>
      <c r="AP16" s="646"/>
      <c r="AQ16" s="647"/>
      <c r="AR16" s="745"/>
      <c r="AS16" s="746"/>
      <c r="AT16" s="746"/>
      <c r="AU16" s="746"/>
      <c r="AV16" s="746"/>
      <c r="AW16" s="746"/>
      <c r="AX16" s="747"/>
    </row>
    <row r="17" spans="1:50" ht="24.75" customHeight="1">
      <c r="A17" s="602"/>
      <c r="B17" s="603"/>
      <c r="C17" s="603"/>
      <c r="D17" s="603"/>
      <c r="E17" s="603"/>
      <c r="F17" s="604"/>
      <c r="G17" s="713"/>
      <c r="H17" s="714"/>
      <c r="I17" s="699" t="s">
        <v>49</v>
      </c>
      <c r="J17" s="750"/>
      <c r="K17" s="750"/>
      <c r="L17" s="750"/>
      <c r="M17" s="750"/>
      <c r="N17" s="750"/>
      <c r="O17" s="751"/>
      <c r="P17" s="645" t="s">
        <v>630</v>
      </c>
      <c r="Q17" s="646"/>
      <c r="R17" s="646"/>
      <c r="S17" s="646"/>
      <c r="T17" s="646"/>
      <c r="U17" s="646"/>
      <c r="V17" s="647"/>
      <c r="W17" s="645" t="s">
        <v>630</v>
      </c>
      <c r="X17" s="646"/>
      <c r="Y17" s="646"/>
      <c r="Z17" s="646"/>
      <c r="AA17" s="646"/>
      <c r="AB17" s="646"/>
      <c r="AC17" s="647"/>
      <c r="AD17" s="645" t="s">
        <v>630</v>
      </c>
      <c r="AE17" s="646"/>
      <c r="AF17" s="646"/>
      <c r="AG17" s="646"/>
      <c r="AH17" s="646"/>
      <c r="AI17" s="646"/>
      <c r="AJ17" s="647"/>
      <c r="AK17" s="645" t="s">
        <v>680</v>
      </c>
      <c r="AL17" s="646"/>
      <c r="AM17" s="646"/>
      <c r="AN17" s="646"/>
      <c r="AO17" s="646"/>
      <c r="AP17" s="646"/>
      <c r="AQ17" s="647"/>
      <c r="AR17" s="903"/>
      <c r="AS17" s="903"/>
      <c r="AT17" s="903"/>
      <c r="AU17" s="903"/>
      <c r="AV17" s="903"/>
      <c r="AW17" s="903"/>
      <c r="AX17" s="904"/>
    </row>
    <row r="18" spans="1:50" ht="24.75" customHeight="1">
      <c r="A18" s="602"/>
      <c r="B18" s="603"/>
      <c r="C18" s="603"/>
      <c r="D18" s="603"/>
      <c r="E18" s="603"/>
      <c r="F18" s="604"/>
      <c r="G18" s="715"/>
      <c r="H18" s="716"/>
      <c r="I18" s="704" t="s">
        <v>20</v>
      </c>
      <c r="J18" s="705"/>
      <c r="K18" s="705"/>
      <c r="L18" s="705"/>
      <c r="M18" s="705"/>
      <c r="N18" s="705"/>
      <c r="O18" s="706"/>
      <c r="P18" s="863">
        <f>SUM(P13:V17)</f>
        <v>101</v>
      </c>
      <c r="Q18" s="864"/>
      <c r="R18" s="864"/>
      <c r="S18" s="864"/>
      <c r="T18" s="864"/>
      <c r="U18" s="864"/>
      <c r="V18" s="865"/>
      <c r="W18" s="863">
        <f>SUM(W13:AC17)</f>
        <v>104</v>
      </c>
      <c r="X18" s="864"/>
      <c r="Y18" s="864"/>
      <c r="Z18" s="864"/>
      <c r="AA18" s="864"/>
      <c r="AB18" s="864"/>
      <c r="AC18" s="865"/>
      <c r="AD18" s="863">
        <f>SUM(AD13:AJ17)</f>
        <v>102</v>
      </c>
      <c r="AE18" s="864"/>
      <c r="AF18" s="864"/>
      <c r="AG18" s="864"/>
      <c r="AH18" s="864"/>
      <c r="AI18" s="864"/>
      <c r="AJ18" s="865"/>
      <c r="AK18" s="863">
        <f>SUM(AK13:AQ17)</f>
        <v>83</v>
      </c>
      <c r="AL18" s="864"/>
      <c r="AM18" s="864"/>
      <c r="AN18" s="864"/>
      <c r="AO18" s="864"/>
      <c r="AP18" s="864"/>
      <c r="AQ18" s="865"/>
      <c r="AR18" s="863">
        <f>SUM(AR13:AX17)</f>
        <v>0</v>
      </c>
      <c r="AS18" s="864"/>
      <c r="AT18" s="864"/>
      <c r="AU18" s="864"/>
      <c r="AV18" s="864"/>
      <c r="AW18" s="864"/>
      <c r="AX18" s="866"/>
    </row>
    <row r="19" spans="1:50" ht="24.75" customHeight="1">
      <c r="A19" s="602"/>
      <c r="B19" s="603"/>
      <c r="C19" s="603"/>
      <c r="D19" s="603"/>
      <c r="E19" s="603"/>
      <c r="F19" s="604"/>
      <c r="G19" s="861" t="s">
        <v>9</v>
      </c>
      <c r="H19" s="862"/>
      <c r="I19" s="862"/>
      <c r="J19" s="862"/>
      <c r="K19" s="862"/>
      <c r="L19" s="862"/>
      <c r="M19" s="862"/>
      <c r="N19" s="862"/>
      <c r="O19" s="862"/>
      <c r="P19" s="645">
        <v>60</v>
      </c>
      <c r="Q19" s="646"/>
      <c r="R19" s="646"/>
      <c r="S19" s="646"/>
      <c r="T19" s="646"/>
      <c r="U19" s="646"/>
      <c r="V19" s="647"/>
      <c r="W19" s="645">
        <v>79</v>
      </c>
      <c r="X19" s="646"/>
      <c r="Y19" s="646"/>
      <c r="Z19" s="646"/>
      <c r="AA19" s="646"/>
      <c r="AB19" s="646"/>
      <c r="AC19" s="647"/>
      <c r="AD19" s="645">
        <v>57</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c r="A20" s="602"/>
      <c r="B20" s="603"/>
      <c r="C20" s="603"/>
      <c r="D20" s="603"/>
      <c r="E20" s="603"/>
      <c r="F20" s="604"/>
      <c r="G20" s="861" t="s">
        <v>10</v>
      </c>
      <c r="H20" s="862"/>
      <c r="I20" s="862"/>
      <c r="J20" s="862"/>
      <c r="K20" s="862"/>
      <c r="L20" s="862"/>
      <c r="M20" s="862"/>
      <c r="N20" s="862"/>
      <c r="O20" s="862"/>
      <c r="P20" s="301">
        <f>IF(P18=0, "-", SUM(P19)/P18)</f>
        <v>0.59405940594059403</v>
      </c>
      <c r="Q20" s="301"/>
      <c r="R20" s="301"/>
      <c r="S20" s="301"/>
      <c r="T20" s="301"/>
      <c r="U20" s="301"/>
      <c r="V20" s="301"/>
      <c r="W20" s="301">
        <f t="shared" ref="W20" si="0">IF(W18=0, "-", SUM(W19)/W18)</f>
        <v>0.75961538461538458</v>
      </c>
      <c r="X20" s="301"/>
      <c r="Y20" s="301"/>
      <c r="Z20" s="301"/>
      <c r="AA20" s="301"/>
      <c r="AB20" s="301"/>
      <c r="AC20" s="301"/>
      <c r="AD20" s="301">
        <f t="shared" ref="AD20" si="1">IF(AD18=0, "-", SUM(AD19)/AD18)</f>
        <v>0.55882352941176472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52"/>
      <c r="G21" s="299" t="s">
        <v>268</v>
      </c>
      <c r="H21" s="300"/>
      <c r="I21" s="300"/>
      <c r="J21" s="300"/>
      <c r="K21" s="300"/>
      <c r="L21" s="300"/>
      <c r="M21" s="300"/>
      <c r="N21" s="300"/>
      <c r="O21" s="300"/>
      <c r="P21" s="301">
        <f>IF(P19=0, "-", SUM(P19)/SUM(P13,P14))</f>
        <v>0.59405940594059403</v>
      </c>
      <c r="Q21" s="301"/>
      <c r="R21" s="301"/>
      <c r="S21" s="301"/>
      <c r="T21" s="301"/>
      <c r="U21" s="301"/>
      <c r="V21" s="301"/>
      <c r="W21" s="301">
        <f t="shared" ref="W21" si="2">IF(W19=0, "-", SUM(W19)/SUM(W13,W14))</f>
        <v>0.75961538461538458</v>
      </c>
      <c r="X21" s="301"/>
      <c r="Y21" s="301"/>
      <c r="Z21" s="301"/>
      <c r="AA21" s="301"/>
      <c r="AB21" s="301"/>
      <c r="AC21" s="301"/>
      <c r="AD21" s="301">
        <f t="shared" ref="AD21" si="3">IF(AD19=0, "-", SUM(AD19)/SUM(AD13,AD14))</f>
        <v>0.55882352941176472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c r="A22" s="958" t="s">
        <v>618</v>
      </c>
      <c r="B22" s="959"/>
      <c r="C22" s="959"/>
      <c r="D22" s="959"/>
      <c r="E22" s="959"/>
      <c r="F22" s="960"/>
      <c r="G22" s="954" t="s">
        <v>248</v>
      </c>
      <c r="H22" s="207"/>
      <c r="I22" s="207"/>
      <c r="J22" s="207"/>
      <c r="K22" s="207"/>
      <c r="L22" s="207"/>
      <c r="M22" s="207"/>
      <c r="N22" s="207"/>
      <c r="O22" s="208"/>
      <c r="P22" s="919" t="s">
        <v>616</v>
      </c>
      <c r="Q22" s="207"/>
      <c r="R22" s="207"/>
      <c r="S22" s="207"/>
      <c r="T22" s="207"/>
      <c r="U22" s="207"/>
      <c r="V22" s="208"/>
      <c r="W22" s="919" t="s">
        <v>617</v>
      </c>
      <c r="X22" s="207"/>
      <c r="Y22" s="207"/>
      <c r="Z22" s="207"/>
      <c r="AA22" s="207"/>
      <c r="AB22" s="207"/>
      <c r="AC22" s="208"/>
      <c r="AD22" s="919" t="s">
        <v>247</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ht="25.5" customHeight="1">
      <c r="A23" s="961"/>
      <c r="B23" s="962"/>
      <c r="C23" s="962"/>
      <c r="D23" s="962"/>
      <c r="E23" s="962"/>
      <c r="F23" s="963"/>
      <c r="G23" s="955" t="s">
        <v>631</v>
      </c>
      <c r="H23" s="956"/>
      <c r="I23" s="956"/>
      <c r="J23" s="956"/>
      <c r="K23" s="956"/>
      <c r="L23" s="956"/>
      <c r="M23" s="956"/>
      <c r="N23" s="956"/>
      <c r="O23" s="957"/>
      <c r="P23" s="905">
        <v>42</v>
      </c>
      <c r="Q23" s="906"/>
      <c r="R23" s="906"/>
      <c r="S23" s="906"/>
      <c r="T23" s="906"/>
      <c r="U23" s="906"/>
      <c r="V23" s="920"/>
      <c r="W23" s="905"/>
      <c r="X23" s="906"/>
      <c r="Y23" s="906"/>
      <c r="Z23" s="906"/>
      <c r="AA23" s="906"/>
      <c r="AB23" s="906"/>
      <c r="AC23" s="920"/>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c r="A24" s="961"/>
      <c r="B24" s="962"/>
      <c r="C24" s="962"/>
      <c r="D24" s="962"/>
      <c r="E24" s="962"/>
      <c r="F24" s="963"/>
      <c r="G24" s="921" t="s">
        <v>632</v>
      </c>
      <c r="H24" s="922"/>
      <c r="I24" s="922"/>
      <c r="J24" s="922"/>
      <c r="K24" s="922"/>
      <c r="L24" s="922"/>
      <c r="M24" s="922"/>
      <c r="N24" s="922"/>
      <c r="O24" s="923"/>
      <c r="P24" s="645">
        <v>34</v>
      </c>
      <c r="Q24" s="646"/>
      <c r="R24" s="646"/>
      <c r="S24" s="646"/>
      <c r="T24" s="646"/>
      <c r="U24" s="646"/>
      <c r="V24" s="647"/>
      <c r="W24" s="645"/>
      <c r="X24" s="646"/>
      <c r="Y24" s="646"/>
      <c r="Z24" s="646"/>
      <c r="AA24" s="646"/>
      <c r="AB24" s="646"/>
      <c r="AC24" s="647"/>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c r="A25" s="961"/>
      <c r="B25" s="962"/>
      <c r="C25" s="962"/>
      <c r="D25" s="962"/>
      <c r="E25" s="962"/>
      <c r="F25" s="963"/>
      <c r="G25" s="921" t="s">
        <v>633</v>
      </c>
      <c r="H25" s="922"/>
      <c r="I25" s="922"/>
      <c r="J25" s="922"/>
      <c r="K25" s="922"/>
      <c r="L25" s="922"/>
      <c r="M25" s="922"/>
      <c r="N25" s="922"/>
      <c r="O25" s="923"/>
      <c r="P25" s="645">
        <v>3</v>
      </c>
      <c r="Q25" s="646"/>
      <c r="R25" s="646"/>
      <c r="S25" s="646"/>
      <c r="T25" s="646"/>
      <c r="U25" s="646"/>
      <c r="V25" s="647"/>
      <c r="W25" s="645"/>
      <c r="X25" s="646"/>
      <c r="Y25" s="646"/>
      <c r="Z25" s="646"/>
      <c r="AA25" s="646"/>
      <c r="AB25" s="646"/>
      <c r="AC25" s="647"/>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c r="A26" s="961"/>
      <c r="B26" s="962"/>
      <c r="C26" s="962"/>
      <c r="D26" s="962"/>
      <c r="E26" s="962"/>
      <c r="F26" s="963"/>
      <c r="G26" s="921" t="s">
        <v>634</v>
      </c>
      <c r="H26" s="922"/>
      <c r="I26" s="922"/>
      <c r="J26" s="922"/>
      <c r="K26" s="922"/>
      <c r="L26" s="922"/>
      <c r="M26" s="922"/>
      <c r="N26" s="922"/>
      <c r="O26" s="923"/>
      <c r="P26" s="645">
        <v>2</v>
      </c>
      <c r="Q26" s="646"/>
      <c r="R26" s="646"/>
      <c r="S26" s="646"/>
      <c r="T26" s="646"/>
      <c r="U26" s="646"/>
      <c r="V26" s="647"/>
      <c r="W26" s="645"/>
      <c r="X26" s="646"/>
      <c r="Y26" s="646"/>
      <c r="Z26" s="646"/>
      <c r="AA26" s="646"/>
      <c r="AB26" s="646"/>
      <c r="AC26" s="647"/>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c r="A27" s="961"/>
      <c r="B27" s="962"/>
      <c r="C27" s="962"/>
      <c r="D27" s="962"/>
      <c r="E27" s="962"/>
      <c r="F27" s="963"/>
      <c r="G27" s="921" t="s">
        <v>635</v>
      </c>
      <c r="H27" s="922"/>
      <c r="I27" s="922"/>
      <c r="J27" s="922"/>
      <c r="K27" s="922"/>
      <c r="L27" s="922"/>
      <c r="M27" s="922"/>
      <c r="N27" s="922"/>
      <c r="O27" s="923"/>
      <c r="P27" s="645">
        <v>1</v>
      </c>
      <c r="Q27" s="646"/>
      <c r="R27" s="646"/>
      <c r="S27" s="646"/>
      <c r="T27" s="646"/>
      <c r="U27" s="646"/>
      <c r="V27" s="647"/>
      <c r="W27" s="645"/>
      <c r="X27" s="646"/>
      <c r="Y27" s="646"/>
      <c r="Z27" s="646"/>
      <c r="AA27" s="646"/>
      <c r="AB27" s="646"/>
      <c r="AC27" s="647"/>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c r="A28" s="961"/>
      <c r="B28" s="962"/>
      <c r="C28" s="962"/>
      <c r="D28" s="962"/>
      <c r="E28" s="962"/>
      <c r="F28" s="963"/>
      <c r="G28" s="924" t="s">
        <v>252</v>
      </c>
      <c r="H28" s="925"/>
      <c r="I28" s="925"/>
      <c r="J28" s="925"/>
      <c r="K28" s="925"/>
      <c r="L28" s="925"/>
      <c r="M28" s="925"/>
      <c r="N28" s="925"/>
      <c r="O28" s="926"/>
      <c r="P28" s="863">
        <f>P29-SUM(P23:P27)</f>
        <v>1</v>
      </c>
      <c r="Q28" s="864"/>
      <c r="R28" s="864"/>
      <c r="S28" s="864"/>
      <c r="T28" s="864"/>
      <c r="U28" s="864"/>
      <c r="V28" s="865"/>
      <c r="W28" s="863">
        <f>W29-SUM(W23:W27)</f>
        <v>0</v>
      </c>
      <c r="X28" s="864"/>
      <c r="Y28" s="864"/>
      <c r="Z28" s="864"/>
      <c r="AA28" s="864"/>
      <c r="AB28" s="864"/>
      <c r="AC28" s="86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c r="A29" s="964"/>
      <c r="B29" s="965"/>
      <c r="C29" s="965"/>
      <c r="D29" s="965"/>
      <c r="E29" s="965"/>
      <c r="F29" s="966"/>
      <c r="G29" s="927" t="s">
        <v>249</v>
      </c>
      <c r="H29" s="928"/>
      <c r="I29" s="928"/>
      <c r="J29" s="928"/>
      <c r="K29" s="928"/>
      <c r="L29" s="928"/>
      <c r="M29" s="928"/>
      <c r="N29" s="928"/>
      <c r="O29" s="929"/>
      <c r="P29" s="645">
        <f>AK13</f>
        <v>83</v>
      </c>
      <c r="Q29" s="646"/>
      <c r="R29" s="646"/>
      <c r="S29" s="646"/>
      <c r="T29" s="646"/>
      <c r="U29" s="646"/>
      <c r="V29" s="647"/>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c r="A30" s="846" t="s">
        <v>264</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301</v>
      </c>
      <c r="AF30" s="844"/>
      <c r="AG30" s="844"/>
      <c r="AH30" s="845"/>
      <c r="AI30" s="900" t="s">
        <v>323</v>
      </c>
      <c r="AJ30" s="900"/>
      <c r="AK30" s="900"/>
      <c r="AL30" s="843"/>
      <c r="AM30" s="900" t="s">
        <v>420</v>
      </c>
      <c r="AN30" s="900"/>
      <c r="AO30" s="900"/>
      <c r="AP30" s="843"/>
      <c r="AQ30" s="755" t="s">
        <v>183</v>
      </c>
      <c r="AR30" s="756"/>
      <c r="AS30" s="756"/>
      <c r="AT30" s="757"/>
      <c r="AU30" s="762" t="s">
        <v>133</v>
      </c>
      <c r="AV30" s="762"/>
      <c r="AW30" s="762"/>
      <c r="AX30" s="902"/>
    </row>
    <row r="31" spans="1:50" ht="18.75" customHeight="1">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1"/>
      <c r="AJ31" s="901"/>
      <c r="AK31" s="901"/>
      <c r="AL31" s="395"/>
      <c r="AM31" s="901"/>
      <c r="AN31" s="901"/>
      <c r="AO31" s="901"/>
      <c r="AP31" s="395"/>
      <c r="AQ31" s="235" t="s">
        <v>630</v>
      </c>
      <c r="AR31" s="186"/>
      <c r="AS31" s="121" t="s">
        <v>184</v>
      </c>
      <c r="AT31" s="122"/>
      <c r="AU31" s="185" t="s">
        <v>630</v>
      </c>
      <c r="AV31" s="185"/>
      <c r="AW31" s="380" t="s">
        <v>175</v>
      </c>
      <c r="AX31" s="381"/>
    </row>
    <row r="32" spans="1:50" ht="23.25" customHeight="1">
      <c r="A32" s="385"/>
      <c r="B32" s="383"/>
      <c r="C32" s="383"/>
      <c r="D32" s="383"/>
      <c r="E32" s="383"/>
      <c r="F32" s="384"/>
      <c r="G32" s="551" t="s">
        <v>630</v>
      </c>
      <c r="H32" s="552"/>
      <c r="I32" s="552"/>
      <c r="J32" s="552"/>
      <c r="K32" s="552"/>
      <c r="L32" s="552"/>
      <c r="M32" s="552"/>
      <c r="N32" s="552"/>
      <c r="O32" s="553"/>
      <c r="P32" s="93" t="s">
        <v>630</v>
      </c>
      <c r="Q32" s="93"/>
      <c r="R32" s="93"/>
      <c r="S32" s="93"/>
      <c r="T32" s="93"/>
      <c r="U32" s="93"/>
      <c r="V32" s="93"/>
      <c r="W32" s="93"/>
      <c r="X32" s="94"/>
      <c r="Y32" s="458" t="s">
        <v>12</v>
      </c>
      <c r="Z32" s="518"/>
      <c r="AA32" s="519"/>
      <c r="AB32" s="448" t="s">
        <v>630</v>
      </c>
      <c r="AC32" s="448"/>
      <c r="AD32" s="448"/>
      <c r="AE32" s="203" t="s">
        <v>630</v>
      </c>
      <c r="AF32" s="204"/>
      <c r="AG32" s="204"/>
      <c r="AH32" s="204"/>
      <c r="AI32" s="203" t="s">
        <v>630</v>
      </c>
      <c r="AJ32" s="204"/>
      <c r="AK32" s="204"/>
      <c r="AL32" s="204"/>
      <c r="AM32" s="203" t="s">
        <v>660</v>
      </c>
      <c r="AN32" s="204"/>
      <c r="AO32" s="204"/>
      <c r="AP32" s="204"/>
      <c r="AQ32" s="321" t="s">
        <v>630</v>
      </c>
      <c r="AR32" s="193"/>
      <c r="AS32" s="193"/>
      <c r="AT32" s="322"/>
      <c r="AU32" s="204" t="s">
        <v>630</v>
      </c>
      <c r="AV32" s="204"/>
      <c r="AW32" s="204"/>
      <c r="AX32" s="206"/>
    </row>
    <row r="33" spans="1:51" ht="23.25" customHeight="1">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630</v>
      </c>
      <c r="AC33" s="510"/>
      <c r="AD33" s="510"/>
      <c r="AE33" s="203" t="s">
        <v>630</v>
      </c>
      <c r="AF33" s="204"/>
      <c r="AG33" s="204"/>
      <c r="AH33" s="204"/>
      <c r="AI33" s="203" t="s">
        <v>630</v>
      </c>
      <c r="AJ33" s="204"/>
      <c r="AK33" s="204"/>
      <c r="AL33" s="204"/>
      <c r="AM33" s="203" t="s">
        <v>660</v>
      </c>
      <c r="AN33" s="204"/>
      <c r="AO33" s="204"/>
      <c r="AP33" s="204"/>
      <c r="AQ33" s="321" t="s">
        <v>630</v>
      </c>
      <c r="AR33" s="193"/>
      <c r="AS33" s="193"/>
      <c r="AT33" s="322"/>
      <c r="AU33" s="204" t="s">
        <v>630</v>
      </c>
      <c r="AV33" s="204"/>
      <c r="AW33" s="204"/>
      <c r="AX33" s="206"/>
    </row>
    <row r="34" spans="1:51" ht="23.25" customHeight="1">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t="s">
        <v>630</v>
      </c>
      <c r="AF34" s="204"/>
      <c r="AG34" s="204"/>
      <c r="AH34" s="204"/>
      <c r="AI34" s="203" t="s">
        <v>630</v>
      </c>
      <c r="AJ34" s="204"/>
      <c r="AK34" s="204"/>
      <c r="AL34" s="204"/>
      <c r="AM34" s="203" t="s">
        <v>660</v>
      </c>
      <c r="AN34" s="204"/>
      <c r="AO34" s="204"/>
      <c r="AP34" s="204"/>
      <c r="AQ34" s="321" t="s">
        <v>630</v>
      </c>
      <c r="AR34" s="193"/>
      <c r="AS34" s="193"/>
      <c r="AT34" s="322"/>
      <c r="AU34" s="204" t="s">
        <v>630</v>
      </c>
      <c r="AV34" s="204"/>
      <c r="AW34" s="204"/>
      <c r="AX34" s="206"/>
    </row>
    <row r="35" spans="1:51" ht="23.25" customHeight="1">
      <c r="A35" s="213" t="s">
        <v>291</v>
      </c>
      <c r="B35" s="214"/>
      <c r="C35" s="214"/>
      <c r="D35" s="214"/>
      <c r="E35" s="214"/>
      <c r="F35" s="215"/>
      <c r="G35" s="219" t="s">
        <v>630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c r="A37" s="758" t="s">
        <v>264</v>
      </c>
      <c r="B37" s="759"/>
      <c r="C37" s="759"/>
      <c r="D37" s="759"/>
      <c r="E37" s="759"/>
      <c r="F37" s="760"/>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301</v>
      </c>
      <c r="AF37" s="232"/>
      <c r="AG37" s="232"/>
      <c r="AH37" s="232"/>
      <c r="AI37" s="232" t="s">
        <v>323</v>
      </c>
      <c r="AJ37" s="232"/>
      <c r="AK37" s="232"/>
      <c r="AL37" s="232"/>
      <c r="AM37" s="232" t="s">
        <v>420</v>
      </c>
      <c r="AN37" s="232"/>
      <c r="AO37" s="232"/>
      <c r="AP37" s="232"/>
      <c r="AQ37" s="139" t="s">
        <v>183</v>
      </c>
      <c r="AR37" s="140"/>
      <c r="AS37" s="140"/>
      <c r="AT37" s="141"/>
      <c r="AU37" s="399" t="s">
        <v>133</v>
      </c>
      <c r="AV37" s="399"/>
      <c r="AW37" s="399"/>
      <c r="AX37" s="895"/>
      <c r="AY37">
        <f>COUNTA($G$39)</f>
        <v>0</v>
      </c>
    </row>
    <row r="38" spans="1:51" ht="18.75" hidden="1" customHeight="1">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184</v>
      </c>
      <c r="AT38" s="122"/>
      <c r="AU38" s="185"/>
      <c r="AV38" s="185"/>
      <c r="AW38" s="380" t="s">
        <v>175</v>
      </c>
      <c r="AX38" s="381"/>
      <c r="AY38">
        <f>$AY$37</f>
        <v>0</v>
      </c>
    </row>
    <row r="39" spans="1:51" ht="23.25" hidden="1" customHeight="1">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c r="A42" s="213" t="s">
        <v>291</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c r="A44" s="758" t="s">
        <v>264</v>
      </c>
      <c r="B44" s="759"/>
      <c r="C44" s="759"/>
      <c r="D44" s="759"/>
      <c r="E44" s="759"/>
      <c r="F44" s="760"/>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301</v>
      </c>
      <c r="AF44" s="232"/>
      <c r="AG44" s="232"/>
      <c r="AH44" s="232"/>
      <c r="AI44" s="232" t="s">
        <v>323</v>
      </c>
      <c r="AJ44" s="232"/>
      <c r="AK44" s="232"/>
      <c r="AL44" s="232"/>
      <c r="AM44" s="232" t="s">
        <v>420</v>
      </c>
      <c r="AN44" s="232"/>
      <c r="AO44" s="232"/>
      <c r="AP44" s="232"/>
      <c r="AQ44" s="139" t="s">
        <v>183</v>
      </c>
      <c r="AR44" s="140"/>
      <c r="AS44" s="140"/>
      <c r="AT44" s="141"/>
      <c r="AU44" s="399" t="s">
        <v>133</v>
      </c>
      <c r="AV44" s="399"/>
      <c r="AW44" s="399"/>
      <c r="AX44" s="895"/>
      <c r="AY44">
        <f>COUNTA($G$46)</f>
        <v>0</v>
      </c>
    </row>
    <row r="45" spans="1:51" ht="18.75" hidden="1" customHeight="1">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184</v>
      </c>
      <c r="AT45" s="122"/>
      <c r="AU45" s="185"/>
      <c r="AV45" s="185"/>
      <c r="AW45" s="380" t="s">
        <v>175</v>
      </c>
      <c r="AX45" s="381"/>
      <c r="AY45">
        <f>$AY$44</f>
        <v>0</v>
      </c>
    </row>
    <row r="46" spans="1:51" ht="23.25" hidden="1" customHeight="1">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c r="A49" s="213" t="s">
        <v>291</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c r="A51" s="382" t="s">
        <v>264</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301</v>
      </c>
      <c r="AF51" s="232"/>
      <c r="AG51" s="232"/>
      <c r="AH51" s="232"/>
      <c r="AI51" s="232" t="s">
        <v>323</v>
      </c>
      <c r="AJ51" s="232"/>
      <c r="AK51" s="232"/>
      <c r="AL51" s="232"/>
      <c r="AM51" s="232" t="s">
        <v>420</v>
      </c>
      <c r="AN51" s="232"/>
      <c r="AO51" s="232"/>
      <c r="AP51" s="232"/>
      <c r="AQ51" s="139" t="s">
        <v>183</v>
      </c>
      <c r="AR51" s="140"/>
      <c r="AS51" s="140"/>
      <c r="AT51" s="141"/>
      <c r="AU51" s="910" t="s">
        <v>133</v>
      </c>
      <c r="AV51" s="910"/>
      <c r="AW51" s="910"/>
      <c r="AX51" s="911"/>
      <c r="AY51">
        <f>COUNTA($G$53)</f>
        <v>0</v>
      </c>
    </row>
    <row r="52" spans="1:51" ht="18.75" hidden="1" customHeight="1">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184</v>
      </c>
      <c r="AT52" s="122"/>
      <c r="AU52" s="185"/>
      <c r="AV52" s="185"/>
      <c r="AW52" s="380" t="s">
        <v>175</v>
      </c>
      <c r="AX52" s="381"/>
      <c r="AY52">
        <f>$AY$51</f>
        <v>0</v>
      </c>
    </row>
    <row r="53" spans="1:51" ht="23.25" hidden="1" customHeight="1">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c r="A56" s="213" t="s">
        <v>291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c r="A58" s="382" t="s">
        <v>264</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301</v>
      </c>
      <c r="AF58" s="232"/>
      <c r="AG58" s="232"/>
      <c r="AH58" s="232"/>
      <c r="AI58" s="232" t="s">
        <v>323</v>
      </c>
      <c r="AJ58" s="232"/>
      <c r="AK58" s="232"/>
      <c r="AL58" s="232"/>
      <c r="AM58" s="232" t="s">
        <v>420</v>
      </c>
      <c r="AN58" s="232"/>
      <c r="AO58" s="232"/>
      <c r="AP58" s="232"/>
      <c r="AQ58" s="139" t="s">
        <v>183</v>
      </c>
      <c r="AR58" s="140"/>
      <c r="AS58" s="140"/>
      <c r="AT58" s="141"/>
      <c r="AU58" s="910" t="s">
        <v>133</v>
      </c>
      <c r="AV58" s="910"/>
      <c r="AW58" s="910"/>
      <c r="AX58" s="911"/>
      <c r="AY58">
        <f>COUNTA($G$60)</f>
        <v>0</v>
      </c>
    </row>
    <row r="59" spans="1:51" ht="18.75" hidden="1" customHeight="1">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184</v>
      </c>
      <c r="AT59" s="122"/>
      <c r="AU59" s="185"/>
      <c r="AV59" s="185"/>
      <c r="AW59" s="380" t="s">
        <v>175</v>
      </c>
      <c r="AX59" s="381"/>
      <c r="AY59">
        <f>$AY$58</f>
        <v>0</v>
      </c>
    </row>
    <row r="60" spans="1:51" ht="23.25" hidden="1" customHeight="1">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c r="A63" s="213" t="s">
        <v>291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c r="A65" s="469" t="s">
        <v>265</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260</v>
      </c>
      <c r="X65" s="475"/>
      <c r="Y65" s="478"/>
      <c r="Z65" s="478"/>
      <c r="AA65" s="479"/>
      <c r="AB65" s="226" t="s">
        <v>11</v>
      </c>
      <c r="AC65" s="227"/>
      <c r="AD65" s="228"/>
      <c r="AE65" s="232" t="s">
        <v>301</v>
      </c>
      <c r="AF65" s="232"/>
      <c r="AG65" s="232"/>
      <c r="AH65" s="232"/>
      <c r="AI65" s="232" t="s">
        <v>323</v>
      </c>
      <c r="AJ65" s="232"/>
      <c r="AK65" s="232"/>
      <c r="AL65" s="232"/>
      <c r="AM65" s="232" t="s">
        <v>420</v>
      </c>
      <c r="AN65" s="232"/>
      <c r="AO65" s="232"/>
      <c r="AP65" s="232"/>
      <c r="AQ65" s="143" t="s">
        <v>183</v>
      </c>
      <c r="AR65" s="118"/>
      <c r="AS65" s="118"/>
      <c r="AT65" s="119"/>
      <c r="AU65" s="233" t="s">
        <v>133</v>
      </c>
      <c r="AV65" s="233"/>
      <c r="AW65" s="233"/>
      <c r="AX65" s="234"/>
      <c r="AY65">
        <f>COUNTA($H$67)</f>
        <v>0</v>
      </c>
    </row>
    <row r="66" spans="1:51" ht="18.75" hidden="1" customHeight="1">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c r="A67" s="462"/>
      <c r="B67" s="463"/>
      <c r="C67" s="463"/>
      <c r="D67" s="463"/>
      <c r="E67" s="463"/>
      <c r="F67" s="464"/>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281</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281</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282</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c r="A70" s="462" t="s">
        <v>269</v>
      </c>
      <c r="B70" s="463"/>
      <c r="C70" s="463"/>
      <c r="D70" s="463"/>
      <c r="E70" s="463"/>
      <c r="F70" s="464"/>
      <c r="G70" s="238" t="s">
        <v>186</v>
      </c>
      <c r="H70" s="290"/>
      <c r="I70" s="290"/>
      <c r="J70" s="290"/>
      <c r="K70" s="290"/>
      <c r="L70" s="290"/>
      <c r="M70" s="290"/>
      <c r="N70" s="290"/>
      <c r="O70" s="290"/>
      <c r="P70" s="290"/>
      <c r="Q70" s="290"/>
      <c r="R70" s="290"/>
      <c r="S70" s="290"/>
      <c r="T70" s="290"/>
      <c r="U70" s="290"/>
      <c r="V70" s="290"/>
      <c r="W70" s="293" t="s">
        <v>280</v>
      </c>
      <c r="X70" s="294"/>
      <c r="Y70" s="252" t="s">
        <v>12</v>
      </c>
      <c r="Z70" s="252"/>
      <c r="AA70" s="253"/>
      <c r="AB70" s="254" t="s">
        <v>281</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281</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282</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c r="A73" s="493" t="s">
        <v>265</v>
      </c>
      <c r="B73" s="494"/>
      <c r="C73" s="494"/>
      <c r="D73" s="494"/>
      <c r="E73" s="494"/>
      <c r="F73" s="495"/>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301</v>
      </c>
      <c r="AF73" s="232"/>
      <c r="AG73" s="232"/>
      <c r="AH73" s="232"/>
      <c r="AI73" s="232" t="s">
        <v>323</v>
      </c>
      <c r="AJ73" s="232"/>
      <c r="AK73" s="232"/>
      <c r="AL73" s="232"/>
      <c r="AM73" s="232" t="s">
        <v>420</v>
      </c>
      <c r="AN73" s="232"/>
      <c r="AO73" s="232"/>
      <c r="AP73" s="232"/>
      <c r="AQ73" s="143" t="s">
        <v>183</v>
      </c>
      <c r="AR73" s="118"/>
      <c r="AS73" s="118"/>
      <c r="AT73" s="119"/>
      <c r="AU73" s="123" t="s">
        <v>133</v>
      </c>
      <c r="AV73" s="124"/>
      <c r="AW73" s="124"/>
      <c r="AX73" s="125"/>
      <c r="AY73">
        <f>COUNTA($H$75)</f>
        <v>0</v>
      </c>
    </row>
    <row r="74" spans="1:51" ht="18.75" hidden="1" customHeight="1">
      <c r="A74" s="496"/>
      <c r="B74" s="497"/>
      <c r="C74" s="497"/>
      <c r="D74" s="497"/>
      <c r="E74" s="497"/>
      <c r="F74" s="498"/>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c r="A75" s="496"/>
      <c r="B75" s="497"/>
      <c r="C75" s="497"/>
      <c r="D75" s="497"/>
      <c r="E75" s="497"/>
      <c r="F75" s="498"/>
      <c r="G75" s="597"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c r="A76" s="496"/>
      <c r="B76" s="497"/>
      <c r="C76" s="497"/>
      <c r="D76" s="497"/>
      <c r="E76" s="497"/>
      <c r="F76" s="498"/>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c r="A77" s="496"/>
      <c r="B77" s="497"/>
      <c r="C77" s="497"/>
      <c r="D77" s="497"/>
      <c r="E77" s="497"/>
      <c r="F77" s="498"/>
      <c r="G77" s="599"/>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c r="A78" s="314" t="s">
        <v>294</v>
      </c>
      <c r="B78" s="315"/>
      <c r="C78" s="315"/>
      <c r="D78" s="315"/>
      <c r="E78" s="312" t="s">
        <v>243</v>
      </c>
      <c r="F78" s="313"/>
      <c r="G78" s="45" t="s">
        <v>186</v>
      </c>
      <c r="H78" s="575"/>
      <c r="I78" s="576"/>
      <c r="J78" s="576"/>
      <c r="K78" s="576"/>
      <c r="L78" s="576"/>
      <c r="M78" s="576"/>
      <c r="N78" s="576"/>
      <c r="O78" s="577"/>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259</v>
      </c>
      <c r="AP79" s="259"/>
      <c r="AQ79" s="259"/>
      <c r="AR79" s="62" t="s">
        <v>257</v>
      </c>
      <c r="AS79" s="258"/>
      <c r="AT79" s="259"/>
      <c r="AU79" s="259"/>
      <c r="AV79" s="259"/>
      <c r="AW79" s="259"/>
      <c r="AX79" s="953"/>
      <c r="AY79">
        <f>COUNTIF($AR$79,"☑")</f>
        <v>0</v>
      </c>
    </row>
    <row r="80" spans="1:51" ht="18.75" customHeight="1">
      <c r="A80" s="849" t="s">
        <v>146</v>
      </c>
      <c r="B80" s="511" t="s">
        <v>256</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611</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1</v>
      </c>
    </row>
    <row r="81" spans="1:60" ht="22.5" customHeight="1">
      <c r="A81" s="850"/>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1</v>
      </c>
    </row>
    <row r="82" spans="1:60" ht="33" customHeight="1">
      <c r="A82" s="850"/>
      <c r="B82" s="514"/>
      <c r="C82" s="412"/>
      <c r="D82" s="412"/>
      <c r="E82" s="412"/>
      <c r="F82" s="413"/>
      <c r="G82" s="664" t="s">
        <v>636</v>
      </c>
      <c r="H82" s="664"/>
      <c r="I82" s="664"/>
      <c r="J82" s="664"/>
      <c r="K82" s="664"/>
      <c r="L82" s="664"/>
      <c r="M82" s="664"/>
      <c r="N82" s="664"/>
      <c r="O82" s="664"/>
      <c r="P82" s="664"/>
      <c r="Q82" s="664"/>
      <c r="R82" s="664"/>
      <c r="S82" s="664"/>
      <c r="T82" s="664"/>
      <c r="U82" s="664"/>
      <c r="V82" s="664"/>
      <c r="W82" s="664"/>
      <c r="X82" s="664"/>
      <c r="Y82" s="664"/>
      <c r="Z82" s="664"/>
      <c r="AA82" s="665"/>
      <c r="AB82" s="869" t="s">
        <v>661</v>
      </c>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0"/>
      <c r="AY82">
        <f t="shared" ref="AY82:AY89" si="10">$AY$80</f>
        <v>1</v>
      </c>
    </row>
    <row r="83" spans="1:60" ht="33" customHeight="1">
      <c r="A83" s="850"/>
      <c r="B83" s="514"/>
      <c r="C83" s="412"/>
      <c r="D83" s="412"/>
      <c r="E83" s="412"/>
      <c r="F83" s="413"/>
      <c r="G83" s="666"/>
      <c r="H83" s="666"/>
      <c r="I83" s="666"/>
      <c r="J83" s="666"/>
      <c r="K83" s="666"/>
      <c r="L83" s="666"/>
      <c r="M83" s="666"/>
      <c r="N83" s="666"/>
      <c r="O83" s="666"/>
      <c r="P83" s="666"/>
      <c r="Q83" s="666"/>
      <c r="R83" s="666"/>
      <c r="S83" s="666"/>
      <c r="T83" s="666"/>
      <c r="U83" s="666"/>
      <c r="V83" s="666"/>
      <c r="W83" s="666"/>
      <c r="X83" s="666"/>
      <c r="Y83" s="666"/>
      <c r="Z83" s="666"/>
      <c r="AA83" s="667"/>
      <c r="AB83" s="871"/>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2"/>
      <c r="AY83">
        <f t="shared" si="10"/>
        <v>1</v>
      </c>
    </row>
    <row r="84" spans="1:60" ht="33" customHeight="1">
      <c r="A84" s="850"/>
      <c r="B84" s="515"/>
      <c r="C84" s="516"/>
      <c r="D84" s="516"/>
      <c r="E84" s="516"/>
      <c r="F84" s="517"/>
      <c r="G84" s="668"/>
      <c r="H84" s="668"/>
      <c r="I84" s="668"/>
      <c r="J84" s="668"/>
      <c r="K84" s="668"/>
      <c r="L84" s="668"/>
      <c r="M84" s="668"/>
      <c r="N84" s="668"/>
      <c r="O84" s="668"/>
      <c r="P84" s="668"/>
      <c r="Q84" s="668"/>
      <c r="R84" s="668"/>
      <c r="S84" s="668"/>
      <c r="T84" s="668"/>
      <c r="U84" s="668"/>
      <c r="V84" s="668"/>
      <c r="W84" s="668"/>
      <c r="X84" s="668"/>
      <c r="Y84" s="668"/>
      <c r="Z84" s="668"/>
      <c r="AA84" s="669"/>
      <c r="AB84" s="873"/>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4"/>
      <c r="AY84">
        <f t="shared" si="10"/>
        <v>1</v>
      </c>
    </row>
    <row r="85" spans="1:60" ht="18.75" customHeight="1">
      <c r="A85" s="850"/>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301</v>
      </c>
      <c r="AF85" s="232"/>
      <c r="AG85" s="232"/>
      <c r="AH85" s="232"/>
      <c r="AI85" s="232" t="s">
        <v>323</v>
      </c>
      <c r="AJ85" s="232"/>
      <c r="AK85" s="232"/>
      <c r="AL85" s="232"/>
      <c r="AM85" s="232" t="s">
        <v>420</v>
      </c>
      <c r="AN85" s="232"/>
      <c r="AO85" s="232"/>
      <c r="AP85" s="232"/>
      <c r="AQ85" s="143" t="s">
        <v>183</v>
      </c>
      <c r="AR85" s="118"/>
      <c r="AS85" s="118"/>
      <c r="AT85" s="119"/>
      <c r="AU85" s="520" t="s">
        <v>133</v>
      </c>
      <c r="AV85" s="520"/>
      <c r="AW85" s="520"/>
      <c r="AX85" s="521"/>
      <c r="AY85">
        <f t="shared" si="10"/>
        <v>1</v>
      </c>
      <c r="AZ85" s="10"/>
      <c r="BA85" s="10"/>
      <c r="BB85" s="10"/>
      <c r="BC85" s="10"/>
    </row>
    <row r="86" spans="1:60" ht="18.75" customHeight="1">
      <c r="A86" s="850"/>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t="s">
        <v>630</v>
      </c>
      <c r="AR86" s="185"/>
      <c r="AS86" s="121" t="s">
        <v>184</v>
      </c>
      <c r="AT86" s="122"/>
      <c r="AU86" s="185">
        <v>3</v>
      </c>
      <c r="AV86" s="185"/>
      <c r="AW86" s="380" t="s">
        <v>175</v>
      </c>
      <c r="AX86" s="381"/>
      <c r="AY86">
        <f t="shared" si="10"/>
        <v>1</v>
      </c>
      <c r="AZ86" s="10"/>
      <c r="BA86" s="10"/>
      <c r="BB86" s="10"/>
      <c r="BC86" s="10"/>
      <c r="BD86" s="10"/>
      <c r="BE86" s="10"/>
      <c r="BF86" s="10"/>
      <c r="BG86" s="10"/>
      <c r="BH86" s="10"/>
    </row>
    <row r="87" spans="1:60" ht="23.25" customHeight="1">
      <c r="A87" s="850"/>
      <c r="B87" s="412"/>
      <c r="C87" s="412"/>
      <c r="D87" s="412"/>
      <c r="E87" s="412"/>
      <c r="F87" s="413"/>
      <c r="G87" s="92" t="s">
        <v>750</v>
      </c>
      <c r="H87" s="93"/>
      <c r="I87" s="93"/>
      <c r="J87" s="93"/>
      <c r="K87" s="93"/>
      <c r="L87" s="93"/>
      <c r="M87" s="93"/>
      <c r="N87" s="93"/>
      <c r="O87" s="94"/>
      <c r="P87" s="93" t="s">
        <v>637</v>
      </c>
      <c r="Q87" s="501"/>
      <c r="R87" s="501"/>
      <c r="S87" s="501"/>
      <c r="T87" s="501"/>
      <c r="U87" s="501"/>
      <c r="V87" s="501"/>
      <c r="W87" s="501"/>
      <c r="X87" s="502"/>
      <c r="Y87" s="548" t="s">
        <v>61</v>
      </c>
      <c r="Z87" s="549"/>
      <c r="AA87" s="550"/>
      <c r="AB87" s="448" t="s">
        <v>638</v>
      </c>
      <c r="AC87" s="448"/>
      <c r="AD87" s="448"/>
      <c r="AE87" s="203">
        <v>41</v>
      </c>
      <c r="AF87" s="204"/>
      <c r="AG87" s="204"/>
      <c r="AH87" s="204"/>
      <c r="AI87" s="203">
        <v>44</v>
      </c>
      <c r="AJ87" s="204"/>
      <c r="AK87" s="204"/>
      <c r="AL87" s="204"/>
      <c r="AM87" s="203">
        <v>0</v>
      </c>
      <c r="AN87" s="204"/>
      <c r="AO87" s="204"/>
      <c r="AP87" s="204"/>
      <c r="AQ87" s="321" t="s">
        <v>630</v>
      </c>
      <c r="AR87" s="193"/>
      <c r="AS87" s="193"/>
      <c r="AT87" s="322"/>
      <c r="AU87" s="204" t="s">
        <v>630</v>
      </c>
      <c r="AV87" s="204"/>
      <c r="AW87" s="204"/>
      <c r="AX87" s="206"/>
      <c r="AY87">
        <f t="shared" si="10"/>
        <v>1</v>
      </c>
    </row>
    <row r="88" spans="1:60" ht="23.25" customHeight="1">
      <c r="A88" s="850"/>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t="s">
        <v>630</v>
      </c>
      <c r="AC88" s="510"/>
      <c r="AD88" s="510"/>
      <c r="AE88" s="203" t="s">
        <v>630</v>
      </c>
      <c r="AF88" s="204"/>
      <c r="AG88" s="204"/>
      <c r="AH88" s="204"/>
      <c r="AI88" s="203" t="s">
        <v>630</v>
      </c>
      <c r="AJ88" s="204"/>
      <c r="AK88" s="204"/>
      <c r="AL88" s="204"/>
      <c r="AM88" s="203" t="s">
        <v>660</v>
      </c>
      <c r="AN88" s="204"/>
      <c r="AO88" s="204"/>
      <c r="AP88" s="204"/>
      <c r="AQ88" s="321" t="s">
        <v>630</v>
      </c>
      <c r="AR88" s="193"/>
      <c r="AS88" s="193"/>
      <c r="AT88" s="322"/>
      <c r="AU88" s="204" t="s">
        <v>630</v>
      </c>
      <c r="AV88" s="204"/>
      <c r="AW88" s="204"/>
      <c r="AX88" s="206"/>
      <c r="AY88">
        <f t="shared" si="10"/>
        <v>1</v>
      </c>
      <c r="AZ88" s="10"/>
      <c r="BA88" s="10"/>
      <c r="BB88" s="10"/>
      <c r="BC88" s="10"/>
    </row>
    <row r="89" spans="1:60" ht="23.25" customHeight="1">
      <c r="A89" s="850"/>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2" t="s">
        <v>14</v>
      </c>
      <c r="AC89" s="582"/>
      <c r="AD89" s="582"/>
      <c r="AE89" s="210" t="s">
        <v>630</v>
      </c>
      <c r="AF89" s="211"/>
      <c r="AG89" s="211"/>
      <c r="AH89" s="211"/>
      <c r="AI89" s="210" t="s">
        <v>630</v>
      </c>
      <c r="AJ89" s="211"/>
      <c r="AK89" s="211"/>
      <c r="AL89" s="211"/>
      <c r="AM89" s="210" t="s">
        <v>660</v>
      </c>
      <c r="AN89" s="211"/>
      <c r="AO89" s="211"/>
      <c r="AP89" s="211"/>
      <c r="AQ89" s="321" t="s">
        <v>630</v>
      </c>
      <c r="AR89" s="193"/>
      <c r="AS89" s="193"/>
      <c r="AT89" s="322"/>
      <c r="AU89" s="204" t="s">
        <v>630</v>
      </c>
      <c r="AV89" s="204"/>
      <c r="AW89" s="204"/>
      <c r="AX89" s="206"/>
      <c r="AY89">
        <f t="shared" si="10"/>
        <v>1</v>
      </c>
      <c r="AZ89" s="10"/>
      <c r="BA89" s="10"/>
      <c r="BB89" s="10"/>
      <c r="BC89" s="10"/>
      <c r="BD89" s="10"/>
      <c r="BE89" s="10"/>
      <c r="BF89" s="10"/>
      <c r="BG89" s="10"/>
      <c r="BH89" s="10"/>
    </row>
    <row r="90" spans="1:60" ht="18.75" customHeight="1">
      <c r="A90" s="850"/>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301</v>
      </c>
      <c r="AF90" s="232"/>
      <c r="AG90" s="232"/>
      <c r="AH90" s="232"/>
      <c r="AI90" s="232" t="s">
        <v>323</v>
      </c>
      <c r="AJ90" s="232"/>
      <c r="AK90" s="232"/>
      <c r="AL90" s="232"/>
      <c r="AM90" s="232" t="s">
        <v>420</v>
      </c>
      <c r="AN90" s="232"/>
      <c r="AO90" s="232"/>
      <c r="AP90" s="232"/>
      <c r="AQ90" s="143" t="s">
        <v>183</v>
      </c>
      <c r="AR90" s="118"/>
      <c r="AS90" s="118"/>
      <c r="AT90" s="119"/>
      <c r="AU90" s="520" t="s">
        <v>133</v>
      </c>
      <c r="AV90" s="520"/>
      <c r="AW90" s="520"/>
      <c r="AX90" s="521"/>
      <c r="AY90">
        <f>COUNTA($G$92)</f>
        <v>1</v>
      </c>
    </row>
    <row r="91" spans="1:60" ht="18.75" customHeight="1">
      <c r="A91" s="850"/>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t="s">
        <v>630</v>
      </c>
      <c r="AR91" s="185"/>
      <c r="AS91" s="121" t="s">
        <v>184</v>
      </c>
      <c r="AT91" s="122"/>
      <c r="AU91" s="185">
        <v>3</v>
      </c>
      <c r="AV91" s="185"/>
      <c r="AW91" s="380" t="s">
        <v>175</v>
      </c>
      <c r="AX91" s="381"/>
      <c r="AY91">
        <f>$AY$90</f>
        <v>1</v>
      </c>
      <c r="AZ91" s="10"/>
      <c r="BA91" s="10"/>
      <c r="BB91" s="10"/>
      <c r="BC91" s="10"/>
    </row>
    <row r="92" spans="1:60" ht="23.25" customHeight="1">
      <c r="A92" s="850"/>
      <c r="B92" s="412"/>
      <c r="C92" s="412"/>
      <c r="D92" s="412"/>
      <c r="E92" s="412"/>
      <c r="F92" s="413"/>
      <c r="G92" s="92" t="s">
        <v>751</v>
      </c>
      <c r="H92" s="93"/>
      <c r="I92" s="93"/>
      <c r="J92" s="93"/>
      <c r="K92" s="93"/>
      <c r="L92" s="93"/>
      <c r="M92" s="93"/>
      <c r="N92" s="93"/>
      <c r="O92" s="94"/>
      <c r="P92" s="93" t="s">
        <v>752</v>
      </c>
      <c r="Q92" s="501"/>
      <c r="R92" s="501"/>
      <c r="S92" s="501"/>
      <c r="T92" s="501"/>
      <c r="U92" s="501"/>
      <c r="V92" s="501"/>
      <c r="W92" s="501"/>
      <c r="X92" s="502"/>
      <c r="Y92" s="548" t="s">
        <v>61</v>
      </c>
      <c r="Z92" s="549"/>
      <c r="AA92" s="550"/>
      <c r="AB92" s="448" t="s">
        <v>638</v>
      </c>
      <c r="AC92" s="448"/>
      <c r="AD92" s="448"/>
      <c r="AE92" s="203">
        <v>95</v>
      </c>
      <c r="AF92" s="204"/>
      <c r="AG92" s="204"/>
      <c r="AH92" s="204"/>
      <c r="AI92" s="203">
        <v>72</v>
      </c>
      <c r="AJ92" s="204"/>
      <c r="AK92" s="204"/>
      <c r="AL92" s="204"/>
      <c r="AM92" s="203">
        <v>149</v>
      </c>
      <c r="AN92" s="204"/>
      <c r="AO92" s="204"/>
      <c r="AP92" s="204"/>
      <c r="AQ92" s="321" t="s">
        <v>630</v>
      </c>
      <c r="AR92" s="193"/>
      <c r="AS92" s="193"/>
      <c r="AT92" s="322"/>
      <c r="AU92" s="204" t="s">
        <v>630</v>
      </c>
      <c r="AV92" s="204"/>
      <c r="AW92" s="204"/>
      <c r="AX92" s="206"/>
      <c r="AY92">
        <f t="shared" ref="AY92:AY94" si="11">$AY$90</f>
        <v>1</v>
      </c>
      <c r="AZ92" s="10"/>
      <c r="BA92" s="10"/>
      <c r="BB92" s="10"/>
      <c r="BC92" s="10"/>
      <c r="BD92" s="10"/>
      <c r="BE92" s="10"/>
      <c r="BF92" s="10"/>
      <c r="BG92" s="10"/>
      <c r="BH92" s="10"/>
    </row>
    <row r="93" spans="1:60" ht="23.25" customHeight="1">
      <c r="A93" s="850"/>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t="s">
        <v>630</v>
      </c>
      <c r="AC93" s="510"/>
      <c r="AD93" s="510"/>
      <c r="AE93" s="203" t="s">
        <v>630</v>
      </c>
      <c r="AF93" s="204"/>
      <c r="AG93" s="204"/>
      <c r="AH93" s="204"/>
      <c r="AI93" s="203" t="s">
        <v>630</v>
      </c>
      <c r="AJ93" s="204"/>
      <c r="AK93" s="204"/>
      <c r="AL93" s="204"/>
      <c r="AM93" s="203" t="s">
        <v>660</v>
      </c>
      <c r="AN93" s="204"/>
      <c r="AO93" s="204"/>
      <c r="AP93" s="204"/>
      <c r="AQ93" s="321" t="s">
        <v>630</v>
      </c>
      <c r="AR93" s="193"/>
      <c r="AS93" s="193"/>
      <c r="AT93" s="322"/>
      <c r="AU93" s="204" t="s">
        <v>630</v>
      </c>
      <c r="AV93" s="204"/>
      <c r="AW93" s="204"/>
      <c r="AX93" s="206"/>
      <c r="AY93">
        <f t="shared" si="11"/>
        <v>1</v>
      </c>
    </row>
    <row r="94" spans="1:60" ht="23.25" customHeight="1" thickBot="1">
      <c r="A94" s="850"/>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2" t="s">
        <v>14</v>
      </c>
      <c r="AC94" s="582"/>
      <c r="AD94" s="582"/>
      <c r="AE94" s="210" t="s">
        <v>630</v>
      </c>
      <c r="AF94" s="211"/>
      <c r="AG94" s="211"/>
      <c r="AH94" s="211"/>
      <c r="AI94" s="210" t="s">
        <v>630</v>
      </c>
      <c r="AJ94" s="211"/>
      <c r="AK94" s="211"/>
      <c r="AL94" s="211"/>
      <c r="AM94" s="210" t="s">
        <v>660</v>
      </c>
      <c r="AN94" s="211"/>
      <c r="AO94" s="211"/>
      <c r="AP94" s="211"/>
      <c r="AQ94" s="321" t="s">
        <v>630</v>
      </c>
      <c r="AR94" s="193"/>
      <c r="AS94" s="193"/>
      <c r="AT94" s="322"/>
      <c r="AU94" s="204" t="s">
        <v>630</v>
      </c>
      <c r="AV94" s="204"/>
      <c r="AW94" s="204"/>
      <c r="AX94" s="206"/>
      <c r="AY94">
        <f t="shared" si="11"/>
        <v>1</v>
      </c>
      <c r="AZ94" s="10"/>
      <c r="BA94" s="10"/>
      <c r="BB94" s="10"/>
      <c r="BC94" s="10"/>
    </row>
    <row r="95" spans="1:60" ht="18.75" hidden="1" customHeight="1">
      <c r="A95" s="850"/>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301</v>
      </c>
      <c r="AF95" s="232"/>
      <c r="AG95" s="232"/>
      <c r="AH95" s="232"/>
      <c r="AI95" s="232" t="s">
        <v>323</v>
      </c>
      <c r="AJ95" s="232"/>
      <c r="AK95" s="232"/>
      <c r="AL95" s="232"/>
      <c r="AM95" s="232" t="s">
        <v>420</v>
      </c>
      <c r="AN95" s="232"/>
      <c r="AO95" s="232"/>
      <c r="AP95" s="232"/>
      <c r="AQ95" s="143" t="s">
        <v>183</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c r="A96" s="850"/>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184</v>
      </c>
      <c r="AT96" s="122"/>
      <c r="AU96" s="185"/>
      <c r="AV96" s="185"/>
      <c r="AW96" s="380" t="s">
        <v>175</v>
      </c>
      <c r="AX96" s="381"/>
      <c r="AY96">
        <f>$AY$95</f>
        <v>0</v>
      </c>
    </row>
    <row r="97" spans="1:60" ht="23.25" hidden="1" customHeight="1">
      <c r="A97" s="850"/>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c r="A98" s="850"/>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c r="A99" s="851"/>
      <c r="B99" s="414"/>
      <c r="C99" s="414"/>
      <c r="D99" s="414"/>
      <c r="E99" s="414"/>
      <c r="F99" s="415"/>
      <c r="G99" s="568"/>
      <c r="H99" s="201"/>
      <c r="I99" s="201"/>
      <c r="J99" s="201"/>
      <c r="K99" s="201"/>
      <c r="L99" s="201"/>
      <c r="M99" s="201"/>
      <c r="N99" s="201"/>
      <c r="O99" s="569"/>
      <c r="P99" s="505"/>
      <c r="Q99" s="505"/>
      <c r="R99" s="505"/>
      <c r="S99" s="505"/>
      <c r="T99" s="505"/>
      <c r="U99" s="505"/>
      <c r="V99" s="505"/>
      <c r="W99" s="505"/>
      <c r="X99" s="506"/>
      <c r="Y99" s="880" t="s">
        <v>13</v>
      </c>
      <c r="Z99" s="881"/>
      <c r="AA99" s="882"/>
      <c r="AB99" s="877" t="s">
        <v>14</v>
      </c>
      <c r="AC99" s="878"/>
      <c r="AD99" s="879"/>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c r="A100" s="488" t="s">
        <v>266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9"/>
      <c r="Z100" s="840"/>
      <c r="AA100" s="841"/>
      <c r="AB100" s="468" t="s">
        <v>11</v>
      </c>
      <c r="AC100" s="468"/>
      <c r="AD100" s="468"/>
      <c r="AE100" s="526" t="s">
        <v>301</v>
      </c>
      <c r="AF100" s="527"/>
      <c r="AG100" s="527"/>
      <c r="AH100" s="528"/>
      <c r="AI100" s="526" t="s">
        <v>323</v>
      </c>
      <c r="AJ100" s="527"/>
      <c r="AK100" s="527"/>
      <c r="AL100" s="528"/>
      <c r="AM100" s="526" t="s">
        <v>420</v>
      </c>
      <c r="AN100" s="527"/>
      <c r="AO100" s="527"/>
      <c r="AP100" s="528"/>
      <c r="AQ100" s="302" t="s">
        <v>328</v>
      </c>
      <c r="AR100" s="303"/>
      <c r="AS100" s="303"/>
      <c r="AT100" s="304"/>
      <c r="AU100" s="302" t="s">
        <v>452</v>
      </c>
      <c r="AV100" s="303"/>
      <c r="AW100" s="303"/>
      <c r="AX100" s="305"/>
    </row>
    <row r="101" spans="1:60" ht="23.25" customHeight="1">
      <c r="A101" s="406"/>
      <c r="B101" s="407"/>
      <c r="C101" s="407"/>
      <c r="D101" s="407"/>
      <c r="E101" s="407"/>
      <c r="F101" s="408"/>
      <c r="G101" s="93" t="s">
        <v>639</v>
      </c>
      <c r="H101" s="93"/>
      <c r="I101" s="93"/>
      <c r="J101" s="93"/>
      <c r="K101" s="93"/>
      <c r="L101" s="93"/>
      <c r="M101" s="93"/>
      <c r="N101" s="93"/>
      <c r="O101" s="93"/>
      <c r="P101" s="93"/>
      <c r="Q101" s="93"/>
      <c r="R101" s="93"/>
      <c r="S101" s="93"/>
      <c r="T101" s="93"/>
      <c r="U101" s="93"/>
      <c r="V101" s="93"/>
      <c r="W101" s="93"/>
      <c r="X101" s="94"/>
      <c r="Y101" s="529" t="s">
        <v>54</v>
      </c>
      <c r="Z101" s="530"/>
      <c r="AA101" s="531"/>
      <c r="AB101" s="448" t="s">
        <v>640</v>
      </c>
      <c r="AC101" s="448"/>
      <c r="AD101" s="448"/>
      <c r="AE101" s="267">
        <v>23</v>
      </c>
      <c r="AF101" s="267"/>
      <c r="AG101" s="267"/>
      <c r="AH101" s="267"/>
      <c r="AI101" s="267">
        <v>21</v>
      </c>
      <c r="AJ101" s="267"/>
      <c r="AK101" s="267"/>
      <c r="AL101" s="267"/>
      <c r="AM101" s="267">
        <v>3</v>
      </c>
      <c r="AN101" s="267"/>
      <c r="AO101" s="267"/>
      <c r="AP101" s="267"/>
      <c r="AQ101" s="267" t="s">
        <v>660</v>
      </c>
      <c r="AR101" s="267"/>
      <c r="AS101" s="267"/>
      <c r="AT101" s="267"/>
      <c r="AU101" s="203" t="s">
        <v>764</v>
      </c>
      <c r="AV101" s="204"/>
      <c r="AW101" s="204"/>
      <c r="AX101" s="206"/>
    </row>
    <row r="102" spans="1:60" ht="23.25" customHeight="1">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640</v>
      </c>
      <c r="AC102" s="448"/>
      <c r="AD102" s="448"/>
      <c r="AE102" s="267">
        <v>24</v>
      </c>
      <c r="AF102" s="267"/>
      <c r="AG102" s="267"/>
      <c r="AH102" s="267"/>
      <c r="AI102" s="267">
        <v>24</v>
      </c>
      <c r="AJ102" s="267"/>
      <c r="AK102" s="267"/>
      <c r="AL102" s="267"/>
      <c r="AM102" s="267">
        <v>24</v>
      </c>
      <c r="AN102" s="267"/>
      <c r="AO102" s="267"/>
      <c r="AP102" s="267"/>
      <c r="AQ102" s="267">
        <v>24</v>
      </c>
      <c r="AR102" s="267"/>
      <c r="AS102" s="267"/>
      <c r="AT102" s="267"/>
      <c r="AU102" s="210" t="s">
        <v>764</v>
      </c>
      <c r="AV102" s="211"/>
      <c r="AW102" s="211"/>
      <c r="AX102" s="306"/>
    </row>
    <row r="103" spans="1:60" ht="31.5" customHeight="1">
      <c r="A103" s="403" t="s">
        <v>266</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301</v>
      </c>
      <c r="AF103" s="232"/>
      <c r="AG103" s="232"/>
      <c r="AH103" s="232"/>
      <c r="AI103" s="232" t="s">
        <v>323</v>
      </c>
      <c r="AJ103" s="232"/>
      <c r="AK103" s="232"/>
      <c r="AL103" s="232"/>
      <c r="AM103" s="232" t="s">
        <v>420</v>
      </c>
      <c r="AN103" s="232"/>
      <c r="AO103" s="232"/>
      <c r="AP103" s="232"/>
      <c r="AQ103" s="264" t="s">
        <v>328</v>
      </c>
      <c r="AR103" s="265"/>
      <c r="AS103" s="265"/>
      <c r="AT103" s="265"/>
      <c r="AU103" s="264" t="s">
        <v>452</v>
      </c>
      <c r="AV103" s="265"/>
      <c r="AW103" s="265"/>
      <c r="AX103" s="266"/>
      <c r="AY103">
        <f>COUNTA($G$104)</f>
        <v>1</v>
      </c>
    </row>
    <row r="104" spans="1:60" ht="23.25" customHeight="1">
      <c r="A104" s="406"/>
      <c r="B104" s="407"/>
      <c r="C104" s="407"/>
      <c r="D104" s="407"/>
      <c r="E104" s="407"/>
      <c r="F104" s="408"/>
      <c r="G104" s="93" t="s">
        <v>753</v>
      </c>
      <c r="H104" s="93"/>
      <c r="I104" s="93"/>
      <c r="J104" s="93"/>
      <c r="K104" s="93"/>
      <c r="L104" s="93"/>
      <c r="M104" s="93"/>
      <c r="N104" s="93"/>
      <c r="O104" s="93"/>
      <c r="P104" s="93"/>
      <c r="Q104" s="93"/>
      <c r="R104" s="93"/>
      <c r="S104" s="93"/>
      <c r="T104" s="93"/>
      <c r="U104" s="93"/>
      <c r="V104" s="93"/>
      <c r="W104" s="93"/>
      <c r="X104" s="94"/>
      <c r="Y104" s="452" t="s">
        <v>54</v>
      </c>
      <c r="Z104" s="453"/>
      <c r="AA104" s="454"/>
      <c r="AB104" s="532" t="s">
        <v>640</v>
      </c>
      <c r="AC104" s="533"/>
      <c r="AD104" s="534"/>
      <c r="AE104" s="267">
        <v>2</v>
      </c>
      <c r="AF104" s="267"/>
      <c r="AG104" s="267"/>
      <c r="AH104" s="267"/>
      <c r="AI104" s="267">
        <v>2</v>
      </c>
      <c r="AJ104" s="267"/>
      <c r="AK104" s="267"/>
      <c r="AL104" s="267"/>
      <c r="AM104" s="267">
        <v>2</v>
      </c>
      <c r="AN104" s="267"/>
      <c r="AO104" s="267"/>
      <c r="AP104" s="267"/>
      <c r="AQ104" s="267" t="s">
        <v>660</v>
      </c>
      <c r="AR104" s="267"/>
      <c r="AS104" s="267"/>
      <c r="AT104" s="267"/>
      <c r="AU104" s="267" t="s">
        <v>764</v>
      </c>
      <c r="AV104" s="267"/>
      <c r="AW104" s="267"/>
      <c r="AX104" s="268"/>
      <c r="AY104">
        <f>$AY$103</f>
        <v>1</v>
      </c>
    </row>
    <row r="105" spans="1:60" ht="23.25" customHeight="1">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t="s">
        <v>640</v>
      </c>
      <c r="AC105" s="456"/>
      <c r="AD105" s="457"/>
      <c r="AE105" s="267">
        <v>2</v>
      </c>
      <c r="AF105" s="267"/>
      <c r="AG105" s="267"/>
      <c r="AH105" s="267"/>
      <c r="AI105" s="267">
        <v>2</v>
      </c>
      <c r="AJ105" s="267"/>
      <c r="AK105" s="267"/>
      <c r="AL105" s="267"/>
      <c r="AM105" s="267">
        <v>2</v>
      </c>
      <c r="AN105" s="267"/>
      <c r="AO105" s="267"/>
      <c r="AP105" s="267"/>
      <c r="AQ105" s="267">
        <v>2</v>
      </c>
      <c r="AR105" s="267"/>
      <c r="AS105" s="267"/>
      <c r="AT105" s="267"/>
      <c r="AU105" s="267" t="s">
        <v>764</v>
      </c>
      <c r="AV105" s="267"/>
      <c r="AW105" s="267"/>
      <c r="AX105" s="268"/>
      <c r="AY105">
        <f>$AY$103</f>
        <v>1</v>
      </c>
    </row>
    <row r="106" spans="1:60" ht="31.5" hidden="1" customHeight="1">
      <c r="A106" s="403" t="s">
        <v>266</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301</v>
      </c>
      <c r="AF106" s="232"/>
      <c r="AG106" s="232"/>
      <c r="AH106" s="232"/>
      <c r="AI106" s="232" t="s">
        <v>323</v>
      </c>
      <c r="AJ106" s="232"/>
      <c r="AK106" s="232"/>
      <c r="AL106" s="232"/>
      <c r="AM106" s="232" t="s">
        <v>420</v>
      </c>
      <c r="AN106" s="232"/>
      <c r="AO106" s="232"/>
      <c r="AP106" s="232"/>
      <c r="AQ106" s="264" t="s">
        <v>328</v>
      </c>
      <c r="AR106" s="265"/>
      <c r="AS106" s="265"/>
      <c r="AT106" s="265"/>
      <c r="AU106" s="264" t="s">
        <v>452</v>
      </c>
      <c r="AV106" s="265"/>
      <c r="AW106" s="265"/>
      <c r="AX106" s="266"/>
      <c r="AY106">
        <f>COUNTA($G$107)</f>
        <v>0</v>
      </c>
    </row>
    <row r="107" spans="1:60" ht="23.25" hidden="1" customHeight="1">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c r="A109" s="403" t="s">
        <v>266</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301</v>
      </c>
      <c r="AF109" s="232"/>
      <c r="AG109" s="232"/>
      <c r="AH109" s="232"/>
      <c r="AI109" s="232" t="s">
        <v>323</v>
      </c>
      <c r="AJ109" s="232"/>
      <c r="AK109" s="232"/>
      <c r="AL109" s="232"/>
      <c r="AM109" s="232" t="s">
        <v>420</v>
      </c>
      <c r="AN109" s="232"/>
      <c r="AO109" s="232"/>
      <c r="AP109" s="232"/>
      <c r="AQ109" s="264" t="s">
        <v>328</v>
      </c>
      <c r="AR109" s="265"/>
      <c r="AS109" s="265"/>
      <c r="AT109" s="265"/>
      <c r="AU109" s="264" t="s">
        <v>452</v>
      </c>
      <c r="AV109" s="265"/>
      <c r="AW109" s="265"/>
      <c r="AX109" s="266"/>
      <c r="AY109">
        <f>COUNTA($G$110)</f>
        <v>0</v>
      </c>
    </row>
    <row r="110" spans="1:60" ht="23.25" hidden="1" customHeight="1">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c r="A112" s="403" t="s">
        <v>266</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301</v>
      </c>
      <c r="AF112" s="232"/>
      <c r="AG112" s="232"/>
      <c r="AH112" s="232"/>
      <c r="AI112" s="232" t="s">
        <v>323</v>
      </c>
      <c r="AJ112" s="232"/>
      <c r="AK112" s="232"/>
      <c r="AL112" s="232"/>
      <c r="AM112" s="232" t="s">
        <v>420</v>
      </c>
      <c r="AN112" s="232"/>
      <c r="AO112" s="232"/>
      <c r="AP112" s="232"/>
      <c r="AQ112" s="264" t="s">
        <v>328</v>
      </c>
      <c r="AR112" s="265"/>
      <c r="AS112" s="265"/>
      <c r="AT112" s="265"/>
      <c r="AU112" s="264" t="s">
        <v>452</v>
      </c>
      <c r="AV112" s="265"/>
      <c r="AW112" s="265"/>
      <c r="AX112" s="266"/>
      <c r="AY112">
        <f>COUNTA($G$113)</f>
        <v>0</v>
      </c>
    </row>
    <row r="113" spans="1:51" ht="23.25" hidden="1" customHeight="1">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301</v>
      </c>
      <c r="AF115" s="232"/>
      <c r="AG115" s="232"/>
      <c r="AH115" s="232"/>
      <c r="AI115" s="232" t="s">
        <v>323</v>
      </c>
      <c r="AJ115" s="232"/>
      <c r="AK115" s="232"/>
      <c r="AL115" s="232"/>
      <c r="AM115" s="232" t="s">
        <v>420</v>
      </c>
      <c r="AN115" s="232"/>
      <c r="AO115" s="232"/>
      <c r="AP115" s="232"/>
      <c r="AQ115" s="579" t="s">
        <v>453</v>
      </c>
      <c r="AR115" s="580"/>
      <c r="AS115" s="580"/>
      <c r="AT115" s="580"/>
      <c r="AU115" s="580"/>
      <c r="AV115" s="580"/>
      <c r="AW115" s="580"/>
      <c r="AX115" s="581"/>
    </row>
    <row r="116" spans="1:51" ht="23.25" customHeight="1">
      <c r="A116" s="423"/>
      <c r="B116" s="424"/>
      <c r="C116" s="424"/>
      <c r="D116" s="424"/>
      <c r="E116" s="424"/>
      <c r="F116" s="425"/>
      <c r="G116" s="375" t="s">
        <v>641</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642</v>
      </c>
      <c r="AC116" s="450"/>
      <c r="AD116" s="451"/>
      <c r="AE116" s="267">
        <v>458034</v>
      </c>
      <c r="AF116" s="267"/>
      <c r="AG116" s="267"/>
      <c r="AH116" s="267"/>
      <c r="AI116" s="267">
        <v>476004</v>
      </c>
      <c r="AJ116" s="267"/>
      <c r="AK116" s="267"/>
      <c r="AL116" s="267"/>
      <c r="AM116" s="267">
        <v>767207</v>
      </c>
      <c r="AN116" s="267"/>
      <c r="AO116" s="267"/>
      <c r="AP116" s="267"/>
      <c r="AQ116" s="203" t="s">
        <v>763</v>
      </c>
      <c r="AR116" s="204"/>
      <c r="AS116" s="204"/>
      <c r="AT116" s="204"/>
      <c r="AU116" s="204"/>
      <c r="AV116" s="204"/>
      <c r="AW116" s="204"/>
      <c r="AX116" s="206"/>
    </row>
    <row r="117" spans="1:51" ht="46.5" customHeight="1">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272</v>
      </c>
      <c r="AC117" s="460"/>
      <c r="AD117" s="461"/>
      <c r="AE117" s="578" t="s">
        <v>643</v>
      </c>
      <c r="AF117" s="538"/>
      <c r="AG117" s="538"/>
      <c r="AH117" s="538"/>
      <c r="AI117" s="578" t="s">
        <v>644</v>
      </c>
      <c r="AJ117" s="538"/>
      <c r="AK117" s="538"/>
      <c r="AL117" s="538"/>
      <c r="AM117" s="578" t="s">
        <v>761</v>
      </c>
      <c r="AN117" s="538"/>
      <c r="AO117" s="538"/>
      <c r="AP117" s="538"/>
      <c r="AQ117" s="538" t="s">
        <v>763</v>
      </c>
      <c r="AR117" s="538"/>
      <c r="AS117" s="538"/>
      <c r="AT117" s="538"/>
      <c r="AU117" s="538"/>
      <c r="AV117" s="538"/>
      <c r="AW117" s="538"/>
      <c r="AX117" s="539"/>
    </row>
    <row r="118" spans="1:51" ht="23.25" customHeight="1">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301</v>
      </c>
      <c r="AF118" s="232"/>
      <c r="AG118" s="232"/>
      <c r="AH118" s="232"/>
      <c r="AI118" s="232" t="s">
        <v>323</v>
      </c>
      <c r="AJ118" s="232"/>
      <c r="AK118" s="232"/>
      <c r="AL118" s="232"/>
      <c r="AM118" s="232" t="s">
        <v>420</v>
      </c>
      <c r="AN118" s="232"/>
      <c r="AO118" s="232"/>
      <c r="AP118" s="232"/>
      <c r="AQ118" s="579" t="s">
        <v>453</v>
      </c>
      <c r="AR118" s="580"/>
      <c r="AS118" s="580"/>
      <c r="AT118" s="580"/>
      <c r="AU118" s="580"/>
      <c r="AV118" s="580"/>
      <c r="AW118" s="580"/>
      <c r="AX118" s="581"/>
      <c r="AY118" s="77">
        <f>IF(SUBSTITUTE(SUBSTITUTE($G$119,"／",""),"　","")="",0,1)</f>
        <v>1</v>
      </c>
    </row>
    <row r="119" spans="1:51" ht="23.25" customHeight="1">
      <c r="A119" s="423"/>
      <c r="B119" s="424"/>
      <c r="C119" s="424"/>
      <c r="D119" s="424"/>
      <c r="E119" s="424"/>
      <c r="F119" s="425"/>
      <c r="G119" s="375" t="s">
        <v>754</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t="s">
        <v>642</v>
      </c>
      <c r="AC119" s="450"/>
      <c r="AD119" s="451"/>
      <c r="AE119" s="267">
        <v>429137</v>
      </c>
      <c r="AF119" s="267"/>
      <c r="AG119" s="267"/>
      <c r="AH119" s="267"/>
      <c r="AI119" s="267">
        <v>357622</v>
      </c>
      <c r="AJ119" s="267"/>
      <c r="AK119" s="267"/>
      <c r="AL119" s="267"/>
      <c r="AM119" s="267">
        <v>342690</v>
      </c>
      <c r="AN119" s="267"/>
      <c r="AO119" s="267"/>
      <c r="AP119" s="267"/>
      <c r="AQ119" s="267" t="s">
        <v>763</v>
      </c>
      <c r="AR119" s="267"/>
      <c r="AS119" s="267"/>
      <c r="AT119" s="267"/>
      <c r="AU119" s="267"/>
      <c r="AV119" s="267"/>
      <c r="AW119" s="267"/>
      <c r="AX119" s="268"/>
      <c r="AY119">
        <f>$AY$118</f>
        <v>1</v>
      </c>
    </row>
    <row r="120" spans="1:51" ht="46.5" customHeight="1" thickBot="1">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272</v>
      </c>
      <c r="AC120" s="460"/>
      <c r="AD120" s="461"/>
      <c r="AE120" s="538" t="s">
        <v>645</v>
      </c>
      <c r="AF120" s="538"/>
      <c r="AG120" s="538"/>
      <c r="AH120" s="538"/>
      <c r="AI120" s="538" t="s">
        <v>646</v>
      </c>
      <c r="AJ120" s="538"/>
      <c r="AK120" s="538"/>
      <c r="AL120" s="538"/>
      <c r="AM120" s="538" t="s">
        <v>762</v>
      </c>
      <c r="AN120" s="538"/>
      <c r="AO120" s="538"/>
      <c r="AP120" s="538"/>
      <c r="AQ120" s="538" t="s">
        <v>763</v>
      </c>
      <c r="AR120" s="538"/>
      <c r="AS120" s="538"/>
      <c r="AT120" s="538"/>
      <c r="AU120" s="538"/>
      <c r="AV120" s="538"/>
      <c r="AW120" s="538"/>
      <c r="AX120" s="539"/>
      <c r="AY120">
        <f>$AY$118</f>
        <v>1</v>
      </c>
    </row>
    <row r="121" spans="1:51" ht="23.25" hidden="1" customHeight="1">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301</v>
      </c>
      <c r="AF121" s="232"/>
      <c r="AG121" s="232"/>
      <c r="AH121" s="232"/>
      <c r="AI121" s="232" t="s">
        <v>323</v>
      </c>
      <c r="AJ121" s="232"/>
      <c r="AK121" s="232"/>
      <c r="AL121" s="232"/>
      <c r="AM121" s="232" t="s">
        <v>420</v>
      </c>
      <c r="AN121" s="232"/>
      <c r="AO121" s="232"/>
      <c r="AP121" s="232"/>
      <c r="AQ121" s="579" t="s">
        <v>453</v>
      </c>
      <c r="AR121" s="580"/>
      <c r="AS121" s="580"/>
      <c r="AT121" s="580"/>
      <c r="AU121" s="580"/>
      <c r="AV121" s="580"/>
      <c r="AW121" s="580"/>
      <c r="AX121" s="581"/>
      <c r="AY121" s="77">
        <f>IF(SUBSTITUTE(SUBSTITUTE($G$122,"／",""),"　","")="",0,1)</f>
        <v>0</v>
      </c>
    </row>
    <row r="122" spans="1:51" ht="23.25" hidden="1" customHeight="1">
      <c r="A122" s="423"/>
      <c r="B122" s="424"/>
      <c r="C122" s="424"/>
      <c r="D122" s="424"/>
      <c r="E122" s="424"/>
      <c r="F122" s="425"/>
      <c r="G122" s="375" t="s">
        <v>273</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272</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301</v>
      </c>
      <c r="AF124" s="232"/>
      <c r="AG124" s="232"/>
      <c r="AH124" s="232"/>
      <c r="AI124" s="232" t="s">
        <v>323</v>
      </c>
      <c r="AJ124" s="232"/>
      <c r="AK124" s="232"/>
      <c r="AL124" s="232"/>
      <c r="AM124" s="232" t="s">
        <v>420</v>
      </c>
      <c r="AN124" s="232"/>
      <c r="AO124" s="232"/>
      <c r="AP124" s="232"/>
      <c r="AQ124" s="579" t="s">
        <v>453</v>
      </c>
      <c r="AR124" s="580"/>
      <c r="AS124" s="580"/>
      <c r="AT124" s="580"/>
      <c r="AU124" s="580"/>
      <c r="AV124" s="580"/>
      <c r="AW124" s="580"/>
      <c r="AX124" s="581"/>
      <c r="AY124" s="77">
        <f>IF(SUBSTITUTE(SUBSTITUTE($G$125,"／",""),"　","")="",0,1)</f>
        <v>0</v>
      </c>
    </row>
    <row r="125" spans="1:51" ht="23.25" hidden="1" customHeight="1">
      <c r="A125" s="423"/>
      <c r="B125" s="424"/>
      <c r="C125" s="424"/>
      <c r="D125" s="424"/>
      <c r="E125" s="424"/>
      <c r="F125" s="425"/>
      <c r="G125" s="375" t="s">
        <v>273</v>
      </c>
      <c r="H125" s="375"/>
      <c r="I125" s="375"/>
      <c r="J125" s="375"/>
      <c r="K125" s="375"/>
      <c r="L125" s="375"/>
      <c r="M125" s="375"/>
      <c r="N125" s="375"/>
      <c r="O125" s="375"/>
      <c r="P125" s="375"/>
      <c r="Q125" s="375"/>
      <c r="R125" s="375"/>
      <c r="S125" s="375"/>
      <c r="T125" s="375"/>
      <c r="U125" s="375"/>
      <c r="V125" s="375"/>
      <c r="W125" s="375"/>
      <c r="X125" s="915"/>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6"/>
      <c r="Y126" s="458" t="s">
        <v>48</v>
      </c>
      <c r="Z126" s="432"/>
      <c r="AA126" s="433"/>
      <c r="AB126" s="459" t="s">
        <v>272</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c r="A127" s="619"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2"/>
      <c r="Z127" s="913"/>
      <c r="AA127" s="914"/>
      <c r="AB127" s="395" t="s">
        <v>11</v>
      </c>
      <c r="AC127" s="396"/>
      <c r="AD127" s="397"/>
      <c r="AE127" s="232" t="s">
        <v>301</v>
      </c>
      <c r="AF127" s="232"/>
      <c r="AG127" s="232"/>
      <c r="AH127" s="232"/>
      <c r="AI127" s="232" t="s">
        <v>323</v>
      </c>
      <c r="AJ127" s="232"/>
      <c r="AK127" s="232"/>
      <c r="AL127" s="232"/>
      <c r="AM127" s="232" t="s">
        <v>420</v>
      </c>
      <c r="AN127" s="232"/>
      <c r="AO127" s="232"/>
      <c r="AP127" s="232"/>
      <c r="AQ127" s="579" t="s">
        <v>453</v>
      </c>
      <c r="AR127" s="580"/>
      <c r="AS127" s="580"/>
      <c r="AT127" s="580"/>
      <c r="AU127" s="580"/>
      <c r="AV127" s="580"/>
      <c r="AW127" s="580"/>
      <c r="AX127" s="581"/>
      <c r="AY127" s="77">
        <f>IF(SUBSTITUTE(SUBSTITUTE($G$128,"／",""),"　","")="",0,1)</f>
        <v>0</v>
      </c>
    </row>
    <row r="128" spans="1:51" ht="23.25" hidden="1" customHeight="1">
      <c r="A128" s="423"/>
      <c r="B128" s="424"/>
      <c r="C128" s="424"/>
      <c r="D128" s="424"/>
      <c r="E128" s="424"/>
      <c r="F128" s="425"/>
      <c r="G128" s="375" t="s">
        <v>273</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272</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27.95" customHeight="1">
      <c r="A130" s="174" t="s">
        <v>316</v>
      </c>
      <c r="B130" s="171"/>
      <c r="C130" s="170" t="s">
        <v>187</v>
      </c>
      <c r="D130" s="171"/>
      <c r="E130" s="155" t="s">
        <v>216</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27.95" customHeight="1">
      <c r="A131" s="175"/>
      <c r="B131" s="172"/>
      <c r="C131" s="166"/>
      <c r="D131" s="172"/>
      <c r="E131" s="160" t="s">
        <v>215</v>
      </c>
      <c r="F131" s="161"/>
      <c r="G131" s="98" t="s">
        <v>648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301</v>
      </c>
      <c r="AF132" s="118"/>
      <c r="AG132" s="118"/>
      <c r="AH132" s="119"/>
      <c r="AI132" s="143" t="s">
        <v>323</v>
      </c>
      <c r="AJ132" s="118"/>
      <c r="AK132" s="118"/>
      <c r="AL132" s="119"/>
      <c r="AM132" s="143" t="s">
        <v>610</v>
      </c>
      <c r="AN132" s="118"/>
      <c r="AO132" s="118"/>
      <c r="AP132" s="119"/>
      <c r="AQ132" s="139" t="s">
        <v>183</v>
      </c>
      <c r="AR132" s="140"/>
      <c r="AS132" s="140"/>
      <c r="AT132" s="141"/>
      <c r="AU132" s="182" t="s">
        <v>199</v>
      </c>
      <c r="AV132" s="182"/>
      <c r="AW132" s="182"/>
      <c r="AX132" s="183"/>
      <c r="AY132">
        <f>COUNTA($G$134)</f>
        <v>1</v>
      </c>
    </row>
    <row r="133" spans="1:51" ht="18.75" customHeight="1">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630</v>
      </c>
      <c r="AR133" s="185"/>
      <c r="AS133" s="121" t="s">
        <v>184</v>
      </c>
      <c r="AT133" s="122"/>
      <c r="AU133" s="186" t="s">
        <v>630</v>
      </c>
      <c r="AV133" s="186"/>
      <c r="AW133" s="121" t="s">
        <v>175</v>
      </c>
      <c r="AX133" s="181"/>
      <c r="AY133">
        <f>$AY$132</f>
        <v>1</v>
      </c>
    </row>
    <row r="134" spans="1:51" ht="30" customHeight="1">
      <c r="A134" s="175"/>
      <c r="B134" s="172"/>
      <c r="C134" s="166"/>
      <c r="D134" s="172"/>
      <c r="E134" s="166"/>
      <c r="F134" s="167"/>
      <c r="G134" s="92" t="s">
        <v>649</v>
      </c>
      <c r="H134" s="93"/>
      <c r="I134" s="93"/>
      <c r="J134" s="93"/>
      <c r="K134" s="93"/>
      <c r="L134" s="93"/>
      <c r="M134" s="93"/>
      <c r="N134" s="93"/>
      <c r="O134" s="93"/>
      <c r="P134" s="93"/>
      <c r="Q134" s="93"/>
      <c r="R134" s="93"/>
      <c r="S134" s="93"/>
      <c r="T134" s="93"/>
      <c r="U134" s="93"/>
      <c r="V134" s="93"/>
      <c r="W134" s="93"/>
      <c r="X134" s="94"/>
      <c r="Y134" s="187" t="s">
        <v>198</v>
      </c>
      <c r="Z134" s="188"/>
      <c r="AA134" s="189"/>
      <c r="AB134" s="190" t="s">
        <v>640</v>
      </c>
      <c r="AC134" s="191"/>
      <c r="AD134" s="191"/>
      <c r="AE134" s="192">
        <v>23</v>
      </c>
      <c r="AF134" s="193"/>
      <c r="AG134" s="193"/>
      <c r="AH134" s="193"/>
      <c r="AI134" s="192">
        <v>20</v>
      </c>
      <c r="AJ134" s="193"/>
      <c r="AK134" s="193"/>
      <c r="AL134" s="193"/>
      <c r="AM134" s="192">
        <v>3</v>
      </c>
      <c r="AN134" s="193"/>
      <c r="AO134" s="193"/>
      <c r="AP134" s="193"/>
      <c r="AQ134" s="192" t="s">
        <v>630</v>
      </c>
      <c r="AR134" s="193"/>
      <c r="AS134" s="193"/>
      <c r="AT134" s="193"/>
      <c r="AU134" s="192" t="s">
        <v>630</v>
      </c>
      <c r="AV134" s="193"/>
      <c r="AW134" s="193"/>
      <c r="AX134" s="194"/>
      <c r="AY134">
        <f t="shared" ref="AY134:AY135" si="13">$AY$132</f>
        <v>1</v>
      </c>
    </row>
    <row r="135" spans="1:51" ht="30" customHeight="1">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v>24</v>
      </c>
      <c r="AF135" s="193"/>
      <c r="AG135" s="193"/>
      <c r="AH135" s="193"/>
      <c r="AI135" s="192">
        <v>24</v>
      </c>
      <c r="AJ135" s="193"/>
      <c r="AK135" s="193"/>
      <c r="AL135" s="193"/>
      <c r="AM135" s="192">
        <v>24</v>
      </c>
      <c r="AN135" s="193"/>
      <c r="AO135" s="193"/>
      <c r="AP135" s="193"/>
      <c r="AQ135" s="192" t="s">
        <v>630</v>
      </c>
      <c r="AR135" s="193"/>
      <c r="AS135" s="193"/>
      <c r="AT135" s="193"/>
      <c r="AU135" s="192" t="s">
        <v>630</v>
      </c>
      <c r="AV135" s="193"/>
      <c r="AW135" s="193"/>
      <c r="AX135" s="194"/>
      <c r="AY135">
        <f t="shared" si="13"/>
        <v>1</v>
      </c>
    </row>
    <row r="136" spans="1:51" ht="18.75" hidden="1" customHeight="1">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301</v>
      </c>
      <c r="AF136" s="118"/>
      <c r="AG136" s="118"/>
      <c r="AH136" s="119"/>
      <c r="AI136" s="143" t="s">
        <v>323</v>
      </c>
      <c r="AJ136" s="118"/>
      <c r="AK136" s="118"/>
      <c r="AL136" s="119"/>
      <c r="AM136" s="143" t="s">
        <v>610</v>
      </c>
      <c r="AN136" s="118"/>
      <c r="AO136" s="118"/>
      <c r="AP136" s="119"/>
      <c r="AQ136" s="139" t="s">
        <v>183</v>
      </c>
      <c r="AR136" s="140"/>
      <c r="AS136" s="140"/>
      <c r="AT136" s="141"/>
      <c r="AU136" s="182" t="s">
        <v>199</v>
      </c>
      <c r="AV136" s="182"/>
      <c r="AW136" s="182"/>
      <c r="AX136" s="183"/>
      <c r="AY136">
        <f>COUNTA($G$138)</f>
        <v>0</v>
      </c>
    </row>
    <row r="137" spans="1:51" ht="18.75" hidden="1" customHeight="1">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301</v>
      </c>
      <c r="AF140" s="118"/>
      <c r="AG140" s="118"/>
      <c r="AH140" s="119"/>
      <c r="AI140" s="143" t="s">
        <v>323</v>
      </c>
      <c r="AJ140" s="118"/>
      <c r="AK140" s="118"/>
      <c r="AL140" s="119"/>
      <c r="AM140" s="143" t="s">
        <v>610</v>
      </c>
      <c r="AN140" s="118"/>
      <c r="AO140" s="118"/>
      <c r="AP140" s="119"/>
      <c r="AQ140" s="139" t="s">
        <v>183</v>
      </c>
      <c r="AR140" s="140"/>
      <c r="AS140" s="140"/>
      <c r="AT140" s="141"/>
      <c r="AU140" s="182" t="s">
        <v>199</v>
      </c>
      <c r="AV140" s="182"/>
      <c r="AW140" s="182"/>
      <c r="AX140" s="183"/>
      <c r="AY140">
        <f>COUNTA($G$142)</f>
        <v>0</v>
      </c>
    </row>
    <row r="141" spans="1:51" ht="18.75" hidden="1" customHeight="1">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301</v>
      </c>
      <c r="AF144" s="118"/>
      <c r="AG144" s="118"/>
      <c r="AH144" s="119"/>
      <c r="AI144" s="143" t="s">
        <v>323</v>
      </c>
      <c r="AJ144" s="118"/>
      <c r="AK144" s="118"/>
      <c r="AL144" s="119"/>
      <c r="AM144" s="143" t="s">
        <v>610</v>
      </c>
      <c r="AN144" s="118"/>
      <c r="AO144" s="118"/>
      <c r="AP144" s="119"/>
      <c r="AQ144" s="139" t="s">
        <v>183</v>
      </c>
      <c r="AR144" s="140"/>
      <c r="AS144" s="140"/>
      <c r="AT144" s="141"/>
      <c r="AU144" s="182" t="s">
        <v>199</v>
      </c>
      <c r="AV144" s="182"/>
      <c r="AW144" s="182"/>
      <c r="AX144" s="183"/>
      <c r="AY144">
        <f>COUNTA($G$146)</f>
        <v>0</v>
      </c>
    </row>
    <row r="145" spans="1:51" ht="18.75" hidden="1" customHeight="1">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301</v>
      </c>
      <c r="AF148" s="118"/>
      <c r="AG148" s="118"/>
      <c r="AH148" s="119"/>
      <c r="AI148" s="143" t="s">
        <v>323</v>
      </c>
      <c r="AJ148" s="118"/>
      <c r="AK148" s="118"/>
      <c r="AL148" s="119"/>
      <c r="AM148" s="143" t="s">
        <v>610</v>
      </c>
      <c r="AN148" s="118"/>
      <c r="AO148" s="118"/>
      <c r="AP148" s="119"/>
      <c r="AQ148" s="139" t="s">
        <v>183</v>
      </c>
      <c r="AR148" s="140"/>
      <c r="AS148" s="140"/>
      <c r="AT148" s="141"/>
      <c r="AU148" s="182" t="s">
        <v>199</v>
      </c>
      <c r="AV148" s="182"/>
      <c r="AW148" s="182"/>
      <c r="AX148" s="183"/>
      <c r="AY148">
        <f>COUNTA($G$150)</f>
        <v>0</v>
      </c>
    </row>
    <row r="149" spans="1:51" ht="18.75" hidden="1" customHeight="1">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9.9499999999999993" customHeight="1">
      <c r="A154" s="175"/>
      <c r="B154" s="172"/>
      <c r="C154" s="166"/>
      <c r="D154" s="172"/>
      <c r="E154" s="166"/>
      <c r="F154" s="167"/>
      <c r="G154" s="92" t="s">
        <v>680</v>
      </c>
      <c r="H154" s="93"/>
      <c r="I154" s="93"/>
      <c r="J154" s="93"/>
      <c r="K154" s="93"/>
      <c r="L154" s="93"/>
      <c r="M154" s="93"/>
      <c r="N154" s="93"/>
      <c r="O154" s="93"/>
      <c r="P154" s="94"/>
      <c r="Q154" s="113" t="s">
        <v>680</v>
      </c>
      <c r="R154" s="93"/>
      <c r="S154" s="93"/>
      <c r="T154" s="93"/>
      <c r="U154" s="93"/>
      <c r="V154" s="93"/>
      <c r="W154" s="93"/>
      <c r="X154" s="93"/>
      <c r="Y154" s="93"/>
      <c r="Z154" s="93"/>
      <c r="AA154" s="275"/>
      <c r="AB154" s="129" t="s">
        <v>680</v>
      </c>
      <c r="AC154" s="130"/>
      <c r="AD154" s="130"/>
      <c r="AE154" s="135" t="s">
        <v>680</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9.9499999999999993" customHeight="1">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9.9499999999999993" customHeight="1">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680</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9.9499999999999993" customHeight="1">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301</v>
      </c>
      <c r="AF192" s="118"/>
      <c r="AG192" s="118"/>
      <c r="AH192" s="119"/>
      <c r="AI192" s="143" t="s">
        <v>323</v>
      </c>
      <c r="AJ192" s="118"/>
      <c r="AK192" s="118"/>
      <c r="AL192" s="119"/>
      <c r="AM192" s="143" t="s">
        <v>610</v>
      </c>
      <c r="AN192" s="118"/>
      <c r="AO192" s="118"/>
      <c r="AP192" s="119"/>
      <c r="AQ192" s="139" t="s">
        <v>183</v>
      </c>
      <c r="AR192" s="140"/>
      <c r="AS192" s="140"/>
      <c r="AT192" s="141"/>
      <c r="AU192" s="182" t="s">
        <v>199</v>
      </c>
      <c r="AV192" s="182"/>
      <c r="AW192" s="182"/>
      <c r="AX192" s="183"/>
      <c r="AY192">
        <f>COUNTA($G$194)</f>
        <v>0</v>
      </c>
    </row>
    <row r="193" spans="1:51" ht="18.75" hidden="1" customHeight="1">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301</v>
      </c>
      <c r="AF196" s="118"/>
      <c r="AG196" s="118"/>
      <c r="AH196" s="119"/>
      <c r="AI196" s="143" t="s">
        <v>323</v>
      </c>
      <c r="AJ196" s="118"/>
      <c r="AK196" s="118"/>
      <c r="AL196" s="119"/>
      <c r="AM196" s="143" t="s">
        <v>610</v>
      </c>
      <c r="AN196" s="118"/>
      <c r="AO196" s="118"/>
      <c r="AP196" s="119"/>
      <c r="AQ196" s="139" t="s">
        <v>183</v>
      </c>
      <c r="AR196" s="140"/>
      <c r="AS196" s="140"/>
      <c r="AT196" s="141"/>
      <c r="AU196" s="182" t="s">
        <v>199</v>
      </c>
      <c r="AV196" s="182"/>
      <c r="AW196" s="182"/>
      <c r="AX196" s="183"/>
      <c r="AY196">
        <f>COUNTA($G$198)</f>
        <v>0</v>
      </c>
    </row>
    <row r="197" spans="1:51" ht="18.75" hidden="1" customHeight="1">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301</v>
      </c>
      <c r="AF200" s="118"/>
      <c r="AG200" s="118"/>
      <c r="AH200" s="119"/>
      <c r="AI200" s="143" t="s">
        <v>323</v>
      </c>
      <c r="AJ200" s="118"/>
      <c r="AK200" s="118"/>
      <c r="AL200" s="119"/>
      <c r="AM200" s="143" t="s">
        <v>610</v>
      </c>
      <c r="AN200" s="118"/>
      <c r="AO200" s="118"/>
      <c r="AP200" s="119"/>
      <c r="AQ200" s="139" t="s">
        <v>183</v>
      </c>
      <c r="AR200" s="140"/>
      <c r="AS200" s="140"/>
      <c r="AT200" s="141"/>
      <c r="AU200" s="182" t="s">
        <v>199</v>
      </c>
      <c r="AV200" s="182"/>
      <c r="AW200" s="182"/>
      <c r="AX200" s="183"/>
      <c r="AY200">
        <f>COUNTA($G$202)</f>
        <v>0</v>
      </c>
    </row>
    <row r="201" spans="1:51" ht="18.75" hidden="1" customHeight="1">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301</v>
      </c>
      <c r="AF204" s="118"/>
      <c r="AG204" s="118"/>
      <c r="AH204" s="119"/>
      <c r="AI204" s="143" t="s">
        <v>323</v>
      </c>
      <c r="AJ204" s="118"/>
      <c r="AK204" s="118"/>
      <c r="AL204" s="119"/>
      <c r="AM204" s="143" t="s">
        <v>610</v>
      </c>
      <c r="AN204" s="118"/>
      <c r="AO204" s="118"/>
      <c r="AP204" s="119"/>
      <c r="AQ204" s="139" t="s">
        <v>183</v>
      </c>
      <c r="AR204" s="140"/>
      <c r="AS204" s="140"/>
      <c r="AT204" s="141"/>
      <c r="AU204" s="182" t="s">
        <v>199</v>
      </c>
      <c r="AV204" s="182"/>
      <c r="AW204" s="182"/>
      <c r="AX204" s="183"/>
      <c r="AY204">
        <f>COUNTA($G$206)</f>
        <v>0</v>
      </c>
    </row>
    <row r="205" spans="1:51" ht="18.75" hidden="1" customHeight="1">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301</v>
      </c>
      <c r="AF208" s="118"/>
      <c r="AG208" s="118"/>
      <c r="AH208" s="119"/>
      <c r="AI208" s="143" t="s">
        <v>323</v>
      </c>
      <c r="AJ208" s="118"/>
      <c r="AK208" s="118"/>
      <c r="AL208" s="119"/>
      <c r="AM208" s="143" t="s">
        <v>610</v>
      </c>
      <c r="AN208" s="118"/>
      <c r="AO208" s="118"/>
      <c r="AP208" s="119"/>
      <c r="AQ208" s="139" t="s">
        <v>183</v>
      </c>
      <c r="AR208" s="140"/>
      <c r="AS208" s="140"/>
      <c r="AT208" s="141"/>
      <c r="AU208" s="182" t="s">
        <v>199</v>
      </c>
      <c r="AV208" s="182"/>
      <c r="AW208" s="182"/>
      <c r="AX208" s="183"/>
      <c r="AY208">
        <f>COUNTA($G$210)</f>
        <v>0</v>
      </c>
    </row>
    <row r="209" spans="1:51" ht="18.75" hidden="1" customHeight="1">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301</v>
      </c>
      <c r="AF252" s="118"/>
      <c r="AG252" s="118"/>
      <c r="AH252" s="119"/>
      <c r="AI252" s="143" t="s">
        <v>323</v>
      </c>
      <c r="AJ252" s="118"/>
      <c r="AK252" s="118"/>
      <c r="AL252" s="119"/>
      <c r="AM252" s="143" t="s">
        <v>610</v>
      </c>
      <c r="AN252" s="118"/>
      <c r="AO252" s="118"/>
      <c r="AP252" s="119"/>
      <c r="AQ252" s="139" t="s">
        <v>183</v>
      </c>
      <c r="AR252" s="140"/>
      <c r="AS252" s="140"/>
      <c r="AT252" s="141"/>
      <c r="AU252" s="182" t="s">
        <v>199</v>
      </c>
      <c r="AV252" s="182"/>
      <c r="AW252" s="182"/>
      <c r="AX252" s="183"/>
      <c r="AY252">
        <f>COUNTA($G$254)</f>
        <v>0</v>
      </c>
    </row>
    <row r="253" spans="1:51" ht="18.75" hidden="1" customHeight="1">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301</v>
      </c>
      <c r="AF256" s="118"/>
      <c r="AG256" s="118"/>
      <c r="AH256" s="119"/>
      <c r="AI256" s="143" t="s">
        <v>323</v>
      </c>
      <c r="AJ256" s="118"/>
      <c r="AK256" s="118"/>
      <c r="AL256" s="119"/>
      <c r="AM256" s="143" t="s">
        <v>610</v>
      </c>
      <c r="AN256" s="118"/>
      <c r="AO256" s="118"/>
      <c r="AP256" s="119"/>
      <c r="AQ256" s="139" t="s">
        <v>183</v>
      </c>
      <c r="AR256" s="140"/>
      <c r="AS256" s="140"/>
      <c r="AT256" s="141"/>
      <c r="AU256" s="182" t="s">
        <v>199</v>
      </c>
      <c r="AV256" s="182"/>
      <c r="AW256" s="182"/>
      <c r="AX256" s="183"/>
      <c r="AY256">
        <f>COUNTA($G$258)</f>
        <v>0</v>
      </c>
    </row>
    <row r="257" spans="1:51" ht="18.75" hidden="1" customHeight="1">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301</v>
      </c>
      <c r="AF260" s="118"/>
      <c r="AG260" s="118"/>
      <c r="AH260" s="119"/>
      <c r="AI260" s="143" t="s">
        <v>323</v>
      </c>
      <c r="AJ260" s="118"/>
      <c r="AK260" s="118"/>
      <c r="AL260" s="119"/>
      <c r="AM260" s="143" t="s">
        <v>610</v>
      </c>
      <c r="AN260" s="118"/>
      <c r="AO260" s="118"/>
      <c r="AP260" s="119"/>
      <c r="AQ260" s="139" t="s">
        <v>183</v>
      </c>
      <c r="AR260" s="140"/>
      <c r="AS260" s="140"/>
      <c r="AT260" s="141"/>
      <c r="AU260" s="182" t="s">
        <v>199</v>
      </c>
      <c r="AV260" s="182"/>
      <c r="AW260" s="182"/>
      <c r="AX260" s="183"/>
      <c r="AY260">
        <f>COUNTA($G$262)</f>
        <v>0</v>
      </c>
    </row>
    <row r="261" spans="1:51" ht="18.75" hidden="1" customHeight="1">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301</v>
      </c>
      <c r="AF264" s="118"/>
      <c r="AG264" s="118"/>
      <c r="AH264" s="119"/>
      <c r="AI264" s="143" t="s">
        <v>323</v>
      </c>
      <c r="AJ264" s="118"/>
      <c r="AK264" s="118"/>
      <c r="AL264" s="119"/>
      <c r="AM264" s="143" t="s">
        <v>610</v>
      </c>
      <c r="AN264" s="118"/>
      <c r="AO264" s="118"/>
      <c r="AP264" s="119"/>
      <c r="AQ264" s="143" t="s">
        <v>183</v>
      </c>
      <c r="AR264" s="118"/>
      <c r="AS264" s="118"/>
      <c r="AT264" s="119"/>
      <c r="AU264" s="124" t="s">
        <v>199</v>
      </c>
      <c r="AV264" s="124"/>
      <c r="AW264" s="124"/>
      <c r="AX264" s="125"/>
      <c r="AY264">
        <f>COUNTA($G$266)</f>
        <v>0</v>
      </c>
    </row>
    <row r="265" spans="1:51" ht="18.75" hidden="1" customHeight="1">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301</v>
      </c>
      <c r="AF268" s="118"/>
      <c r="AG268" s="118"/>
      <c r="AH268" s="119"/>
      <c r="AI268" s="143" t="s">
        <v>323</v>
      </c>
      <c r="AJ268" s="118"/>
      <c r="AK268" s="118"/>
      <c r="AL268" s="119"/>
      <c r="AM268" s="143" t="s">
        <v>610</v>
      </c>
      <c r="AN268" s="118"/>
      <c r="AO268" s="118"/>
      <c r="AP268" s="119"/>
      <c r="AQ268" s="139" t="s">
        <v>183</v>
      </c>
      <c r="AR268" s="140"/>
      <c r="AS268" s="140"/>
      <c r="AT268" s="141"/>
      <c r="AU268" s="182" t="s">
        <v>199</v>
      </c>
      <c r="AV268" s="182"/>
      <c r="AW268" s="182"/>
      <c r="AX268" s="183"/>
      <c r="AY268">
        <f>COUNTA($G$270)</f>
        <v>0</v>
      </c>
    </row>
    <row r="269" spans="1:51" ht="18.75" hidden="1" customHeight="1">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301</v>
      </c>
      <c r="AF312" s="118"/>
      <c r="AG312" s="118"/>
      <c r="AH312" s="119"/>
      <c r="AI312" s="143" t="s">
        <v>323</v>
      </c>
      <c r="AJ312" s="118"/>
      <c r="AK312" s="118"/>
      <c r="AL312" s="119"/>
      <c r="AM312" s="143" t="s">
        <v>610</v>
      </c>
      <c r="AN312" s="118"/>
      <c r="AO312" s="118"/>
      <c r="AP312" s="119"/>
      <c r="AQ312" s="139" t="s">
        <v>183</v>
      </c>
      <c r="AR312" s="140"/>
      <c r="AS312" s="140"/>
      <c r="AT312" s="141"/>
      <c r="AU312" s="182" t="s">
        <v>199</v>
      </c>
      <c r="AV312" s="182"/>
      <c r="AW312" s="182"/>
      <c r="AX312" s="183"/>
      <c r="AY312">
        <f>COUNTA($G$314)</f>
        <v>0</v>
      </c>
    </row>
    <row r="313" spans="1:51" ht="18.75" hidden="1" customHeight="1">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301</v>
      </c>
      <c r="AF316" s="118"/>
      <c r="AG316" s="118"/>
      <c r="AH316" s="119"/>
      <c r="AI316" s="143" t="s">
        <v>323</v>
      </c>
      <c r="AJ316" s="118"/>
      <c r="AK316" s="118"/>
      <c r="AL316" s="119"/>
      <c r="AM316" s="143" t="s">
        <v>610</v>
      </c>
      <c r="AN316" s="118"/>
      <c r="AO316" s="118"/>
      <c r="AP316" s="119"/>
      <c r="AQ316" s="139" t="s">
        <v>183</v>
      </c>
      <c r="AR316" s="140"/>
      <c r="AS316" s="140"/>
      <c r="AT316" s="141"/>
      <c r="AU316" s="182" t="s">
        <v>199</v>
      </c>
      <c r="AV316" s="182"/>
      <c r="AW316" s="182"/>
      <c r="AX316" s="183"/>
      <c r="AY316">
        <f>COUNTA($G$318)</f>
        <v>0</v>
      </c>
    </row>
    <row r="317" spans="1:51" ht="18.75" hidden="1" customHeight="1">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301</v>
      </c>
      <c r="AF320" s="118"/>
      <c r="AG320" s="118"/>
      <c r="AH320" s="119"/>
      <c r="AI320" s="143" t="s">
        <v>323</v>
      </c>
      <c r="AJ320" s="118"/>
      <c r="AK320" s="118"/>
      <c r="AL320" s="119"/>
      <c r="AM320" s="143" t="s">
        <v>610</v>
      </c>
      <c r="AN320" s="118"/>
      <c r="AO320" s="118"/>
      <c r="AP320" s="119"/>
      <c r="AQ320" s="139" t="s">
        <v>183</v>
      </c>
      <c r="AR320" s="140"/>
      <c r="AS320" s="140"/>
      <c r="AT320" s="141"/>
      <c r="AU320" s="182" t="s">
        <v>199</v>
      </c>
      <c r="AV320" s="182"/>
      <c r="AW320" s="182"/>
      <c r="AX320" s="183"/>
      <c r="AY320">
        <f>COUNTA($G$322)</f>
        <v>0</v>
      </c>
    </row>
    <row r="321" spans="1:51" ht="18.75" hidden="1" customHeight="1">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301</v>
      </c>
      <c r="AF324" s="118"/>
      <c r="AG324" s="118"/>
      <c r="AH324" s="119"/>
      <c r="AI324" s="143" t="s">
        <v>323</v>
      </c>
      <c r="AJ324" s="118"/>
      <c r="AK324" s="118"/>
      <c r="AL324" s="119"/>
      <c r="AM324" s="143" t="s">
        <v>610</v>
      </c>
      <c r="AN324" s="118"/>
      <c r="AO324" s="118"/>
      <c r="AP324" s="119"/>
      <c r="AQ324" s="139" t="s">
        <v>183</v>
      </c>
      <c r="AR324" s="140"/>
      <c r="AS324" s="140"/>
      <c r="AT324" s="141"/>
      <c r="AU324" s="182" t="s">
        <v>199</v>
      </c>
      <c r="AV324" s="182"/>
      <c r="AW324" s="182"/>
      <c r="AX324" s="183"/>
      <c r="AY324">
        <f>COUNTA($G$326)</f>
        <v>0</v>
      </c>
    </row>
    <row r="325" spans="1:51" ht="18.75" hidden="1" customHeight="1">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301</v>
      </c>
      <c r="AF328" s="118"/>
      <c r="AG328" s="118"/>
      <c r="AH328" s="119"/>
      <c r="AI328" s="143" t="s">
        <v>323</v>
      </c>
      <c r="AJ328" s="118"/>
      <c r="AK328" s="118"/>
      <c r="AL328" s="119"/>
      <c r="AM328" s="143" t="s">
        <v>610</v>
      </c>
      <c r="AN328" s="118"/>
      <c r="AO328" s="118"/>
      <c r="AP328" s="119"/>
      <c r="AQ328" s="139" t="s">
        <v>183</v>
      </c>
      <c r="AR328" s="140"/>
      <c r="AS328" s="140"/>
      <c r="AT328" s="141"/>
      <c r="AU328" s="182" t="s">
        <v>199</v>
      </c>
      <c r="AV328" s="182"/>
      <c r="AW328" s="182"/>
      <c r="AX328" s="183"/>
      <c r="AY328">
        <f>COUNTA($G$330)</f>
        <v>0</v>
      </c>
    </row>
    <row r="329" spans="1:51" ht="18.75" hidden="1" customHeight="1">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301</v>
      </c>
      <c r="AF372" s="118"/>
      <c r="AG372" s="118"/>
      <c r="AH372" s="119"/>
      <c r="AI372" s="143" t="s">
        <v>323</v>
      </c>
      <c r="AJ372" s="118"/>
      <c r="AK372" s="118"/>
      <c r="AL372" s="119"/>
      <c r="AM372" s="143" t="s">
        <v>610</v>
      </c>
      <c r="AN372" s="118"/>
      <c r="AO372" s="118"/>
      <c r="AP372" s="119"/>
      <c r="AQ372" s="139" t="s">
        <v>183</v>
      </c>
      <c r="AR372" s="140"/>
      <c r="AS372" s="140"/>
      <c r="AT372" s="141"/>
      <c r="AU372" s="182" t="s">
        <v>199</v>
      </c>
      <c r="AV372" s="182"/>
      <c r="AW372" s="182"/>
      <c r="AX372" s="183"/>
      <c r="AY372">
        <f>COUNTA($G$374)</f>
        <v>0</v>
      </c>
    </row>
    <row r="373" spans="1:51" ht="18.75" hidden="1" customHeight="1">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301</v>
      </c>
      <c r="AF376" s="118"/>
      <c r="AG376" s="118"/>
      <c r="AH376" s="119"/>
      <c r="AI376" s="143" t="s">
        <v>323</v>
      </c>
      <c r="AJ376" s="118"/>
      <c r="AK376" s="118"/>
      <c r="AL376" s="119"/>
      <c r="AM376" s="143" t="s">
        <v>610</v>
      </c>
      <c r="AN376" s="118"/>
      <c r="AO376" s="118"/>
      <c r="AP376" s="119"/>
      <c r="AQ376" s="139" t="s">
        <v>183</v>
      </c>
      <c r="AR376" s="140"/>
      <c r="AS376" s="140"/>
      <c r="AT376" s="141"/>
      <c r="AU376" s="182" t="s">
        <v>199</v>
      </c>
      <c r="AV376" s="182"/>
      <c r="AW376" s="182"/>
      <c r="AX376" s="183"/>
      <c r="AY376">
        <f>COUNTA($G$378)</f>
        <v>0</v>
      </c>
    </row>
    <row r="377" spans="1:51" ht="18.75" hidden="1" customHeight="1">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301</v>
      </c>
      <c r="AF380" s="118"/>
      <c r="AG380" s="118"/>
      <c r="AH380" s="119"/>
      <c r="AI380" s="143" t="s">
        <v>323</v>
      </c>
      <c r="AJ380" s="118"/>
      <c r="AK380" s="118"/>
      <c r="AL380" s="119"/>
      <c r="AM380" s="143" t="s">
        <v>610</v>
      </c>
      <c r="AN380" s="118"/>
      <c r="AO380" s="118"/>
      <c r="AP380" s="119"/>
      <c r="AQ380" s="139" t="s">
        <v>183</v>
      </c>
      <c r="AR380" s="140"/>
      <c r="AS380" s="140"/>
      <c r="AT380" s="141"/>
      <c r="AU380" s="182" t="s">
        <v>199</v>
      </c>
      <c r="AV380" s="182"/>
      <c r="AW380" s="182"/>
      <c r="AX380" s="183"/>
      <c r="AY380">
        <f>COUNTA($G$382)</f>
        <v>0</v>
      </c>
    </row>
    <row r="381" spans="1:51" ht="18.75" hidden="1" customHeight="1">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301</v>
      </c>
      <c r="AF384" s="118"/>
      <c r="AG384" s="118"/>
      <c r="AH384" s="119"/>
      <c r="AI384" s="143" t="s">
        <v>323</v>
      </c>
      <c r="AJ384" s="118"/>
      <c r="AK384" s="118"/>
      <c r="AL384" s="119"/>
      <c r="AM384" s="143" t="s">
        <v>610</v>
      </c>
      <c r="AN384" s="118"/>
      <c r="AO384" s="118"/>
      <c r="AP384" s="119"/>
      <c r="AQ384" s="139" t="s">
        <v>183</v>
      </c>
      <c r="AR384" s="140"/>
      <c r="AS384" s="140"/>
      <c r="AT384" s="141"/>
      <c r="AU384" s="182" t="s">
        <v>199</v>
      </c>
      <c r="AV384" s="182"/>
      <c r="AW384" s="182"/>
      <c r="AX384" s="183"/>
      <c r="AY384">
        <f>COUNTA($G$386)</f>
        <v>0</v>
      </c>
    </row>
    <row r="385" spans="1:51" ht="18.75" hidden="1" customHeight="1">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301</v>
      </c>
      <c r="AF388" s="118"/>
      <c r="AG388" s="118"/>
      <c r="AH388" s="119"/>
      <c r="AI388" s="143" t="s">
        <v>323</v>
      </c>
      <c r="AJ388" s="118"/>
      <c r="AK388" s="118"/>
      <c r="AL388" s="119"/>
      <c r="AM388" s="143" t="s">
        <v>610</v>
      </c>
      <c r="AN388" s="118"/>
      <c r="AO388" s="118"/>
      <c r="AP388" s="119"/>
      <c r="AQ388" s="139" t="s">
        <v>183</v>
      </c>
      <c r="AR388" s="140"/>
      <c r="AS388" s="140"/>
      <c r="AT388" s="141"/>
      <c r="AU388" s="182" t="s">
        <v>199</v>
      </c>
      <c r="AV388" s="182"/>
      <c r="AW388" s="182"/>
      <c r="AX388" s="183"/>
      <c r="AY388">
        <f>COUNTA($G$390)</f>
        <v>0</v>
      </c>
    </row>
    <row r="389" spans="1:51" ht="18.75" hidden="1" customHeight="1">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0.100000000000001" customHeight="1">
      <c r="A428" s="175"/>
      <c r="B428" s="172"/>
      <c r="C428" s="166"/>
      <c r="D428" s="172"/>
      <c r="E428" s="113" t="s">
        <v>662</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0.100000000000001" customHeight="1">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c r="A430" s="175"/>
      <c r="B430" s="172"/>
      <c r="C430" s="164" t="s">
        <v>582</v>
      </c>
      <c r="D430" s="917"/>
      <c r="E430" s="160" t="s">
        <v>310</v>
      </c>
      <c r="F430" s="883"/>
      <c r="G430" s="884" t="s">
        <v>203</v>
      </c>
      <c r="H430" s="111"/>
      <c r="I430" s="111"/>
      <c r="J430" s="885" t="s">
        <v>630</v>
      </c>
      <c r="K430" s="886"/>
      <c r="L430" s="886"/>
      <c r="M430" s="886"/>
      <c r="N430" s="886"/>
      <c r="O430" s="886"/>
      <c r="P430" s="886"/>
      <c r="Q430" s="886"/>
      <c r="R430" s="886"/>
      <c r="S430" s="886"/>
      <c r="T430" s="887"/>
      <c r="U430" s="576" t="s">
        <v>660</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8"/>
      <c r="AY430" s="78" t="str">
        <f>IF(SUBSTITUTE($J$430,"-","")="","0","1")</f>
        <v>0</v>
      </c>
    </row>
    <row r="431" spans="1:51" ht="18.75" customHeight="1">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454</v>
      </c>
      <c r="AJ431" s="319"/>
      <c r="AK431" s="319"/>
      <c r="AL431" s="143"/>
      <c r="AM431" s="319" t="s">
        <v>455</v>
      </c>
      <c r="AN431" s="319"/>
      <c r="AO431" s="319"/>
      <c r="AP431" s="143"/>
      <c r="AQ431" s="143" t="s">
        <v>183</v>
      </c>
      <c r="AR431" s="118"/>
      <c r="AS431" s="118"/>
      <c r="AT431" s="119"/>
      <c r="AU431" s="124" t="s">
        <v>133</v>
      </c>
      <c r="AV431" s="124"/>
      <c r="AW431" s="124"/>
      <c r="AX431" s="125"/>
      <c r="AY431">
        <f>COUNTA($G$433)</f>
        <v>1</v>
      </c>
    </row>
    <row r="432" spans="1:51" ht="18.75" customHeight="1">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630</v>
      </c>
      <c r="AF432" s="186"/>
      <c r="AG432" s="121" t="s">
        <v>184</v>
      </c>
      <c r="AH432" s="122"/>
      <c r="AI432" s="320"/>
      <c r="AJ432" s="320"/>
      <c r="AK432" s="320"/>
      <c r="AL432" s="142"/>
      <c r="AM432" s="320"/>
      <c r="AN432" s="320"/>
      <c r="AO432" s="320"/>
      <c r="AP432" s="142"/>
      <c r="AQ432" s="235" t="s">
        <v>630</v>
      </c>
      <c r="AR432" s="186"/>
      <c r="AS432" s="121" t="s">
        <v>184</v>
      </c>
      <c r="AT432" s="122"/>
      <c r="AU432" s="186" t="s">
        <v>630</v>
      </c>
      <c r="AV432" s="186"/>
      <c r="AW432" s="121" t="s">
        <v>175</v>
      </c>
      <c r="AX432" s="181"/>
      <c r="AY432">
        <f>$AY$431</f>
        <v>1</v>
      </c>
    </row>
    <row r="433" spans="1:51" ht="23.25" customHeight="1">
      <c r="A433" s="175"/>
      <c r="B433" s="172"/>
      <c r="C433" s="166"/>
      <c r="D433" s="172"/>
      <c r="E433" s="323"/>
      <c r="F433" s="324"/>
      <c r="G433" s="92" t="s">
        <v>630</v>
      </c>
      <c r="H433" s="93"/>
      <c r="I433" s="93"/>
      <c r="J433" s="93"/>
      <c r="K433" s="93"/>
      <c r="L433" s="93"/>
      <c r="M433" s="93"/>
      <c r="N433" s="93"/>
      <c r="O433" s="93"/>
      <c r="P433" s="93"/>
      <c r="Q433" s="93"/>
      <c r="R433" s="93"/>
      <c r="S433" s="93"/>
      <c r="T433" s="93"/>
      <c r="U433" s="93"/>
      <c r="V433" s="93"/>
      <c r="W433" s="93"/>
      <c r="X433" s="94"/>
      <c r="Y433" s="187" t="s">
        <v>12</v>
      </c>
      <c r="Z433" s="188"/>
      <c r="AA433" s="189"/>
      <c r="AB433" s="199" t="s">
        <v>630</v>
      </c>
      <c r="AC433" s="199"/>
      <c r="AD433" s="199"/>
      <c r="AE433" s="321" t="s">
        <v>630</v>
      </c>
      <c r="AF433" s="193"/>
      <c r="AG433" s="193"/>
      <c r="AH433" s="193"/>
      <c r="AI433" s="321" t="s">
        <v>630</v>
      </c>
      <c r="AJ433" s="193"/>
      <c r="AK433" s="193"/>
      <c r="AL433" s="193"/>
      <c r="AM433" s="321" t="s">
        <v>680</v>
      </c>
      <c r="AN433" s="193"/>
      <c r="AO433" s="193"/>
      <c r="AP433" s="322"/>
      <c r="AQ433" s="321" t="s">
        <v>630</v>
      </c>
      <c r="AR433" s="193"/>
      <c r="AS433" s="193"/>
      <c r="AT433" s="322"/>
      <c r="AU433" s="193" t="s">
        <v>630</v>
      </c>
      <c r="AV433" s="193"/>
      <c r="AW433" s="193"/>
      <c r="AX433" s="194"/>
      <c r="AY433">
        <f t="shared" ref="AY433:AY435" si="63">$AY$431</f>
        <v>1</v>
      </c>
    </row>
    <row r="434" spans="1:51" ht="23.25" customHeight="1">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630</v>
      </c>
      <c r="AC434" s="191"/>
      <c r="AD434" s="191"/>
      <c r="AE434" s="321" t="s">
        <v>630</v>
      </c>
      <c r="AF434" s="193"/>
      <c r="AG434" s="193"/>
      <c r="AH434" s="322"/>
      <c r="AI434" s="321" t="s">
        <v>630</v>
      </c>
      <c r="AJ434" s="193"/>
      <c r="AK434" s="193"/>
      <c r="AL434" s="193"/>
      <c r="AM434" s="321" t="s">
        <v>680</v>
      </c>
      <c r="AN434" s="193"/>
      <c r="AO434" s="193"/>
      <c r="AP434" s="322"/>
      <c r="AQ434" s="321" t="s">
        <v>630</v>
      </c>
      <c r="AR434" s="193"/>
      <c r="AS434" s="193"/>
      <c r="AT434" s="322"/>
      <c r="AU434" s="193" t="s">
        <v>630</v>
      </c>
      <c r="AV434" s="193"/>
      <c r="AW434" s="193"/>
      <c r="AX434" s="194"/>
      <c r="AY434">
        <f t="shared" si="63"/>
        <v>1</v>
      </c>
    </row>
    <row r="435" spans="1:51" ht="23.25" customHeight="1">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1" t="s">
        <v>630</v>
      </c>
      <c r="AF435" s="193"/>
      <c r="AG435" s="193"/>
      <c r="AH435" s="322"/>
      <c r="AI435" s="321" t="s">
        <v>630</v>
      </c>
      <c r="AJ435" s="193"/>
      <c r="AK435" s="193"/>
      <c r="AL435" s="193"/>
      <c r="AM435" s="321" t="s">
        <v>680</v>
      </c>
      <c r="AN435" s="193"/>
      <c r="AO435" s="193"/>
      <c r="AP435" s="322"/>
      <c r="AQ435" s="321" t="s">
        <v>630</v>
      </c>
      <c r="AR435" s="193"/>
      <c r="AS435" s="193"/>
      <c r="AT435" s="322"/>
      <c r="AU435" s="193" t="s">
        <v>630</v>
      </c>
      <c r="AV435" s="193"/>
      <c r="AW435" s="193"/>
      <c r="AX435" s="194"/>
      <c r="AY435">
        <f t="shared" si="63"/>
        <v>1</v>
      </c>
    </row>
    <row r="436" spans="1:51" ht="18.75" hidden="1" customHeight="1">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454</v>
      </c>
      <c r="AJ436" s="319"/>
      <c r="AK436" s="319"/>
      <c r="AL436" s="143"/>
      <c r="AM436" s="319" t="s">
        <v>455</v>
      </c>
      <c r="AN436" s="319"/>
      <c r="AO436" s="319"/>
      <c r="AP436" s="143"/>
      <c r="AQ436" s="143" t="s">
        <v>183</v>
      </c>
      <c r="AR436" s="118"/>
      <c r="AS436" s="118"/>
      <c r="AT436" s="119"/>
      <c r="AU436" s="124" t="s">
        <v>133</v>
      </c>
      <c r="AV436" s="124"/>
      <c r="AW436" s="124"/>
      <c r="AX436" s="125"/>
      <c r="AY436">
        <f>COUNTA($G$438)</f>
        <v>0</v>
      </c>
    </row>
    <row r="437" spans="1:51" ht="18.75" hidden="1" customHeight="1">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454</v>
      </c>
      <c r="AJ441" s="319"/>
      <c r="AK441" s="319"/>
      <c r="AL441" s="143"/>
      <c r="AM441" s="319" t="s">
        <v>455</v>
      </c>
      <c r="AN441" s="319"/>
      <c r="AO441" s="319"/>
      <c r="AP441" s="143"/>
      <c r="AQ441" s="143" t="s">
        <v>183</v>
      </c>
      <c r="AR441" s="118"/>
      <c r="AS441" s="118"/>
      <c r="AT441" s="119"/>
      <c r="AU441" s="124" t="s">
        <v>133</v>
      </c>
      <c r="AV441" s="124"/>
      <c r="AW441" s="124"/>
      <c r="AX441" s="125"/>
      <c r="AY441">
        <f>COUNTA($G$443)</f>
        <v>0</v>
      </c>
    </row>
    <row r="442" spans="1:51" ht="18.75" hidden="1" customHeight="1">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454</v>
      </c>
      <c r="AJ446" s="319"/>
      <c r="AK446" s="319"/>
      <c r="AL446" s="143"/>
      <c r="AM446" s="319" t="s">
        <v>455</v>
      </c>
      <c r="AN446" s="319"/>
      <c r="AO446" s="319"/>
      <c r="AP446" s="143"/>
      <c r="AQ446" s="143" t="s">
        <v>183</v>
      </c>
      <c r="AR446" s="118"/>
      <c r="AS446" s="118"/>
      <c r="AT446" s="119"/>
      <c r="AU446" s="124" t="s">
        <v>133</v>
      </c>
      <c r="AV446" s="124"/>
      <c r="AW446" s="124"/>
      <c r="AX446" s="125"/>
      <c r="AY446">
        <f>COUNTA($G$448)</f>
        <v>0</v>
      </c>
    </row>
    <row r="447" spans="1:51" ht="18.75" hidden="1" customHeight="1">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454</v>
      </c>
      <c r="AJ451" s="319"/>
      <c r="AK451" s="319"/>
      <c r="AL451" s="143"/>
      <c r="AM451" s="319" t="s">
        <v>455</v>
      </c>
      <c r="AN451" s="319"/>
      <c r="AO451" s="319"/>
      <c r="AP451" s="143"/>
      <c r="AQ451" s="143" t="s">
        <v>183</v>
      </c>
      <c r="AR451" s="118"/>
      <c r="AS451" s="118"/>
      <c r="AT451" s="119"/>
      <c r="AU451" s="124" t="s">
        <v>133</v>
      </c>
      <c r="AV451" s="124"/>
      <c r="AW451" s="124"/>
      <c r="AX451" s="125"/>
      <c r="AY451">
        <f>COUNTA($G$453)</f>
        <v>0</v>
      </c>
    </row>
    <row r="452" spans="1:51" ht="18.75" hidden="1" customHeight="1">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454</v>
      </c>
      <c r="AJ456" s="319"/>
      <c r="AK456" s="319"/>
      <c r="AL456" s="143"/>
      <c r="AM456" s="319" t="s">
        <v>455</v>
      </c>
      <c r="AN456" s="319"/>
      <c r="AO456" s="319"/>
      <c r="AP456" s="143"/>
      <c r="AQ456" s="143" t="s">
        <v>183</v>
      </c>
      <c r="AR456" s="118"/>
      <c r="AS456" s="118"/>
      <c r="AT456" s="119"/>
      <c r="AU456" s="124" t="s">
        <v>133</v>
      </c>
      <c r="AV456" s="124"/>
      <c r="AW456" s="124"/>
      <c r="AX456" s="125"/>
      <c r="AY456">
        <f>COUNTA($G$458)</f>
        <v>1</v>
      </c>
    </row>
    <row r="457" spans="1:51" ht="18.75" customHeight="1">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630</v>
      </c>
      <c r="AF457" s="186"/>
      <c r="AG457" s="121" t="s">
        <v>184</v>
      </c>
      <c r="AH457" s="122"/>
      <c r="AI457" s="320"/>
      <c r="AJ457" s="320"/>
      <c r="AK457" s="320"/>
      <c r="AL457" s="142"/>
      <c r="AM457" s="320"/>
      <c r="AN457" s="320"/>
      <c r="AO457" s="320"/>
      <c r="AP457" s="142"/>
      <c r="AQ457" s="235" t="s">
        <v>630</v>
      </c>
      <c r="AR457" s="186"/>
      <c r="AS457" s="121" t="s">
        <v>184</v>
      </c>
      <c r="AT457" s="122"/>
      <c r="AU457" s="186" t="s">
        <v>630</v>
      </c>
      <c r="AV457" s="186"/>
      <c r="AW457" s="121" t="s">
        <v>175</v>
      </c>
      <c r="AX457" s="181"/>
      <c r="AY457">
        <f>$AY$456</f>
        <v>1</v>
      </c>
    </row>
    <row r="458" spans="1:51" ht="23.25" customHeight="1">
      <c r="A458" s="175"/>
      <c r="B458" s="172"/>
      <c r="C458" s="166"/>
      <c r="D458" s="172"/>
      <c r="E458" s="323"/>
      <c r="F458" s="324"/>
      <c r="G458" s="92" t="s">
        <v>630</v>
      </c>
      <c r="H458" s="93"/>
      <c r="I458" s="93"/>
      <c r="J458" s="93"/>
      <c r="K458" s="93"/>
      <c r="L458" s="93"/>
      <c r="M458" s="93"/>
      <c r="N458" s="93"/>
      <c r="O458" s="93"/>
      <c r="P458" s="93"/>
      <c r="Q458" s="93"/>
      <c r="R458" s="93"/>
      <c r="S458" s="93"/>
      <c r="T458" s="93"/>
      <c r="U458" s="93"/>
      <c r="V458" s="93"/>
      <c r="W458" s="93"/>
      <c r="X458" s="94"/>
      <c r="Y458" s="187" t="s">
        <v>12</v>
      </c>
      <c r="Z458" s="188"/>
      <c r="AA458" s="189"/>
      <c r="AB458" s="199" t="s">
        <v>630</v>
      </c>
      <c r="AC458" s="199"/>
      <c r="AD458" s="199"/>
      <c r="AE458" s="321" t="s">
        <v>630</v>
      </c>
      <c r="AF458" s="193"/>
      <c r="AG458" s="193"/>
      <c r="AH458" s="193"/>
      <c r="AI458" s="321" t="s">
        <v>630</v>
      </c>
      <c r="AJ458" s="193"/>
      <c r="AK458" s="193"/>
      <c r="AL458" s="193"/>
      <c r="AM458" s="321" t="s">
        <v>680</v>
      </c>
      <c r="AN458" s="193"/>
      <c r="AO458" s="193"/>
      <c r="AP458" s="322"/>
      <c r="AQ458" s="321" t="s">
        <v>630</v>
      </c>
      <c r="AR458" s="193"/>
      <c r="AS458" s="193"/>
      <c r="AT458" s="322"/>
      <c r="AU458" s="193" t="s">
        <v>630</v>
      </c>
      <c r="AV458" s="193"/>
      <c r="AW458" s="193"/>
      <c r="AX458" s="194"/>
      <c r="AY458">
        <f t="shared" ref="AY458:AY460" si="68">$AY$456</f>
        <v>1</v>
      </c>
    </row>
    <row r="459" spans="1:51" ht="23.25" customHeight="1">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630</v>
      </c>
      <c r="AC459" s="191"/>
      <c r="AD459" s="191"/>
      <c r="AE459" s="321" t="s">
        <v>630</v>
      </c>
      <c r="AF459" s="193"/>
      <c r="AG459" s="193"/>
      <c r="AH459" s="322"/>
      <c r="AI459" s="321" t="s">
        <v>630</v>
      </c>
      <c r="AJ459" s="193"/>
      <c r="AK459" s="193"/>
      <c r="AL459" s="193"/>
      <c r="AM459" s="321" t="s">
        <v>680</v>
      </c>
      <c r="AN459" s="193"/>
      <c r="AO459" s="193"/>
      <c r="AP459" s="322"/>
      <c r="AQ459" s="321" t="s">
        <v>630</v>
      </c>
      <c r="AR459" s="193"/>
      <c r="AS459" s="193"/>
      <c r="AT459" s="322"/>
      <c r="AU459" s="193" t="s">
        <v>630</v>
      </c>
      <c r="AV459" s="193"/>
      <c r="AW459" s="193"/>
      <c r="AX459" s="194"/>
      <c r="AY459">
        <f t="shared" si="68"/>
        <v>1</v>
      </c>
    </row>
    <row r="460" spans="1:51" ht="23.25" customHeight="1">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1" t="s">
        <v>630</v>
      </c>
      <c r="AF460" s="193"/>
      <c r="AG460" s="193"/>
      <c r="AH460" s="322"/>
      <c r="AI460" s="321" t="s">
        <v>630</v>
      </c>
      <c r="AJ460" s="193"/>
      <c r="AK460" s="193"/>
      <c r="AL460" s="193"/>
      <c r="AM460" s="321" t="s">
        <v>680</v>
      </c>
      <c r="AN460" s="193"/>
      <c r="AO460" s="193"/>
      <c r="AP460" s="322"/>
      <c r="AQ460" s="321" t="s">
        <v>630</v>
      </c>
      <c r="AR460" s="193"/>
      <c r="AS460" s="193"/>
      <c r="AT460" s="322"/>
      <c r="AU460" s="193" t="s">
        <v>630</v>
      </c>
      <c r="AV460" s="193"/>
      <c r="AW460" s="193"/>
      <c r="AX460" s="194"/>
      <c r="AY460">
        <f t="shared" si="68"/>
        <v>1</v>
      </c>
    </row>
    <row r="461" spans="1:51" ht="18.75" hidden="1" customHeight="1">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454</v>
      </c>
      <c r="AJ461" s="319"/>
      <c r="AK461" s="319"/>
      <c r="AL461" s="143"/>
      <c r="AM461" s="319" t="s">
        <v>455</v>
      </c>
      <c r="AN461" s="319"/>
      <c r="AO461" s="319"/>
      <c r="AP461" s="143"/>
      <c r="AQ461" s="143" t="s">
        <v>183</v>
      </c>
      <c r="AR461" s="118"/>
      <c r="AS461" s="118"/>
      <c r="AT461" s="119"/>
      <c r="AU461" s="124" t="s">
        <v>133</v>
      </c>
      <c r="AV461" s="124"/>
      <c r="AW461" s="124"/>
      <c r="AX461" s="125"/>
      <c r="AY461">
        <f>COUNTA($G$463)</f>
        <v>0</v>
      </c>
    </row>
    <row r="462" spans="1:51" ht="18.75" hidden="1" customHeight="1">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454</v>
      </c>
      <c r="AJ466" s="319"/>
      <c r="AK466" s="319"/>
      <c r="AL466" s="143"/>
      <c r="AM466" s="319" t="s">
        <v>455</v>
      </c>
      <c r="AN466" s="319"/>
      <c r="AO466" s="319"/>
      <c r="AP466" s="143"/>
      <c r="AQ466" s="143" t="s">
        <v>183</v>
      </c>
      <c r="AR466" s="118"/>
      <c r="AS466" s="118"/>
      <c r="AT466" s="119"/>
      <c r="AU466" s="124" t="s">
        <v>133</v>
      </c>
      <c r="AV466" s="124"/>
      <c r="AW466" s="124"/>
      <c r="AX466" s="125"/>
      <c r="AY466">
        <f>COUNTA($G$468)</f>
        <v>0</v>
      </c>
    </row>
    <row r="467" spans="1:51" ht="18.75" hidden="1" customHeight="1">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454</v>
      </c>
      <c r="AJ471" s="319"/>
      <c r="AK471" s="319"/>
      <c r="AL471" s="143"/>
      <c r="AM471" s="319" t="s">
        <v>455</v>
      </c>
      <c r="AN471" s="319"/>
      <c r="AO471" s="319"/>
      <c r="AP471" s="143"/>
      <c r="AQ471" s="143" t="s">
        <v>183</v>
      </c>
      <c r="AR471" s="118"/>
      <c r="AS471" s="118"/>
      <c r="AT471" s="119"/>
      <c r="AU471" s="124" t="s">
        <v>133</v>
      </c>
      <c r="AV471" s="124"/>
      <c r="AW471" s="124"/>
      <c r="AX471" s="125"/>
      <c r="AY471">
        <f>COUNTA($G$473)</f>
        <v>0</v>
      </c>
    </row>
    <row r="472" spans="1:51" ht="18.75" hidden="1" customHeight="1">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454</v>
      </c>
      <c r="AJ476" s="319"/>
      <c r="AK476" s="319"/>
      <c r="AL476" s="143"/>
      <c r="AM476" s="319" t="s">
        <v>455</v>
      </c>
      <c r="AN476" s="319"/>
      <c r="AO476" s="319"/>
      <c r="AP476" s="143"/>
      <c r="AQ476" s="143" t="s">
        <v>183</v>
      </c>
      <c r="AR476" s="118"/>
      <c r="AS476" s="118"/>
      <c r="AT476" s="119"/>
      <c r="AU476" s="124" t="s">
        <v>133</v>
      </c>
      <c r="AV476" s="124"/>
      <c r="AW476" s="124"/>
      <c r="AX476" s="125"/>
      <c r="AY476">
        <f>COUNTA($G$478)</f>
        <v>0</v>
      </c>
    </row>
    <row r="477" spans="1:51" ht="18.75" hidden="1" customHeight="1">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c r="A481" s="175"/>
      <c r="B481" s="172"/>
      <c r="C481" s="166"/>
      <c r="D481" s="172"/>
      <c r="E481" s="110" t="s">
        <v>318</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c r="A482" s="175"/>
      <c r="B482" s="172"/>
      <c r="C482" s="166"/>
      <c r="D482" s="172"/>
      <c r="E482" s="113" t="s">
        <v>680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c r="A484" s="175"/>
      <c r="B484" s="172"/>
      <c r="C484" s="166"/>
      <c r="D484" s="172"/>
      <c r="E484" s="160" t="s">
        <v>313</v>
      </c>
      <c r="F484" s="161"/>
      <c r="G484" s="884" t="s">
        <v>203</v>
      </c>
      <c r="H484" s="111"/>
      <c r="I484" s="111"/>
      <c r="J484" s="885"/>
      <c r="K484" s="886"/>
      <c r="L484" s="886"/>
      <c r="M484" s="886"/>
      <c r="N484" s="886"/>
      <c r="O484" s="886"/>
      <c r="P484" s="886"/>
      <c r="Q484" s="886"/>
      <c r="R484" s="886"/>
      <c r="S484" s="886"/>
      <c r="T484" s="88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8"/>
      <c r="AY484" s="78" t="str">
        <f>IF(SUBSTITUTE($J$484,"-","")="","0","1")</f>
        <v>0</v>
      </c>
    </row>
    <row r="485" spans="1:51" ht="18.75" hidden="1" customHeight="1">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454</v>
      </c>
      <c r="AJ485" s="319"/>
      <c r="AK485" s="319"/>
      <c r="AL485" s="143"/>
      <c r="AM485" s="319" t="s">
        <v>455</v>
      </c>
      <c r="AN485" s="319"/>
      <c r="AO485" s="319"/>
      <c r="AP485" s="143"/>
      <c r="AQ485" s="143" t="s">
        <v>183</v>
      </c>
      <c r="AR485" s="118"/>
      <c r="AS485" s="118"/>
      <c r="AT485" s="119"/>
      <c r="AU485" s="124" t="s">
        <v>133</v>
      </c>
      <c r="AV485" s="124"/>
      <c r="AW485" s="124"/>
      <c r="AX485" s="125"/>
      <c r="AY485">
        <f>COUNTA($G$487)</f>
        <v>0</v>
      </c>
    </row>
    <row r="486" spans="1:51" ht="18.75" hidden="1" customHeight="1">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454</v>
      </c>
      <c r="AJ490" s="319"/>
      <c r="AK490" s="319"/>
      <c r="AL490" s="143"/>
      <c r="AM490" s="319" t="s">
        <v>455</v>
      </c>
      <c r="AN490" s="319"/>
      <c r="AO490" s="319"/>
      <c r="AP490" s="143"/>
      <c r="AQ490" s="143" t="s">
        <v>183</v>
      </c>
      <c r="AR490" s="118"/>
      <c r="AS490" s="118"/>
      <c r="AT490" s="119"/>
      <c r="AU490" s="124" t="s">
        <v>133</v>
      </c>
      <c r="AV490" s="124"/>
      <c r="AW490" s="124"/>
      <c r="AX490" s="125"/>
      <c r="AY490">
        <f>COUNTA($G$492)</f>
        <v>0</v>
      </c>
    </row>
    <row r="491" spans="1:51" ht="18.75" hidden="1" customHeight="1">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454</v>
      </c>
      <c r="AJ495" s="319"/>
      <c r="AK495" s="319"/>
      <c r="AL495" s="143"/>
      <c r="AM495" s="319" t="s">
        <v>455</v>
      </c>
      <c r="AN495" s="319"/>
      <c r="AO495" s="319"/>
      <c r="AP495" s="143"/>
      <c r="AQ495" s="143" t="s">
        <v>183</v>
      </c>
      <c r="AR495" s="118"/>
      <c r="AS495" s="118"/>
      <c r="AT495" s="119"/>
      <c r="AU495" s="124" t="s">
        <v>133</v>
      </c>
      <c r="AV495" s="124"/>
      <c r="AW495" s="124"/>
      <c r="AX495" s="125"/>
      <c r="AY495">
        <f>COUNTA($G$497)</f>
        <v>0</v>
      </c>
    </row>
    <row r="496" spans="1:51" ht="18.75" hidden="1" customHeight="1">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454</v>
      </c>
      <c r="AJ500" s="319"/>
      <c r="AK500" s="319"/>
      <c r="AL500" s="143"/>
      <c r="AM500" s="319" t="s">
        <v>455</v>
      </c>
      <c r="AN500" s="319"/>
      <c r="AO500" s="319"/>
      <c r="AP500" s="143"/>
      <c r="AQ500" s="143" t="s">
        <v>183</v>
      </c>
      <c r="AR500" s="118"/>
      <c r="AS500" s="118"/>
      <c r="AT500" s="119"/>
      <c r="AU500" s="124" t="s">
        <v>133</v>
      </c>
      <c r="AV500" s="124"/>
      <c r="AW500" s="124"/>
      <c r="AX500" s="125"/>
      <c r="AY500">
        <f>COUNTA($G$502)</f>
        <v>0</v>
      </c>
    </row>
    <row r="501" spans="1:51" ht="18.75" hidden="1" customHeight="1">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454</v>
      </c>
      <c r="AJ505" s="319"/>
      <c r="AK505" s="319"/>
      <c r="AL505" s="143"/>
      <c r="AM505" s="319" t="s">
        <v>455</v>
      </c>
      <c r="AN505" s="319"/>
      <c r="AO505" s="319"/>
      <c r="AP505" s="143"/>
      <c r="AQ505" s="143" t="s">
        <v>183</v>
      </c>
      <c r="AR505" s="118"/>
      <c r="AS505" s="118"/>
      <c r="AT505" s="119"/>
      <c r="AU505" s="124" t="s">
        <v>133</v>
      </c>
      <c r="AV505" s="124"/>
      <c r="AW505" s="124"/>
      <c r="AX505" s="125"/>
      <c r="AY505">
        <f>COUNTA($G$507)</f>
        <v>0</v>
      </c>
    </row>
    <row r="506" spans="1:51" ht="18.75" hidden="1" customHeight="1">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454</v>
      </c>
      <c r="AJ510" s="319"/>
      <c r="AK510" s="319"/>
      <c r="AL510" s="143"/>
      <c r="AM510" s="319" t="s">
        <v>455</v>
      </c>
      <c r="AN510" s="319"/>
      <c r="AO510" s="319"/>
      <c r="AP510" s="143"/>
      <c r="AQ510" s="143" t="s">
        <v>183</v>
      </c>
      <c r="AR510" s="118"/>
      <c r="AS510" s="118"/>
      <c r="AT510" s="119"/>
      <c r="AU510" s="124" t="s">
        <v>133</v>
      </c>
      <c r="AV510" s="124"/>
      <c r="AW510" s="124"/>
      <c r="AX510" s="125"/>
      <c r="AY510">
        <f>COUNTA($G$512)</f>
        <v>0</v>
      </c>
    </row>
    <row r="511" spans="1:51" ht="18.75" hidden="1" customHeight="1">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454</v>
      </c>
      <c r="AJ515" s="319"/>
      <c r="AK515" s="319"/>
      <c r="AL515" s="143"/>
      <c r="AM515" s="319" t="s">
        <v>455</v>
      </c>
      <c r="AN515" s="319"/>
      <c r="AO515" s="319"/>
      <c r="AP515" s="143"/>
      <c r="AQ515" s="143" t="s">
        <v>183</v>
      </c>
      <c r="AR515" s="118"/>
      <c r="AS515" s="118"/>
      <c r="AT515" s="119"/>
      <c r="AU515" s="124" t="s">
        <v>133</v>
      </c>
      <c r="AV515" s="124"/>
      <c r="AW515" s="124"/>
      <c r="AX515" s="125"/>
      <c r="AY515">
        <f>COUNTA($G$517)</f>
        <v>0</v>
      </c>
    </row>
    <row r="516" spans="1:51" ht="18.75" hidden="1" customHeight="1">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454</v>
      </c>
      <c r="AJ520" s="319"/>
      <c r="AK520" s="319"/>
      <c r="AL520" s="143"/>
      <c r="AM520" s="319" t="s">
        <v>455</v>
      </c>
      <c r="AN520" s="319"/>
      <c r="AO520" s="319"/>
      <c r="AP520" s="143"/>
      <c r="AQ520" s="143" t="s">
        <v>183</v>
      </c>
      <c r="AR520" s="118"/>
      <c r="AS520" s="118"/>
      <c r="AT520" s="119"/>
      <c r="AU520" s="124" t="s">
        <v>133</v>
      </c>
      <c r="AV520" s="124"/>
      <c r="AW520" s="124"/>
      <c r="AX520" s="125"/>
      <c r="AY520">
        <f>COUNTA($G$522)</f>
        <v>0</v>
      </c>
    </row>
    <row r="521" spans="1:51" ht="18.75" hidden="1" customHeight="1">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454</v>
      </c>
      <c r="AJ525" s="319"/>
      <c r="AK525" s="319"/>
      <c r="AL525" s="143"/>
      <c r="AM525" s="319" t="s">
        <v>455</v>
      </c>
      <c r="AN525" s="319"/>
      <c r="AO525" s="319"/>
      <c r="AP525" s="143"/>
      <c r="AQ525" s="143" t="s">
        <v>183</v>
      </c>
      <c r="AR525" s="118"/>
      <c r="AS525" s="118"/>
      <c r="AT525" s="119"/>
      <c r="AU525" s="124" t="s">
        <v>133</v>
      </c>
      <c r="AV525" s="124"/>
      <c r="AW525" s="124"/>
      <c r="AX525" s="125"/>
      <c r="AY525">
        <f>COUNTA($G$527)</f>
        <v>0</v>
      </c>
    </row>
    <row r="526" spans="1:51" ht="18.75" hidden="1" customHeight="1">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454</v>
      </c>
      <c r="AJ530" s="319"/>
      <c r="AK530" s="319"/>
      <c r="AL530" s="143"/>
      <c r="AM530" s="319" t="s">
        <v>455</v>
      </c>
      <c r="AN530" s="319"/>
      <c r="AO530" s="319"/>
      <c r="AP530" s="143"/>
      <c r="AQ530" s="143" t="s">
        <v>183</v>
      </c>
      <c r="AR530" s="118"/>
      <c r="AS530" s="118"/>
      <c r="AT530" s="119"/>
      <c r="AU530" s="124" t="s">
        <v>133</v>
      </c>
      <c r="AV530" s="124"/>
      <c r="AW530" s="124"/>
      <c r="AX530" s="125"/>
      <c r="AY530">
        <f>COUNTA($G$532)</f>
        <v>0</v>
      </c>
    </row>
    <row r="531" spans="1:51" ht="18.75" hidden="1" customHeight="1">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c r="A535" s="175"/>
      <c r="B535" s="172"/>
      <c r="C535" s="166"/>
      <c r="D535" s="172"/>
      <c r="E535" s="110" t="s">
        <v>319</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c r="A538" s="175"/>
      <c r="B538" s="172"/>
      <c r="C538" s="166"/>
      <c r="D538" s="172"/>
      <c r="E538" s="160" t="s">
        <v>314</v>
      </c>
      <c r="F538" s="161"/>
      <c r="G538" s="884" t="s">
        <v>203</v>
      </c>
      <c r="H538" s="111"/>
      <c r="I538" s="111"/>
      <c r="J538" s="885"/>
      <c r="K538" s="886"/>
      <c r="L538" s="886"/>
      <c r="M538" s="886"/>
      <c r="N538" s="886"/>
      <c r="O538" s="886"/>
      <c r="P538" s="886"/>
      <c r="Q538" s="886"/>
      <c r="R538" s="886"/>
      <c r="S538" s="886"/>
      <c r="T538" s="88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8"/>
      <c r="AY538" s="78" t="str">
        <f>IF(SUBSTITUTE($J$538,"-","")="","0","1")</f>
        <v>0</v>
      </c>
    </row>
    <row r="539" spans="1:51" ht="18.75" hidden="1" customHeight="1">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454</v>
      </c>
      <c r="AJ539" s="319"/>
      <c r="AK539" s="319"/>
      <c r="AL539" s="143"/>
      <c r="AM539" s="319" t="s">
        <v>455</v>
      </c>
      <c r="AN539" s="319"/>
      <c r="AO539" s="319"/>
      <c r="AP539" s="143"/>
      <c r="AQ539" s="143" t="s">
        <v>183</v>
      </c>
      <c r="AR539" s="118"/>
      <c r="AS539" s="118"/>
      <c r="AT539" s="119"/>
      <c r="AU539" s="124" t="s">
        <v>133</v>
      </c>
      <c r="AV539" s="124"/>
      <c r="AW539" s="124"/>
      <c r="AX539" s="125"/>
      <c r="AY539">
        <f>COUNTA($G$541)</f>
        <v>0</v>
      </c>
    </row>
    <row r="540" spans="1:51" ht="18.75" hidden="1" customHeight="1">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454</v>
      </c>
      <c r="AJ544" s="319"/>
      <c r="AK544" s="319"/>
      <c r="AL544" s="143"/>
      <c r="AM544" s="319" t="s">
        <v>455</v>
      </c>
      <c r="AN544" s="319"/>
      <c r="AO544" s="319"/>
      <c r="AP544" s="143"/>
      <c r="AQ544" s="143" t="s">
        <v>183</v>
      </c>
      <c r="AR544" s="118"/>
      <c r="AS544" s="118"/>
      <c r="AT544" s="119"/>
      <c r="AU544" s="124" t="s">
        <v>133</v>
      </c>
      <c r="AV544" s="124"/>
      <c r="AW544" s="124"/>
      <c r="AX544" s="125"/>
      <c r="AY544">
        <f>COUNTA($G$546)</f>
        <v>0</v>
      </c>
    </row>
    <row r="545" spans="1:51" ht="18.75" hidden="1" customHeight="1">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454</v>
      </c>
      <c r="AJ549" s="319"/>
      <c r="AK549" s="319"/>
      <c r="AL549" s="143"/>
      <c r="AM549" s="319" t="s">
        <v>455</v>
      </c>
      <c r="AN549" s="319"/>
      <c r="AO549" s="319"/>
      <c r="AP549" s="143"/>
      <c r="AQ549" s="143" t="s">
        <v>183</v>
      </c>
      <c r="AR549" s="118"/>
      <c r="AS549" s="118"/>
      <c r="AT549" s="119"/>
      <c r="AU549" s="124" t="s">
        <v>133</v>
      </c>
      <c r="AV549" s="124"/>
      <c r="AW549" s="124"/>
      <c r="AX549" s="125"/>
      <c r="AY549">
        <f>COUNTA($G$551)</f>
        <v>0</v>
      </c>
    </row>
    <row r="550" spans="1:51" ht="18.75" hidden="1" customHeight="1">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454</v>
      </c>
      <c r="AJ554" s="319"/>
      <c r="AK554" s="319"/>
      <c r="AL554" s="143"/>
      <c r="AM554" s="319" t="s">
        <v>455</v>
      </c>
      <c r="AN554" s="319"/>
      <c r="AO554" s="319"/>
      <c r="AP554" s="143"/>
      <c r="AQ554" s="143" t="s">
        <v>183</v>
      </c>
      <c r="AR554" s="118"/>
      <c r="AS554" s="118"/>
      <c r="AT554" s="119"/>
      <c r="AU554" s="124" t="s">
        <v>133</v>
      </c>
      <c r="AV554" s="124"/>
      <c r="AW554" s="124"/>
      <c r="AX554" s="125"/>
      <c r="AY554">
        <f>COUNTA($G$556)</f>
        <v>0</v>
      </c>
    </row>
    <row r="555" spans="1:51" ht="18.75" hidden="1" customHeight="1">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454</v>
      </c>
      <c r="AJ559" s="319"/>
      <c r="AK559" s="319"/>
      <c r="AL559" s="143"/>
      <c r="AM559" s="319" t="s">
        <v>455</v>
      </c>
      <c r="AN559" s="319"/>
      <c r="AO559" s="319"/>
      <c r="AP559" s="143"/>
      <c r="AQ559" s="143" t="s">
        <v>183</v>
      </c>
      <c r="AR559" s="118"/>
      <c r="AS559" s="118"/>
      <c r="AT559" s="119"/>
      <c r="AU559" s="124" t="s">
        <v>133</v>
      </c>
      <c r="AV559" s="124"/>
      <c r="AW559" s="124"/>
      <c r="AX559" s="125"/>
      <c r="AY559">
        <f>COUNTA($G$561)</f>
        <v>0</v>
      </c>
    </row>
    <row r="560" spans="1:51" ht="18.75" hidden="1" customHeight="1">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454</v>
      </c>
      <c r="AJ564" s="319"/>
      <c r="AK564" s="319"/>
      <c r="AL564" s="143"/>
      <c r="AM564" s="319" t="s">
        <v>455</v>
      </c>
      <c r="AN564" s="319"/>
      <c r="AO564" s="319"/>
      <c r="AP564" s="143"/>
      <c r="AQ564" s="143" t="s">
        <v>183</v>
      </c>
      <c r="AR564" s="118"/>
      <c r="AS564" s="118"/>
      <c r="AT564" s="119"/>
      <c r="AU564" s="124" t="s">
        <v>133</v>
      </c>
      <c r="AV564" s="124"/>
      <c r="AW564" s="124"/>
      <c r="AX564" s="125"/>
      <c r="AY564">
        <f>COUNTA($G$566)</f>
        <v>0</v>
      </c>
    </row>
    <row r="565" spans="1:51" ht="18.75" hidden="1" customHeight="1">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454</v>
      </c>
      <c r="AJ569" s="319"/>
      <c r="AK569" s="319"/>
      <c r="AL569" s="143"/>
      <c r="AM569" s="319" t="s">
        <v>455</v>
      </c>
      <c r="AN569" s="319"/>
      <c r="AO569" s="319"/>
      <c r="AP569" s="143"/>
      <c r="AQ569" s="143" t="s">
        <v>183</v>
      </c>
      <c r="AR569" s="118"/>
      <c r="AS569" s="118"/>
      <c r="AT569" s="119"/>
      <c r="AU569" s="124" t="s">
        <v>133</v>
      </c>
      <c r="AV569" s="124"/>
      <c r="AW569" s="124"/>
      <c r="AX569" s="125"/>
      <c r="AY569">
        <f>COUNTA($G$571)</f>
        <v>0</v>
      </c>
    </row>
    <row r="570" spans="1:51" ht="18.75" hidden="1" customHeight="1">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454</v>
      </c>
      <c r="AJ574" s="319"/>
      <c r="AK574" s="319"/>
      <c r="AL574" s="143"/>
      <c r="AM574" s="319" t="s">
        <v>455</v>
      </c>
      <c r="AN574" s="319"/>
      <c r="AO574" s="319"/>
      <c r="AP574" s="143"/>
      <c r="AQ574" s="143" t="s">
        <v>183</v>
      </c>
      <c r="AR574" s="118"/>
      <c r="AS574" s="118"/>
      <c r="AT574" s="119"/>
      <c r="AU574" s="124" t="s">
        <v>133</v>
      </c>
      <c r="AV574" s="124"/>
      <c r="AW574" s="124"/>
      <c r="AX574" s="125"/>
      <c r="AY574">
        <f>COUNTA($G$576)</f>
        <v>0</v>
      </c>
    </row>
    <row r="575" spans="1:51" ht="18.75" hidden="1" customHeight="1">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454</v>
      </c>
      <c r="AJ579" s="319"/>
      <c r="AK579" s="319"/>
      <c r="AL579" s="143"/>
      <c r="AM579" s="319" t="s">
        <v>455</v>
      </c>
      <c r="AN579" s="319"/>
      <c r="AO579" s="319"/>
      <c r="AP579" s="143"/>
      <c r="AQ579" s="143" t="s">
        <v>183</v>
      </c>
      <c r="AR579" s="118"/>
      <c r="AS579" s="118"/>
      <c r="AT579" s="119"/>
      <c r="AU579" s="124" t="s">
        <v>133</v>
      </c>
      <c r="AV579" s="124"/>
      <c r="AW579" s="124"/>
      <c r="AX579" s="125"/>
      <c r="AY579">
        <f>COUNTA($G$581)</f>
        <v>0</v>
      </c>
    </row>
    <row r="580" spans="1:51" ht="18.75" hidden="1" customHeight="1">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454</v>
      </c>
      <c r="AJ584" s="319"/>
      <c r="AK584" s="319"/>
      <c r="AL584" s="143"/>
      <c r="AM584" s="319" t="s">
        <v>455</v>
      </c>
      <c r="AN584" s="319"/>
      <c r="AO584" s="319"/>
      <c r="AP584" s="143"/>
      <c r="AQ584" s="143" t="s">
        <v>183</v>
      </c>
      <c r="AR584" s="118"/>
      <c r="AS584" s="118"/>
      <c r="AT584" s="119"/>
      <c r="AU584" s="124" t="s">
        <v>133</v>
      </c>
      <c r="AV584" s="124"/>
      <c r="AW584" s="124"/>
      <c r="AX584" s="125"/>
      <c r="AY584">
        <f>COUNTA($G$586)</f>
        <v>0</v>
      </c>
    </row>
    <row r="585" spans="1:51" ht="18.75" hidden="1" customHeight="1">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c r="A589" s="175"/>
      <c r="B589" s="172"/>
      <c r="C589" s="166"/>
      <c r="D589" s="172"/>
      <c r="E589" s="110" t="s">
        <v>319</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c r="A592" s="175"/>
      <c r="B592" s="172"/>
      <c r="C592" s="166"/>
      <c r="D592" s="172"/>
      <c r="E592" s="160" t="s">
        <v>313</v>
      </c>
      <c r="F592" s="161"/>
      <c r="G592" s="884" t="s">
        <v>203</v>
      </c>
      <c r="H592" s="111"/>
      <c r="I592" s="111"/>
      <c r="J592" s="885"/>
      <c r="K592" s="886"/>
      <c r="L592" s="886"/>
      <c r="M592" s="886"/>
      <c r="N592" s="886"/>
      <c r="O592" s="886"/>
      <c r="P592" s="886"/>
      <c r="Q592" s="886"/>
      <c r="R592" s="886"/>
      <c r="S592" s="886"/>
      <c r="T592" s="88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8"/>
      <c r="AY592" s="78" t="str">
        <f>IF(SUBSTITUTE($J$592,"-","")="","0","1")</f>
        <v>0</v>
      </c>
    </row>
    <row r="593" spans="1:51" ht="18.75" hidden="1" customHeight="1">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454</v>
      </c>
      <c r="AJ593" s="319"/>
      <c r="AK593" s="319"/>
      <c r="AL593" s="143"/>
      <c r="AM593" s="319" t="s">
        <v>455</v>
      </c>
      <c r="AN593" s="319"/>
      <c r="AO593" s="319"/>
      <c r="AP593" s="143"/>
      <c r="AQ593" s="143" t="s">
        <v>183</v>
      </c>
      <c r="AR593" s="118"/>
      <c r="AS593" s="118"/>
      <c r="AT593" s="119"/>
      <c r="AU593" s="124" t="s">
        <v>133</v>
      </c>
      <c r="AV593" s="124"/>
      <c r="AW593" s="124"/>
      <c r="AX593" s="125"/>
      <c r="AY593">
        <f>COUNTA($G$595)</f>
        <v>0</v>
      </c>
    </row>
    <row r="594" spans="1:51" ht="18.75" hidden="1" customHeight="1">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454</v>
      </c>
      <c r="AJ598" s="319"/>
      <c r="AK598" s="319"/>
      <c r="AL598" s="143"/>
      <c r="AM598" s="319" t="s">
        <v>455</v>
      </c>
      <c r="AN598" s="319"/>
      <c r="AO598" s="319"/>
      <c r="AP598" s="143"/>
      <c r="AQ598" s="143" t="s">
        <v>183</v>
      </c>
      <c r="AR598" s="118"/>
      <c r="AS598" s="118"/>
      <c r="AT598" s="119"/>
      <c r="AU598" s="124" t="s">
        <v>133</v>
      </c>
      <c r="AV598" s="124"/>
      <c r="AW598" s="124"/>
      <c r="AX598" s="125"/>
      <c r="AY598">
        <f>COUNTA($G$600)</f>
        <v>0</v>
      </c>
    </row>
    <row r="599" spans="1:51" ht="18.75" hidden="1" customHeight="1">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454</v>
      </c>
      <c r="AJ603" s="319"/>
      <c r="AK603" s="319"/>
      <c r="AL603" s="143"/>
      <c r="AM603" s="319" t="s">
        <v>455</v>
      </c>
      <c r="AN603" s="319"/>
      <c r="AO603" s="319"/>
      <c r="AP603" s="143"/>
      <c r="AQ603" s="143" t="s">
        <v>183</v>
      </c>
      <c r="AR603" s="118"/>
      <c r="AS603" s="118"/>
      <c r="AT603" s="119"/>
      <c r="AU603" s="124" t="s">
        <v>133</v>
      </c>
      <c r="AV603" s="124"/>
      <c r="AW603" s="124"/>
      <c r="AX603" s="125"/>
      <c r="AY603">
        <f>COUNTA($G$605)</f>
        <v>0</v>
      </c>
    </row>
    <row r="604" spans="1:51" ht="18.75" hidden="1" customHeight="1">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454</v>
      </c>
      <c r="AJ608" s="319"/>
      <c r="AK608" s="319"/>
      <c r="AL608" s="143"/>
      <c r="AM608" s="319" t="s">
        <v>455</v>
      </c>
      <c r="AN608" s="319"/>
      <c r="AO608" s="319"/>
      <c r="AP608" s="143"/>
      <c r="AQ608" s="143" t="s">
        <v>183</v>
      </c>
      <c r="AR608" s="118"/>
      <c r="AS608" s="118"/>
      <c r="AT608" s="119"/>
      <c r="AU608" s="124" t="s">
        <v>133</v>
      </c>
      <c r="AV608" s="124"/>
      <c r="AW608" s="124"/>
      <c r="AX608" s="125"/>
      <c r="AY608">
        <f>COUNTA($G$610)</f>
        <v>0</v>
      </c>
    </row>
    <row r="609" spans="1:51" ht="18.75" hidden="1" customHeight="1">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454</v>
      </c>
      <c r="AJ613" s="319"/>
      <c r="AK613" s="319"/>
      <c r="AL613" s="143"/>
      <c r="AM613" s="319" t="s">
        <v>455</v>
      </c>
      <c r="AN613" s="319"/>
      <c r="AO613" s="319"/>
      <c r="AP613" s="143"/>
      <c r="AQ613" s="143" t="s">
        <v>183</v>
      </c>
      <c r="AR613" s="118"/>
      <c r="AS613" s="118"/>
      <c r="AT613" s="119"/>
      <c r="AU613" s="124" t="s">
        <v>133</v>
      </c>
      <c r="AV613" s="124"/>
      <c r="AW613" s="124"/>
      <c r="AX613" s="125"/>
      <c r="AY613">
        <f>COUNTA($G$615)</f>
        <v>0</v>
      </c>
    </row>
    <row r="614" spans="1:51" ht="18.75" hidden="1" customHeight="1">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454</v>
      </c>
      <c r="AJ618" s="319"/>
      <c r="AK618" s="319"/>
      <c r="AL618" s="143"/>
      <c r="AM618" s="319" t="s">
        <v>455</v>
      </c>
      <c r="AN618" s="319"/>
      <c r="AO618" s="319"/>
      <c r="AP618" s="143"/>
      <c r="AQ618" s="143" t="s">
        <v>183</v>
      </c>
      <c r="AR618" s="118"/>
      <c r="AS618" s="118"/>
      <c r="AT618" s="119"/>
      <c r="AU618" s="124" t="s">
        <v>133</v>
      </c>
      <c r="AV618" s="124"/>
      <c r="AW618" s="124"/>
      <c r="AX618" s="125"/>
      <c r="AY618">
        <f>COUNTA($G$620)</f>
        <v>0</v>
      </c>
    </row>
    <row r="619" spans="1:51" ht="18.75" hidden="1" customHeight="1">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454</v>
      </c>
      <c r="AJ623" s="319"/>
      <c r="AK623" s="319"/>
      <c r="AL623" s="143"/>
      <c r="AM623" s="319" t="s">
        <v>455</v>
      </c>
      <c r="AN623" s="319"/>
      <c r="AO623" s="319"/>
      <c r="AP623" s="143"/>
      <c r="AQ623" s="143" t="s">
        <v>183</v>
      </c>
      <c r="AR623" s="118"/>
      <c r="AS623" s="118"/>
      <c r="AT623" s="119"/>
      <c r="AU623" s="124" t="s">
        <v>133</v>
      </c>
      <c r="AV623" s="124"/>
      <c r="AW623" s="124"/>
      <c r="AX623" s="125"/>
      <c r="AY623">
        <f>COUNTA($G$625)</f>
        <v>0</v>
      </c>
    </row>
    <row r="624" spans="1:51" ht="18.75" hidden="1" customHeight="1">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454</v>
      </c>
      <c r="AJ628" s="319"/>
      <c r="AK628" s="319"/>
      <c r="AL628" s="143"/>
      <c r="AM628" s="319" t="s">
        <v>455</v>
      </c>
      <c r="AN628" s="319"/>
      <c r="AO628" s="319"/>
      <c r="AP628" s="143"/>
      <c r="AQ628" s="143" t="s">
        <v>183</v>
      </c>
      <c r="AR628" s="118"/>
      <c r="AS628" s="118"/>
      <c r="AT628" s="119"/>
      <c r="AU628" s="124" t="s">
        <v>133</v>
      </c>
      <c r="AV628" s="124"/>
      <c r="AW628" s="124"/>
      <c r="AX628" s="125"/>
      <c r="AY628">
        <f>COUNTA($G$630)</f>
        <v>0</v>
      </c>
    </row>
    <row r="629" spans="1:51" ht="18.75" hidden="1" customHeight="1">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454</v>
      </c>
      <c r="AJ633" s="319"/>
      <c r="AK633" s="319"/>
      <c r="AL633" s="143"/>
      <c r="AM633" s="319" t="s">
        <v>455</v>
      </c>
      <c r="AN633" s="319"/>
      <c r="AO633" s="319"/>
      <c r="AP633" s="143"/>
      <c r="AQ633" s="143" t="s">
        <v>183</v>
      </c>
      <c r="AR633" s="118"/>
      <c r="AS633" s="118"/>
      <c r="AT633" s="119"/>
      <c r="AU633" s="124" t="s">
        <v>133</v>
      </c>
      <c r="AV633" s="124"/>
      <c r="AW633" s="124"/>
      <c r="AX633" s="125"/>
      <c r="AY633">
        <f>COUNTA($G$635)</f>
        <v>0</v>
      </c>
    </row>
    <row r="634" spans="1:51" ht="18.75" hidden="1" customHeight="1">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454</v>
      </c>
      <c r="AJ638" s="319"/>
      <c r="AK638" s="319"/>
      <c r="AL638" s="143"/>
      <c r="AM638" s="319" t="s">
        <v>455</v>
      </c>
      <c r="AN638" s="319"/>
      <c r="AO638" s="319"/>
      <c r="AP638" s="143"/>
      <c r="AQ638" s="143" t="s">
        <v>183</v>
      </c>
      <c r="AR638" s="118"/>
      <c r="AS638" s="118"/>
      <c r="AT638" s="119"/>
      <c r="AU638" s="124" t="s">
        <v>133</v>
      </c>
      <c r="AV638" s="124"/>
      <c r="AW638" s="124"/>
      <c r="AX638" s="125"/>
      <c r="AY638">
        <f>COUNTA($G$640)</f>
        <v>0</v>
      </c>
    </row>
    <row r="639" spans="1:51" ht="18.75" hidden="1" customHeight="1">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c r="A643" s="175"/>
      <c r="B643" s="172"/>
      <c r="C643" s="166"/>
      <c r="D643" s="172"/>
      <c r="E643" s="110" t="s">
        <v>319</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c r="A646" s="175"/>
      <c r="B646" s="172"/>
      <c r="C646" s="166"/>
      <c r="D646" s="172"/>
      <c r="E646" s="160" t="s">
        <v>314</v>
      </c>
      <c r="F646" s="161"/>
      <c r="G646" s="884" t="s">
        <v>203</v>
      </c>
      <c r="H646" s="111"/>
      <c r="I646" s="111"/>
      <c r="J646" s="885"/>
      <c r="K646" s="886"/>
      <c r="L646" s="886"/>
      <c r="M646" s="886"/>
      <c r="N646" s="886"/>
      <c r="O646" s="886"/>
      <c r="P646" s="886"/>
      <c r="Q646" s="886"/>
      <c r="R646" s="886"/>
      <c r="S646" s="886"/>
      <c r="T646" s="88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8"/>
      <c r="AY646" s="78" t="str">
        <f>IF(SUBSTITUTE($J$646,"-","")="","0","1")</f>
        <v>0</v>
      </c>
    </row>
    <row r="647" spans="1:51" ht="18.75" hidden="1" customHeight="1">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454</v>
      </c>
      <c r="AJ647" s="319"/>
      <c r="AK647" s="319"/>
      <c r="AL647" s="143"/>
      <c r="AM647" s="319" t="s">
        <v>455</v>
      </c>
      <c r="AN647" s="319"/>
      <c r="AO647" s="319"/>
      <c r="AP647" s="143"/>
      <c r="AQ647" s="143" t="s">
        <v>183</v>
      </c>
      <c r="AR647" s="118"/>
      <c r="AS647" s="118"/>
      <c r="AT647" s="119"/>
      <c r="AU647" s="124" t="s">
        <v>133</v>
      </c>
      <c r="AV647" s="124"/>
      <c r="AW647" s="124"/>
      <c r="AX647" s="125"/>
      <c r="AY647">
        <f>COUNTA($G$649)</f>
        <v>0</v>
      </c>
    </row>
    <row r="648" spans="1:51" ht="18.75" hidden="1" customHeight="1">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454</v>
      </c>
      <c r="AJ652" s="319"/>
      <c r="AK652" s="319"/>
      <c r="AL652" s="143"/>
      <c r="AM652" s="319" t="s">
        <v>455</v>
      </c>
      <c r="AN652" s="319"/>
      <c r="AO652" s="319"/>
      <c r="AP652" s="143"/>
      <c r="AQ652" s="143" t="s">
        <v>183</v>
      </c>
      <c r="AR652" s="118"/>
      <c r="AS652" s="118"/>
      <c r="AT652" s="119"/>
      <c r="AU652" s="124" t="s">
        <v>133</v>
      </c>
      <c r="AV652" s="124"/>
      <c r="AW652" s="124"/>
      <c r="AX652" s="125"/>
      <c r="AY652">
        <f>COUNTA($G$654)</f>
        <v>0</v>
      </c>
    </row>
    <row r="653" spans="1:51" ht="18.75" hidden="1" customHeight="1">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454</v>
      </c>
      <c r="AJ657" s="319"/>
      <c r="AK657" s="319"/>
      <c r="AL657" s="143"/>
      <c r="AM657" s="319" t="s">
        <v>455</v>
      </c>
      <c r="AN657" s="319"/>
      <c r="AO657" s="319"/>
      <c r="AP657" s="143"/>
      <c r="AQ657" s="143" t="s">
        <v>183</v>
      </c>
      <c r="AR657" s="118"/>
      <c r="AS657" s="118"/>
      <c r="AT657" s="119"/>
      <c r="AU657" s="124" t="s">
        <v>133</v>
      </c>
      <c r="AV657" s="124"/>
      <c r="AW657" s="124"/>
      <c r="AX657" s="125"/>
      <c r="AY657">
        <f>COUNTA($G$659)</f>
        <v>0</v>
      </c>
    </row>
    <row r="658" spans="1:51" ht="18.75" hidden="1" customHeight="1">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454</v>
      </c>
      <c r="AJ662" s="319"/>
      <c r="AK662" s="319"/>
      <c r="AL662" s="143"/>
      <c r="AM662" s="319" t="s">
        <v>455</v>
      </c>
      <c r="AN662" s="319"/>
      <c r="AO662" s="319"/>
      <c r="AP662" s="143"/>
      <c r="AQ662" s="143" t="s">
        <v>183</v>
      </c>
      <c r="AR662" s="118"/>
      <c r="AS662" s="118"/>
      <c r="AT662" s="119"/>
      <c r="AU662" s="124" t="s">
        <v>133</v>
      </c>
      <c r="AV662" s="124"/>
      <c r="AW662" s="124"/>
      <c r="AX662" s="125"/>
      <c r="AY662">
        <f>COUNTA($G$664)</f>
        <v>0</v>
      </c>
    </row>
    <row r="663" spans="1:51" ht="18.75" hidden="1" customHeight="1">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454</v>
      </c>
      <c r="AJ667" s="319"/>
      <c r="AK667" s="319"/>
      <c r="AL667" s="143"/>
      <c r="AM667" s="319" t="s">
        <v>455</v>
      </c>
      <c r="AN667" s="319"/>
      <c r="AO667" s="319"/>
      <c r="AP667" s="143"/>
      <c r="AQ667" s="143" t="s">
        <v>183</v>
      </c>
      <c r="AR667" s="118"/>
      <c r="AS667" s="118"/>
      <c r="AT667" s="119"/>
      <c r="AU667" s="124" t="s">
        <v>133</v>
      </c>
      <c r="AV667" s="124"/>
      <c r="AW667" s="124"/>
      <c r="AX667" s="125"/>
      <c r="AY667">
        <f>COUNTA($G$669)</f>
        <v>0</v>
      </c>
    </row>
    <row r="668" spans="1:51" ht="18.75" hidden="1" customHeight="1">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454</v>
      </c>
      <c r="AJ672" s="319"/>
      <c r="AK672" s="319"/>
      <c r="AL672" s="143"/>
      <c r="AM672" s="319" t="s">
        <v>455</v>
      </c>
      <c r="AN672" s="319"/>
      <c r="AO672" s="319"/>
      <c r="AP672" s="143"/>
      <c r="AQ672" s="143" t="s">
        <v>183</v>
      </c>
      <c r="AR672" s="118"/>
      <c r="AS672" s="118"/>
      <c r="AT672" s="119"/>
      <c r="AU672" s="124" t="s">
        <v>133</v>
      </c>
      <c r="AV672" s="124"/>
      <c r="AW672" s="124"/>
      <c r="AX672" s="125"/>
      <c r="AY672">
        <f>COUNTA($G$674)</f>
        <v>0</v>
      </c>
    </row>
    <row r="673" spans="1:51" ht="18.75" hidden="1" customHeight="1">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454</v>
      </c>
      <c r="AJ677" s="319"/>
      <c r="AK677" s="319"/>
      <c r="AL677" s="143"/>
      <c r="AM677" s="319" t="s">
        <v>455</v>
      </c>
      <c r="AN677" s="319"/>
      <c r="AO677" s="319"/>
      <c r="AP677" s="143"/>
      <c r="AQ677" s="143" t="s">
        <v>183</v>
      </c>
      <c r="AR677" s="118"/>
      <c r="AS677" s="118"/>
      <c r="AT677" s="119"/>
      <c r="AU677" s="124" t="s">
        <v>133</v>
      </c>
      <c r="AV677" s="124"/>
      <c r="AW677" s="124"/>
      <c r="AX677" s="125"/>
      <c r="AY677">
        <f>COUNTA($G$679)</f>
        <v>0</v>
      </c>
    </row>
    <row r="678" spans="1:51" ht="18.75" hidden="1" customHeight="1">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454</v>
      </c>
      <c r="AJ682" s="319"/>
      <c r="AK682" s="319"/>
      <c r="AL682" s="143"/>
      <c r="AM682" s="319" t="s">
        <v>455</v>
      </c>
      <c r="AN682" s="319"/>
      <c r="AO682" s="319"/>
      <c r="AP682" s="143"/>
      <c r="AQ682" s="143" t="s">
        <v>183</v>
      </c>
      <c r="AR682" s="118"/>
      <c r="AS682" s="118"/>
      <c r="AT682" s="119"/>
      <c r="AU682" s="124" t="s">
        <v>133</v>
      </c>
      <c r="AV682" s="124"/>
      <c r="AW682" s="124"/>
      <c r="AX682" s="125"/>
      <c r="AY682">
        <f>COUNTA($G$684)</f>
        <v>0</v>
      </c>
    </row>
    <row r="683" spans="1:51" ht="18.75" hidden="1" customHeight="1">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454</v>
      </c>
      <c r="AJ687" s="319"/>
      <c r="AK687" s="319"/>
      <c r="AL687" s="143"/>
      <c r="AM687" s="319" t="s">
        <v>455</v>
      </c>
      <c r="AN687" s="319"/>
      <c r="AO687" s="319"/>
      <c r="AP687" s="143"/>
      <c r="AQ687" s="143" t="s">
        <v>183</v>
      </c>
      <c r="AR687" s="118"/>
      <c r="AS687" s="118"/>
      <c r="AT687" s="119"/>
      <c r="AU687" s="124" t="s">
        <v>133</v>
      </c>
      <c r="AV687" s="124"/>
      <c r="AW687" s="124"/>
      <c r="AX687" s="125"/>
      <c r="AY687">
        <f>COUNTA($G$689)</f>
        <v>0</v>
      </c>
    </row>
    <row r="688" spans="1:51" ht="18.75" hidden="1" customHeight="1">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454</v>
      </c>
      <c r="AJ692" s="319"/>
      <c r="AK692" s="319"/>
      <c r="AL692" s="143"/>
      <c r="AM692" s="319" t="s">
        <v>455</v>
      </c>
      <c r="AN692" s="319"/>
      <c r="AO692" s="319"/>
      <c r="AP692" s="143"/>
      <c r="AQ692" s="143" t="s">
        <v>183</v>
      </c>
      <c r="AR692" s="118"/>
      <c r="AS692" s="118"/>
      <c r="AT692" s="119"/>
      <c r="AU692" s="124" t="s">
        <v>133</v>
      </c>
      <c r="AV692" s="124"/>
      <c r="AW692" s="124"/>
      <c r="AX692" s="125"/>
      <c r="AY692">
        <f>COUNTA($G$694)</f>
        <v>0</v>
      </c>
    </row>
    <row r="693" spans="1:51" ht="18.75" hidden="1" customHeight="1">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c r="A697" s="175"/>
      <c r="B697" s="172"/>
      <c r="C697" s="166"/>
      <c r="D697" s="172"/>
      <c r="E697" s="110" t="s">
        <v>319</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1" ht="54.75" customHeight="1">
      <c r="A702" s="855" t="s">
        <v>139</v>
      </c>
      <c r="B702" s="856"/>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658</v>
      </c>
      <c r="AE702" s="327"/>
      <c r="AF702" s="327"/>
      <c r="AG702" s="367" t="s">
        <v>681</v>
      </c>
      <c r="AH702" s="368"/>
      <c r="AI702" s="368"/>
      <c r="AJ702" s="368"/>
      <c r="AK702" s="368"/>
      <c r="AL702" s="368"/>
      <c r="AM702" s="368"/>
      <c r="AN702" s="368"/>
      <c r="AO702" s="368"/>
      <c r="AP702" s="368"/>
      <c r="AQ702" s="368"/>
      <c r="AR702" s="368"/>
      <c r="AS702" s="368"/>
      <c r="AT702" s="368"/>
      <c r="AU702" s="368"/>
      <c r="AV702" s="368"/>
      <c r="AW702" s="368"/>
      <c r="AX702" s="369"/>
    </row>
    <row r="703" spans="1:51" ht="54.7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658</v>
      </c>
      <c r="AE703" s="308"/>
      <c r="AF703" s="308"/>
      <c r="AG703" s="89" t="s">
        <v>682</v>
      </c>
      <c r="AH703" s="90"/>
      <c r="AI703" s="90"/>
      <c r="AJ703" s="90"/>
      <c r="AK703" s="90"/>
      <c r="AL703" s="90"/>
      <c r="AM703" s="90"/>
      <c r="AN703" s="90"/>
      <c r="AO703" s="90"/>
      <c r="AP703" s="90"/>
      <c r="AQ703" s="90"/>
      <c r="AR703" s="90"/>
      <c r="AS703" s="90"/>
      <c r="AT703" s="90"/>
      <c r="AU703" s="90"/>
      <c r="AV703" s="90"/>
      <c r="AW703" s="90"/>
      <c r="AX703" s="91"/>
    </row>
    <row r="704" spans="1:51" ht="27" customHeight="1">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658</v>
      </c>
      <c r="AE704" s="771"/>
      <c r="AF704" s="771"/>
      <c r="AG704" s="153" t="s">
        <v>683</v>
      </c>
      <c r="AH704" s="96"/>
      <c r="AI704" s="96"/>
      <c r="AJ704" s="96"/>
      <c r="AK704" s="96"/>
      <c r="AL704" s="96"/>
      <c r="AM704" s="96"/>
      <c r="AN704" s="96"/>
      <c r="AO704" s="96"/>
      <c r="AP704" s="96"/>
      <c r="AQ704" s="96"/>
      <c r="AR704" s="96"/>
      <c r="AS704" s="96"/>
      <c r="AT704" s="96"/>
      <c r="AU704" s="96"/>
      <c r="AV704" s="96"/>
      <c r="AW704" s="96"/>
      <c r="AX704" s="154"/>
    </row>
    <row r="705" spans="1:50" ht="27" customHeight="1">
      <c r="A705" s="628" t="s">
        <v>38</v>
      </c>
      <c r="B705" s="629"/>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2" t="s">
        <v>658</v>
      </c>
      <c r="AE705" s="703"/>
      <c r="AF705" s="703"/>
      <c r="AG705" s="113" t="s">
        <v>766</v>
      </c>
      <c r="AH705" s="93"/>
      <c r="AI705" s="93"/>
      <c r="AJ705" s="93"/>
      <c r="AK705" s="93"/>
      <c r="AL705" s="93"/>
      <c r="AM705" s="93"/>
      <c r="AN705" s="93"/>
      <c r="AO705" s="93"/>
      <c r="AP705" s="93"/>
      <c r="AQ705" s="93"/>
      <c r="AR705" s="93"/>
      <c r="AS705" s="93"/>
      <c r="AT705" s="93"/>
      <c r="AU705" s="93"/>
      <c r="AV705" s="93"/>
      <c r="AW705" s="93"/>
      <c r="AX705" s="114"/>
    </row>
    <row r="706" spans="1:50" ht="35.25" customHeight="1">
      <c r="A706" s="630"/>
      <c r="B706" s="631"/>
      <c r="C706" s="782"/>
      <c r="D706" s="783"/>
      <c r="E706" s="718" t="s">
        <v>292</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747</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23.1" customHeight="1">
      <c r="A707" s="630"/>
      <c r="B707" s="631"/>
      <c r="C707" s="784"/>
      <c r="D707" s="785"/>
      <c r="E707" s="721" t="s">
        <v>237</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0" t="s">
        <v>684</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3.1" customHeight="1">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686</v>
      </c>
      <c r="AE708" s="593"/>
      <c r="AF708" s="593"/>
      <c r="AG708" s="730" t="s">
        <v>734</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c r="A709" s="630"/>
      <c r="B709" s="632"/>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658</v>
      </c>
      <c r="AE709" s="308"/>
      <c r="AF709" s="308"/>
      <c r="AG709" s="89" t="s">
        <v>685</v>
      </c>
      <c r="AH709" s="90"/>
      <c r="AI709" s="90"/>
      <c r="AJ709" s="90"/>
      <c r="AK709" s="90"/>
      <c r="AL709" s="90"/>
      <c r="AM709" s="90"/>
      <c r="AN709" s="90"/>
      <c r="AO709" s="90"/>
      <c r="AP709" s="90"/>
      <c r="AQ709" s="90"/>
      <c r="AR709" s="90"/>
      <c r="AS709" s="90"/>
      <c r="AT709" s="90"/>
      <c r="AU709" s="90"/>
      <c r="AV709" s="90"/>
      <c r="AW709" s="90"/>
      <c r="AX709" s="91"/>
    </row>
    <row r="710" spans="1:50" ht="23.1" customHeight="1">
      <c r="A710" s="630"/>
      <c r="B710" s="632"/>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686</v>
      </c>
      <c r="AE710" s="308"/>
      <c r="AF710" s="308"/>
      <c r="AG710" s="89" t="s">
        <v>680</v>
      </c>
      <c r="AH710" s="90"/>
      <c r="AI710" s="90"/>
      <c r="AJ710" s="90"/>
      <c r="AK710" s="90"/>
      <c r="AL710" s="90"/>
      <c r="AM710" s="90"/>
      <c r="AN710" s="90"/>
      <c r="AO710" s="90"/>
      <c r="AP710" s="90"/>
      <c r="AQ710" s="90"/>
      <c r="AR710" s="90"/>
      <c r="AS710" s="90"/>
      <c r="AT710" s="90"/>
      <c r="AU710" s="90"/>
      <c r="AV710" s="90"/>
      <c r="AW710" s="90"/>
      <c r="AX710" s="91"/>
    </row>
    <row r="711" spans="1:50" ht="26.25" customHeight="1">
      <c r="A711" s="630"/>
      <c r="B711" s="632"/>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1"/>
      <c r="AD711" s="307" t="s">
        <v>658</v>
      </c>
      <c r="AE711" s="308"/>
      <c r="AF711" s="308"/>
      <c r="AG711" s="89" t="s">
        <v>687</v>
      </c>
      <c r="AH711" s="90"/>
      <c r="AI711" s="90"/>
      <c r="AJ711" s="90"/>
      <c r="AK711" s="90"/>
      <c r="AL711" s="90"/>
      <c r="AM711" s="90"/>
      <c r="AN711" s="90"/>
      <c r="AO711" s="90"/>
      <c r="AP711" s="90"/>
      <c r="AQ711" s="90"/>
      <c r="AR711" s="90"/>
      <c r="AS711" s="90"/>
      <c r="AT711" s="90"/>
      <c r="AU711" s="90"/>
      <c r="AV711" s="90"/>
      <c r="AW711" s="90"/>
      <c r="AX711" s="91"/>
    </row>
    <row r="712" spans="1:50" ht="77.099999999999994" customHeight="1">
      <c r="A712" s="630"/>
      <c r="B712" s="632"/>
      <c r="C712" s="373" t="s">
        <v>261</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1"/>
      <c r="AD712" s="770" t="s">
        <v>658</v>
      </c>
      <c r="AE712" s="771"/>
      <c r="AF712" s="771"/>
      <c r="AG712" s="795" t="s">
        <v>755</v>
      </c>
      <c r="AH712" s="796"/>
      <c r="AI712" s="796"/>
      <c r="AJ712" s="796"/>
      <c r="AK712" s="796"/>
      <c r="AL712" s="796"/>
      <c r="AM712" s="796"/>
      <c r="AN712" s="796"/>
      <c r="AO712" s="796"/>
      <c r="AP712" s="796"/>
      <c r="AQ712" s="796"/>
      <c r="AR712" s="796"/>
      <c r="AS712" s="796"/>
      <c r="AT712" s="796"/>
      <c r="AU712" s="796"/>
      <c r="AV712" s="796"/>
      <c r="AW712" s="796"/>
      <c r="AX712" s="797"/>
    </row>
    <row r="713" spans="1:50" ht="23.1" customHeight="1">
      <c r="A713" s="630"/>
      <c r="B713" s="632"/>
      <c r="C713" s="933" t="s">
        <v>262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686</v>
      </c>
      <c r="AE713" s="308"/>
      <c r="AF713" s="651"/>
      <c r="AG713" s="89" t="s">
        <v>680</v>
      </c>
      <c r="AH713" s="90"/>
      <c r="AI713" s="90"/>
      <c r="AJ713" s="90"/>
      <c r="AK713" s="90"/>
      <c r="AL713" s="90"/>
      <c r="AM713" s="90"/>
      <c r="AN713" s="90"/>
      <c r="AO713" s="90"/>
      <c r="AP713" s="90"/>
      <c r="AQ713" s="90"/>
      <c r="AR713" s="90"/>
      <c r="AS713" s="90"/>
      <c r="AT713" s="90"/>
      <c r="AU713" s="90"/>
      <c r="AV713" s="90"/>
      <c r="AW713" s="90"/>
      <c r="AX713" s="91"/>
    </row>
    <row r="714" spans="1:50" ht="26.25" customHeight="1">
      <c r="A714" s="633"/>
      <c r="B714" s="634"/>
      <c r="C714" s="635" t="s">
        <v>240</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658</v>
      </c>
      <c r="AE714" s="793"/>
      <c r="AF714" s="794"/>
      <c r="AG714" s="724" t="s">
        <v>688</v>
      </c>
      <c r="AH714" s="725"/>
      <c r="AI714" s="725"/>
      <c r="AJ714" s="725"/>
      <c r="AK714" s="725"/>
      <c r="AL714" s="725"/>
      <c r="AM714" s="725"/>
      <c r="AN714" s="725"/>
      <c r="AO714" s="725"/>
      <c r="AP714" s="725"/>
      <c r="AQ714" s="725"/>
      <c r="AR714" s="725"/>
      <c r="AS714" s="725"/>
      <c r="AT714" s="725"/>
      <c r="AU714" s="725"/>
      <c r="AV714" s="725"/>
      <c r="AW714" s="725"/>
      <c r="AX714" s="726"/>
    </row>
    <row r="715" spans="1:50" ht="99" customHeight="1">
      <c r="A715" s="628" t="s">
        <v>39</v>
      </c>
      <c r="B715" s="772"/>
      <c r="C715" s="773" t="s">
        <v>241</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658</v>
      </c>
      <c r="AE715" s="593"/>
      <c r="AF715" s="644"/>
      <c r="AG715" s="730" t="s">
        <v>756</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686</v>
      </c>
      <c r="AE716" s="615"/>
      <c r="AF716" s="615"/>
      <c r="AG716" s="89"/>
      <c r="AH716" s="90"/>
      <c r="AI716" s="90"/>
      <c r="AJ716" s="90"/>
      <c r="AK716" s="90"/>
      <c r="AL716" s="90"/>
      <c r="AM716" s="90"/>
      <c r="AN716" s="90"/>
      <c r="AO716" s="90"/>
      <c r="AP716" s="90"/>
      <c r="AQ716" s="90"/>
      <c r="AR716" s="90"/>
      <c r="AS716" s="90"/>
      <c r="AT716" s="90"/>
      <c r="AU716" s="90"/>
      <c r="AV716" s="90"/>
      <c r="AW716" s="90"/>
      <c r="AX716" s="91"/>
    </row>
    <row r="717" spans="1:50" ht="101.25" customHeight="1">
      <c r="A717" s="630"/>
      <c r="B717" s="632"/>
      <c r="C717" s="373" t="s">
        <v>194</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757</v>
      </c>
      <c r="AE717" s="308"/>
      <c r="AF717" s="308"/>
      <c r="AG717" s="89" t="s">
        <v>758</v>
      </c>
      <c r="AH717" s="90"/>
      <c r="AI717" s="90"/>
      <c r="AJ717" s="90"/>
      <c r="AK717" s="90"/>
      <c r="AL717" s="90"/>
      <c r="AM717" s="90"/>
      <c r="AN717" s="90"/>
      <c r="AO717" s="90"/>
      <c r="AP717" s="90"/>
      <c r="AQ717" s="90"/>
      <c r="AR717" s="90"/>
      <c r="AS717" s="90"/>
      <c r="AT717" s="90"/>
      <c r="AU717" s="90"/>
      <c r="AV717" s="90"/>
      <c r="AW717" s="90"/>
      <c r="AX717" s="91"/>
    </row>
    <row r="718" spans="1:50" ht="69" customHeight="1">
      <c r="A718" s="633"/>
      <c r="B718" s="634"/>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658</v>
      </c>
      <c r="AE718" s="308"/>
      <c r="AF718" s="308"/>
      <c r="AG718" s="115" t="s">
        <v>689</v>
      </c>
      <c r="AH718" s="99"/>
      <c r="AI718" s="99"/>
      <c r="AJ718" s="99"/>
      <c r="AK718" s="99"/>
      <c r="AL718" s="99"/>
      <c r="AM718" s="99"/>
      <c r="AN718" s="99"/>
      <c r="AO718" s="99"/>
      <c r="AP718" s="99"/>
      <c r="AQ718" s="99"/>
      <c r="AR718" s="99"/>
      <c r="AS718" s="99"/>
      <c r="AT718" s="99"/>
      <c r="AU718" s="99"/>
      <c r="AV718" s="99"/>
      <c r="AW718" s="99"/>
      <c r="AX718" s="116"/>
    </row>
    <row r="719" spans="1:50" ht="36" customHeight="1">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686</v>
      </c>
      <c r="AE719" s="593"/>
      <c r="AF719" s="593"/>
      <c r="AG719" s="113" t="s">
        <v>660</v>
      </c>
      <c r="AH719" s="93"/>
      <c r="AI719" s="93"/>
      <c r="AJ719" s="93"/>
      <c r="AK719" s="93"/>
      <c r="AL719" s="93"/>
      <c r="AM719" s="93"/>
      <c r="AN719" s="93"/>
      <c r="AO719" s="93"/>
      <c r="AP719" s="93"/>
      <c r="AQ719" s="93"/>
      <c r="AR719" s="93"/>
      <c r="AS719" s="93"/>
      <c r="AT719" s="93"/>
      <c r="AU719" s="93"/>
      <c r="AV719" s="93"/>
      <c r="AW719" s="93"/>
      <c r="AX719" s="114"/>
    </row>
    <row r="720" spans="1:50" ht="19.7" customHeight="1">
      <c r="A720" s="766"/>
      <c r="B720" s="767"/>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18" customHeight="1">
      <c r="A721" s="766"/>
      <c r="B721" s="767"/>
      <c r="C721" s="278"/>
      <c r="D721" s="279"/>
      <c r="E721" s="279"/>
      <c r="F721" s="280"/>
      <c r="G721" s="269"/>
      <c r="H721" s="270"/>
      <c r="I721" s="63" t="str">
        <f>IF(OR(G721="　", G721=""), "", "-")</f>
        <v/>
      </c>
      <c r="J721" s="273"/>
      <c r="K721" s="273"/>
      <c r="L721" s="63" t="str">
        <f>IF(M721="","","-")</f>
        <v/>
      </c>
      <c r="M721" s="64"/>
      <c r="N721" s="286" t="s">
        <v>630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c r="A725" s="768"/>
      <c r="B725" s="76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54.95" customHeight="1">
      <c r="A726" s="628" t="s">
        <v>47</v>
      </c>
      <c r="B726" s="787"/>
      <c r="C726" s="800" t="s">
        <v>52</v>
      </c>
      <c r="D726" s="822"/>
      <c r="E726" s="822"/>
      <c r="F726" s="823"/>
      <c r="G726" s="565" t="s">
        <v>759</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6" customHeight="1" thickBot="1">
      <c r="A727" s="788"/>
      <c r="B727" s="789"/>
      <c r="C727" s="736" t="s">
        <v>56</v>
      </c>
      <c r="D727" s="737"/>
      <c r="E727" s="737"/>
      <c r="F727" s="738"/>
      <c r="G727" s="562" t="s">
        <v>760</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32.1" customHeight="1" thickBot="1">
      <c r="A729" s="622" t="s">
        <v>765</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27" customHeight="1" thickBot="1">
      <c r="A731" s="661"/>
      <c r="B731" s="662"/>
      <c r="C731" s="662"/>
      <c r="D731" s="662"/>
      <c r="E731" s="663"/>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24.75" customHeight="1" thickBot="1">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33.950000000000003" customHeight="1" thickBot="1">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c r="A736" s="638" t="s">
        <v>267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c r="A737" s="976" t="s">
        <v>583</v>
      </c>
      <c r="B737" s="196"/>
      <c r="C737" s="196"/>
      <c r="D737" s="197"/>
      <c r="E737" s="940" t="s">
        <v>650</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c r="A738" s="346" t="s">
        <v>308</v>
      </c>
      <c r="B738" s="346"/>
      <c r="C738" s="346"/>
      <c r="D738" s="346"/>
      <c r="E738" s="940" t="s">
        <v>651</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c r="A739" s="346" t="s">
        <v>307</v>
      </c>
      <c r="B739" s="346"/>
      <c r="C739" s="346"/>
      <c r="D739" s="346"/>
      <c r="E739" s="940" t="s">
        <v>652</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c r="A740" s="346" t="s">
        <v>306</v>
      </c>
      <c r="B740" s="346"/>
      <c r="C740" s="346"/>
      <c r="D740" s="346"/>
      <c r="E740" s="940" t="s">
        <v>653</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c r="A741" s="346" t="s">
        <v>305</v>
      </c>
      <c r="B741" s="346"/>
      <c r="C741" s="346"/>
      <c r="D741" s="346"/>
      <c r="E741" s="940" t="s">
        <v>654</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c r="A742" s="346" t="s">
        <v>304</v>
      </c>
      <c r="B742" s="346"/>
      <c r="C742" s="346"/>
      <c r="D742" s="346"/>
      <c r="E742" s="940" t="s">
        <v>655</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c r="A743" s="346" t="s">
        <v>303</v>
      </c>
      <c r="B743" s="346"/>
      <c r="C743" s="346"/>
      <c r="D743" s="346"/>
      <c r="E743" s="940" t="s">
        <v>655</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c r="A744" s="346" t="s">
        <v>302</v>
      </c>
      <c r="B744" s="346"/>
      <c r="C744" s="346"/>
      <c r="D744" s="346"/>
      <c r="E744" s="940" t="s">
        <v>656</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c r="A745" s="346" t="s">
        <v>301</v>
      </c>
      <c r="B745" s="346"/>
      <c r="C745" s="346"/>
      <c r="D745" s="346"/>
      <c r="E745" s="977" t="s">
        <v>657</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c r="A746" s="346" t="s">
        <v>456</v>
      </c>
      <c r="B746" s="346"/>
      <c r="C746" s="346"/>
      <c r="D746" s="346"/>
      <c r="E746" s="946" t="s">
        <v>621</v>
      </c>
      <c r="F746" s="944"/>
      <c r="G746" s="944"/>
      <c r="H746" s="85" t="str">
        <f>IF(E746="","","-")</f>
        <v>-</v>
      </c>
      <c r="I746" s="944"/>
      <c r="J746" s="944"/>
      <c r="K746" s="85" t="str">
        <f>IF(I746="","","-")</f>
        <v/>
      </c>
      <c r="L746" s="945">
        <v>234</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c r="A747" s="346" t="s">
        <v>420</v>
      </c>
      <c r="B747" s="346"/>
      <c r="C747" s="346"/>
      <c r="D747" s="346"/>
      <c r="E747" s="946" t="s">
        <v>621</v>
      </c>
      <c r="F747" s="944"/>
      <c r="G747" s="944"/>
      <c r="H747" s="85" t="str">
        <f>IF(E747="","","-")</f>
        <v>-</v>
      </c>
      <c r="I747" s="944"/>
      <c r="J747" s="944"/>
      <c r="K747" s="85" t="str">
        <f>IF(I747="","","-")</f>
        <v/>
      </c>
      <c r="L747" s="945">
        <v>242</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c r="A748" s="602" t="s">
        <v>295</v>
      </c>
      <c r="B748" s="603"/>
      <c r="C748" s="603"/>
      <c r="D748" s="603"/>
      <c r="E748" s="603"/>
      <c r="F748" s="604"/>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thickBot="1">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c r="A787" s="616" t="s">
        <v>297</v>
      </c>
      <c r="B787" s="617"/>
      <c r="C787" s="617"/>
      <c r="D787" s="617"/>
      <c r="E787" s="617"/>
      <c r="F787" s="618"/>
      <c r="G787" s="583" t="s">
        <v>663</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664</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4.75" customHeight="1">
      <c r="A788" s="619"/>
      <c r="B788" s="620"/>
      <c r="C788" s="620"/>
      <c r="D788" s="620"/>
      <c r="E788" s="620"/>
      <c r="F788" s="621"/>
      <c r="G788" s="800"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c r="A789" s="619"/>
      <c r="B789" s="620"/>
      <c r="C789" s="620"/>
      <c r="D789" s="620"/>
      <c r="E789" s="620"/>
      <c r="F789" s="621"/>
      <c r="G789" s="658"/>
      <c r="H789" s="659"/>
      <c r="I789" s="659"/>
      <c r="J789" s="659"/>
      <c r="K789" s="660"/>
      <c r="L789" s="652"/>
      <c r="M789" s="653"/>
      <c r="N789" s="653"/>
      <c r="O789" s="653"/>
      <c r="P789" s="653"/>
      <c r="Q789" s="653"/>
      <c r="R789" s="653"/>
      <c r="S789" s="653"/>
      <c r="T789" s="653"/>
      <c r="U789" s="653"/>
      <c r="V789" s="653"/>
      <c r="W789" s="653"/>
      <c r="X789" s="654"/>
      <c r="Y789" s="370"/>
      <c r="Z789" s="371"/>
      <c r="AA789" s="371"/>
      <c r="AB789" s="790"/>
      <c r="AC789" s="658"/>
      <c r="AD789" s="659"/>
      <c r="AE789" s="659"/>
      <c r="AF789" s="659"/>
      <c r="AG789" s="660"/>
      <c r="AH789" s="652"/>
      <c r="AI789" s="653"/>
      <c r="AJ789" s="653"/>
      <c r="AK789" s="653"/>
      <c r="AL789" s="653"/>
      <c r="AM789" s="653"/>
      <c r="AN789" s="653"/>
      <c r="AO789" s="653"/>
      <c r="AP789" s="653"/>
      <c r="AQ789" s="653"/>
      <c r="AR789" s="653"/>
      <c r="AS789" s="653"/>
      <c r="AT789" s="654"/>
      <c r="AU789" s="370"/>
      <c r="AV789" s="371"/>
      <c r="AW789" s="371"/>
      <c r="AX789" s="372"/>
    </row>
    <row r="790" spans="1:51" ht="24.75" hidden="1" customHeight="1">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1" ht="24.75" hidden="1" customHeight="1">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hidden="1" customHeight="1">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thickBot="1">
      <c r="A799" s="619"/>
      <c r="B799" s="620"/>
      <c r="C799" s="620"/>
      <c r="D799" s="620"/>
      <c r="E799" s="620"/>
      <c r="F799" s="621"/>
      <c r="G799" s="811" t="s">
        <v>20</v>
      </c>
      <c r="H799" s="812"/>
      <c r="I799" s="812"/>
      <c r="J799" s="812"/>
      <c r="K799" s="812"/>
      <c r="L799" s="813"/>
      <c r="M799" s="814"/>
      <c r="N799" s="814"/>
      <c r="O799" s="814"/>
      <c r="P799" s="814"/>
      <c r="Q799" s="814"/>
      <c r="R799" s="814"/>
      <c r="S799" s="814"/>
      <c r="T799" s="814"/>
      <c r="U799" s="814"/>
      <c r="V799" s="814"/>
      <c r="W799" s="814"/>
      <c r="X799" s="815"/>
      <c r="Y799" s="816">
        <f>SUM(Y789:AB798)</f>
        <v>0</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customHeight="1">
      <c r="A800" s="619"/>
      <c r="B800" s="620"/>
      <c r="C800" s="620"/>
      <c r="D800" s="620"/>
      <c r="E800" s="620"/>
      <c r="F800" s="621"/>
      <c r="G800" s="583" t="s">
        <v>709</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667</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1"/>
      <c r="AY800">
        <f>COUNTA($G$802,$AC$802)</f>
        <v>2</v>
      </c>
    </row>
    <row r="801" spans="1:51" ht="24.75" customHeight="1">
      <c r="A801" s="619"/>
      <c r="B801" s="620"/>
      <c r="C801" s="620"/>
      <c r="D801" s="620"/>
      <c r="E801" s="620"/>
      <c r="F801" s="621"/>
      <c r="G801" s="800"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2</v>
      </c>
    </row>
    <row r="802" spans="1:51" ht="24.75" customHeight="1">
      <c r="A802" s="619"/>
      <c r="B802" s="620"/>
      <c r="C802" s="620"/>
      <c r="D802" s="620"/>
      <c r="E802" s="620"/>
      <c r="F802" s="621"/>
      <c r="G802" s="658" t="s">
        <v>665</v>
      </c>
      <c r="H802" s="659"/>
      <c r="I802" s="659"/>
      <c r="J802" s="659"/>
      <c r="K802" s="660"/>
      <c r="L802" s="652" t="s">
        <v>666</v>
      </c>
      <c r="M802" s="653"/>
      <c r="N802" s="653"/>
      <c r="O802" s="653"/>
      <c r="P802" s="653"/>
      <c r="Q802" s="653"/>
      <c r="R802" s="653"/>
      <c r="S802" s="653"/>
      <c r="T802" s="653"/>
      <c r="U802" s="653"/>
      <c r="V802" s="653"/>
      <c r="W802" s="653"/>
      <c r="X802" s="654"/>
      <c r="Y802" s="370">
        <v>2.1</v>
      </c>
      <c r="Z802" s="371"/>
      <c r="AA802" s="371"/>
      <c r="AB802" s="790"/>
      <c r="AC802" s="658" t="s">
        <v>701</v>
      </c>
      <c r="AD802" s="659"/>
      <c r="AE802" s="659"/>
      <c r="AF802" s="659"/>
      <c r="AG802" s="660"/>
      <c r="AH802" s="652" t="s">
        <v>707</v>
      </c>
      <c r="AI802" s="653"/>
      <c r="AJ802" s="653"/>
      <c r="AK802" s="653"/>
      <c r="AL802" s="653"/>
      <c r="AM802" s="653"/>
      <c r="AN802" s="653"/>
      <c r="AO802" s="653"/>
      <c r="AP802" s="653"/>
      <c r="AQ802" s="653"/>
      <c r="AR802" s="653"/>
      <c r="AS802" s="653"/>
      <c r="AT802" s="654"/>
      <c r="AU802" s="370">
        <v>11</v>
      </c>
      <c r="AV802" s="371"/>
      <c r="AW802" s="371"/>
      <c r="AX802" s="372"/>
      <c r="AY802">
        <f t="shared" ref="AY802:AY812" si="115">$AY$800</f>
        <v>2</v>
      </c>
    </row>
    <row r="803" spans="1:51" ht="24.75" customHeight="1">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t="s">
        <v>702</v>
      </c>
      <c r="AD803" s="595"/>
      <c r="AE803" s="595"/>
      <c r="AF803" s="595"/>
      <c r="AG803" s="596"/>
      <c r="AH803" s="586" t="s">
        <v>708</v>
      </c>
      <c r="AI803" s="587"/>
      <c r="AJ803" s="587"/>
      <c r="AK803" s="587"/>
      <c r="AL803" s="587"/>
      <c r="AM803" s="587"/>
      <c r="AN803" s="587"/>
      <c r="AO803" s="587"/>
      <c r="AP803" s="587"/>
      <c r="AQ803" s="587"/>
      <c r="AR803" s="587"/>
      <c r="AS803" s="587"/>
      <c r="AT803" s="588"/>
      <c r="AU803" s="589">
        <v>4.8</v>
      </c>
      <c r="AV803" s="590"/>
      <c r="AW803" s="590"/>
      <c r="AX803" s="591"/>
      <c r="AY803">
        <f t="shared" si="115"/>
        <v>2</v>
      </c>
    </row>
    <row r="804" spans="1:51" ht="24.75" customHeight="1">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t="s">
        <v>703</v>
      </c>
      <c r="AD804" s="595"/>
      <c r="AE804" s="595"/>
      <c r="AF804" s="595"/>
      <c r="AG804" s="596"/>
      <c r="AH804" s="586" t="s">
        <v>695</v>
      </c>
      <c r="AI804" s="587"/>
      <c r="AJ804" s="587"/>
      <c r="AK804" s="587"/>
      <c r="AL804" s="587"/>
      <c r="AM804" s="587"/>
      <c r="AN804" s="587"/>
      <c r="AO804" s="587"/>
      <c r="AP804" s="587"/>
      <c r="AQ804" s="587"/>
      <c r="AR804" s="587"/>
      <c r="AS804" s="587"/>
      <c r="AT804" s="588"/>
      <c r="AU804" s="589">
        <v>3</v>
      </c>
      <c r="AV804" s="590"/>
      <c r="AW804" s="590"/>
      <c r="AX804" s="591"/>
      <c r="AY804">
        <f t="shared" si="115"/>
        <v>2</v>
      </c>
    </row>
    <row r="805" spans="1:51" ht="24.75" customHeight="1">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t="s">
        <v>705</v>
      </c>
      <c r="AD805" s="595"/>
      <c r="AE805" s="595"/>
      <c r="AF805" s="595"/>
      <c r="AG805" s="596"/>
      <c r="AH805" s="586" t="s">
        <v>700</v>
      </c>
      <c r="AI805" s="587"/>
      <c r="AJ805" s="587"/>
      <c r="AK805" s="587"/>
      <c r="AL805" s="587"/>
      <c r="AM805" s="587"/>
      <c r="AN805" s="587"/>
      <c r="AO805" s="587"/>
      <c r="AP805" s="587"/>
      <c r="AQ805" s="587"/>
      <c r="AR805" s="587"/>
      <c r="AS805" s="587"/>
      <c r="AT805" s="588"/>
      <c r="AU805" s="589">
        <v>2.9</v>
      </c>
      <c r="AV805" s="590"/>
      <c r="AW805" s="590"/>
      <c r="AX805" s="591"/>
      <c r="AY805">
        <f t="shared" si="115"/>
        <v>2</v>
      </c>
    </row>
    <row r="806" spans="1:51" ht="24.75" customHeight="1">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t="s">
        <v>704</v>
      </c>
      <c r="AD806" s="595"/>
      <c r="AE806" s="595"/>
      <c r="AF806" s="595"/>
      <c r="AG806" s="596"/>
      <c r="AH806" s="586" t="s">
        <v>706</v>
      </c>
      <c r="AI806" s="587"/>
      <c r="AJ806" s="587"/>
      <c r="AK806" s="587"/>
      <c r="AL806" s="587"/>
      <c r="AM806" s="587"/>
      <c r="AN806" s="587"/>
      <c r="AO806" s="587"/>
      <c r="AP806" s="587"/>
      <c r="AQ806" s="587"/>
      <c r="AR806" s="587"/>
      <c r="AS806" s="587"/>
      <c r="AT806" s="588"/>
      <c r="AU806" s="589">
        <v>2</v>
      </c>
      <c r="AV806" s="590"/>
      <c r="AW806" s="590"/>
      <c r="AX806" s="591"/>
      <c r="AY806">
        <f t="shared" si="115"/>
        <v>2</v>
      </c>
    </row>
    <row r="807" spans="1:51" ht="24.75" hidden="1" customHeight="1">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2</v>
      </c>
    </row>
    <row r="808" spans="1:51" ht="24.75" hidden="1" customHeight="1">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2</v>
      </c>
    </row>
    <row r="809" spans="1:51" ht="24.75" hidden="1" customHeight="1">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2</v>
      </c>
    </row>
    <row r="810" spans="1:51" ht="24.75" hidden="1" customHeight="1">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2</v>
      </c>
    </row>
    <row r="811" spans="1:51" ht="24.75" hidden="1" customHeight="1">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2</v>
      </c>
    </row>
    <row r="812" spans="1:51" ht="24.75" customHeight="1" thickBot="1">
      <c r="A812" s="619"/>
      <c r="B812" s="620"/>
      <c r="C812" s="620"/>
      <c r="D812" s="620"/>
      <c r="E812" s="620"/>
      <c r="F812" s="621"/>
      <c r="G812" s="811" t="s">
        <v>20</v>
      </c>
      <c r="H812" s="812"/>
      <c r="I812" s="812"/>
      <c r="J812" s="812"/>
      <c r="K812" s="812"/>
      <c r="L812" s="813"/>
      <c r="M812" s="814"/>
      <c r="N812" s="814"/>
      <c r="O812" s="814"/>
      <c r="P812" s="814"/>
      <c r="Q812" s="814"/>
      <c r="R812" s="814"/>
      <c r="S812" s="814"/>
      <c r="T812" s="814"/>
      <c r="U812" s="814"/>
      <c r="V812" s="814"/>
      <c r="W812" s="814"/>
      <c r="X812" s="815"/>
      <c r="Y812" s="816">
        <f>SUM(Y802:AB811)</f>
        <v>2.1</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23.7</v>
      </c>
      <c r="AV812" s="817"/>
      <c r="AW812" s="817"/>
      <c r="AX812" s="819"/>
      <c r="AY812">
        <f t="shared" si="115"/>
        <v>2</v>
      </c>
    </row>
    <row r="813" spans="1:51" ht="24.75" customHeight="1">
      <c r="A813" s="619"/>
      <c r="B813" s="620"/>
      <c r="C813" s="620"/>
      <c r="D813" s="620"/>
      <c r="E813" s="620"/>
      <c r="F813" s="621"/>
      <c r="G813" s="583" t="s">
        <v>668</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669</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2</v>
      </c>
    </row>
    <row r="814" spans="1:51" ht="24.75" customHeight="1">
      <c r="A814" s="619"/>
      <c r="B814" s="620"/>
      <c r="C814" s="620"/>
      <c r="D814" s="620"/>
      <c r="E814" s="620"/>
      <c r="F814" s="621"/>
      <c r="G814" s="800"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2</v>
      </c>
    </row>
    <row r="815" spans="1:51" ht="24.75" customHeight="1">
      <c r="A815" s="619"/>
      <c r="B815" s="620"/>
      <c r="C815" s="620"/>
      <c r="D815" s="620"/>
      <c r="E815" s="620"/>
      <c r="F815" s="621"/>
      <c r="G815" s="658" t="s">
        <v>691</v>
      </c>
      <c r="H815" s="659"/>
      <c r="I815" s="659"/>
      <c r="J815" s="659"/>
      <c r="K815" s="660"/>
      <c r="L815" s="652" t="s">
        <v>692</v>
      </c>
      <c r="M815" s="653"/>
      <c r="N815" s="653"/>
      <c r="O815" s="653"/>
      <c r="P815" s="653"/>
      <c r="Q815" s="653"/>
      <c r="R815" s="653"/>
      <c r="S815" s="653"/>
      <c r="T815" s="653"/>
      <c r="U815" s="653"/>
      <c r="V815" s="653"/>
      <c r="W815" s="653"/>
      <c r="X815" s="654"/>
      <c r="Y815" s="370">
        <v>6.4</v>
      </c>
      <c r="Z815" s="371"/>
      <c r="AA815" s="371"/>
      <c r="AB815" s="790"/>
      <c r="AC815" s="658" t="s">
        <v>702</v>
      </c>
      <c r="AD815" s="659"/>
      <c r="AE815" s="659"/>
      <c r="AF815" s="659"/>
      <c r="AG815" s="660"/>
      <c r="AH815" s="652" t="s">
        <v>690</v>
      </c>
      <c r="AI815" s="653"/>
      <c r="AJ815" s="653"/>
      <c r="AK815" s="653"/>
      <c r="AL815" s="653"/>
      <c r="AM815" s="653"/>
      <c r="AN815" s="653"/>
      <c r="AO815" s="653"/>
      <c r="AP815" s="653"/>
      <c r="AQ815" s="653"/>
      <c r="AR815" s="653"/>
      <c r="AS815" s="653"/>
      <c r="AT815" s="654"/>
      <c r="AU815" s="370">
        <v>2.9</v>
      </c>
      <c r="AV815" s="371"/>
      <c r="AW815" s="371"/>
      <c r="AX815" s="372"/>
      <c r="AY815">
        <f t="shared" ref="AY815:AY825" si="116">$AY$813</f>
        <v>2</v>
      </c>
    </row>
    <row r="816" spans="1:51" ht="24.75" customHeight="1">
      <c r="A816" s="619"/>
      <c r="B816" s="620"/>
      <c r="C816" s="620"/>
      <c r="D816" s="620"/>
      <c r="E816" s="620"/>
      <c r="F816" s="621"/>
      <c r="G816" s="594" t="s">
        <v>693</v>
      </c>
      <c r="H816" s="595"/>
      <c r="I816" s="595"/>
      <c r="J816" s="595"/>
      <c r="K816" s="596"/>
      <c r="L816" s="586" t="s">
        <v>695</v>
      </c>
      <c r="M816" s="587"/>
      <c r="N816" s="587"/>
      <c r="O816" s="587"/>
      <c r="P816" s="587"/>
      <c r="Q816" s="587"/>
      <c r="R816" s="587"/>
      <c r="S816" s="587"/>
      <c r="T816" s="587"/>
      <c r="U816" s="587"/>
      <c r="V816" s="587"/>
      <c r="W816" s="587"/>
      <c r="X816" s="588"/>
      <c r="Y816" s="589">
        <v>5.2</v>
      </c>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2</v>
      </c>
    </row>
    <row r="817" spans="1:51" ht="24.75" customHeight="1">
      <c r="A817" s="619"/>
      <c r="B817" s="620"/>
      <c r="C817" s="620"/>
      <c r="D817" s="620"/>
      <c r="E817" s="620"/>
      <c r="F817" s="621"/>
      <c r="G817" s="594" t="s">
        <v>694</v>
      </c>
      <c r="H817" s="595"/>
      <c r="I817" s="595"/>
      <c r="J817" s="595"/>
      <c r="K817" s="596"/>
      <c r="L817" s="586" t="s">
        <v>696</v>
      </c>
      <c r="M817" s="587"/>
      <c r="N817" s="587"/>
      <c r="O817" s="587"/>
      <c r="P817" s="587"/>
      <c r="Q817" s="587"/>
      <c r="R817" s="587"/>
      <c r="S817" s="587"/>
      <c r="T817" s="587"/>
      <c r="U817" s="587"/>
      <c r="V817" s="587"/>
      <c r="W817" s="587"/>
      <c r="X817" s="588"/>
      <c r="Y817" s="589">
        <v>0.6</v>
      </c>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2</v>
      </c>
    </row>
    <row r="818" spans="1:51" ht="24.75" hidden="1" customHeight="1">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2</v>
      </c>
    </row>
    <row r="819" spans="1:51" ht="24.75" hidden="1" customHeight="1">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2</v>
      </c>
    </row>
    <row r="820" spans="1:51" ht="24.75" hidden="1" customHeight="1">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2</v>
      </c>
    </row>
    <row r="821" spans="1:51" ht="24.75" hidden="1" customHeight="1">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2</v>
      </c>
    </row>
    <row r="822" spans="1:51" ht="24.75" hidden="1" customHeight="1">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2</v>
      </c>
    </row>
    <row r="823" spans="1:51" ht="24.75" hidden="1" customHeight="1">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2</v>
      </c>
    </row>
    <row r="824" spans="1:51" ht="24.75" hidden="1" customHeight="1">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2</v>
      </c>
    </row>
    <row r="825" spans="1:51" ht="24.75" customHeight="1" thickBot="1">
      <c r="A825" s="619"/>
      <c r="B825" s="620"/>
      <c r="C825" s="620"/>
      <c r="D825" s="620"/>
      <c r="E825" s="620"/>
      <c r="F825" s="621"/>
      <c r="G825" s="811" t="s">
        <v>20</v>
      </c>
      <c r="H825" s="812"/>
      <c r="I825" s="812"/>
      <c r="J825" s="812"/>
      <c r="K825" s="812"/>
      <c r="L825" s="813"/>
      <c r="M825" s="814"/>
      <c r="N825" s="814"/>
      <c r="O825" s="814"/>
      <c r="P825" s="814"/>
      <c r="Q825" s="814"/>
      <c r="R825" s="814"/>
      <c r="S825" s="814"/>
      <c r="T825" s="814"/>
      <c r="U825" s="814"/>
      <c r="V825" s="814"/>
      <c r="W825" s="814"/>
      <c r="X825" s="815"/>
      <c r="Y825" s="816">
        <f>SUM(Y815:AB824)</f>
        <v>12.200000000000001</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2.9</v>
      </c>
      <c r="AV825" s="817"/>
      <c r="AW825" s="817"/>
      <c r="AX825" s="819"/>
      <c r="AY825">
        <f t="shared" si="116"/>
        <v>2</v>
      </c>
    </row>
    <row r="826" spans="1:51" ht="24.75" customHeight="1">
      <c r="A826" s="619"/>
      <c r="B826" s="620"/>
      <c r="C826" s="620"/>
      <c r="D826" s="620"/>
      <c r="E826" s="620"/>
      <c r="F826" s="621"/>
      <c r="G826" s="583" t="s">
        <v>670</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767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2</v>
      </c>
    </row>
    <row r="827" spans="1:51" ht="24.75" customHeight="1">
      <c r="A827" s="619"/>
      <c r="B827" s="620"/>
      <c r="C827" s="620"/>
      <c r="D827" s="620"/>
      <c r="E827" s="620"/>
      <c r="F827" s="621"/>
      <c r="G827" s="800"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2</v>
      </c>
    </row>
    <row r="828" spans="1:51" s="16" customFormat="1" ht="24.75" customHeight="1">
      <c r="A828" s="619"/>
      <c r="B828" s="620"/>
      <c r="C828" s="620"/>
      <c r="D828" s="620"/>
      <c r="E828" s="620"/>
      <c r="F828" s="621"/>
      <c r="G828" s="658" t="s">
        <v>671</v>
      </c>
      <c r="H828" s="659"/>
      <c r="I828" s="659"/>
      <c r="J828" s="659"/>
      <c r="K828" s="660"/>
      <c r="L828" s="652" t="s">
        <v>672</v>
      </c>
      <c r="M828" s="653"/>
      <c r="N828" s="653"/>
      <c r="O828" s="653"/>
      <c r="P828" s="653"/>
      <c r="Q828" s="653"/>
      <c r="R828" s="653"/>
      <c r="S828" s="653"/>
      <c r="T828" s="653"/>
      <c r="U828" s="653"/>
      <c r="V828" s="653"/>
      <c r="W828" s="653"/>
      <c r="X828" s="654"/>
      <c r="Y828" s="370">
        <v>1</v>
      </c>
      <c r="Z828" s="371"/>
      <c r="AA828" s="371"/>
      <c r="AB828" s="790"/>
      <c r="AC828" s="658" t="s">
        <v>771</v>
      </c>
      <c r="AD828" s="659"/>
      <c r="AE828" s="659"/>
      <c r="AF828" s="659"/>
      <c r="AG828" s="660"/>
      <c r="AH828" s="652" t="s">
        <v>772</v>
      </c>
      <c r="AI828" s="653"/>
      <c r="AJ828" s="653"/>
      <c r="AK828" s="653"/>
      <c r="AL828" s="653"/>
      <c r="AM828" s="653"/>
      <c r="AN828" s="653"/>
      <c r="AO828" s="653"/>
      <c r="AP828" s="653"/>
      <c r="AQ828" s="653"/>
      <c r="AR828" s="653"/>
      <c r="AS828" s="653"/>
      <c r="AT828" s="654"/>
      <c r="AU828" s="370">
        <v>3</v>
      </c>
      <c r="AV828" s="371"/>
      <c r="AW828" s="371"/>
      <c r="AX828" s="372"/>
      <c r="AY828">
        <f t="shared" ref="AY828:AY838" si="117">$AY$826</f>
        <v>2</v>
      </c>
    </row>
    <row r="829" spans="1:51" ht="24.75" hidden="1" customHeight="1">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2</v>
      </c>
    </row>
    <row r="830" spans="1:51" ht="24.75" hidden="1" customHeight="1">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2</v>
      </c>
    </row>
    <row r="831" spans="1:51" ht="24.75" hidden="1" customHeight="1">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2</v>
      </c>
    </row>
    <row r="832" spans="1:51" ht="24.75" hidden="1" customHeight="1">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2</v>
      </c>
    </row>
    <row r="833" spans="1:51" ht="24.75" hidden="1" customHeight="1">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2</v>
      </c>
    </row>
    <row r="834" spans="1:51" ht="24.75" hidden="1" customHeight="1">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2</v>
      </c>
    </row>
    <row r="835" spans="1:51" ht="24.75" hidden="1" customHeight="1">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2</v>
      </c>
    </row>
    <row r="836" spans="1:51" ht="24.75" hidden="1" customHeight="1">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2</v>
      </c>
    </row>
    <row r="837" spans="1:51" ht="24.75" hidden="1" customHeight="1">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2</v>
      </c>
    </row>
    <row r="838" spans="1:51" ht="24.75" customHeight="1">
      <c r="A838" s="619"/>
      <c r="B838" s="620"/>
      <c r="C838" s="620"/>
      <c r="D838" s="620"/>
      <c r="E838" s="620"/>
      <c r="F838" s="621"/>
      <c r="G838" s="811" t="s">
        <v>20</v>
      </c>
      <c r="H838" s="812"/>
      <c r="I838" s="812"/>
      <c r="J838" s="812"/>
      <c r="K838" s="812"/>
      <c r="L838" s="813"/>
      <c r="M838" s="814"/>
      <c r="N838" s="814"/>
      <c r="O838" s="814"/>
      <c r="P838" s="814"/>
      <c r="Q838" s="814"/>
      <c r="R838" s="814"/>
      <c r="S838" s="814"/>
      <c r="T838" s="814"/>
      <c r="U838" s="814"/>
      <c r="V838" s="814"/>
      <c r="W838" s="814"/>
      <c r="X838" s="815"/>
      <c r="Y838" s="816">
        <f>SUM(Y828:AB837)</f>
        <v>1</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3</v>
      </c>
      <c r="AV838" s="817"/>
      <c r="AW838" s="817"/>
      <c r="AX838" s="819"/>
      <c r="AY838">
        <f t="shared" si="117"/>
        <v>2</v>
      </c>
    </row>
    <row r="839" spans="1:51" ht="24.75" hidden="1" customHeight="1" thickBot="1">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259</v>
      </c>
      <c r="AM839" s="261"/>
      <c r="AN839" s="261"/>
      <c r="AO839" s="87" t="s">
        <v>257</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5"/>
      <c r="B844" s="345"/>
      <c r="C844" s="345" t="s">
        <v>26</v>
      </c>
      <c r="D844" s="345"/>
      <c r="E844" s="345"/>
      <c r="F844" s="345"/>
      <c r="G844" s="345"/>
      <c r="H844" s="345"/>
      <c r="I844" s="345"/>
      <c r="J844" s="137" t="s">
        <v>219</v>
      </c>
      <c r="K844" s="346"/>
      <c r="L844" s="346"/>
      <c r="M844" s="346"/>
      <c r="N844" s="346"/>
      <c r="O844" s="346"/>
      <c r="P844" s="232" t="s">
        <v>195</v>
      </c>
      <c r="Q844" s="232"/>
      <c r="R844" s="232"/>
      <c r="S844" s="232"/>
      <c r="T844" s="232"/>
      <c r="U844" s="232"/>
      <c r="V844" s="232"/>
      <c r="W844" s="232"/>
      <c r="X844" s="232"/>
      <c r="Y844" s="347" t="s">
        <v>217</v>
      </c>
      <c r="Z844" s="348"/>
      <c r="AA844" s="348"/>
      <c r="AB844" s="348"/>
      <c r="AC844" s="137" t="s">
        <v>253</v>
      </c>
      <c r="AD844" s="137"/>
      <c r="AE844" s="137"/>
      <c r="AF844" s="137"/>
      <c r="AG844" s="137"/>
      <c r="AH844" s="347" t="s">
        <v>279</v>
      </c>
      <c r="AI844" s="345"/>
      <c r="AJ844" s="345"/>
      <c r="AK844" s="345"/>
      <c r="AL844" s="345" t="s">
        <v>21</v>
      </c>
      <c r="AM844" s="345"/>
      <c r="AN844" s="345"/>
      <c r="AO844" s="349"/>
      <c r="AP844" s="350" t="s">
        <v>220</v>
      </c>
      <c r="AQ844" s="350"/>
      <c r="AR844" s="350"/>
      <c r="AS844" s="350"/>
      <c r="AT844" s="350"/>
      <c r="AU844" s="350"/>
      <c r="AV844" s="350"/>
      <c r="AW844" s="350"/>
      <c r="AX844" s="350"/>
    </row>
    <row r="845" spans="1:51" ht="30" customHeight="1">
      <c r="A845" s="358">
        <v>1</v>
      </c>
      <c r="B845" s="358">
        <v>1</v>
      </c>
      <c r="C845" s="343" t="s">
        <v>710</v>
      </c>
      <c r="D845" s="328"/>
      <c r="E845" s="328"/>
      <c r="F845" s="328"/>
      <c r="G845" s="328"/>
      <c r="H845" s="328"/>
      <c r="I845" s="328"/>
      <c r="J845" s="329">
        <v>4000020270008</v>
      </c>
      <c r="K845" s="330"/>
      <c r="L845" s="330"/>
      <c r="M845" s="330"/>
      <c r="N845" s="330"/>
      <c r="O845" s="330"/>
      <c r="P845" s="344" t="s">
        <v>699</v>
      </c>
      <c r="Q845" s="331"/>
      <c r="R845" s="331"/>
      <c r="S845" s="331"/>
      <c r="T845" s="331"/>
      <c r="U845" s="331"/>
      <c r="V845" s="331"/>
      <c r="W845" s="331"/>
      <c r="X845" s="331"/>
      <c r="Y845" s="332">
        <v>0.3</v>
      </c>
      <c r="Z845" s="333"/>
      <c r="AA845" s="333"/>
      <c r="AB845" s="334"/>
      <c r="AC845" s="335" t="s">
        <v>79</v>
      </c>
      <c r="AD845" s="336"/>
      <c r="AE845" s="336"/>
      <c r="AF845" s="336"/>
      <c r="AG845" s="336"/>
      <c r="AH845" s="351" t="s">
        <v>680</v>
      </c>
      <c r="AI845" s="352"/>
      <c r="AJ845" s="352"/>
      <c r="AK845" s="352"/>
      <c r="AL845" s="339" t="s">
        <v>680</v>
      </c>
      <c r="AM845" s="340"/>
      <c r="AN845" s="340"/>
      <c r="AO845" s="341"/>
      <c r="AP845" s="342" t="s">
        <v>680</v>
      </c>
      <c r="AQ845" s="342"/>
      <c r="AR845" s="342"/>
      <c r="AS845" s="342"/>
      <c r="AT845" s="342"/>
      <c r="AU845" s="342"/>
      <c r="AV845" s="342"/>
      <c r="AW845" s="342"/>
      <c r="AX845" s="342"/>
    </row>
    <row r="846" spans="1:51" ht="30" customHeight="1">
      <c r="A846" s="358">
        <v>2</v>
      </c>
      <c r="B846" s="358">
        <v>1</v>
      </c>
      <c r="C846" s="343" t="s">
        <v>711</v>
      </c>
      <c r="D846" s="328"/>
      <c r="E846" s="328"/>
      <c r="F846" s="328"/>
      <c r="G846" s="328"/>
      <c r="H846" s="328"/>
      <c r="I846" s="328"/>
      <c r="J846" s="329">
        <v>1000020470007</v>
      </c>
      <c r="K846" s="330"/>
      <c r="L846" s="330"/>
      <c r="M846" s="330"/>
      <c r="N846" s="330"/>
      <c r="O846" s="330"/>
      <c r="P846" s="344" t="s">
        <v>699</v>
      </c>
      <c r="Q846" s="331"/>
      <c r="R846" s="331"/>
      <c r="S846" s="331"/>
      <c r="T846" s="331"/>
      <c r="U846" s="331"/>
      <c r="V846" s="331"/>
      <c r="W846" s="331"/>
      <c r="X846" s="331"/>
      <c r="Y846" s="332">
        <v>0.2</v>
      </c>
      <c r="Z846" s="333"/>
      <c r="AA846" s="333"/>
      <c r="AB846" s="334"/>
      <c r="AC846" s="335" t="s">
        <v>79</v>
      </c>
      <c r="AD846" s="336"/>
      <c r="AE846" s="336"/>
      <c r="AF846" s="336"/>
      <c r="AG846" s="336"/>
      <c r="AH846" s="351" t="s">
        <v>680</v>
      </c>
      <c r="AI846" s="352"/>
      <c r="AJ846" s="352"/>
      <c r="AK846" s="352"/>
      <c r="AL846" s="339" t="s">
        <v>680</v>
      </c>
      <c r="AM846" s="340"/>
      <c r="AN846" s="340"/>
      <c r="AO846" s="341"/>
      <c r="AP846" s="342" t="s">
        <v>680</v>
      </c>
      <c r="AQ846" s="342"/>
      <c r="AR846" s="342"/>
      <c r="AS846" s="342"/>
      <c r="AT846" s="342"/>
      <c r="AU846" s="342"/>
      <c r="AV846" s="342"/>
      <c r="AW846" s="342"/>
      <c r="AX846" s="342"/>
      <c r="AY846">
        <f>COUNTA($C$846)</f>
        <v>1</v>
      </c>
    </row>
    <row r="847" spans="1:51" ht="30" customHeight="1">
      <c r="A847" s="358">
        <v>3</v>
      </c>
      <c r="B847" s="358">
        <v>1</v>
      </c>
      <c r="C847" s="343" t="s">
        <v>712</v>
      </c>
      <c r="D847" s="328"/>
      <c r="E847" s="328"/>
      <c r="F847" s="328"/>
      <c r="G847" s="328"/>
      <c r="H847" s="328"/>
      <c r="I847" s="328"/>
      <c r="J847" s="329">
        <v>1000020230006</v>
      </c>
      <c r="K847" s="330"/>
      <c r="L847" s="330"/>
      <c r="M847" s="330"/>
      <c r="N847" s="330"/>
      <c r="O847" s="330"/>
      <c r="P847" s="344" t="s">
        <v>699</v>
      </c>
      <c r="Q847" s="331"/>
      <c r="R847" s="331"/>
      <c r="S847" s="331"/>
      <c r="T847" s="331"/>
      <c r="U847" s="331"/>
      <c r="V847" s="331"/>
      <c r="W847" s="331"/>
      <c r="X847" s="331"/>
      <c r="Y847" s="332">
        <v>0.2</v>
      </c>
      <c r="Z847" s="333"/>
      <c r="AA847" s="333"/>
      <c r="AB847" s="334"/>
      <c r="AC847" s="335" t="s">
        <v>79</v>
      </c>
      <c r="AD847" s="336"/>
      <c r="AE847" s="336"/>
      <c r="AF847" s="336"/>
      <c r="AG847" s="336"/>
      <c r="AH847" s="351" t="s">
        <v>680</v>
      </c>
      <c r="AI847" s="352"/>
      <c r="AJ847" s="352"/>
      <c r="AK847" s="352"/>
      <c r="AL847" s="339" t="s">
        <v>680</v>
      </c>
      <c r="AM847" s="340"/>
      <c r="AN847" s="340"/>
      <c r="AO847" s="341"/>
      <c r="AP847" s="342" t="s">
        <v>680</v>
      </c>
      <c r="AQ847" s="342"/>
      <c r="AR847" s="342"/>
      <c r="AS847" s="342"/>
      <c r="AT847" s="342"/>
      <c r="AU847" s="342"/>
      <c r="AV847" s="342"/>
      <c r="AW847" s="342"/>
      <c r="AX847" s="342"/>
      <c r="AY847">
        <f>COUNTA($C$847)</f>
        <v>1</v>
      </c>
    </row>
    <row r="848" spans="1:51" ht="30" customHeight="1">
      <c r="A848" s="358">
        <v>4</v>
      </c>
      <c r="B848" s="358">
        <v>1</v>
      </c>
      <c r="C848" s="343" t="s">
        <v>713</v>
      </c>
      <c r="D848" s="328"/>
      <c r="E848" s="328"/>
      <c r="F848" s="328"/>
      <c r="G848" s="328"/>
      <c r="H848" s="328"/>
      <c r="I848" s="328"/>
      <c r="J848" s="329">
        <v>2000020020001</v>
      </c>
      <c r="K848" s="330"/>
      <c r="L848" s="330"/>
      <c r="M848" s="330"/>
      <c r="N848" s="330"/>
      <c r="O848" s="330"/>
      <c r="P848" s="344" t="s">
        <v>699</v>
      </c>
      <c r="Q848" s="331"/>
      <c r="R848" s="331"/>
      <c r="S848" s="331"/>
      <c r="T848" s="331"/>
      <c r="U848" s="331"/>
      <c r="V848" s="331"/>
      <c r="W848" s="331"/>
      <c r="X848" s="331"/>
      <c r="Y848" s="332">
        <v>0.2</v>
      </c>
      <c r="Z848" s="333"/>
      <c r="AA848" s="333"/>
      <c r="AB848" s="334"/>
      <c r="AC848" s="335" t="s">
        <v>79</v>
      </c>
      <c r="AD848" s="336"/>
      <c r="AE848" s="336"/>
      <c r="AF848" s="336"/>
      <c r="AG848" s="336"/>
      <c r="AH848" s="351" t="s">
        <v>680</v>
      </c>
      <c r="AI848" s="352"/>
      <c r="AJ848" s="352"/>
      <c r="AK848" s="352"/>
      <c r="AL848" s="339" t="s">
        <v>680</v>
      </c>
      <c r="AM848" s="340"/>
      <c r="AN848" s="340"/>
      <c r="AO848" s="341"/>
      <c r="AP848" s="342" t="s">
        <v>680</v>
      </c>
      <c r="AQ848" s="342"/>
      <c r="AR848" s="342"/>
      <c r="AS848" s="342"/>
      <c r="AT848" s="342"/>
      <c r="AU848" s="342"/>
      <c r="AV848" s="342"/>
      <c r="AW848" s="342"/>
      <c r="AX848" s="342"/>
      <c r="AY848">
        <f>COUNTA($C$848)</f>
        <v>1</v>
      </c>
    </row>
    <row r="849" spans="1:51" ht="30" customHeight="1">
      <c r="A849" s="358">
        <v>5</v>
      </c>
      <c r="B849" s="358">
        <v>1</v>
      </c>
      <c r="C849" s="343" t="s">
        <v>714</v>
      </c>
      <c r="D849" s="328"/>
      <c r="E849" s="328"/>
      <c r="F849" s="328"/>
      <c r="G849" s="328"/>
      <c r="H849" s="328"/>
      <c r="I849" s="328"/>
      <c r="J849" s="329">
        <v>7000020070009</v>
      </c>
      <c r="K849" s="330"/>
      <c r="L849" s="330"/>
      <c r="M849" s="330"/>
      <c r="N849" s="330"/>
      <c r="O849" s="330"/>
      <c r="P849" s="344" t="s">
        <v>699</v>
      </c>
      <c r="Q849" s="331"/>
      <c r="R849" s="331"/>
      <c r="S849" s="331"/>
      <c r="T849" s="331"/>
      <c r="U849" s="331"/>
      <c r="V849" s="331"/>
      <c r="W849" s="331"/>
      <c r="X849" s="331"/>
      <c r="Y849" s="332">
        <v>0.2</v>
      </c>
      <c r="Z849" s="333"/>
      <c r="AA849" s="333"/>
      <c r="AB849" s="334"/>
      <c r="AC849" s="335" t="s">
        <v>79</v>
      </c>
      <c r="AD849" s="336"/>
      <c r="AE849" s="336"/>
      <c r="AF849" s="336"/>
      <c r="AG849" s="336"/>
      <c r="AH849" s="351" t="s">
        <v>680</v>
      </c>
      <c r="AI849" s="352"/>
      <c r="AJ849" s="352"/>
      <c r="AK849" s="352"/>
      <c r="AL849" s="339" t="s">
        <v>680</v>
      </c>
      <c r="AM849" s="340"/>
      <c r="AN849" s="340"/>
      <c r="AO849" s="341"/>
      <c r="AP849" s="342" t="s">
        <v>680</v>
      </c>
      <c r="AQ849" s="342"/>
      <c r="AR849" s="342"/>
      <c r="AS849" s="342"/>
      <c r="AT849" s="342"/>
      <c r="AU849" s="342"/>
      <c r="AV849" s="342"/>
      <c r="AW849" s="342"/>
      <c r="AX849" s="342"/>
      <c r="AY849">
        <f>COUNTA($C$849)</f>
        <v>1</v>
      </c>
    </row>
    <row r="850" spans="1:51" ht="30" customHeight="1">
      <c r="A850" s="358">
        <v>6</v>
      </c>
      <c r="B850" s="358">
        <v>1</v>
      </c>
      <c r="C850" s="343" t="s">
        <v>715</v>
      </c>
      <c r="D850" s="328"/>
      <c r="E850" s="328"/>
      <c r="F850" s="328"/>
      <c r="G850" s="328"/>
      <c r="H850" s="328"/>
      <c r="I850" s="328"/>
      <c r="J850" s="329">
        <v>4000020450006</v>
      </c>
      <c r="K850" s="330"/>
      <c r="L850" s="330"/>
      <c r="M850" s="330"/>
      <c r="N850" s="330"/>
      <c r="O850" s="330"/>
      <c r="P850" s="344" t="s">
        <v>699</v>
      </c>
      <c r="Q850" s="331"/>
      <c r="R850" s="331"/>
      <c r="S850" s="331"/>
      <c r="T850" s="331"/>
      <c r="U850" s="331"/>
      <c r="V850" s="331"/>
      <c r="W850" s="331"/>
      <c r="X850" s="331"/>
      <c r="Y850" s="332">
        <v>0.2</v>
      </c>
      <c r="Z850" s="333"/>
      <c r="AA850" s="333"/>
      <c r="AB850" s="334"/>
      <c r="AC850" s="335" t="s">
        <v>79</v>
      </c>
      <c r="AD850" s="336"/>
      <c r="AE850" s="336"/>
      <c r="AF850" s="336"/>
      <c r="AG850" s="336"/>
      <c r="AH850" s="351" t="s">
        <v>680</v>
      </c>
      <c r="AI850" s="352"/>
      <c r="AJ850" s="352"/>
      <c r="AK850" s="352"/>
      <c r="AL850" s="339" t="s">
        <v>680</v>
      </c>
      <c r="AM850" s="340"/>
      <c r="AN850" s="340"/>
      <c r="AO850" s="341"/>
      <c r="AP850" s="342" t="s">
        <v>680</v>
      </c>
      <c r="AQ850" s="342"/>
      <c r="AR850" s="342"/>
      <c r="AS850" s="342"/>
      <c r="AT850" s="342"/>
      <c r="AU850" s="342"/>
      <c r="AV850" s="342"/>
      <c r="AW850" s="342"/>
      <c r="AX850" s="342"/>
      <c r="AY850">
        <f>COUNTA($C$850)</f>
        <v>1</v>
      </c>
    </row>
    <row r="851" spans="1:51" ht="30" customHeight="1">
      <c r="A851" s="358">
        <v>7</v>
      </c>
      <c r="B851" s="358">
        <v>1</v>
      </c>
      <c r="C851" s="343" t="s">
        <v>717</v>
      </c>
      <c r="D851" s="328"/>
      <c r="E851" s="328"/>
      <c r="F851" s="328"/>
      <c r="G851" s="328"/>
      <c r="H851" s="328"/>
      <c r="I851" s="328"/>
      <c r="J851" s="329">
        <v>4000020030007</v>
      </c>
      <c r="K851" s="330"/>
      <c r="L851" s="330"/>
      <c r="M851" s="330"/>
      <c r="N851" s="330"/>
      <c r="O851" s="330"/>
      <c r="P851" s="344" t="s">
        <v>699</v>
      </c>
      <c r="Q851" s="331"/>
      <c r="R851" s="331"/>
      <c r="S851" s="331"/>
      <c r="T851" s="331"/>
      <c r="U851" s="331"/>
      <c r="V851" s="331"/>
      <c r="W851" s="331"/>
      <c r="X851" s="331"/>
      <c r="Y851" s="332">
        <v>0.1</v>
      </c>
      <c r="Z851" s="333"/>
      <c r="AA851" s="333"/>
      <c r="AB851" s="334"/>
      <c r="AC851" s="335" t="s">
        <v>79</v>
      </c>
      <c r="AD851" s="336"/>
      <c r="AE851" s="336"/>
      <c r="AF851" s="336"/>
      <c r="AG851" s="336"/>
      <c r="AH851" s="351" t="s">
        <v>680</v>
      </c>
      <c r="AI851" s="352"/>
      <c r="AJ851" s="352"/>
      <c r="AK851" s="352"/>
      <c r="AL851" s="339" t="s">
        <v>680</v>
      </c>
      <c r="AM851" s="340"/>
      <c r="AN851" s="340"/>
      <c r="AO851" s="341"/>
      <c r="AP851" s="342" t="s">
        <v>680</v>
      </c>
      <c r="AQ851" s="342"/>
      <c r="AR851" s="342"/>
      <c r="AS851" s="342"/>
      <c r="AT851" s="342"/>
      <c r="AU851" s="342"/>
      <c r="AV851" s="342"/>
      <c r="AW851" s="342"/>
      <c r="AX851" s="342"/>
      <c r="AY851">
        <f>COUNTA($C$851)</f>
        <v>1</v>
      </c>
    </row>
    <row r="852" spans="1:51" ht="30" customHeight="1">
      <c r="A852" s="358">
        <v>8</v>
      </c>
      <c r="B852" s="358">
        <v>1</v>
      </c>
      <c r="C852" s="343" t="s">
        <v>718</v>
      </c>
      <c r="D852" s="328"/>
      <c r="E852" s="328"/>
      <c r="F852" s="328"/>
      <c r="G852" s="328"/>
      <c r="H852" s="328"/>
      <c r="I852" s="328"/>
      <c r="J852" s="329">
        <v>8000020040002</v>
      </c>
      <c r="K852" s="330"/>
      <c r="L852" s="330"/>
      <c r="M852" s="330"/>
      <c r="N852" s="330"/>
      <c r="O852" s="330"/>
      <c r="P852" s="344" t="s">
        <v>699</v>
      </c>
      <c r="Q852" s="331"/>
      <c r="R852" s="331"/>
      <c r="S852" s="331"/>
      <c r="T852" s="331"/>
      <c r="U852" s="331"/>
      <c r="V852" s="331"/>
      <c r="W852" s="331"/>
      <c r="X852" s="331"/>
      <c r="Y852" s="332">
        <v>0.1</v>
      </c>
      <c r="Z852" s="333"/>
      <c r="AA852" s="333"/>
      <c r="AB852" s="334"/>
      <c r="AC852" s="335" t="s">
        <v>79</v>
      </c>
      <c r="AD852" s="336"/>
      <c r="AE852" s="336"/>
      <c r="AF852" s="336"/>
      <c r="AG852" s="336"/>
      <c r="AH852" s="351" t="s">
        <v>680</v>
      </c>
      <c r="AI852" s="352"/>
      <c r="AJ852" s="352"/>
      <c r="AK852" s="352"/>
      <c r="AL852" s="339" t="s">
        <v>680</v>
      </c>
      <c r="AM852" s="340"/>
      <c r="AN852" s="340"/>
      <c r="AO852" s="341"/>
      <c r="AP852" s="342" t="s">
        <v>680</v>
      </c>
      <c r="AQ852" s="342"/>
      <c r="AR852" s="342"/>
      <c r="AS852" s="342"/>
      <c r="AT852" s="342"/>
      <c r="AU852" s="342"/>
      <c r="AV852" s="342"/>
      <c r="AW852" s="342"/>
      <c r="AX852" s="342"/>
      <c r="AY852">
        <f>COUNTA($C$852)</f>
        <v>1</v>
      </c>
    </row>
    <row r="853" spans="1:51" ht="30" customHeight="1">
      <c r="A853" s="358">
        <v>9</v>
      </c>
      <c r="B853" s="358">
        <v>1</v>
      </c>
      <c r="C853" s="343" t="s">
        <v>719</v>
      </c>
      <c r="D853" s="328"/>
      <c r="E853" s="328"/>
      <c r="F853" s="328"/>
      <c r="G853" s="328"/>
      <c r="H853" s="328"/>
      <c r="I853" s="328"/>
      <c r="J853" s="329">
        <v>7000020010006</v>
      </c>
      <c r="K853" s="330"/>
      <c r="L853" s="330"/>
      <c r="M853" s="330"/>
      <c r="N853" s="330"/>
      <c r="O853" s="330"/>
      <c r="P853" s="344" t="s">
        <v>699</v>
      </c>
      <c r="Q853" s="331"/>
      <c r="R853" s="331"/>
      <c r="S853" s="331"/>
      <c r="T853" s="331"/>
      <c r="U853" s="331"/>
      <c r="V853" s="331"/>
      <c r="W853" s="331"/>
      <c r="X853" s="331"/>
      <c r="Y853" s="332">
        <v>0.1</v>
      </c>
      <c r="Z853" s="333"/>
      <c r="AA853" s="333"/>
      <c r="AB853" s="334"/>
      <c r="AC853" s="335" t="s">
        <v>79</v>
      </c>
      <c r="AD853" s="336"/>
      <c r="AE853" s="336"/>
      <c r="AF853" s="336"/>
      <c r="AG853" s="336"/>
      <c r="AH853" s="351" t="s">
        <v>680</v>
      </c>
      <c r="AI853" s="352"/>
      <c r="AJ853" s="352"/>
      <c r="AK853" s="352"/>
      <c r="AL853" s="339" t="s">
        <v>680</v>
      </c>
      <c r="AM853" s="340"/>
      <c r="AN853" s="340"/>
      <c r="AO853" s="341"/>
      <c r="AP853" s="342" t="s">
        <v>680</v>
      </c>
      <c r="AQ853" s="342"/>
      <c r="AR853" s="342"/>
      <c r="AS853" s="342"/>
      <c r="AT853" s="342"/>
      <c r="AU853" s="342"/>
      <c r="AV853" s="342"/>
      <c r="AW853" s="342"/>
      <c r="AX853" s="342"/>
      <c r="AY853">
        <f>COUNTA($C$853)</f>
        <v>1</v>
      </c>
    </row>
    <row r="854" spans="1:51" ht="30" customHeight="1">
      <c r="A854" s="358">
        <v>10</v>
      </c>
      <c r="B854" s="358">
        <v>1</v>
      </c>
      <c r="C854" s="343" t="s">
        <v>720</v>
      </c>
      <c r="D854" s="328"/>
      <c r="E854" s="328"/>
      <c r="F854" s="328"/>
      <c r="G854" s="328"/>
      <c r="H854" s="328"/>
      <c r="I854" s="328"/>
      <c r="J854" s="329">
        <v>7000020430005</v>
      </c>
      <c r="K854" s="330"/>
      <c r="L854" s="330"/>
      <c r="M854" s="330"/>
      <c r="N854" s="330"/>
      <c r="O854" s="330"/>
      <c r="P854" s="344" t="s">
        <v>699</v>
      </c>
      <c r="Q854" s="331"/>
      <c r="R854" s="331"/>
      <c r="S854" s="331"/>
      <c r="T854" s="331"/>
      <c r="U854" s="331"/>
      <c r="V854" s="331"/>
      <c r="W854" s="331"/>
      <c r="X854" s="331"/>
      <c r="Y854" s="332">
        <v>0.1</v>
      </c>
      <c r="Z854" s="333"/>
      <c r="AA854" s="333"/>
      <c r="AB854" s="334"/>
      <c r="AC854" s="335" t="s">
        <v>79</v>
      </c>
      <c r="AD854" s="336"/>
      <c r="AE854" s="336"/>
      <c r="AF854" s="336"/>
      <c r="AG854" s="336"/>
      <c r="AH854" s="351" t="s">
        <v>680</v>
      </c>
      <c r="AI854" s="352"/>
      <c r="AJ854" s="352"/>
      <c r="AK854" s="352"/>
      <c r="AL854" s="339" t="s">
        <v>680</v>
      </c>
      <c r="AM854" s="340"/>
      <c r="AN854" s="340"/>
      <c r="AO854" s="341"/>
      <c r="AP854" s="342" t="s">
        <v>680</v>
      </c>
      <c r="AQ854" s="342"/>
      <c r="AR854" s="342"/>
      <c r="AS854" s="342"/>
      <c r="AT854" s="342"/>
      <c r="AU854" s="342"/>
      <c r="AV854" s="342"/>
      <c r="AW854" s="342"/>
      <c r="AX854" s="342"/>
      <c r="AY854">
        <f>COUNTA($C$854)</f>
        <v>1</v>
      </c>
    </row>
    <row r="855" spans="1:51" ht="30" hidden="1" customHeight="1">
      <c r="A855" s="358">
        <v>11</v>
      </c>
      <c r="B855" s="358">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c r="A856" s="358">
        <v>12</v>
      </c>
      <c r="B856" s="358">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c r="A857" s="358">
        <v>13</v>
      </c>
      <c r="B857" s="358">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c r="A858" s="358">
        <v>14</v>
      </c>
      <c r="B858" s="358">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c r="A859" s="358">
        <v>15</v>
      </c>
      <c r="B859" s="358">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c r="A860" s="358">
        <v>16</v>
      </c>
      <c r="B860" s="358">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c r="A861" s="358">
        <v>17</v>
      </c>
      <c r="B861" s="358">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c r="A862" s="358">
        <v>18</v>
      </c>
      <c r="B862" s="358">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c r="A863" s="358">
        <v>19</v>
      </c>
      <c r="B863" s="358">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c r="A864" s="358">
        <v>20</v>
      </c>
      <c r="B864" s="358">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c r="A865" s="358">
        <v>21</v>
      </c>
      <c r="B865" s="358">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c r="A866" s="358">
        <v>22</v>
      </c>
      <c r="B866" s="358">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c r="A867" s="358">
        <v>23</v>
      </c>
      <c r="B867" s="358">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c r="A868" s="358">
        <v>24</v>
      </c>
      <c r="B868" s="358">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c r="A869" s="358">
        <v>25</v>
      </c>
      <c r="B869" s="358">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c r="A870" s="358">
        <v>26</v>
      </c>
      <c r="B870" s="358">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c r="A871" s="358">
        <v>27</v>
      </c>
      <c r="B871" s="358">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c r="A872" s="358">
        <v>28</v>
      </c>
      <c r="B872" s="358">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c r="A873" s="358">
        <v>29</v>
      </c>
      <c r="B873" s="358">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c r="A874" s="358">
        <v>30</v>
      </c>
      <c r="B874" s="358">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45"/>
      <c r="B877" s="345"/>
      <c r="C877" s="345" t="s">
        <v>26</v>
      </c>
      <c r="D877" s="345"/>
      <c r="E877" s="345"/>
      <c r="F877" s="345"/>
      <c r="G877" s="345"/>
      <c r="H877" s="345"/>
      <c r="I877" s="345"/>
      <c r="J877" s="137" t="s">
        <v>219</v>
      </c>
      <c r="K877" s="346"/>
      <c r="L877" s="346"/>
      <c r="M877" s="346"/>
      <c r="N877" s="346"/>
      <c r="O877" s="346"/>
      <c r="P877" s="232" t="s">
        <v>195</v>
      </c>
      <c r="Q877" s="232"/>
      <c r="R877" s="232"/>
      <c r="S877" s="232"/>
      <c r="T877" s="232"/>
      <c r="U877" s="232"/>
      <c r="V877" s="232"/>
      <c r="W877" s="232"/>
      <c r="X877" s="232"/>
      <c r="Y877" s="347" t="s">
        <v>217</v>
      </c>
      <c r="Z877" s="348"/>
      <c r="AA877" s="348"/>
      <c r="AB877" s="348"/>
      <c r="AC877" s="137" t="s">
        <v>253</v>
      </c>
      <c r="AD877" s="137"/>
      <c r="AE877" s="137"/>
      <c r="AF877" s="137"/>
      <c r="AG877" s="137"/>
      <c r="AH877" s="347" t="s">
        <v>279</v>
      </c>
      <c r="AI877" s="345"/>
      <c r="AJ877" s="345"/>
      <c r="AK877" s="345"/>
      <c r="AL877" s="345" t="s">
        <v>21</v>
      </c>
      <c r="AM877" s="345"/>
      <c r="AN877" s="345"/>
      <c r="AO877" s="349"/>
      <c r="AP877" s="350" t="s">
        <v>220</v>
      </c>
      <c r="AQ877" s="350"/>
      <c r="AR877" s="350"/>
      <c r="AS877" s="350"/>
      <c r="AT877" s="350"/>
      <c r="AU877" s="350"/>
      <c r="AV877" s="350"/>
      <c r="AW877" s="350"/>
      <c r="AX877" s="350"/>
      <c r="AY877">
        <f t="shared" ref="AY877:AY878" si="118">$AY$875</f>
        <v>1</v>
      </c>
    </row>
    <row r="878" spans="1:51" ht="30" customHeight="1">
      <c r="A878" s="358">
        <v>1</v>
      </c>
      <c r="B878" s="358">
        <v>1</v>
      </c>
      <c r="C878" s="343" t="s">
        <v>720</v>
      </c>
      <c r="D878" s="328"/>
      <c r="E878" s="328"/>
      <c r="F878" s="328"/>
      <c r="G878" s="328"/>
      <c r="H878" s="328"/>
      <c r="I878" s="328"/>
      <c r="J878" s="329">
        <v>7000020430005</v>
      </c>
      <c r="K878" s="330"/>
      <c r="L878" s="330"/>
      <c r="M878" s="330"/>
      <c r="N878" s="330"/>
      <c r="O878" s="330"/>
      <c r="P878" s="344" t="s">
        <v>698</v>
      </c>
      <c r="Q878" s="331"/>
      <c r="R878" s="331"/>
      <c r="S878" s="331"/>
      <c r="T878" s="331"/>
      <c r="U878" s="331"/>
      <c r="V878" s="331"/>
      <c r="W878" s="331"/>
      <c r="X878" s="331"/>
      <c r="Y878" s="332">
        <v>0.1</v>
      </c>
      <c r="Z878" s="333"/>
      <c r="AA878" s="333"/>
      <c r="AB878" s="334"/>
      <c r="AC878" s="335" t="s">
        <v>79</v>
      </c>
      <c r="AD878" s="336"/>
      <c r="AE878" s="336"/>
      <c r="AF878" s="336"/>
      <c r="AG878" s="336"/>
      <c r="AH878" s="351" t="s">
        <v>680</v>
      </c>
      <c r="AI878" s="352"/>
      <c r="AJ878" s="352"/>
      <c r="AK878" s="352"/>
      <c r="AL878" s="339" t="s">
        <v>680</v>
      </c>
      <c r="AM878" s="340"/>
      <c r="AN878" s="340"/>
      <c r="AO878" s="341"/>
      <c r="AP878" s="342" t="s">
        <v>680</v>
      </c>
      <c r="AQ878" s="342"/>
      <c r="AR878" s="342"/>
      <c r="AS878" s="342"/>
      <c r="AT878" s="342"/>
      <c r="AU878" s="342"/>
      <c r="AV878" s="342"/>
      <c r="AW878" s="342"/>
      <c r="AX878" s="342"/>
      <c r="AY878">
        <f t="shared" si="118"/>
        <v>1</v>
      </c>
    </row>
    <row r="879" spans="1:51" ht="30" customHeight="1">
      <c r="A879" s="358">
        <v>2</v>
      </c>
      <c r="B879" s="358">
        <v>1</v>
      </c>
      <c r="C879" s="343" t="s">
        <v>721</v>
      </c>
      <c r="D879" s="328"/>
      <c r="E879" s="328"/>
      <c r="F879" s="328"/>
      <c r="G879" s="328"/>
      <c r="H879" s="328"/>
      <c r="I879" s="328"/>
      <c r="J879" s="329">
        <v>7000020160008</v>
      </c>
      <c r="K879" s="330"/>
      <c r="L879" s="330"/>
      <c r="M879" s="330"/>
      <c r="N879" s="330"/>
      <c r="O879" s="330"/>
      <c r="P879" s="344" t="s">
        <v>698</v>
      </c>
      <c r="Q879" s="331"/>
      <c r="R879" s="331"/>
      <c r="S879" s="331"/>
      <c r="T879" s="331"/>
      <c r="U879" s="331"/>
      <c r="V879" s="331"/>
      <c r="W879" s="331"/>
      <c r="X879" s="331"/>
      <c r="Y879" s="332">
        <v>0.1</v>
      </c>
      <c r="Z879" s="333"/>
      <c r="AA879" s="333"/>
      <c r="AB879" s="334"/>
      <c r="AC879" s="335" t="s">
        <v>79</v>
      </c>
      <c r="AD879" s="336"/>
      <c r="AE879" s="336"/>
      <c r="AF879" s="336"/>
      <c r="AG879" s="336"/>
      <c r="AH879" s="351" t="s">
        <v>680</v>
      </c>
      <c r="AI879" s="352"/>
      <c r="AJ879" s="352"/>
      <c r="AK879" s="352"/>
      <c r="AL879" s="339" t="s">
        <v>680</v>
      </c>
      <c r="AM879" s="340"/>
      <c r="AN879" s="340"/>
      <c r="AO879" s="341"/>
      <c r="AP879" s="342" t="s">
        <v>680</v>
      </c>
      <c r="AQ879" s="342"/>
      <c r="AR879" s="342"/>
      <c r="AS879" s="342"/>
      <c r="AT879" s="342"/>
      <c r="AU879" s="342"/>
      <c r="AV879" s="342"/>
      <c r="AW879" s="342"/>
      <c r="AX879" s="342"/>
      <c r="AY879">
        <f>COUNTA($C$879)</f>
        <v>1</v>
      </c>
    </row>
    <row r="880" spans="1:51" ht="30" customHeight="1">
      <c r="A880" s="358">
        <v>3</v>
      </c>
      <c r="B880" s="358">
        <v>1</v>
      </c>
      <c r="C880" s="343" t="s">
        <v>722</v>
      </c>
      <c r="D880" s="328"/>
      <c r="E880" s="328"/>
      <c r="F880" s="328"/>
      <c r="G880" s="328"/>
      <c r="H880" s="328"/>
      <c r="I880" s="328"/>
      <c r="J880" s="329">
        <v>4000020270008</v>
      </c>
      <c r="K880" s="330"/>
      <c r="L880" s="330"/>
      <c r="M880" s="330"/>
      <c r="N880" s="330"/>
      <c r="O880" s="330"/>
      <c r="P880" s="344" t="s">
        <v>698</v>
      </c>
      <c r="Q880" s="331"/>
      <c r="R880" s="331"/>
      <c r="S880" s="331"/>
      <c r="T880" s="331"/>
      <c r="U880" s="331"/>
      <c r="V880" s="331"/>
      <c r="W880" s="331"/>
      <c r="X880" s="331"/>
      <c r="Y880" s="332">
        <v>0.1</v>
      </c>
      <c r="Z880" s="333"/>
      <c r="AA880" s="333"/>
      <c r="AB880" s="334"/>
      <c r="AC880" s="335" t="s">
        <v>79</v>
      </c>
      <c r="AD880" s="336"/>
      <c r="AE880" s="336"/>
      <c r="AF880" s="336"/>
      <c r="AG880" s="336"/>
      <c r="AH880" s="351" t="s">
        <v>680</v>
      </c>
      <c r="AI880" s="352"/>
      <c r="AJ880" s="352"/>
      <c r="AK880" s="352"/>
      <c r="AL880" s="339" t="s">
        <v>680</v>
      </c>
      <c r="AM880" s="340"/>
      <c r="AN880" s="340"/>
      <c r="AO880" s="341"/>
      <c r="AP880" s="342" t="s">
        <v>680</v>
      </c>
      <c r="AQ880" s="342"/>
      <c r="AR880" s="342"/>
      <c r="AS880" s="342"/>
      <c r="AT880" s="342"/>
      <c r="AU880" s="342"/>
      <c r="AV880" s="342"/>
      <c r="AW880" s="342"/>
      <c r="AX880" s="342"/>
      <c r="AY880">
        <f>COUNTA($C$880)</f>
        <v>1</v>
      </c>
    </row>
    <row r="881" spans="1:51" ht="30" customHeight="1">
      <c r="A881" s="358">
        <v>4</v>
      </c>
      <c r="B881" s="358">
        <v>1</v>
      </c>
      <c r="C881" s="343" t="s">
        <v>723</v>
      </c>
      <c r="D881" s="328"/>
      <c r="E881" s="328"/>
      <c r="F881" s="328"/>
      <c r="G881" s="328"/>
      <c r="H881" s="328"/>
      <c r="I881" s="328"/>
      <c r="J881" s="329">
        <v>2000020350001</v>
      </c>
      <c r="K881" s="330"/>
      <c r="L881" s="330"/>
      <c r="M881" s="330"/>
      <c r="N881" s="330"/>
      <c r="O881" s="330"/>
      <c r="P881" s="344" t="s">
        <v>698</v>
      </c>
      <c r="Q881" s="331"/>
      <c r="R881" s="331"/>
      <c r="S881" s="331"/>
      <c r="T881" s="331"/>
      <c r="U881" s="331"/>
      <c r="V881" s="331"/>
      <c r="W881" s="331"/>
      <c r="X881" s="331"/>
      <c r="Y881" s="332">
        <v>0.1</v>
      </c>
      <c r="Z881" s="333"/>
      <c r="AA881" s="333"/>
      <c r="AB881" s="334"/>
      <c r="AC881" s="335" t="s">
        <v>79</v>
      </c>
      <c r="AD881" s="336"/>
      <c r="AE881" s="336"/>
      <c r="AF881" s="336"/>
      <c r="AG881" s="336"/>
      <c r="AH881" s="351" t="s">
        <v>680</v>
      </c>
      <c r="AI881" s="352"/>
      <c r="AJ881" s="352"/>
      <c r="AK881" s="352"/>
      <c r="AL881" s="339" t="s">
        <v>680</v>
      </c>
      <c r="AM881" s="340"/>
      <c r="AN881" s="340"/>
      <c r="AO881" s="341"/>
      <c r="AP881" s="342" t="s">
        <v>680</v>
      </c>
      <c r="AQ881" s="342"/>
      <c r="AR881" s="342"/>
      <c r="AS881" s="342"/>
      <c r="AT881" s="342"/>
      <c r="AU881" s="342"/>
      <c r="AV881" s="342"/>
      <c r="AW881" s="342"/>
      <c r="AX881" s="342"/>
      <c r="AY881">
        <f>COUNTA($C$881)</f>
        <v>1</v>
      </c>
    </row>
    <row r="882" spans="1:51" ht="30" customHeight="1">
      <c r="A882" s="358">
        <v>5</v>
      </c>
      <c r="B882" s="358">
        <v>1</v>
      </c>
      <c r="C882" s="343" t="s">
        <v>712</v>
      </c>
      <c r="D882" s="328"/>
      <c r="E882" s="328"/>
      <c r="F882" s="328"/>
      <c r="G882" s="328"/>
      <c r="H882" s="328"/>
      <c r="I882" s="328"/>
      <c r="J882" s="329">
        <v>1000020230006</v>
      </c>
      <c r="K882" s="330"/>
      <c r="L882" s="330"/>
      <c r="M882" s="330"/>
      <c r="N882" s="330"/>
      <c r="O882" s="330"/>
      <c r="P882" s="344" t="s">
        <v>698</v>
      </c>
      <c r="Q882" s="331"/>
      <c r="R882" s="331"/>
      <c r="S882" s="331"/>
      <c r="T882" s="331"/>
      <c r="U882" s="331"/>
      <c r="V882" s="331"/>
      <c r="W882" s="331"/>
      <c r="X882" s="331"/>
      <c r="Y882" s="332">
        <v>0.1</v>
      </c>
      <c r="Z882" s="333"/>
      <c r="AA882" s="333"/>
      <c r="AB882" s="334"/>
      <c r="AC882" s="335" t="s">
        <v>79</v>
      </c>
      <c r="AD882" s="336"/>
      <c r="AE882" s="336"/>
      <c r="AF882" s="336"/>
      <c r="AG882" s="336"/>
      <c r="AH882" s="351" t="s">
        <v>680</v>
      </c>
      <c r="AI882" s="352"/>
      <c r="AJ882" s="352"/>
      <c r="AK882" s="352"/>
      <c r="AL882" s="339" t="s">
        <v>680</v>
      </c>
      <c r="AM882" s="340"/>
      <c r="AN882" s="340"/>
      <c r="AO882" s="341"/>
      <c r="AP882" s="342" t="s">
        <v>680</v>
      </c>
      <c r="AQ882" s="342"/>
      <c r="AR882" s="342"/>
      <c r="AS882" s="342"/>
      <c r="AT882" s="342"/>
      <c r="AU882" s="342"/>
      <c r="AV882" s="342"/>
      <c r="AW882" s="342"/>
      <c r="AX882" s="342"/>
      <c r="AY882">
        <f>COUNTA($C$882)</f>
        <v>1</v>
      </c>
    </row>
    <row r="883" spans="1:51" ht="30" customHeight="1">
      <c r="A883" s="358">
        <v>6</v>
      </c>
      <c r="B883" s="358">
        <v>1</v>
      </c>
      <c r="C883" s="343" t="s">
        <v>719</v>
      </c>
      <c r="D883" s="328"/>
      <c r="E883" s="328"/>
      <c r="F883" s="328"/>
      <c r="G883" s="328"/>
      <c r="H883" s="328"/>
      <c r="I883" s="328"/>
      <c r="J883" s="329">
        <v>7000020010006</v>
      </c>
      <c r="K883" s="330"/>
      <c r="L883" s="330"/>
      <c r="M883" s="330"/>
      <c r="N883" s="330"/>
      <c r="O883" s="330"/>
      <c r="P883" s="344" t="s">
        <v>698</v>
      </c>
      <c r="Q883" s="331"/>
      <c r="R883" s="331"/>
      <c r="S883" s="331"/>
      <c r="T883" s="331"/>
      <c r="U883" s="331"/>
      <c r="V883" s="331"/>
      <c r="W883" s="331"/>
      <c r="X883" s="331"/>
      <c r="Y883" s="332">
        <v>0.1</v>
      </c>
      <c r="Z883" s="333"/>
      <c r="AA883" s="333"/>
      <c r="AB883" s="334"/>
      <c r="AC883" s="335" t="s">
        <v>79</v>
      </c>
      <c r="AD883" s="336"/>
      <c r="AE883" s="336"/>
      <c r="AF883" s="336"/>
      <c r="AG883" s="336"/>
      <c r="AH883" s="351" t="s">
        <v>680</v>
      </c>
      <c r="AI883" s="352"/>
      <c r="AJ883" s="352"/>
      <c r="AK883" s="352"/>
      <c r="AL883" s="339" t="s">
        <v>680</v>
      </c>
      <c r="AM883" s="340"/>
      <c r="AN883" s="340"/>
      <c r="AO883" s="341"/>
      <c r="AP883" s="342" t="s">
        <v>680</v>
      </c>
      <c r="AQ883" s="342"/>
      <c r="AR883" s="342"/>
      <c r="AS883" s="342"/>
      <c r="AT883" s="342"/>
      <c r="AU883" s="342"/>
      <c r="AV883" s="342"/>
      <c r="AW883" s="342"/>
      <c r="AX883" s="342"/>
      <c r="AY883">
        <f>COUNTA($C$883)</f>
        <v>1</v>
      </c>
    </row>
    <row r="884" spans="1:51" ht="30" customHeight="1">
      <c r="A884" s="358">
        <v>7</v>
      </c>
      <c r="B884" s="358">
        <v>1</v>
      </c>
      <c r="C884" s="343" t="s">
        <v>724</v>
      </c>
      <c r="D884" s="328"/>
      <c r="E884" s="328"/>
      <c r="F884" s="328"/>
      <c r="G884" s="328"/>
      <c r="H884" s="328"/>
      <c r="I884" s="328"/>
      <c r="J884" s="329">
        <v>8000020130001</v>
      </c>
      <c r="K884" s="330"/>
      <c r="L884" s="330"/>
      <c r="M884" s="330"/>
      <c r="N884" s="330"/>
      <c r="O884" s="330"/>
      <c r="P884" s="344" t="s">
        <v>698</v>
      </c>
      <c r="Q884" s="331"/>
      <c r="R884" s="331"/>
      <c r="S884" s="331"/>
      <c r="T884" s="331"/>
      <c r="U884" s="331"/>
      <c r="V884" s="331"/>
      <c r="W884" s="331"/>
      <c r="X884" s="331"/>
      <c r="Y884" s="332">
        <v>0.1</v>
      </c>
      <c r="Z884" s="333"/>
      <c r="AA884" s="333"/>
      <c r="AB884" s="334"/>
      <c r="AC884" s="335" t="s">
        <v>79</v>
      </c>
      <c r="AD884" s="336"/>
      <c r="AE884" s="336"/>
      <c r="AF884" s="336"/>
      <c r="AG884" s="336"/>
      <c r="AH884" s="351" t="s">
        <v>680</v>
      </c>
      <c r="AI884" s="352"/>
      <c r="AJ884" s="352"/>
      <c r="AK884" s="352"/>
      <c r="AL884" s="339" t="s">
        <v>680</v>
      </c>
      <c r="AM884" s="340"/>
      <c r="AN884" s="340"/>
      <c r="AO884" s="341"/>
      <c r="AP884" s="342" t="s">
        <v>680</v>
      </c>
      <c r="AQ884" s="342"/>
      <c r="AR884" s="342"/>
      <c r="AS884" s="342"/>
      <c r="AT884" s="342"/>
      <c r="AU884" s="342"/>
      <c r="AV884" s="342"/>
      <c r="AW884" s="342"/>
      <c r="AX884" s="342"/>
      <c r="AY884">
        <f>COUNTA($C$884)</f>
        <v>1</v>
      </c>
    </row>
    <row r="885" spans="1:51" ht="30" customHeight="1">
      <c r="A885" s="358">
        <v>8</v>
      </c>
      <c r="B885" s="358">
        <v>1</v>
      </c>
      <c r="C885" s="343" t="s">
        <v>716</v>
      </c>
      <c r="D885" s="328"/>
      <c r="E885" s="328"/>
      <c r="F885" s="328"/>
      <c r="G885" s="328"/>
      <c r="H885" s="328"/>
      <c r="I885" s="328"/>
      <c r="J885" s="329">
        <v>7000020340006</v>
      </c>
      <c r="K885" s="330"/>
      <c r="L885" s="330"/>
      <c r="M885" s="330"/>
      <c r="N885" s="330"/>
      <c r="O885" s="330"/>
      <c r="P885" s="344" t="s">
        <v>698</v>
      </c>
      <c r="Q885" s="331"/>
      <c r="R885" s="331"/>
      <c r="S885" s="331"/>
      <c r="T885" s="331"/>
      <c r="U885" s="331"/>
      <c r="V885" s="331"/>
      <c r="W885" s="331"/>
      <c r="X885" s="331"/>
      <c r="Y885" s="332">
        <v>0</v>
      </c>
      <c r="Z885" s="333"/>
      <c r="AA885" s="333"/>
      <c r="AB885" s="334"/>
      <c r="AC885" s="335" t="s">
        <v>79</v>
      </c>
      <c r="AD885" s="336"/>
      <c r="AE885" s="336"/>
      <c r="AF885" s="336"/>
      <c r="AG885" s="336"/>
      <c r="AH885" s="351" t="s">
        <v>680</v>
      </c>
      <c r="AI885" s="352"/>
      <c r="AJ885" s="352"/>
      <c r="AK885" s="352"/>
      <c r="AL885" s="339" t="s">
        <v>680</v>
      </c>
      <c r="AM885" s="340"/>
      <c r="AN885" s="340"/>
      <c r="AO885" s="341"/>
      <c r="AP885" s="342" t="s">
        <v>680</v>
      </c>
      <c r="AQ885" s="342"/>
      <c r="AR885" s="342"/>
      <c r="AS885" s="342"/>
      <c r="AT885" s="342"/>
      <c r="AU885" s="342"/>
      <c r="AV885" s="342"/>
      <c r="AW885" s="342"/>
      <c r="AX885" s="342"/>
      <c r="AY885">
        <f>COUNTA($C$885)</f>
        <v>1</v>
      </c>
    </row>
    <row r="886" spans="1:51" ht="30" customHeight="1">
      <c r="A886" s="358">
        <v>9</v>
      </c>
      <c r="B886" s="358">
        <v>1</v>
      </c>
      <c r="C886" s="343" t="s">
        <v>725</v>
      </c>
      <c r="D886" s="328"/>
      <c r="E886" s="328"/>
      <c r="F886" s="328"/>
      <c r="G886" s="328"/>
      <c r="H886" s="328"/>
      <c r="I886" s="328"/>
      <c r="J886" s="329">
        <v>4000020360007</v>
      </c>
      <c r="K886" s="330"/>
      <c r="L886" s="330"/>
      <c r="M886" s="330"/>
      <c r="N886" s="330"/>
      <c r="O886" s="330"/>
      <c r="P886" s="344" t="s">
        <v>698</v>
      </c>
      <c r="Q886" s="331"/>
      <c r="R886" s="331"/>
      <c r="S886" s="331"/>
      <c r="T886" s="331"/>
      <c r="U886" s="331"/>
      <c r="V886" s="331"/>
      <c r="W886" s="331"/>
      <c r="X886" s="331"/>
      <c r="Y886" s="332">
        <v>0</v>
      </c>
      <c r="Z886" s="333"/>
      <c r="AA886" s="333"/>
      <c r="AB886" s="334"/>
      <c r="AC886" s="335" t="s">
        <v>79</v>
      </c>
      <c r="AD886" s="336"/>
      <c r="AE886" s="336"/>
      <c r="AF886" s="336"/>
      <c r="AG886" s="336"/>
      <c r="AH886" s="351" t="s">
        <v>680</v>
      </c>
      <c r="AI886" s="352"/>
      <c r="AJ886" s="352"/>
      <c r="AK886" s="352"/>
      <c r="AL886" s="339" t="s">
        <v>680</v>
      </c>
      <c r="AM886" s="340"/>
      <c r="AN886" s="340"/>
      <c r="AO886" s="341"/>
      <c r="AP886" s="342" t="s">
        <v>680</v>
      </c>
      <c r="AQ886" s="342"/>
      <c r="AR886" s="342"/>
      <c r="AS886" s="342"/>
      <c r="AT886" s="342"/>
      <c r="AU886" s="342"/>
      <c r="AV886" s="342"/>
      <c r="AW886" s="342"/>
      <c r="AX886" s="342"/>
      <c r="AY886">
        <f>COUNTA($C$886)</f>
        <v>1</v>
      </c>
    </row>
    <row r="887" spans="1:51" ht="30" customHeight="1">
      <c r="A887" s="358">
        <v>10</v>
      </c>
      <c r="B887" s="358">
        <v>1</v>
      </c>
      <c r="C887" s="343" t="s">
        <v>726</v>
      </c>
      <c r="D887" s="328"/>
      <c r="E887" s="328"/>
      <c r="F887" s="328"/>
      <c r="G887" s="328"/>
      <c r="H887" s="328"/>
      <c r="I887" s="328"/>
      <c r="J887" s="329">
        <v>6000020400009</v>
      </c>
      <c r="K887" s="330"/>
      <c r="L887" s="330"/>
      <c r="M887" s="330"/>
      <c r="N887" s="330"/>
      <c r="O887" s="330"/>
      <c r="P887" s="344" t="s">
        <v>698</v>
      </c>
      <c r="Q887" s="331"/>
      <c r="R887" s="331"/>
      <c r="S887" s="331"/>
      <c r="T887" s="331"/>
      <c r="U887" s="331"/>
      <c r="V887" s="331"/>
      <c r="W887" s="331"/>
      <c r="X887" s="331"/>
      <c r="Y887" s="332">
        <v>0</v>
      </c>
      <c r="Z887" s="333"/>
      <c r="AA887" s="333"/>
      <c r="AB887" s="334"/>
      <c r="AC887" s="335" t="s">
        <v>79</v>
      </c>
      <c r="AD887" s="336"/>
      <c r="AE887" s="336"/>
      <c r="AF887" s="336"/>
      <c r="AG887" s="336"/>
      <c r="AH887" s="351" t="s">
        <v>680</v>
      </c>
      <c r="AI887" s="352"/>
      <c r="AJ887" s="352"/>
      <c r="AK887" s="352"/>
      <c r="AL887" s="339" t="s">
        <v>680</v>
      </c>
      <c r="AM887" s="340"/>
      <c r="AN887" s="340"/>
      <c r="AO887" s="341"/>
      <c r="AP887" s="342" t="s">
        <v>680</v>
      </c>
      <c r="AQ887" s="342"/>
      <c r="AR887" s="342"/>
      <c r="AS887" s="342"/>
      <c r="AT887" s="342"/>
      <c r="AU887" s="342"/>
      <c r="AV887" s="342"/>
      <c r="AW887" s="342"/>
      <c r="AX887" s="342"/>
      <c r="AY887">
        <f>COUNTA($C$887)</f>
        <v>1</v>
      </c>
    </row>
    <row r="888" spans="1:51" ht="30" hidden="1" customHeight="1">
      <c r="A888" s="358">
        <v>11</v>
      </c>
      <c r="B888" s="358">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c r="A889" s="358">
        <v>12</v>
      </c>
      <c r="B889" s="358">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c r="A890" s="358">
        <v>13</v>
      </c>
      <c r="B890" s="358">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c r="A891" s="358">
        <v>14</v>
      </c>
      <c r="B891" s="358">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c r="A892" s="358">
        <v>15</v>
      </c>
      <c r="B892" s="358">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c r="A893" s="358">
        <v>16</v>
      </c>
      <c r="B893" s="358">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c r="A894" s="358">
        <v>17</v>
      </c>
      <c r="B894" s="358">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c r="A895" s="358">
        <v>18</v>
      </c>
      <c r="B895" s="358">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c r="A896" s="358">
        <v>19</v>
      </c>
      <c r="B896" s="358">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c r="A897" s="358">
        <v>20</v>
      </c>
      <c r="B897" s="358">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c r="A898" s="358">
        <v>21</v>
      </c>
      <c r="B898" s="358">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c r="A899" s="358">
        <v>22</v>
      </c>
      <c r="B899" s="358">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c r="A900" s="358">
        <v>23</v>
      </c>
      <c r="B900" s="358">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c r="A901" s="358">
        <v>24</v>
      </c>
      <c r="B901" s="358">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c r="A902" s="358">
        <v>25</v>
      </c>
      <c r="B902" s="358">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c r="A903" s="358">
        <v>26</v>
      </c>
      <c r="B903" s="358">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c r="A904" s="358">
        <v>27</v>
      </c>
      <c r="B904" s="358">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c r="A905" s="358">
        <v>28</v>
      </c>
      <c r="B905" s="358">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c r="A906" s="358">
        <v>29</v>
      </c>
      <c r="B906" s="358">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c r="A907" s="358">
        <v>30</v>
      </c>
      <c r="B907" s="358">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45"/>
      <c r="B910" s="345"/>
      <c r="C910" s="345" t="s">
        <v>26</v>
      </c>
      <c r="D910" s="345"/>
      <c r="E910" s="345"/>
      <c r="F910" s="345"/>
      <c r="G910" s="345"/>
      <c r="H910" s="345"/>
      <c r="I910" s="345"/>
      <c r="J910" s="137" t="s">
        <v>219</v>
      </c>
      <c r="K910" s="346"/>
      <c r="L910" s="346"/>
      <c r="M910" s="346"/>
      <c r="N910" s="346"/>
      <c r="O910" s="346"/>
      <c r="P910" s="232" t="s">
        <v>195</v>
      </c>
      <c r="Q910" s="232"/>
      <c r="R910" s="232"/>
      <c r="S910" s="232"/>
      <c r="T910" s="232"/>
      <c r="U910" s="232"/>
      <c r="V910" s="232"/>
      <c r="W910" s="232"/>
      <c r="X910" s="232"/>
      <c r="Y910" s="347" t="s">
        <v>217</v>
      </c>
      <c r="Z910" s="348"/>
      <c r="AA910" s="348"/>
      <c r="AB910" s="348"/>
      <c r="AC910" s="137" t="s">
        <v>253</v>
      </c>
      <c r="AD910" s="137"/>
      <c r="AE910" s="137"/>
      <c r="AF910" s="137"/>
      <c r="AG910" s="137"/>
      <c r="AH910" s="347" t="s">
        <v>279</v>
      </c>
      <c r="AI910" s="345"/>
      <c r="AJ910" s="345"/>
      <c r="AK910" s="345"/>
      <c r="AL910" s="345" t="s">
        <v>21</v>
      </c>
      <c r="AM910" s="345"/>
      <c r="AN910" s="345"/>
      <c r="AO910" s="349"/>
      <c r="AP910" s="350" t="s">
        <v>220</v>
      </c>
      <c r="AQ910" s="350"/>
      <c r="AR910" s="350"/>
      <c r="AS910" s="350"/>
      <c r="AT910" s="350"/>
      <c r="AU910" s="350"/>
      <c r="AV910" s="350"/>
      <c r="AW910" s="350"/>
      <c r="AX910" s="350"/>
      <c r="AY910">
        <f t="shared" ref="AY910:AY911" si="119">$AY$908</f>
        <v>1</v>
      </c>
    </row>
    <row r="911" spans="1:51" ht="30" customHeight="1">
      <c r="A911" s="358">
        <v>1</v>
      </c>
      <c r="B911" s="358">
        <v>1</v>
      </c>
      <c r="C911" s="343" t="s">
        <v>727</v>
      </c>
      <c r="D911" s="328"/>
      <c r="E911" s="328"/>
      <c r="F911" s="328"/>
      <c r="G911" s="328"/>
      <c r="H911" s="328"/>
      <c r="I911" s="328"/>
      <c r="J911" s="329">
        <v>1000020380008</v>
      </c>
      <c r="K911" s="330"/>
      <c r="L911" s="330"/>
      <c r="M911" s="330"/>
      <c r="N911" s="330"/>
      <c r="O911" s="330"/>
      <c r="P911" s="344" t="s">
        <v>697</v>
      </c>
      <c r="Q911" s="331"/>
      <c r="R911" s="331"/>
      <c r="S911" s="331"/>
      <c r="T911" s="331"/>
      <c r="U911" s="331"/>
      <c r="V911" s="331"/>
      <c r="W911" s="331"/>
      <c r="X911" s="331"/>
      <c r="Y911" s="332">
        <v>2.1</v>
      </c>
      <c r="Z911" s="333"/>
      <c r="AA911" s="333"/>
      <c r="AB911" s="334"/>
      <c r="AC911" s="335" t="s">
        <v>79</v>
      </c>
      <c r="AD911" s="336"/>
      <c r="AE911" s="336"/>
      <c r="AF911" s="336"/>
      <c r="AG911" s="336"/>
      <c r="AH911" s="351" t="s">
        <v>680</v>
      </c>
      <c r="AI911" s="352"/>
      <c r="AJ911" s="352"/>
      <c r="AK911" s="352"/>
      <c r="AL911" s="339" t="s">
        <v>680</v>
      </c>
      <c r="AM911" s="340"/>
      <c r="AN911" s="340"/>
      <c r="AO911" s="341"/>
      <c r="AP911" s="342" t="s">
        <v>680</v>
      </c>
      <c r="AQ911" s="342"/>
      <c r="AR911" s="342"/>
      <c r="AS911" s="342"/>
      <c r="AT911" s="342"/>
      <c r="AU911" s="342"/>
      <c r="AV911" s="342"/>
      <c r="AW911" s="342"/>
      <c r="AX911" s="342"/>
      <c r="AY911">
        <f t="shared" si="119"/>
        <v>1</v>
      </c>
    </row>
    <row r="912" spans="1:51" ht="30" customHeight="1">
      <c r="A912" s="358">
        <v>2</v>
      </c>
      <c r="B912" s="358">
        <v>1</v>
      </c>
      <c r="C912" s="343" t="s">
        <v>728</v>
      </c>
      <c r="D912" s="328"/>
      <c r="E912" s="328"/>
      <c r="F912" s="328"/>
      <c r="G912" s="328"/>
      <c r="H912" s="328"/>
      <c r="I912" s="328"/>
      <c r="J912" s="329">
        <v>1000020200000</v>
      </c>
      <c r="K912" s="330"/>
      <c r="L912" s="330"/>
      <c r="M912" s="330"/>
      <c r="N912" s="330"/>
      <c r="O912" s="330"/>
      <c r="P912" s="344" t="s">
        <v>697</v>
      </c>
      <c r="Q912" s="331"/>
      <c r="R912" s="331"/>
      <c r="S912" s="331"/>
      <c r="T912" s="331"/>
      <c r="U912" s="331"/>
      <c r="V912" s="331"/>
      <c r="W912" s="331"/>
      <c r="X912" s="331"/>
      <c r="Y912" s="332">
        <v>1.9</v>
      </c>
      <c r="Z912" s="333"/>
      <c r="AA912" s="333"/>
      <c r="AB912" s="334"/>
      <c r="AC912" s="335" t="s">
        <v>79</v>
      </c>
      <c r="AD912" s="336"/>
      <c r="AE912" s="336"/>
      <c r="AF912" s="336"/>
      <c r="AG912" s="336"/>
      <c r="AH912" s="351" t="s">
        <v>680</v>
      </c>
      <c r="AI912" s="352"/>
      <c r="AJ912" s="352"/>
      <c r="AK912" s="352"/>
      <c r="AL912" s="339" t="s">
        <v>680</v>
      </c>
      <c r="AM912" s="340"/>
      <c r="AN912" s="340"/>
      <c r="AO912" s="341"/>
      <c r="AP912" s="342" t="s">
        <v>680</v>
      </c>
      <c r="AQ912" s="342"/>
      <c r="AR912" s="342"/>
      <c r="AS912" s="342"/>
      <c r="AT912" s="342"/>
      <c r="AU912" s="342"/>
      <c r="AV912" s="342"/>
      <c r="AW912" s="342"/>
      <c r="AX912" s="342"/>
      <c r="AY912">
        <f>COUNTA($C$912)</f>
        <v>1</v>
      </c>
    </row>
    <row r="913" spans="1:51" ht="30" customHeight="1">
      <c r="A913" s="358">
        <v>3</v>
      </c>
      <c r="B913" s="358">
        <v>1</v>
      </c>
      <c r="C913" s="343" t="s">
        <v>720</v>
      </c>
      <c r="D913" s="328"/>
      <c r="E913" s="328"/>
      <c r="F913" s="328"/>
      <c r="G913" s="328"/>
      <c r="H913" s="328"/>
      <c r="I913" s="328"/>
      <c r="J913" s="329">
        <v>7000020430005</v>
      </c>
      <c r="K913" s="330"/>
      <c r="L913" s="330"/>
      <c r="M913" s="330"/>
      <c r="N913" s="330"/>
      <c r="O913" s="330"/>
      <c r="P913" s="344" t="s">
        <v>697</v>
      </c>
      <c r="Q913" s="331"/>
      <c r="R913" s="331"/>
      <c r="S913" s="331"/>
      <c r="T913" s="331"/>
      <c r="U913" s="331"/>
      <c r="V913" s="331"/>
      <c r="W913" s="331"/>
      <c r="X913" s="331"/>
      <c r="Y913" s="332">
        <v>1.5</v>
      </c>
      <c r="Z913" s="333"/>
      <c r="AA913" s="333"/>
      <c r="AB913" s="334"/>
      <c r="AC913" s="335" t="s">
        <v>79</v>
      </c>
      <c r="AD913" s="336"/>
      <c r="AE913" s="336"/>
      <c r="AF913" s="336"/>
      <c r="AG913" s="336"/>
      <c r="AH913" s="351" t="s">
        <v>680</v>
      </c>
      <c r="AI913" s="352"/>
      <c r="AJ913" s="352"/>
      <c r="AK913" s="352"/>
      <c r="AL913" s="339" t="s">
        <v>680</v>
      </c>
      <c r="AM913" s="340"/>
      <c r="AN913" s="340"/>
      <c r="AO913" s="341"/>
      <c r="AP913" s="342" t="s">
        <v>680</v>
      </c>
      <c r="AQ913" s="342"/>
      <c r="AR913" s="342"/>
      <c r="AS913" s="342"/>
      <c r="AT913" s="342"/>
      <c r="AU913" s="342"/>
      <c r="AV913" s="342"/>
      <c r="AW913" s="342"/>
      <c r="AX913" s="342"/>
      <c r="AY913">
        <f>COUNTA($C$913)</f>
        <v>1</v>
      </c>
    </row>
    <row r="914" spans="1:51" ht="30" customHeight="1">
      <c r="A914" s="358">
        <v>4</v>
      </c>
      <c r="B914" s="358">
        <v>1</v>
      </c>
      <c r="C914" s="343" t="s">
        <v>729</v>
      </c>
      <c r="D914" s="328"/>
      <c r="E914" s="328"/>
      <c r="F914" s="328"/>
      <c r="G914" s="328"/>
      <c r="H914" s="328"/>
      <c r="I914" s="328"/>
      <c r="J914" s="329">
        <v>1000020290009</v>
      </c>
      <c r="K914" s="330"/>
      <c r="L914" s="330"/>
      <c r="M914" s="330"/>
      <c r="N914" s="330"/>
      <c r="O914" s="330"/>
      <c r="P914" s="344" t="s">
        <v>697</v>
      </c>
      <c r="Q914" s="331"/>
      <c r="R914" s="331"/>
      <c r="S914" s="331"/>
      <c r="T914" s="331"/>
      <c r="U914" s="331"/>
      <c r="V914" s="331"/>
      <c r="W914" s="331"/>
      <c r="X914" s="331"/>
      <c r="Y914" s="332">
        <v>0.7</v>
      </c>
      <c r="Z914" s="333"/>
      <c r="AA914" s="333"/>
      <c r="AB914" s="334"/>
      <c r="AC914" s="335" t="s">
        <v>79</v>
      </c>
      <c r="AD914" s="336"/>
      <c r="AE914" s="336"/>
      <c r="AF914" s="336"/>
      <c r="AG914" s="336"/>
      <c r="AH914" s="351" t="s">
        <v>680</v>
      </c>
      <c r="AI914" s="352"/>
      <c r="AJ914" s="352"/>
      <c r="AK914" s="352"/>
      <c r="AL914" s="339" t="s">
        <v>680</v>
      </c>
      <c r="AM914" s="340"/>
      <c r="AN914" s="340"/>
      <c r="AO914" s="341"/>
      <c r="AP914" s="342" t="s">
        <v>680</v>
      </c>
      <c r="AQ914" s="342"/>
      <c r="AR914" s="342"/>
      <c r="AS914" s="342"/>
      <c r="AT914" s="342"/>
      <c r="AU914" s="342"/>
      <c r="AV914" s="342"/>
      <c r="AW914" s="342"/>
      <c r="AX914" s="342"/>
      <c r="AY914">
        <f>COUNTA($C$914)</f>
        <v>1</v>
      </c>
    </row>
    <row r="915" spans="1:51" ht="30" customHeight="1">
      <c r="A915" s="358">
        <v>5</v>
      </c>
      <c r="B915" s="358">
        <v>1</v>
      </c>
      <c r="C915" s="343" t="s">
        <v>721</v>
      </c>
      <c r="D915" s="328"/>
      <c r="E915" s="328"/>
      <c r="F915" s="328"/>
      <c r="G915" s="328"/>
      <c r="H915" s="328"/>
      <c r="I915" s="328"/>
      <c r="J915" s="329">
        <v>7000020160008</v>
      </c>
      <c r="K915" s="330"/>
      <c r="L915" s="330"/>
      <c r="M915" s="330"/>
      <c r="N915" s="330"/>
      <c r="O915" s="330"/>
      <c r="P915" s="344" t="s">
        <v>697</v>
      </c>
      <c r="Q915" s="331"/>
      <c r="R915" s="331"/>
      <c r="S915" s="331"/>
      <c r="T915" s="331"/>
      <c r="U915" s="331"/>
      <c r="V915" s="331"/>
      <c r="W915" s="331"/>
      <c r="X915" s="331"/>
      <c r="Y915" s="332">
        <v>0.7</v>
      </c>
      <c r="Z915" s="333"/>
      <c r="AA915" s="333"/>
      <c r="AB915" s="334"/>
      <c r="AC915" s="335" t="s">
        <v>79</v>
      </c>
      <c r="AD915" s="336"/>
      <c r="AE915" s="336"/>
      <c r="AF915" s="336"/>
      <c r="AG915" s="336"/>
      <c r="AH915" s="351" t="s">
        <v>680</v>
      </c>
      <c r="AI915" s="352"/>
      <c r="AJ915" s="352"/>
      <c r="AK915" s="352"/>
      <c r="AL915" s="339" t="s">
        <v>680</v>
      </c>
      <c r="AM915" s="340"/>
      <c r="AN915" s="340"/>
      <c r="AO915" s="341"/>
      <c r="AP915" s="342" t="s">
        <v>680</v>
      </c>
      <c r="AQ915" s="342"/>
      <c r="AR915" s="342"/>
      <c r="AS915" s="342"/>
      <c r="AT915" s="342"/>
      <c r="AU915" s="342"/>
      <c r="AV915" s="342"/>
      <c r="AW915" s="342"/>
      <c r="AX915" s="342"/>
      <c r="AY915">
        <f>COUNTA($C$915)</f>
        <v>1</v>
      </c>
    </row>
    <row r="916" spans="1:51" ht="30" customHeight="1">
      <c r="A916" s="358">
        <v>6</v>
      </c>
      <c r="B916" s="358">
        <v>1</v>
      </c>
      <c r="C916" s="343" t="s">
        <v>716</v>
      </c>
      <c r="D916" s="328"/>
      <c r="E916" s="328"/>
      <c r="F916" s="328"/>
      <c r="G916" s="328"/>
      <c r="H916" s="328"/>
      <c r="I916" s="328"/>
      <c r="J916" s="329">
        <v>7000020340006</v>
      </c>
      <c r="K916" s="330"/>
      <c r="L916" s="330"/>
      <c r="M916" s="330"/>
      <c r="N916" s="330"/>
      <c r="O916" s="330"/>
      <c r="P916" s="344" t="s">
        <v>697</v>
      </c>
      <c r="Q916" s="331"/>
      <c r="R916" s="331"/>
      <c r="S916" s="331"/>
      <c r="T916" s="331"/>
      <c r="U916" s="331"/>
      <c r="V916" s="331"/>
      <c r="W916" s="331"/>
      <c r="X916" s="331"/>
      <c r="Y916" s="332">
        <v>0.3</v>
      </c>
      <c r="Z916" s="333"/>
      <c r="AA916" s="333"/>
      <c r="AB916" s="334"/>
      <c r="AC916" s="335" t="s">
        <v>79</v>
      </c>
      <c r="AD916" s="336"/>
      <c r="AE916" s="336"/>
      <c r="AF916" s="336"/>
      <c r="AG916" s="336"/>
      <c r="AH916" s="351" t="s">
        <v>680</v>
      </c>
      <c r="AI916" s="352"/>
      <c r="AJ916" s="352"/>
      <c r="AK916" s="352"/>
      <c r="AL916" s="339" t="s">
        <v>680</v>
      </c>
      <c r="AM916" s="340"/>
      <c r="AN916" s="340"/>
      <c r="AO916" s="341"/>
      <c r="AP916" s="342" t="s">
        <v>680</v>
      </c>
      <c r="AQ916" s="342"/>
      <c r="AR916" s="342"/>
      <c r="AS916" s="342"/>
      <c r="AT916" s="342"/>
      <c r="AU916" s="342"/>
      <c r="AV916" s="342"/>
      <c r="AW916" s="342"/>
      <c r="AX916" s="342"/>
      <c r="AY916">
        <f>COUNTA($C$916)</f>
        <v>1</v>
      </c>
    </row>
    <row r="917" spans="1:51" ht="30" customHeight="1">
      <c r="A917" s="358">
        <v>7</v>
      </c>
      <c r="B917" s="358">
        <v>1</v>
      </c>
      <c r="C917" s="343" t="s">
        <v>723</v>
      </c>
      <c r="D917" s="328"/>
      <c r="E917" s="328"/>
      <c r="F917" s="328"/>
      <c r="G917" s="328"/>
      <c r="H917" s="328"/>
      <c r="I917" s="328"/>
      <c r="J917" s="329">
        <v>2000020350001</v>
      </c>
      <c r="K917" s="330"/>
      <c r="L917" s="330"/>
      <c r="M917" s="330"/>
      <c r="N917" s="330"/>
      <c r="O917" s="330"/>
      <c r="P917" s="344" t="s">
        <v>697</v>
      </c>
      <c r="Q917" s="331"/>
      <c r="R917" s="331"/>
      <c r="S917" s="331"/>
      <c r="T917" s="331"/>
      <c r="U917" s="331"/>
      <c r="V917" s="331"/>
      <c r="W917" s="331"/>
      <c r="X917" s="331"/>
      <c r="Y917" s="332">
        <v>0.3</v>
      </c>
      <c r="Z917" s="333"/>
      <c r="AA917" s="333"/>
      <c r="AB917" s="334"/>
      <c r="AC917" s="335" t="s">
        <v>79</v>
      </c>
      <c r="AD917" s="336"/>
      <c r="AE917" s="336"/>
      <c r="AF917" s="336"/>
      <c r="AG917" s="336"/>
      <c r="AH917" s="351" t="s">
        <v>680</v>
      </c>
      <c r="AI917" s="352"/>
      <c r="AJ917" s="352"/>
      <c r="AK917" s="352"/>
      <c r="AL917" s="339" t="s">
        <v>680</v>
      </c>
      <c r="AM917" s="340"/>
      <c r="AN917" s="340"/>
      <c r="AO917" s="341"/>
      <c r="AP917" s="342" t="s">
        <v>680</v>
      </c>
      <c r="AQ917" s="342"/>
      <c r="AR917" s="342"/>
      <c r="AS917" s="342"/>
      <c r="AT917" s="342"/>
      <c r="AU917" s="342"/>
      <c r="AV917" s="342"/>
      <c r="AW917" s="342"/>
      <c r="AX917" s="342"/>
      <c r="AY917">
        <f>COUNTA($C$917)</f>
        <v>1</v>
      </c>
    </row>
    <row r="918" spans="1:51" ht="30" customHeight="1">
      <c r="A918" s="358">
        <v>8</v>
      </c>
      <c r="B918" s="358">
        <v>1</v>
      </c>
      <c r="C918" s="343" t="s">
        <v>730</v>
      </c>
      <c r="D918" s="328"/>
      <c r="E918" s="328"/>
      <c r="F918" s="328"/>
      <c r="G918" s="328"/>
      <c r="H918" s="328"/>
      <c r="I918" s="328"/>
      <c r="J918" s="329">
        <v>1000020140007</v>
      </c>
      <c r="K918" s="330"/>
      <c r="L918" s="330"/>
      <c r="M918" s="330"/>
      <c r="N918" s="330"/>
      <c r="O918" s="330"/>
      <c r="P918" s="344" t="s">
        <v>697</v>
      </c>
      <c r="Q918" s="331"/>
      <c r="R918" s="331"/>
      <c r="S918" s="331"/>
      <c r="T918" s="331"/>
      <c r="U918" s="331"/>
      <c r="V918" s="331"/>
      <c r="W918" s="331"/>
      <c r="X918" s="331"/>
      <c r="Y918" s="332">
        <v>0.3</v>
      </c>
      <c r="Z918" s="333"/>
      <c r="AA918" s="333"/>
      <c r="AB918" s="334"/>
      <c r="AC918" s="335" t="s">
        <v>79</v>
      </c>
      <c r="AD918" s="336"/>
      <c r="AE918" s="336"/>
      <c r="AF918" s="336"/>
      <c r="AG918" s="336"/>
      <c r="AH918" s="351" t="s">
        <v>680</v>
      </c>
      <c r="AI918" s="352"/>
      <c r="AJ918" s="352"/>
      <c r="AK918" s="352"/>
      <c r="AL918" s="339" t="s">
        <v>680</v>
      </c>
      <c r="AM918" s="340"/>
      <c r="AN918" s="340"/>
      <c r="AO918" s="341"/>
      <c r="AP918" s="342" t="s">
        <v>680</v>
      </c>
      <c r="AQ918" s="342"/>
      <c r="AR918" s="342"/>
      <c r="AS918" s="342"/>
      <c r="AT918" s="342"/>
      <c r="AU918" s="342"/>
      <c r="AV918" s="342"/>
      <c r="AW918" s="342"/>
      <c r="AX918" s="342"/>
      <c r="AY918">
        <f>COUNTA($C$918)</f>
        <v>1</v>
      </c>
    </row>
    <row r="919" spans="1:51" ht="30" customHeight="1">
      <c r="A919" s="358">
        <v>9</v>
      </c>
      <c r="B919" s="358">
        <v>1</v>
      </c>
      <c r="C919" s="343" t="s">
        <v>726</v>
      </c>
      <c r="D919" s="328"/>
      <c r="E919" s="328"/>
      <c r="F919" s="328"/>
      <c r="G919" s="328"/>
      <c r="H919" s="328"/>
      <c r="I919" s="328"/>
      <c r="J919" s="329">
        <v>6000020400009</v>
      </c>
      <c r="K919" s="330"/>
      <c r="L919" s="330"/>
      <c r="M919" s="330"/>
      <c r="N919" s="330"/>
      <c r="O919" s="330"/>
      <c r="P919" s="344" t="s">
        <v>697</v>
      </c>
      <c r="Q919" s="331"/>
      <c r="R919" s="331"/>
      <c r="S919" s="331"/>
      <c r="T919" s="331"/>
      <c r="U919" s="331"/>
      <c r="V919" s="331"/>
      <c r="W919" s="331"/>
      <c r="X919" s="331"/>
      <c r="Y919" s="332">
        <v>0.2</v>
      </c>
      <c r="Z919" s="333"/>
      <c r="AA919" s="333"/>
      <c r="AB919" s="334"/>
      <c r="AC919" s="335" t="s">
        <v>79</v>
      </c>
      <c r="AD919" s="336"/>
      <c r="AE919" s="336"/>
      <c r="AF919" s="336"/>
      <c r="AG919" s="336"/>
      <c r="AH919" s="351" t="s">
        <v>680</v>
      </c>
      <c r="AI919" s="352"/>
      <c r="AJ919" s="352"/>
      <c r="AK919" s="352"/>
      <c r="AL919" s="339" t="s">
        <v>680</v>
      </c>
      <c r="AM919" s="340"/>
      <c r="AN919" s="340"/>
      <c r="AO919" s="341"/>
      <c r="AP919" s="342" t="s">
        <v>680</v>
      </c>
      <c r="AQ919" s="342"/>
      <c r="AR919" s="342"/>
      <c r="AS919" s="342"/>
      <c r="AT919" s="342"/>
      <c r="AU919" s="342"/>
      <c r="AV919" s="342"/>
      <c r="AW919" s="342"/>
      <c r="AX919" s="342"/>
      <c r="AY919">
        <f>COUNTA($C$919)</f>
        <v>1</v>
      </c>
    </row>
    <row r="920" spans="1:51" ht="30" customHeight="1">
      <c r="A920" s="358">
        <v>10</v>
      </c>
      <c r="B920" s="358">
        <v>1</v>
      </c>
      <c r="C920" s="343" t="s">
        <v>731</v>
      </c>
      <c r="D920" s="328"/>
      <c r="E920" s="328"/>
      <c r="F920" s="328"/>
      <c r="G920" s="328"/>
      <c r="H920" s="328"/>
      <c r="I920" s="328"/>
      <c r="J920" s="329">
        <v>4000020330001</v>
      </c>
      <c r="K920" s="330"/>
      <c r="L920" s="330"/>
      <c r="M920" s="330"/>
      <c r="N920" s="330"/>
      <c r="O920" s="330"/>
      <c r="P920" s="344" t="s">
        <v>697</v>
      </c>
      <c r="Q920" s="331"/>
      <c r="R920" s="331"/>
      <c r="S920" s="331"/>
      <c r="T920" s="331"/>
      <c r="U920" s="331"/>
      <c r="V920" s="331"/>
      <c r="W920" s="331"/>
      <c r="X920" s="331"/>
      <c r="Y920" s="332">
        <v>0.2</v>
      </c>
      <c r="Z920" s="333"/>
      <c r="AA920" s="333"/>
      <c r="AB920" s="334"/>
      <c r="AC920" s="335" t="s">
        <v>79</v>
      </c>
      <c r="AD920" s="336"/>
      <c r="AE920" s="336"/>
      <c r="AF920" s="336"/>
      <c r="AG920" s="336"/>
      <c r="AH920" s="351" t="s">
        <v>680</v>
      </c>
      <c r="AI920" s="352"/>
      <c r="AJ920" s="352"/>
      <c r="AK920" s="352"/>
      <c r="AL920" s="339" t="s">
        <v>680</v>
      </c>
      <c r="AM920" s="340"/>
      <c r="AN920" s="340"/>
      <c r="AO920" s="341"/>
      <c r="AP920" s="342" t="s">
        <v>680</v>
      </c>
      <c r="AQ920" s="342"/>
      <c r="AR920" s="342"/>
      <c r="AS920" s="342"/>
      <c r="AT920" s="342"/>
      <c r="AU920" s="342"/>
      <c r="AV920" s="342"/>
      <c r="AW920" s="342"/>
      <c r="AX920" s="342"/>
      <c r="AY920">
        <f>COUNTA($C$920)</f>
        <v>1</v>
      </c>
    </row>
    <row r="921" spans="1:51" ht="30" hidden="1" customHeight="1">
      <c r="A921" s="358">
        <v>11</v>
      </c>
      <c r="B921" s="358">
        <v>1</v>
      </c>
      <c r="C921" s="328"/>
      <c r="D921" s="328"/>
      <c r="E921" s="328"/>
      <c r="F921" s="328"/>
      <c r="G921" s="328"/>
      <c r="H921" s="328"/>
      <c r="I921" s="328"/>
      <c r="J921" s="329"/>
      <c r="K921" s="330"/>
      <c r="L921" s="330"/>
      <c r="M921" s="330"/>
      <c r="N921" s="330"/>
      <c r="O921" s="330"/>
      <c r="P921" s="344" t="s">
        <v>697</v>
      </c>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c r="A922" s="358">
        <v>12</v>
      </c>
      <c r="B922" s="358">
        <v>1</v>
      </c>
      <c r="C922" s="328"/>
      <c r="D922" s="328"/>
      <c r="E922" s="328"/>
      <c r="F922" s="328"/>
      <c r="G922" s="328"/>
      <c r="H922" s="328"/>
      <c r="I922" s="328"/>
      <c r="J922" s="329"/>
      <c r="K922" s="330"/>
      <c r="L922" s="330"/>
      <c r="M922" s="330"/>
      <c r="N922" s="330"/>
      <c r="O922" s="330"/>
      <c r="P922" s="344" t="s">
        <v>697</v>
      </c>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c r="A923" s="358">
        <v>13</v>
      </c>
      <c r="B923" s="358">
        <v>1</v>
      </c>
      <c r="C923" s="328"/>
      <c r="D923" s="328"/>
      <c r="E923" s="328"/>
      <c r="F923" s="328"/>
      <c r="G923" s="328"/>
      <c r="H923" s="328"/>
      <c r="I923" s="328"/>
      <c r="J923" s="329"/>
      <c r="K923" s="330"/>
      <c r="L923" s="330"/>
      <c r="M923" s="330"/>
      <c r="N923" s="330"/>
      <c r="O923" s="330"/>
      <c r="P923" s="344" t="s">
        <v>697</v>
      </c>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c r="A924" s="358">
        <v>14</v>
      </c>
      <c r="B924" s="358">
        <v>1</v>
      </c>
      <c r="C924" s="328"/>
      <c r="D924" s="328"/>
      <c r="E924" s="328"/>
      <c r="F924" s="328"/>
      <c r="G924" s="328"/>
      <c r="H924" s="328"/>
      <c r="I924" s="328"/>
      <c r="J924" s="329"/>
      <c r="K924" s="330"/>
      <c r="L924" s="330"/>
      <c r="M924" s="330"/>
      <c r="N924" s="330"/>
      <c r="O924" s="330"/>
      <c r="P924" s="344" t="s">
        <v>697</v>
      </c>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c r="A925" s="358">
        <v>15</v>
      </c>
      <c r="B925" s="358">
        <v>1</v>
      </c>
      <c r="C925" s="328"/>
      <c r="D925" s="328"/>
      <c r="E925" s="328"/>
      <c r="F925" s="328"/>
      <c r="G925" s="328"/>
      <c r="H925" s="328"/>
      <c r="I925" s="328"/>
      <c r="J925" s="329"/>
      <c r="K925" s="330"/>
      <c r="L925" s="330"/>
      <c r="M925" s="330"/>
      <c r="N925" s="330"/>
      <c r="O925" s="330"/>
      <c r="P925" s="344" t="s">
        <v>697</v>
      </c>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c r="A926" s="358">
        <v>16</v>
      </c>
      <c r="B926" s="358">
        <v>1</v>
      </c>
      <c r="C926" s="328"/>
      <c r="D926" s="328"/>
      <c r="E926" s="328"/>
      <c r="F926" s="328"/>
      <c r="G926" s="328"/>
      <c r="H926" s="328"/>
      <c r="I926" s="328"/>
      <c r="J926" s="329"/>
      <c r="K926" s="330"/>
      <c r="L926" s="330"/>
      <c r="M926" s="330"/>
      <c r="N926" s="330"/>
      <c r="O926" s="330"/>
      <c r="P926" s="344" t="s">
        <v>697</v>
      </c>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c r="A927" s="358">
        <v>17</v>
      </c>
      <c r="B927" s="358">
        <v>1</v>
      </c>
      <c r="C927" s="328"/>
      <c r="D927" s="328"/>
      <c r="E927" s="328"/>
      <c r="F927" s="328"/>
      <c r="G927" s="328"/>
      <c r="H927" s="328"/>
      <c r="I927" s="328"/>
      <c r="J927" s="329"/>
      <c r="K927" s="330"/>
      <c r="L927" s="330"/>
      <c r="M927" s="330"/>
      <c r="N927" s="330"/>
      <c r="O927" s="330"/>
      <c r="P927" s="344" t="s">
        <v>697</v>
      </c>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c r="A928" s="358">
        <v>18</v>
      </c>
      <c r="B928" s="358">
        <v>1</v>
      </c>
      <c r="C928" s="328"/>
      <c r="D928" s="328"/>
      <c r="E928" s="328"/>
      <c r="F928" s="328"/>
      <c r="G928" s="328"/>
      <c r="H928" s="328"/>
      <c r="I928" s="328"/>
      <c r="J928" s="329"/>
      <c r="K928" s="330"/>
      <c r="L928" s="330"/>
      <c r="M928" s="330"/>
      <c r="N928" s="330"/>
      <c r="O928" s="330"/>
      <c r="P928" s="344" t="s">
        <v>697</v>
      </c>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c r="A929" s="358">
        <v>19</v>
      </c>
      <c r="B929" s="358">
        <v>1</v>
      </c>
      <c r="C929" s="328"/>
      <c r="D929" s="328"/>
      <c r="E929" s="328"/>
      <c r="F929" s="328"/>
      <c r="G929" s="328"/>
      <c r="H929" s="328"/>
      <c r="I929" s="328"/>
      <c r="J929" s="329"/>
      <c r="K929" s="330"/>
      <c r="L929" s="330"/>
      <c r="M929" s="330"/>
      <c r="N929" s="330"/>
      <c r="O929" s="330"/>
      <c r="P929" s="344" t="s">
        <v>697</v>
      </c>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c r="A930" s="358">
        <v>20</v>
      </c>
      <c r="B930" s="358">
        <v>1</v>
      </c>
      <c r="C930" s="328"/>
      <c r="D930" s="328"/>
      <c r="E930" s="328"/>
      <c r="F930" s="328"/>
      <c r="G930" s="328"/>
      <c r="H930" s="328"/>
      <c r="I930" s="328"/>
      <c r="J930" s="329"/>
      <c r="K930" s="330"/>
      <c r="L930" s="330"/>
      <c r="M930" s="330"/>
      <c r="N930" s="330"/>
      <c r="O930" s="330"/>
      <c r="P930" s="344" t="s">
        <v>697</v>
      </c>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c r="A931" s="358">
        <v>21</v>
      </c>
      <c r="B931" s="358">
        <v>1</v>
      </c>
      <c r="C931" s="328"/>
      <c r="D931" s="328"/>
      <c r="E931" s="328"/>
      <c r="F931" s="328"/>
      <c r="G931" s="328"/>
      <c r="H931" s="328"/>
      <c r="I931" s="328"/>
      <c r="J931" s="329"/>
      <c r="K931" s="330"/>
      <c r="L931" s="330"/>
      <c r="M931" s="330"/>
      <c r="N931" s="330"/>
      <c r="O931" s="330"/>
      <c r="P931" s="344" t="s">
        <v>697</v>
      </c>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c r="A932" s="358">
        <v>22</v>
      </c>
      <c r="B932" s="358">
        <v>1</v>
      </c>
      <c r="C932" s="328"/>
      <c r="D932" s="328"/>
      <c r="E932" s="328"/>
      <c r="F932" s="328"/>
      <c r="G932" s="328"/>
      <c r="H932" s="328"/>
      <c r="I932" s="328"/>
      <c r="J932" s="329"/>
      <c r="K932" s="330"/>
      <c r="L932" s="330"/>
      <c r="M932" s="330"/>
      <c r="N932" s="330"/>
      <c r="O932" s="330"/>
      <c r="P932" s="344" t="s">
        <v>697</v>
      </c>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c r="A933" s="358">
        <v>23</v>
      </c>
      <c r="B933" s="358">
        <v>1</v>
      </c>
      <c r="C933" s="328"/>
      <c r="D933" s="328"/>
      <c r="E933" s="328"/>
      <c r="F933" s="328"/>
      <c r="G933" s="328"/>
      <c r="H933" s="328"/>
      <c r="I933" s="328"/>
      <c r="J933" s="329"/>
      <c r="K933" s="330"/>
      <c r="L933" s="330"/>
      <c r="M933" s="330"/>
      <c r="N933" s="330"/>
      <c r="O933" s="330"/>
      <c r="P933" s="344" t="s">
        <v>697</v>
      </c>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c r="A934" s="358">
        <v>24</v>
      </c>
      <c r="B934" s="358">
        <v>1</v>
      </c>
      <c r="C934" s="328"/>
      <c r="D934" s="328"/>
      <c r="E934" s="328"/>
      <c r="F934" s="328"/>
      <c r="G934" s="328"/>
      <c r="H934" s="328"/>
      <c r="I934" s="328"/>
      <c r="J934" s="329"/>
      <c r="K934" s="330"/>
      <c r="L934" s="330"/>
      <c r="M934" s="330"/>
      <c r="N934" s="330"/>
      <c r="O934" s="330"/>
      <c r="P934" s="344" t="s">
        <v>697</v>
      </c>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c r="A935" s="358">
        <v>25</v>
      </c>
      <c r="B935" s="358">
        <v>1</v>
      </c>
      <c r="C935" s="328"/>
      <c r="D935" s="328"/>
      <c r="E935" s="328"/>
      <c r="F935" s="328"/>
      <c r="G935" s="328"/>
      <c r="H935" s="328"/>
      <c r="I935" s="328"/>
      <c r="J935" s="329"/>
      <c r="K935" s="330"/>
      <c r="L935" s="330"/>
      <c r="M935" s="330"/>
      <c r="N935" s="330"/>
      <c r="O935" s="330"/>
      <c r="P935" s="344" t="s">
        <v>697</v>
      </c>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c r="A936" s="358">
        <v>26</v>
      </c>
      <c r="B936" s="358">
        <v>1</v>
      </c>
      <c r="C936" s="328"/>
      <c r="D936" s="328"/>
      <c r="E936" s="328"/>
      <c r="F936" s="328"/>
      <c r="G936" s="328"/>
      <c r="H936" s="328"/>
      <c r="I936" s="328"/>
      <c r="J936" s="329"/>
      <c r="K936" s="330"/>
      <c r="L936" s="330"/>
      <c r="M936" s="330"/>
      <c r="N936" s="330"/>
      <c r="O936" s="330"/>
      <c r="P936" s="344" t="s">
        <v>697</v>
      </c>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c r="A937" s="358">
        <v>27</v>
      </c>
      <c r="B937" s="358">
        <v>1</v>
      </c>
      <c r="C937" s="328"/>
      <c r="D937" s="328"/>
      <c r="E937" s="328"/>
      <c r="F937" s="328"/>
      <c r="G937" s="328"/>
      <c r="H937" s="328"/>
      <c r="I937" s="328"/>
      <c r="J937" s="329"/>
      <c r="K937" s="330"/>
      <c r="L937" s="330"/>
      <c r="M937" s="330"/>
      <c r="N937" s="330"/>
      <c r="O937" s="330"/>
      <c r="P937" s="344" t="s">
        <v>697</v>
      </c>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c r="A938" s="358">
        <v>28</v>
      </c>
      <c r="B938" s="358">
        <v>1</v>
      </c>
      <c r="C938" s="328"/>
      <c r="D938" s="328"/>
      <c r="E938" s="328"/>
      <c r="F938" s="328"/>
      <c r="G938" s="328"/>
      <c r="H938" s="328"/>
      <c r="I938" s="328"/>
      <c r="J938" s="329"/>
      <c r="K938" s="330"/>
      <c r="L938" s="330"/>
      <c r="M938" s="330"/>
      <c r="N938" s="330"/>
      <c r="O938" s="330"/>
      <c r="P938" s="344" t="s">
        <v>697</v>
      </c>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c r="A939" s="358">
        <v>29</v>
      </c>
      <c r="B939" s="358">
        <v>1</v>
      </c>
      <c r="C939" s="328"/>
      <c r="D939" s="328"/>
      <c r="E939" s="328"/>
      <c r="F939" s="328"/>
      <c r="G939" s="328"/>
      <c r="H939" s="328"/>
      <c r="I939" s="328"/>
      <c r="J939" s="329"/>
      <c r="K939" s="330"/>
      <c r="L939" s="330"/>
      <c r="M939" s="330"/>
      <c r="N939" s="330"/>
      <c r="O939" s="330"/>
      <c r="P939" s="344" t="s">
        <v>697</v>
      </c>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c r="A940" s="358">
        <v>30</v>
      </c>
      <c r="B940" s="358">
        <v>1</v>
      </c>
      <c r="C940" s="328"/>
      <c r="D940" s="328"/>
      <c r="E940" s="328"/>
      <c r="F940" s="328"/>
      <c r="G940" s="328"/>
      <c r="H940" s="328"/>
      <c r="I940" s="328"/>
      <c r="J940" s="329"/>
      <c r="K940" s="330"/>
      <c r="L940" s="330"/>
      <c r="M940" s="330"/>
      <c r="N940" s="330"/>
      <c r="O940" s="330"/>
      <c r="P940" s="344" t="s">
        <v>697</v>
      </c>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45"/>
      <c r="B943" s="345"/>
      <c r="C943" s="345" t="s">
        <v>26</v>
      </c>
      <c r="D943" s="345"/>
      <c r="E943" s="345"/>
      <c r="F943" s="345"/>
      <c r="G943" s="345"/>
      <c r="H943" s="345"/>
      <c r="I943" s="345"/>
      <c r="J943" s="137" t="s">
        <v>219</v>
      </c>
      <c r="K943" s="346"/>
      <c r="L943" s="346"/>
      <c r="M943" s="346"/>
      <c r="N943" s="346"/>
      <c r="O943" s="346"/>
      <c r="P943" s="232" t="s">
        <v>195</v>
      </c>
      <c r="Q943" s="232"/>
      <c r="R943" s="232"/>
      <c r="S943" s="232"/>
      <c r="T943" s="232"/>
      <c r="U943" s="232"/>
      <c r="V943" s="232"/>
      <c r="W943" s="232"/>
      <c r="X943" s="232"/>
      <c r="Y943" s="347" t="s">
        <v>217</v>
      </c>
      <c r="Z943" s="348"/>
      <c r="AA943" s="348"/>
      <c r="AB943" s="348"/>
      <c r="AC943" s="137" t="s">
        <v>253</v>
      </c>
      <c r="AD943" s="137"/>
      <c r="AE943" s="137"/>
      <c r="AF943" s="137"/>
      <c r="AG943" s="137"/>
      <c r="AH943" s="347" t="s">
        <v>279</v>
      </c>
      <c r="AI943" s="345"/>
      <c r="AJ943" s="345"/>
      <c r="AK943" s="345"/>
      <c r="AL943" s="345" t="s">
        <v>21</v>
      </c>
      <c r="AM943" s="345"/>
      <c r="AN943" s="345"/>
      <c r="AO943" s="349"/>
      <c r="AP943" s="350" t="s">
        <v>220</v>
      </c>
      <c r="AQ943" s="350"/>
      <c r="AR943" s="350"/>
      <c r="AS943" s="350"/>
      <c r="AT943" s="350"/>
      <c r="AU943" s="350"/>
      <c r="AV943" s="350"/>
      <c r="AW943" s="350"/>
      <c r="AX943" s="350"/>
      <c r="AY943">
        <f t="shared" ref="AY943:AY944" si="120">$AY$941</f>
        <v>1</v>
      </c>
    </row>
    <row r="944" spans="1:51" ht="83.1" customHeight="1">
      <c r="A944" s="358">
        <v>1</v>
      </c>
      <c r="B944" s="358">
        <v>1</v>
      </c>
      <c r="C944" s="343" t="s">
        <v>673</v>
      </c>
      <c r="D944" s="328"/>
      <c r="E944" s="328"/>
      <c r="F944" s="328"/>
      <c r="G944" s="328"/>
      <c r="H944" s="328"/>
      <c r="I944" s="328"/>
      <c r="J944" s="353">
        <v>6000012070001</v>
      </c>
      <c r="K944" s="354"/>
      <c r="L944" s="354"/>
      <c r="M944" s="354"/>
      <c r="N944" s="354"/>
      <c r="O944" s="355"/>
      <c r="P944" s="344" t="s">
        <v>679</v>
      </c>
      <c r="Q944" s="331"/>
      <c r="R944" s="331"/>
      <c r="S944" s="331"/>
      <c r="T944" s="331"/>
      <c r="U944" s="331"/>
      <c r="V944" s="331"/>
      <c r="W944" s="331"/>
      <c r="X944" s="331"/>
      <c r="Y944" s="332">
        <v>23.7</v>
      </c>
      <c r="Z944" s="333"/>
      <c r="AA944" s="333"/>
      <c r="AB944" s="334"/>
      <c r="AC944" s="335" t="s">
        <v>79</v>
      </c>
      <c r="AD944" s="336"/>
      <c r="AE944" s="336"/>
      <c r="AF944" s="336"/>
      <c r="AG944" s="336"/>
      <c r="AH944" s="351" t="s">
        <v>660</v>
      </c>
      <c r="AI944" s="352"/>
      <c r="AJ944" s="352"/>
      <c r="AK944" s="352"/>
      <c r="AL944" s="339" t="s">
        <v>660</v>
      </c>
      <c r="AM944" s="340"/>
      <c r="AN944" s="340"/>
      <c r="AO944" s="341"/>
      <c r="AP944" s="342" t="s">
        <v>677</v>
      </c>
      <c r="AQ944" s="342"/>
      <c r="AR944" s="342"/>
      <c r="AS944" s="342"/>
      <c r="AT944" s="342"/>
      <c r="AU944" s="342"/>
      <c r="AV944" s="342"/>
      <c r="AW944" s="342"/>
      <c r="AX944" s="342"/>
      <c r="AY944">
        <f t="shared" si="120"/>
        <v>1</v>
      </c>
    </row>
    <row r="945" spans="1:51" ht="30" hidden="1" customHeight="1">
      <c r="A945" s="358">
        <v>2</v>
      </c>
      <c r="B945" s="358">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c r="A946" s="358">
        <v>3</v>
      </c>
      <c r="B946" s="358">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c r="A947" s="358">
        <v>4</v>
      </c>
      <c r="B947" s="358">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c r="A948" s="358">
        <v>5</v>
      </c>
      <c r="B948" s="358">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c r="A949" s="358">
        <v>6</v>
      </c>
      <c r="B949" s="358">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c r="A950" s="358">
        <v>7</v>
      </c>
      <c r="B950" s="358">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c r="A951" s="358">
        <v>8</v>
      </c>
      <c r="B951" s="358">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c r="A952" s="358">
        <v>9</v>
      </c>
      <c r="B952" s="358">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c r="A953" s="358">
        <v>10</v>
      </c>
      <c r="B953" s="358">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c r="A954" s="358">
        <v>11</v>
      </c>
      <c r="B954" s="358">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c r="A955" s="358">
        <v>12</v>
      </c>
      <c r="B955" s="358">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c r="A956" s="358">
        <v>13</v>
      </c>
      <c r="B956" s="358">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c r="A957" s="358">
        <v>14</v>
      </c>
      <c r="B957" s="358">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c r="A958" s="358">
        <v>15</v>
      </c>
      <c r="B958" s="358">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c r="A959" s="358">
        <v>16</v>
      </c>
      <c r="B959" s="358">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c r="A960" s="358">
        <v>17</v>
      </c>
      <c r="B960" s="358">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c r="A961" s="358">
        <v>18</v>
      </c>
      <c r="B961" s="358">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c r="A962" s="358">
        <v>19</v>
      </c>
      <c r="B962" s="358">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c r="A963" s="358">
        <v>20</v>
      </c>
      <c r="B963" s="358">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c r="A964" s="358">
        <v>21</v>
      </c>
      <c r="B964" s="358">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c r="A965" s="358">
        <v>22</v>
      </c>
      <c r="B965" s="358">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c r="A966" s="358">
        <v>23</v>
      </c>
      <c r="B966" s="358">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c r="A967" s="358">
        <v>24</v>
      </c>
      <c r="B967" s="358">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c r="A968" s="358">
        <v>25</v>
      </c>
      <c r="B968" s="358">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c r="A969" s="358">
        <v>26</v>
      </c>
      <c r="B969" s="358">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c r="A970" s="358">
        <v>27</v>
      </c>
      <c r="B970" s="358">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c r="A971" s="358">
        <v>28</v>
      </c>
      <c r="B971" s="358">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c r="A972" s="358">
        <v>29</v>
      </c>
      <c r="B972" s="358">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c r="A973" s="358">
        <v>30</v>
      </c>
      <c r="B973" s="358">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c r="A976" s="345"/>
      <c r="B976" s="345"/>
      <c r="C976" s="345" t="s">
        <v>26</v>
      </c>
      <c r="D976" s="345"/>
      <c r="E976" s="345"/>
      <c r="F976" s="345"/>
      <c r="G976" s="345"/>
      <c r="H976" s="345"/>
      <c r="I976" s="345"/>
      <c r="J976" s="137" t="s">
        <v>219</v>
      </c>
      <c r="K976" s="346"/>
      <c r="L976" s="346"/>
      <c r="M976" s="346"/>
      <c r="N976" s="346"/>
      <c r="O976" s="346"/>
      <c r="P976" s="232" t="s">
        <v>195</v>
      </c>
      <c r="Q976" s="232"/>
      <c r="R976" s="232"/>
      <c r="S976" s="232"/>
      <c r="T976" s="232"/>
      <c r="U976" s="232"/>
      <c r="V976" s="232"/>
      <c r="W976" s="232"/>
      <c r="X976" s="232"/>
      <c r="Y976" s="347" t="s">
        <v>217</v>
      </c>
      <c r="Z976" s="348"/>
      <c r="AA976" s="348"/>
      <c r="AB976" s="348"/>
      <c r="AC976" s="137" t="s">
        <v>253</v>
      </c>
      <c r="AD976" s="137"/>
      <c r="AE976" s="137"/>
      <c r="AF976" s="137"/>
      <c r="AG976" s="137"/>
      <c r="AH976" s="347" t="s">
        <v>279</v>
      </c>
      <c r="AI976" s="345"/>
      <c r="AJ976" s="345"/>
      <c r="AK976" s="345"/>
      <c r="AL976" s="345" t="s">
        <v>21</v>
      </c>
      <c r="AM976" s="345"/>
      <c r="AN976" s="345"/>
      <c r="AO976" s="349"/>
      <c r="AP976" s="350" t="s">
        <v>220</v>
      </c>
      <c r="AQ976" s="350"/>
      <c r="AR976" s="350"/>
      <c r="AS976" s="350"/>
      <c r="AT976" s="350"/>
      <c r="AU976" s="350"/>
      <c r="AV976" s="350"/>
      <c r="AW976" s="350"/>
      <c r="AX976" s="350"/>
      <c r="AY976">
        <f t="shared" ref="AY976:AY977" si="121">$AY$974</f>
        <v>1</v>
      </c>
    </row>
    <row r="977" spans="1:51" ht="66" customHeight="1">
      <c r="A977" s="358">
        <v>1</v>
      </c>
      <c r="B977" s="358">
        <v>1</v>
      </c>
      <c r="C977" s="343" t="s">
        <v>676</v>
      </c>
      <c r="D977" s="328"/>
      <c r="E977" s="328"/>
      <c r="F977" s="328"/>
      <c r="G977" s="328"/>
      <c r="H977" s="328"/>
      <c r="I977" s="328"/>
      <c r="J977" s="329">
        <v>6000012070001</v>
      </c>
      <c r="K977" s="330"/>
      <c r="L977" s="330"/>
      <c r="M977" s="330"/>
      <c r="N977" s="330"/>
      <c r="O977" s="330"/>
      <c r="P977" s="344" t="s">
        <v>678</v>
      </c>
      <c r="Q977" s="331"/>
      <c r="R977" s="331"/>
      <c r="S977" s="331"/>
      <c r="T977" s="331"/>
      <c r="U977" s="331"/>
      <c r="V977" s="331"/>
      <c r="W977" s="331"/>
      <c r="X977" s="331"/>
      <c r="Y977" s="332">
        <v>12.2</v>
      </c>
      <c r="Z977" s="333"/>
      <c r="AA977" s="333"/>
      <c r="AB977" s="334"/>
      <c r="AC977" s="335" t="s">
        <v>79</v>
      </c>
      <c r="AD977" s="336"/>
      <c r="AE977" s="336"/>
      <c r="AF977" s="336"/>
      <c r="AG977" s="336"/>
      <c r="AH977" s="351" t="s">
        <v>680</v>
      </c>
      <c r="AI977" s="352"/>
      <c r="AJ977" s="352"/>
      <c r="AK977" s="352"/>
      <c r="AL977" s="339" t="s">
        <v>680</v>
      </c>
      <c r="AM977" s="340"/>
      <c r="AN977" s="340"/>
      <c r="AO977" s="341"/>
      <c r="AP977" s="342" t="s">
        <v>680</v>
      </c>
      <c r="AQ977" s="342"/>
      <c r="AR977" s="342"/>
      <c r="AS977" s="342"/>
      <c r="AT977" s="342"/>
      <c r="AU977" s="342"/>
      <c r="AV977" s="342"/>
      <c r="AW977" s="342"/>
      <c r="AX977" s="342"/>
      <c r="AY977">
        <f t="shared" si="121"/>
        <v>1</v>
      </c>
    </row>
    <row r="978" spans="1:51" ht="30" hidden="1" customHeight="1">
      <c r="A978" s="358">
        <v>2</v>
      </c>
      <c r="B978" s="358">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c r="A979" s="358">
        <v>3</v>
      </c>
      <c r="B979" s="358">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c r="A980" s="358">
        <v>4</v>
      </c>
      <c r="B980" s="358">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c r="A981" s="358">
        <v>5</v>
      </c>
      <c r="B981" s="358">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c r="A982" s="358">
        <v>6</v>
      </c>
      <c r="B982" s="358">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c r="A983" s="358">
        <v>7</v>
      </c>
      <c r="B983" s="358">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c r="A984" s="358">
        <v>8</v>
      </c>
      <c r="B984" s="358">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c r="A985" s="358">
        <v>9</v>
      </c>
      <c r="B985" s="358">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c r="A986" s="358">
        <v>10</v>
      </c>
      <c r="B986" s="358">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c r="A987" s="358">
        <v>11</v>
      </c>
      <c r="B987" s="358">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c r="A988" s="358">
        <v>12</v>
      </c>
      <c r="B988" s="358">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c r="A989" s="358">
        <v>13</v>
      </c>
      <c r="B989" s="358">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c r="A990" s="358">
        <v>14</v>
      </c>
      <c r="B990" s="358">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c r="A991" s="358">
        <v>15</v>
      </c>
      <c r="B991" s="358">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c r="A992" s="358">
        <v>16</v>
      </c>
      <c r="B992" s="358">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c r="A993" s="358">
        <v>17</v>
      </c>
      <c r="B993" s="358">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c r="A994" s="358">
        <v>18</v>
      </c>
      <c r="B994" s="358">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c r="A995" s="358">
        <v>19</v>
      </c>
      <c r="B995" s="358">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c r="A996" s="358">
        <v>20</v>
      </c>
      <c r="B996" s="358">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c r="A997" s="358">
        <v>21</v>
      </c>
      <c r="B997" s="358">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c r="A998" s="358">
        <v>22</v>
      </c>
      <c r="B998" s="358">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c r="A999" s="358">
        <v>23</v>
      </c>
      <c r="B999" s="358">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c r="A1000" s="358">
        <v>24</v>
      </c>
      <c r="B1000" s="358">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c r="A1001" s="358">
        <v>25</v>
      </c>
      <c r="B1001" s="358">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c r="A1002" s="358">
        <v>26</v>
      </c>
      <c r="B1002" s="358">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c r="A1003" s="358">
        <v>27</v>
      </c>
      <c r="B1003" s="358">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c r="A1004" s="358">
        <v>28</v>
      </c>
      <c r="B1004" s="358">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c r="A1005" s="358">
        <v>29</v>
      </c>
      <c r="B1005" s="358">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c r="A1006" s="358">
        <v>30</v>
      </c>
      <c r="B1006" s="358">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c r="A1009" s="345"/>
      <c r="B1009" s="345"/>
      <c r="C1009" s="345" t="s">
        <v>26</v>
      </c>
      <c r="D1009" s="345"/>
      <c r="E1009" s="345"/>
      <c r="F1009" s="345"/>
      <c r="G1009" s="345"/>
      <c r="H1009" s="345"/>
      <c r="I1009" s="345"/>
      <c r="J1009" s="137" t="s">
        <v>219</v>
      </c>
      <c r="K1009" s="346"/>
      <c r="L1009" s="346"/>
      <c r="M1009" s="346"/>
      <c r="N1009" s="346"/>
      <c r="O1009" s="346"/>
      <c r="P1009" s="232" t="s">
        <v>195</v>
      </c>
      <c r="Q1009" s="232"/>
      <c r="R1009" s="232"/>
      <c r="S1009" s="232"/>
      <c r="T1009" s="232"/>
      <c r="U1009" s="232"/>
      <c r="V1009" s="232"/>
      <c r="W1009" s="232"/>
      <c r="X1009" s="232"/>
      <c r="Y1009" s="347" t="s">
        <v>217</v>
      </c>
      <c r="Z1009" s="348"/>
      <c r="AA1009" s="348"/>
      <c r="AB1009" s="348"/>
      <c r="AC1009" s="137" t="s">
        <v>253</v>
      </c>
      <c r="AD1009" s="137"/>
      <c r="AE1009" s="137"/>
      <c r="AF1009" s="137"/>
      <c r="AG1009" s="137"/>
      <c r="AH1009" s="347" t="s">
        <v>279</v>
      </c>
      <c r="AI1009" s="345"/>
      <c r="AJ1009" s="345"/>
      <c r="AK1009" s="345"/>
      <c r="AL1009" s="345" t="s">
        <v>21</v>
      </c>
      <c r="AM1009" s="345"/>
      <c r="AN1009" s="345"/>
      <c r="AO1009" s="349"/>
      <c r="AP1009" s="350" t="s">
        <v>220</v>
      </c>
      <c r="AQ1009" s="350"/>
      <c r="AR1009" s="350"/>
      <c r="AS1009" s="350"/>
      <c r="AT1009" s="350"/>
      <c r="AU1009" s="350"/>
      <c r="AV1009" s="350"/>
      <c r="AW1009" s="350"/>
      <c r="AX1009" s="350"/>
      <c r="AY1009">
        <f t="shared" ref="AY1009:AY1010" si="122">$AY$1007</f>
        <v>1</v>
      </c>
    </row>
    <row r="1010" spans="1:51" ht="30" customHeight="1">
      <c r="A1010" s="358">
        <v>1</v>
      </c>
      <c r="B1010" s="358">
        <v>1</v>
      </c>
      <c r="C1010" s="343" t="s">
        <v>674</v>
      </c>
      <c r="D1010" s="328"/>
      <c r="E1010" s="328"/>
      <c r="F1010" s="328"/>
      <c r="G1010" s="328"/>
      <c r="H1010" s="328"/>
      <c r="I1010" s="328"/>
      <c r="J1010" s="329">
        <v>4011101026268</v>
      </c>
      <c r="K1010" s="330"/>
      <c r="L1010" s="330"/>
      <c r="M1010" s="330"/>
      <c r="N1010" s="330"/>
      <c r="O1010" s="330"/>
      <c r="P1010" s="344" t="s">
        <v>675</v>
      </c>
      <c r="Q1010" s="331"/>
      <c r="R1010" s="331"/>
      <c r="S1010" s="331"/>
      <c r="T1010" s="331"/>
      <c r="U1010" s="331"/>
      <c r="V1010" s="331"/>
      <c r="W1010" s="331"/>
      <c r="X1010" s="331"/>
      <c r="Y1010" s="332">
        <v>2.9</v>
      </c>
      <c r="Z1010" s="333"/>
      <c r="AA1010" s="333"/>
      <c r="AB1010" s="334"/>
      <c r="AC1010" s="335" t="s">
        <v>283</v>
      </c>
      <c r="AD1010" s="336"/>
      <c r="AE1010" s="336"/>
      <c r="AF1010" s="336"/>
      <c r="AG1010" s="336"/>
      <c r="AH1010" s="351">
        <v>1</v>
      </c>
      <c r="AI1010" s="352"/>
      <c r="AJ1010" s="352"/>
      <c r="AK1010" s="352"/>
      <c r="AL1010" s="339">
        <v>73</v>
      </c>
      <c r="AM1010" s="340"/>
      <c r="AN1010" s="340"/>
      <c r="AO1010" s="341"/>
      <c r="AP1010" s="342" t="s">
        <v>680</v>
      </c>
      <c r="AQ1010" s="342"/>
      <c r="AR1010" s="342"/>
      <c r="AS1010" s="342"/>
      <c r="AT1010" s="342"/>
      <c r="AU1010" s="342"/>
      <c r="AV1010" s="342"/>
      <c r="AW1010" s="342"/>
      <c r="AX1010" s="342"/>
      <c r="AY1010">
        <f t="shared" si="122"/>
        <v>1</v>
      </c>
    </row>
    <row r="1011" spans="1:51" ht="30" hidden="1" customHeight="1">
      <c r="A1011" s="358">
        <v>2</v>
      </c>
      <c r="B1011" s="358">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c r="A1012" s="358">
        <v>3</v>
      </c>
      <c r="B1012" s="358">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c r="A1013" s="358">
        <v>4</v>
      </c>
      <c r="B1013" s="358">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c r="A1014" s="358">
        <v>5</v>
      </c>
      <c r="B1014" s="358">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c r="A1015" s="358">
        <v>6</v>
      </c>
      <c r="B1015" s="358">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c r="A1016" s="358">
        <v>7</v>
      </c>
      <c r="B1016" s="358">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c r="A1017" s="358">
        <v>8</v>
      </c>
      <c r="B1017" s="358">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c r="A1018" s="358">
        <v>9</v>
      </c>
      <c r="B1018" s="358">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c r="A1019" s="358">
        <v>10</v>
      </c>
      <c r="B1019" s="358">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29.25" hidden="1" customHeight="1">
      <c r="A1020" s="358">
        <v>11</v>
      </c>
      <c r="B1020" s="358">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c r="A1021" s="358">
        <v>12</v>
      </c>
      <c r="B1021" s="358">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c r="A1022" s="358">
        <v>13</v>
      </c>
      <c r="B1022" s="358">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c r="A1023" s="358">
        <v>14</v>
      </c>
      <c r="B1023" s="358">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c r="A1024" s="358">
        <v>15</v>
      </c>
      <c r="B1024" s="358">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c r="A1025" s="358">
        <v>16</v>
      </c>
      <c r="B1025" s="358">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c r="A1026" s="358">
        <v>17</v>
      </c>
      <c r="B1026" s="358">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c r="A1027" s="358">
        <v>18</v>
      </c>
      <c r="B1027" s="358">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c r="A1028" s="358">
        <v>19</v>
      </c>
      <c r="B1028" s="358">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c r="A1029" s="358">
        <v>20</v>
      </c>
      <c r="B1029" s="358">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c r="A1030" s="358">
        <v>21</v>
      </c>
      <c r="B1030" s="358">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c r="A1031" s="358">
        <v>22</v>
      </c>
      <c r="B1031" s="358">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c r="A1032" s="358">
        <v>23</v>
      </c>
      <c r="B1032" s="358">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c r="A1033" s="358">
        <v>24</v>
      </c>
      <c r="B1033" s="358">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c r="A1034" s="358">
        <v>25</v>
      </c>
      <c r="B1034" s="358">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c r="A1035" s="358">
        <v>26</v>
      </c>
      <c r="B1035" s="358">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c r="A1036" s="358">
        <v>27</v>
      </c>
      <c r="B1036" s="358">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c r="A1037" s="358">
        <v>28</v>
      </c>
      <c r="B1037" s="358">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c r="A1038" s="358">
        <v>29</v>
      </c>
      <c r="B1038" s="358">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c r="A1039" s="358">
        <v>30</v>
      </c>
      <c r="B1039" s="358">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c r="A1042" s="345"/>
      <c r="B1042" s="345"/>
      <c r="C1042" s="345" t="s">
        <v>26</v>
      </c>
      <c r="D1042" s="345"/>
      <c r="E1042" s="345"/>
      <c r="F1042" s="345"/>
      <c r="G1042" s="345"/>
      <c r="H1042" s="345"/>
      <c r="I1042" s="345"/>
      <c r="J1042" s="137" t="s">
        <v>219</v>
      </c>
      <c r="K1042" s="346"/>
      <c r="L1042" s="346"/>
      <c r="M1042" s="346"/>
      <c r="N1042" s="346"/>
      <c r="O1042" s="346"/>
      <c r="P1042" s="232" t="s">
        <v>195</v>
      </c>
      <c r="Q1042" s="232"/>
      <c r="R1042" s="232"/>
      <c r="S1042" s="232"/>
      <c r="T1042" s="232"/>
      <c r="U1042" s="232"/>
      <c r="V1042" s="232"/>
      <c r="W1042" s="232"/>
      <c r="X1042" s="232"/>
      <c r="Y1042" s="347" t="s">
        <v>217</v>
      </c>
      <c r="Z1042" s="348"/>
      <c r="AA1042" s="348"/>
      <c r="AB1042" s="348"/>
      <c r="AC1042" s="137" t="s">
        <v>253</v>
      </c>
      <c r="AD1042" s="137"/>
      <c r="AE1042" s="137"/>
      <c r="AF1042" s="137"/>
      <c r="AG1042" s="137"/>
      <c r="AH1042" s="347" t="s">
        <v>279</v>
      </c>
      <c r="AI1042" s="345"/>
      <c r="AJ1042" s="345"/>
      <c r="AK1042" s="345"/>
      <c r="AL1042" s="345" t="s">
        <v>21</v>
      </c>
      <c r="AM1042" s="345"/>
      <c r="AN1042" s="345"/>
      <c r="AO1042" s="349"/>
      <c r="AP1042" s="350" t="s">
        <v>220</v>
      </c>
      <c r="AQ1042" s="350"/>
      <c r="AR1042" s="350"/>
      <c r="AS1042" s="350"/>
      <c r="AT1042" s="350"/>
      <c r="AU1042" s="350"/>
      <c r="AV1042" s="350"/>
      <c r="AW1042" s="350"/>
      <c r="AX1042" s="350"/>
      <c r="AY1042">
        <f t="shared" ref="AY1042:AY1043" si="123">$AY$1040</f>
        <v>1</v>
      </c>
    </row>
    <row r="1043" spans="1:51" ht="49.5" customHeight="1">
      <c r="A1043" s="358">
        <v>1</v>
      </c>
      <c r="B1043" s="358">
        <v>1</v>
      </c>
      <c r="C1043" s="343" t="s">
        <v>732</v>
      </c>
      <c r="D1043" s="328"/>
      <c r="E1043" s="328"/>
      <c r="F1043" s="328"/>
      <c r="G1043" s="328"/>
      <c r="H1043" s="328"/>
      <c r="I1043" s="328"/>
      <c r="J1043" s="329" t="s">
        <v>734</v>
      </c>
      <c r="K1043" s="330"/>
      <c r="L1043" s="330"/>
      <c r="M1043" s="330"/>
      <c r="N1043" s="330"/>
      <c r="O1043" s="330"/>
      <c r="P1043" s="344" t="s">
        <v>733</v>
      </c>
      <c r="Q1043" s="331"/>
      <c r="R1043" s="331"/>
      <c r="S1043" s="331"/>
      <c r="T1043" s="331"/>
      <c r="U1043" s="331"/>
      <c r="V1043" s="331"/>
      <c r="W1043" s="331"/>
      <c r="X1043" s="331"/>
      <c r="Y1043" s="332">
        <v>1</v>
      </c>
      <c r="Z1043" s="333"/>
      <c r="AA1043" s="333"/>
      <c r="AB1043" s="334"/>
      <c r="AC1043" s="335" t="s">
        <v>79</v>
      </c>
      <c r="AD1043" s="336"/>
      <c r="AE1043" s="336"/>
      <c r="AF1043" s="336"/>
      <c r="AG1043" s="336"/>
      <c r="AH1043" s="351" t="s">
        <v>734</v>
      </c>
      <c r="AI1043" s="352"/>
      <c r="AJ1043" s="352"/>
      <c r="AK1043" s="352"/>
      <c r="AL1043" s="339" t="s">
        <v>734</v>
      </c>
      <c r="AM1043" s="340"/>
      <c r="AN1043" s="340"/>
      <c r="AO1043" s="341"/>
      <c r="AP1043" s="342" t="s">
        <v>734</v>
      </c>
      <c r="AQ1043" s="342"/>
      <c r="AR1043" s="342"/>
      <c r="AS1043" s="342"/>
      <c r="AT1043" s="342"/>
      <c r="AU1043" s="342"/>
      <c r="AV1043" s="342"/>
      <c r="AW1043" s="342"/>
      <c r="AX1043" s="342"/>
      <c r="AY1043">
        <f t="shared" si="123"/>
        <v>1</v>
      </c>
    </row>
    <row r="1044" spans="1:51" ht="30" customHeight="1">
      <c r="A1044" s="358">
        <v>2</v>
      </c>
      <c r="B1044" s="358">
        <v>1</v>
      </c>
      <c r="C1044" s="343" t="s">
        <v>735</v>
      </c>
      <c r="D1044" s="328"/>
      <c r="E1044" s="328"/>
      <c r="F1044" s="328"/>
      <c r="G1044" s="328"/>
      <c r="H1044" s="328"/>
      <c r="I1044" s="328"/>
      <c r="J1044" s="329">
        <v>7010001105955</v>
      </c>
      <c r="K1044" s="330"/>
      <c r="L1044" s="330"/>
      <c r="M1044" s="330"/>
      <c r="N1044" s="330"/>
      <c r="O1044" s="330"/>
      <c r="P1044" s="344" t="s">
        <v>736</v>
      </c>
      <c r="Q1044" s="331"/>
      <c r="R1044" s="331"/>
      <c r="S1044" s="331"/>
      <c r="T1044" s="331"/>
      <c r="U1044" s="331"/>
      <c r="V1044" s="331"/>
      <c r="W1044" s="331"/>
      <c r="X1044" s="331"/>
      <c r="Y1044" s="332">
        <v>0.7</v>
      </c>
      <c r="Z1044" s="333"/>
      <c r="AA1044" s="333"/>
      <c r="AB1044" s="334"/>
      <c r="AC1044" s="335" t="s">
        <v>289</v>
      </c>
      <c r="AD1044" s="336"/>
      <c r="AE1044" s="336"/>
      <c r="AF1044" s="336"/>
      <c r="AG1044" s="336"/>
      <c r="AH1044" s="351" t="s">
        <v>734</v>
      </c>
      <c r="AI1044" s="352"/>
      <c r="AJ1044" s="352"/>
      <c r="AK1044" s="352"/>
      <c r="AL1044" s="339" t="s">
        <v>734</v>
      </c>
      <c r="AM1044" s="340"/>
      <c r="AN1044" s="340"/>
      <c r="AO1044" s="341"/>
      <c r="AP1044" s="342" t="s">
        <v>734</v>
      </c>
      <c r="AQ1044" s="342"/>
      <c r="AR1044" s="342"/>
      <c r="AS1044" s="342"/>
      <c r="AT1044" s="342"/>
      <c r="AU1044" s="342"/>
      <c r="AV1044" s="342"/>
      <c r="AW1044" s="342"/>
      <c r="AX1044" s="342"/>
      <c r="AY1044">
        <f>COUNTA($C$1044)</f>
        <v>1</v>
      </c>
    </row>
    <row r="1045" spans="1:51" ht="30" customHeight="1">
      <c r="A1045" s="358">
        <v>3</v>
      </c>
      <c r="B1045" s="358">
        <v>1</v>
      </c>
      <c r="C1045" s="343" t="s">
        <v>737</v>
      </c>
      <c r="D1045" s="328"/>
      <c r="E1045" s="328"/>
      <c r="F1045" s="328"/>
      <c r="G1045" s="328"/>
      <c r="H1045" s="328"/>
      <c r="I1045" s="328"/>
      <c r="J1045" s="329" t="s">
        <v>734</v>
      </c>
      <c r="K1045" s="330"/>
      <c r="L1045" s="330"/>
      <c r="M1045" s="330"/>
      <c r="N1045" s="330"/>
      <c r="O1045" s="330"/>
      <c r="P1045" s="344" t="s">
        <v>738</v>
      </c>
      <c r="Q1045" s="331"/>
      <c r="R1045" s="331"/>
      <c r="S1045" s="331"/>
      <c r="T1045" s="331"/>
      <c r="U1045" s="331"/>
      <c r="V1045" s="331"/>
      <c r="W1045" s="331"/>
      <c r="X1045" s="331"/>
      <c r="Y1045" s="332">
        <v>0.1</v>
      </c>
      <c r="Z1045" s="333"/>
      <c r="AA1045" s="333"/>
      <c r="AB1045" s="334"/>
      <c r="AC1045" s="335" t="s">
        <v>79</v>
      </c>
      <c r="AD1045" s="336"/>
      <c r="AE1045" s="336"/>
      <c r="AF1045" s="336"/>
      <c r="AG1045" s="336"/>
      <c r="AH1045" s="351" t="s">
        <v>734</v>
      </c>
      <c r="AI1045" s="352"/>
      <c r="AJ1045" s="352"/>
      <c r="AK1045" s="352"/>
      <c r="AL1045" s="339" t="s">
        <v>734</v>
      </c>
      <c r="AM1045" s="340"/>
      <c r="AN1045" s="340"/>
      <c r="AO1045" s="341"/>
      <c r="AP1045" s="342" t="s">
        <v>734</v>
      </c>
      <c r="AQ1045" s="342"/>
      <c r="AR1045" s="342"/>
      <c r="AS1045" s="342"/>
      <c r="AT1045" s="342"/>
      <c r="AU1045" s="342"/>
      <c r="AV1045" s="342"/>
      <c r="AW1045" s="342"/>
      <c r="AX1045" s="342"/>
      <c r="AY1045">
        <f>COUNTA($C$1045)</f>
        <v>1</v>
      </c>
    </row>
    <row r="1046" spans="1:51" ht="30" customHeight="1">
      <c r="A1046" s="358">
        <v>4</v>
      </c>
      <c r="B1046" s="358">
        <v>1</v>
      </c>
      <c r="C1046" s="343" t="s">
        <v>739</v>
      </c>
      <c r="D1046" s="328"/>
      <c r="E1046" s="328"/>
      <c r="F1046" s="328"/>
      <c r="G1046" s="328"/>
      <c r="H1046" s="328"/>
      <c r="I1046" s="328"/>
      <c r="J1046" s="329" t="s">
        <v>734</v>
      </c>
      <c r="K1046" s="330"/>
      <c r="L1046" s="330"/>
      <c r="M1046" s="330"/>
      <c r="N1046" s="330"/>
      <c r="O1046" s="330"/>
      <c r="P1046" s="344" t="s">
        <v>738</v>
      </c>
      <c r="Q1046" s="331"/>
      <c r="R1046" s="331"/>
      <c r="S1046" s="331"/>
      <c r="T1046" s="331"/>
      <c r="U1046" s="331"/>
      <c r="V1046" s="331"/>
      <c r="W1046" s="331"/>
      <c r="X1046" s="331"/>
      <c r="Y1046" s="332">
        <v>0.1</v>
      </c>
      <c r="Z1046" s="333"/>
      <c r="AA1046" s="333"/>
      <c r="AB1046" s="334"/>
      <c r="AC1046" s="335" t="s">
        <v>79</v>
      </c>
      <c r="AD1046" s="336"/>
      <c r="AE1046" s="336"/>
      <c r="AF1046" s="336"/>
      <c r="AG1046" s="336"/>
      <c r="AH1046" s="351" t="s">
        <v>734</v>
      </c>
      <c r="AI1046" s="352"/>
      <c r="AJ1046" s="352"/>
      <c r="AK1046" s="352"/>
      <c r="AL1046" s="339" t="s">
        <v>734</v>
      </c>
      <c r="AM1046" s="340"/>
      <c r="AN1046" s="340"/>
      <c r="AO1046" s="341"/>
      <c r="AP1046" s="342" t="s">
        <v>734</v>
      </c>
      <c r="AQ1046" s="342"/>
      <c r="AR1046" s="342"/>
      <c r="AS1046" s="342"/>
      <c r="AT1046" s="342"/>
      <c r="AU1046" s="342"/>
      <c r="AV1046" s="342"/>
      <c r="AW1046" s="342"/>
      <c r="AX1046" s="342"/>
      <c r="AY1046">
        <f>COUNTA($C$1046)</f>
        <v>1</v>
      </c>
    </row>
    <row r="1047" spans="1:51" ht="30" customHeight="1">
      <c r="A1047" s="358">
        <v>5</v>
      </c>
      <c r="B1047" s="358">
        <v>1</v>
      </c>
      <c r="C1047" s="343" t="s">
        <v>740</v>
      </c>
      <c r="D1047" s="328"/>
      <c r="E1047" s="328"/>
      <c r="F1047" s="328"/>
      <c r="G1047" s="328"/>
      <c r="H1047" s="328"/>
      <c r="I1047" s="328"/>
      <c r="J1047" s="329" t="s">
        <v>734</v>
      </c>
      <c r="K1047" s="330"/>
      <c r="L1047" s="330"/>
      <c r="M1047" s="330"/>
      <c r="N1047" s="330"/>
      <c r="O1047" s="330"/>
      <c r="P1047" s="344" t="s">
        <v>738</v>
      </c>
      <c r="Q1047" s="331"/>
      <c r="R1047" s="331"/>
      <c r="S1047" s="331"/>
      <c r="T1047" s="331"/>
      <c r="U1047" s="331"/>
      <c r="V1047" s="331"/>
      <c r="W1047" s="331"/>
      <c r="X1047" s="331"/>
      <c r="Y1047" s="332">
        <v>0.1</v>
      </c>
      <c r="Z1047" s="333"/>
      <c r="AA1047" s="333"/>
      <c r="AB1047" s="334"/>
      <c r="AC1047" s="335" t="s">
        <v>79</v>
      </c>
      <c r="AD1047" s="336"/>
      <c r="AE1047" s="336"/>
      <c r="AF1047" s="336"/>
      <c r="AG1047" s="336"/>
      <c r="AH1047" s="351" t="s">
        <v>734</v>
      </c>
      <c r="AI1047" s="352"/>
      <c r="AJ1047" s="352"/>
      <c r="AK1047" s="352"/>
      <c r="AL1047" s="339" t="s">
        <v>734</v>
      </c>
      <c r="AM1047" s="340"/>
      <c r="AN1047" s="340"/>
      <c r="AO1047" s="341"/>
      <c r="AP1047" s="342" t="s">
        <v>734</v>
      </c>
      <c r="AQ1047" s="342"/>
      <c r="AR1047" s="342"/>
      <c r="AS1047" s="342"/>
      <c r="AT1047" s="342"/>
      <c r="AU1047" s="342"/>
      <c r="AV1047" s="342"/>
      <c r="AW1047" s="342"/>
      <c r="AX1047" s="342"/>
      <c r="AY1047">
        <f>COUNTA($C$1047)</f>
        <v>1</v>
      </c>
    </row>
    <row r="1048" spans="1:51" ht="30" customHeight="1">
      <c r="A1048" s="358">
        <v>6</v>
      </c>
      <c r="B1048" s="358">
        <v>1</v>
      </c>
      <c r="C1048" s="343" t="s">
        <v>741</v>
      </c>
      <c r="D1048" s="328"/>
      <c r="E1048" s="328"/>
      <c r="F1048" s="328"/>
      <c r="G1048" s="328"/>
      <c r="H1048" s="328"/>
      <c r="I1048" s="328"/>
      <c r="J1048" s="329" t="s">
        <v>734</v>
      </c>
      <c r="K1048" s="330"/>
      <c r="L1048" s="330"/>
      <c r="M1048" s="330"/>
      <c r="N1048" s="330"/>
      <c r="O1048" s="330"/>
      <c r="P1048" s="344" t="s">
        <v>738</v>
      </c>
      <c r="Q1048" s="331"/>
      <c r="R1048" s="331"/>
      <c r="S1048" s="331"/>
      <c r="T1048" s="331"/>
      <c r="U1048" s="331"/>
      <c r="V1048" s="331"/>
      <c r="W1048" s="331"/>
      <c r="X1048" s="331"/>
      <c r="Y1048" s="332">
        <v>0.1</v>
      </c>
      <c r="Z1048" s="333"/>
      <c r="AA1048" s="333"/>
      <c r="AB1048" s="334"/>
      <c r="AC1048" s="335" t="s">
        <v>79</v>
      </c>
      <c r="AD1048" s="336"/>
      <c r="AE1048" s="336"/>
      <c r="AF1048" s="336"/>
      <c r="AG1048" s="336"/>
      <c r="AH1048" s="351" t="s">
        <v>734</v>
      </c>
      <c r="AI1048" s="352"/>
      <c r="AJ1048" s="352"/>
      <c r="AK1048" s="352"/>
      <c r="AL1048" s="339" t="s">
        <v>734</v>
      </c>
      <c r="AM1048" s="340"/>
      <c r="AN1048" s="340"/>
      <c r="AO1048" s="341"/>
      <c r="AP1048" s="342" t="s">
        <v>734</v>
      </c>
      <c r="AQ1048" s="342"/>
      <c r="AR1048" s="342"/>
      <c r="AS1048" s="342"/>
      <c r="AT1048" s="342"/>
      <c r="AU1048" s="342"/>
      <c r="AV1048" s="342"/>
      <c r="AW1048" s="342"/>
      <c r="AX1048" s="342"/>
      <c r="AY1048">
        <f>COUNTA($C$1048)</f>
        <v>1</v>
      </c>
    </row>
    <row r="1049" spans="1:51" ht="30" customHeight="1">
      <c r="A1049" s="358">
        <v>7</v>
      </c>
      <c r="B1049" s="358">
        <v>1</v>
      </c>
      <c r="C1049" s="343" t="s">
        <v>742</v>
      </c>
      <c r="D1049" s="328"/>
      <c r="E1049" s="328"/>
      <c r="F1049" s="328"/>
      <c r="G1049" s="328"/>
      <c r="H1049" s="328"/>
      <c r="I1049" s="328"/>
      <c r="J1049" s="329" t="s">
        <v>734</v>
      </c>
      <c r="K1049" s="330"/>
      <c r="L1049" s="330"/>
      <c r="M1049" s="330"/>
      <c r="N1049" s="330"/>
      <c r="O1049" s="330"/>
      <c r="P1049" s="344" t="s">
        <v>738</v>
      </c>
      <c r="Q1049" s="331"/>
      <c r="R1049" s="331"/>
      <c r="S1049" s="331"/>
      <c r="T1049" s="331"/>
      <c r="U1049" s="331"/>
      <c r="V1049" s="331"/>
      <c r="W1049" s="331"/>
      <c r="X1049" s="331"/>
      <c r="Y1049" s="332">
        <v>0.1</v>
      </c>
      <c r="Z1049" s="333"/>
      <c r="AA1049" s="333"/>
      <c r="AB1049" s="334"/>
      <c r="AC1049" s="335" t="s">
        <v>79</v>
      </c>
      <c r="AD1049" s="336"/>
      <c r="AE1049" s="336"/>
      <c r="AF1049" s="336"/>
      <c r="AG1049" s="336"/>
      <c r="AH1049" s="351" t="s">
        <v>734</v>
      </c>
      <c r="AI1049" s="352"/>
      <c r="AJ1049" s="352"/>
      <c r="AK1049" s="352"/>
      <c r="AL1049" s="339" t="s">
        <v>734</v>
      </c>
      <c r="AM1049" s="340"/>
      <c r="AN1049" s="340"/>
      <c r="AO1049" s="341"/>
      <c r="AP1049" s="342" t="s">
        <v>734</v>
      </c>
      <c r="AQ1049" s="342"/>
      <c r="AR1049" s="342"/>
      <c r="AS1049" s="342"/>
      <c r="AT1049" s="342"/>
      <c r="AU1049" s="342"/>
      <c r="AV1049" s="342"/>
      <c r="AW1049" s="342"/>
      <c r="AX1049" s="342"/>
      <c r="AY1049">
        <f>COUNTA($C$1049)</f>
        <v>1</v>
      </c>
    </row>
    <row r="1050" spans="1:51" ht="30" customHeight="1">
      <c r="A1050" s="358">
        <v>8</v>
      </c>
      <c r="B1050" s="358">
        <v>1</v>
      </c>
      <c r="C1050" s="343" t="s">
        <v>743</v>
      </c>
      <c r="D1050" s="328"/>
      <c r="E1050" s="328"/>
      <c r="F1050" s="328"/>
      <c r="G1050" s="328"/>
      <c r="H1050" s="328"/>
      <c r="I1050" s="328"/>
      <c r="J1050" s="329" t="s">
        <v>734</v>
      </c>
      <c r="K1050" s="330"/>
      <c r="L1050" s="330"/>
      <c r="M1050" s="330"/>
      <c r="N1050" s="330"/>
      <c r="O1050" s="330"/>
      <c r="P1050" s="344" t="s">
        <v>738</v>
      </c>
      <c r="Q1050" s="331"/>
      <c r="R1050" s="331"/>
      <c r="S1050" s="331"/>
      <c r="T1050" s="331"/>
      <c r="U1050" s="331"/>
      <c r="V1050" s="331"/>
      <c r="W1050" s="331"/>
      <c r="X1050" s="331"/>
      <c r="Y1050" s="332">
        <v>0.1</v>
      </c>
      <c r="Z1050" s="333"/>
      <c r="AA1050" s="333"/>
      <c r="AB1050" s="334"/>
      <c r="AC1050" s="335" t="s">
        <v>79</v>
      </c>
      <c r="AD1050" s="336"/>
      <c r="AE1050" s="336"/>
      <c r="AF1050" s="336"/>
      <c r="AG1050" s="336"/>
      <c r="AH1050" s="351" t="s">
        <v>734</v>
      </c>
      <c r="AI1050" s="352"/>
      <c r="AJ1050" s="352"/>
      <c r="AK1050" s="352"/>
      <c r="AL1050" s="339" t="s">
        <v>734</v>
      </c>
      <c r="AM1050" s="340"/>
      <c r="AN1050" s="340"/>
      <c r="AO1050" s="341"/>
      <c r="AP1050" s="342" t="s">
        <v>734</v>
      </c>
      <c r="AQ1050" s="342"/>
      <c r="AR1050" s="342"/>
      <c r="AS1050" s="342"/>
      <c r="AT1050" s="342"/>
      <c r="AU1050" s="342"/>
      <c r="AV1050" s="342"/>
      <c r="AW1050" s="342"/>
      <c r="AX1050" s="342"/>
      <c r="AY1050">
        <f>COUNTA($C$1050)</f>
        <v>1</v>
      </c>
    </row>
    <row r="1051" spans="1:51" ht="30" customHeight="1">
      <c r="A1051" s="358">
        <v>9</v>
      </c>
      <c r="B1051" s="358">
        <v>1</v>
      </c>
      <c r="C1051" s="343" t="s">
        <v>744</v>
      </c>
      <c r="D1051" s="328"/>
      <c r="E1051" s="328"/>
      <c r="F1051" s="328"/>
      <c r="G1051" s="328"/>
      <c r="H1051" s="328"/>
      <c r="I1051" s="328"/>
      <c r="J1051" s="329" t="s">
        <v>734</v>
      </c>
      <c r="K1051" s="330"/>
      <c r="L1051" s="330"/>
      <c r="M1051" s="330"/>
      <c r="N1051" s="330"/>
      <c r="O1051" s="330"/>
      <c r="P1051" s="344" t="s">
        <v>738</v>
      </c>
      <c r="Q1051" s="331"/>
      <c r="R1051" s="331"/>
      <c r="S1051" s="331"/>
      <c r="T1051" s="331"/>
      <c r="U1051" s="331"/>
      <c r="V1051" s="331"/>
      <c r="W1051" s="331"/>
      <c r="X1051" s="331"/>
      <c r="Y1051" s="332">
        <v>0.1</v>
      </c>
      <c r="Z1051" s="333"/>
      <c r="AA1051" s="333"/>
      <c r="AB1051" s="334"/>
      <c r="AC1051" s="335" t="s">
        <v>79</v>
      </c>
      <c r="AD1051" s="336"/>
      <c r="AE1051" s="336"/>
      <c r="AF1051" s="336"/>
      <c r="AG1051" s="336"/>
      <c r="AH1051" s="351" t="s">
        <v>734</v>
      </c>
      <c r="AI1051" s="352"/>
      <c r="AJ1051" s="352"/>
      <c r="AK1051" s="352"/>
      <c r="AL1051" s="339" t="s">
        <v>734</v>
      </c>
      <c r="AM1051" s="340"/>
      <c r="AN1051" s="340"/>
      <c r="AO1051" s="341"/>
      <c r="AP1051" s="342" t="s">
        <v>734</v>
      </c>
      <c r="AQ1051" s="342"/>
      <c r="AR1051" s="342"/>
      <c r="AS1051" s="342"/>
      <c r="AT1051" s="342"/>
      <c r="AU1051" s="342"/>
      <c r="AV1051" s="342"/>
      <c r="AW1051" s="342"/>
      <c r="AX1051" s="342"/>
      <c r="AY1051">
        <f>COUNTA($C$1051)</f>
        <v>1</v>
      </c>
    </row>
    <row r="1052" spans="1:51" ht="30" customHeight="1">
      <c r="A1052" s="358">
        <v>10</v>
      </c>
      <c r="B1052" s="358">
        <v>1</v>
      </c>
      <c r="C1052" s="343" t="s">
        <v>745</v>
      </c>
      <c r="D1052" s="328"/>
      <c r="E1052" s="328"/>
      <c r="F1052" s="328"/>
      <c r="G1052" s="328"/>
      <c r="H1052" s="328"/>
      <c r="I1052" s="328"/>
      <c r="J1052" s="329">
        <v>1010001141543</v>
      </c>
      <c r="K1052" s="330"/>
      <c r="L1052" s="330"/>
      <c r="M1052" s="330"/>
      <c r="N1052" s="330"/>
      <c r="O1052" s="330"/>
      <c r="P1052" s="344" t="s">
        <v>746</v>
      </c>
      <c r="Q1052" s="331"/>
      <c r="R1052" s="331"/>
      <c r="S1052" s="331"/>
      <c r="T1052" s="331"/>
      <c r="U1052" s="331"/>
      <c r="V1052" s="331"/>
      <c r="W1052" s="331"/>
      <c r="X1052" s="331"/>
      <c r="Y1052" s="332">
        <v>0.1</v>
      </c>
      <c r="Z1052" s="333"/>
      <c r="AA1052" s="333"/>
      <c r="AB1052" s="334"/>
      <c r="AC1052" s="335" t="s">
        <v>289</v>
      </c>
      <c r="AD1052" s="336"/>
      <c r="AE1052" s="336"/>
      <c r="AF1052" s="336"/>
      <c r="AG1052" s="336"/>
      <c r="AH1052" s="351" t="s">
        <v>734</v>
      </c>
      <c r="AI1052" s="352"/>
      <c r="AJ1052" s="352"/>
      <c r="AK1052" s="352"/>
      <c r="AL1052" s="339" t="s">
        <v>734</v>
      </c>
      <c r="AM1052" s="340"/>
      <c r="AN1052" s="340"/>
      <c r="AO1052" s="341"/>
      <c r="AP1052" s="342" t="s">
        <v>734</v>
      </c>
      <c r="AQ1052" s="342"/>
      <c r="AR1052" s="342"/>
      <c r="AS1052" s="342"/>
      <c r="AT1052" s="342"/>
      <c r="AU1052" s="342"/>
      <c r="AV1052" s="342"/>
      <c r="AW1052" s="342"/>
      <c r="AX1052" s="342"/>
      <c r="AY1052">
        <f>COUNTA($C$1052)</f>
        <v>1</v>
      </c>
    </row>
    <row r="1053" spans="1:51" ht="30" hidden="1" customHeight="1">
      <c r="A1053" s="358">
        <v>11</v>
      </c>
      <c r="B1053" s="358">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c r="A1054" s="358">
        <v>12</v>
      </c>
      <c r="B1054" s="358">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c r="A1055" s="358">
        <v>13</v>
      </c>
      <c r="B1055" s="358">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c r="A1056" s="358">
        <v>14</v>
      </c>
      <c r="B1056" s="358">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c r="A1057" s="358">
        <v>15</v>
      </c>
      <c r="B1057" s="358">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c r="A1058" s="358">
        <v>16</v>
      </c>
      <c r="B1058" s="358">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c r="A1059" s="358">
        <v>17</v>
      </c>
      <c r="B1059" s="358">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c r="A1060" s="358">
        <v>18</v>
      </c>
      <c r="B1060" s="358">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c r="A1061" s="358">
        <v>19</v>
      </c>
      <c r="B1061" s="358">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c r="A1062" s="358">
        <v>20</v>
      </c>
      <c r="B1062" s="358">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c r="A1063" s="358">
        <v>21</v>
      </c>
      <c r="B1063" s="358">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c r="A1064" s="358">
        <v>22</v>
      </c>
      <c r="B1064" s="358">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c r="A1065" s="358">
        <v>23</v>
      </c>
      <c r="B1065" s="358">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c r="A1066" s="358">
        <v>24</v>
      </c>
      <c r="B1066" s="358">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c r="A1067" s="358">
        <v>25</v>
      </c>
      <c r="B1067" s="358">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c r="A1068" s="358">
        <v>26</v>
      </c>
      <c r="B1068" s="358">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c r="A1069" s="358">
        <v>27</v>
      </c>
      <c r="B1069" s="358">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c r="A1070" s="358">
        <v>28</v>
      </c>
      <c r="B1070" s="358">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c r="A1071" s="358">
        <v>29</v>
      </c>
      <c r="B1071" s="358">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c r="A1072" s="358">
        <v>30</v>
      </c>
      <c r="B1072" s="358">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c r="A1075" s="345"/>
      <c r="B1075" s="345"/>
      <c r="C1075" s="345" t="s">
        <v>26</v>
      </c>
      <c r="D1075" s="345"/>
      <c r="E1075" s="345"/>
      <c r="F1075" s="345"/>
      <c r="G1075" s="345"/>
      <c r="H1075" s="345"/>
      <c r="I1075" s="345"/>
      <c r="J1075" s="137" t="s">
        <v>219</v>
      </c>
      <c r="K1075" s="346"/>
      <c r="L1075" s="346"/>
      <c r="M1075" s="346"/>
      <c r="N1075" s="346"/>
      <c r="O1075" s="346"/>
      <c r="P1075" s="232" t="s">
        <v>195</v>
      </c>
      <c r="Q1075" s="232"/>
      <c r="R1075" s="232"/>
      <c r="S1075" s="232"/>
      <c r="T1075" s="232"/>
      <c r="U1075" s="232"/>
      <c r="V1075" s="232"/>
      <c r="W1075" s="232"/>
      <c r="X1075" s="232"/>
      <c r="Y1075" s="347" t="s">
        <v>217</v>
      </c>
      <c r="Z1075" s="348"/>
      <c r="AA1075" s="348"/>
      <c r="AB1075" s="348"/>
      <c r="AC1075" s="137" t="s">
        <v>253</v>
      </c>
      <c r="AD1075" s="137"/>
      <c r="AE1075" s="137"/>
      <c r="AF1075" s="137"/>
      <c r="AG1075" s="137"/>
      <c r="AH1075" s="347" t="s">
        <v>279</v>
      </c>
      <c r="AI1075" s="345"/>
      <c r="AJ1075" s="345"/>
      <c r="AK1075" s="345"/>
      <c r="AL1075" s="345" t="s">
        <v>21</v>
      </c>
      <c r="AM1075" s="345"/>
      <c r="AN1075" s="345"/>
      <c r="AO1075" s="349"/>
      <c r="AP1075" s="350" t="s">
        <v>220</v>
      </c>
      <c r="AQ1075" s="350"/>
      <c r="AR1075" s="350"/>
      <c r="AS1075" s="350"/>
      <c r="AT1075" s="350"/>
      <c r="AU1075" s="350"/>
      <c r="AV1075" s="350"/>
      <c r="AW1075" s="350"/>
      <c r="AX1075" s="350"/>
      <c r="AY1075">
        <f t="shared" ref="AY1075:AY1076" si="124">$AY$1073</f>
        <v>1</v>
      </c>
    </row>
    <row r="1076" spans="1:51" ht="54.95" customHeight="1">
      <c r="A1076" s="358">
        <v>1</v>
      </c>
      <c r="B1076" s="358">
        <v>1</v>
      </c>
      <c r="C1076" s="343" t="s">
        <v>768</v>
      </c>
      <c r="D1076" s="328"/>
      <c r="E1076" s="328"/>
      <c r="F1076" s="328"/>
      <c r="G1076" s="328"/>
      <c r="H1076" s="328"/>
      <c r="I1076" s="328"/>
      <c r="J1076" s="329">
        <v>3010005007409</v>
      </c>
      <c r="K1076" s="330"/>
      <c r="L1076" s="330"/>
      <c r="M1076" s="330"/>
      <c r="N1076" s="330"/>
      <c r="O1076" s="330"/>
      <c r="P1076" s="344" t="s">
        <v>773</v>
      </c>
      <c r="Q1076" s="331"/>
      <c r="R1076" s="331"/>
      <c r="S1076" s="331"/>
      <c r="T1076" s="331"/>
      <c r="U1076" s="331"/>
      <c r="V1076" s="331"/>
      <c r="W1076" s="331"/>
      <c r="X1076" s="331"/>
      <c r="Y1076" s="332">
        <v>3</v>
      </c>
      <c r="Z1076" s="333"/>
      <c r="AA1076" s="333"/>
      <c r="AB1076" s="334"/>
      <c r="AC1076" s="335" t="s">
        <v>769</v>
      </c>
      <c r="AD1076" s="336"/>
      <c r="AE1076" s="336"/>
      <c r="AF1076" s="336"/>
      <c r="AG1076" s="336"/>
      <c r="AH1076" s="351" t="s">
        <v>770</v>
      </c>
      <c r="AI1076" s="352"/>
      <c r="AJ1076" s="352"/>
      <c r="AK1076" s="352"/>
      <c r="AL1076" s="339" t="s">
        <v>770</v>
      </c>
      <c r="AM1076" s="340"/>
      <c r="AN1076" s="340"/>
      <c r="AO1076" s="341"/>
      <c r="AP1076" s="342" t="s">
        <v>770</v>
      </c>
      <c r="AQ1076" s="342"/>
      <c r="AR1076" s="342"/>
      <c r="AS1076" s="342"/>
      <c r="AT1076" s="342"/>
      <c r="AU1076" s="342"/>
      <c r="AV1076" s="342"/>
      <c r="AW1076" s="342"/>
      <c r="AX1076" s="342"/>
      <c r="AY1076">
        <f t="shared" si="124"/>
        <v>1</v>
      </c>
    </row>
    <row r="1077" spans="1:51" ht="30" hidden="1" customHeight="1">
      <c r="A1077" s="358">
        <v>2</v>
      </c>
      <c r="B1077" s="358">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c r="A1078" s="358">
        <v>3</v>
      </c>
      <c r="B1078" s="358">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c r="A1079" s="358">
        <v>4</v>
      </c>
      <c r="B1079" s="358">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c r="A1080" s="358">
        <v>5</v>
      </c>
      <c r="B1080" s="358">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c r="A1081" s="358">
        <v>6</v>
      </c>
      <c r="B1081" s="358">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c r="A1082" s="358">
        <v>7</v>
      </c>
      <c r="B1082" s="358">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c r="A1083" s="358">
        <v>8</v>
      </c>
      <c r="B1083" s="358">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c r="A1084" s="358">
        <v>9</v>
      </c>
      <c r="B1084" s="358">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c r="A1085" s="358">
        <v>10</v>
      </c>
      <c r="B1085" s="358">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c r="A1086" s="358">
        <v>11</v>
      </c>
      <c r="B1086" s="358">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c r="A1087" s="358">
        <v>12</v>
      </c>
      <c r="B1087" s="358">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c r="A1088" s="358">
        <v>13</v>
      </c>
      <c r="B1088" s="358">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c r="A1089" s="358">
        <v>14</v>
      </c>
      <c r="B1089" s="358">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c r="A1090" s="358">
        <v>15</v>
      </c>
      <c r="B1090" s="358">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c r="A1091" s="358">
        <v>16</v>
      </c>
      <c r="B1091" s="358">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c r="A1092" s="358">
        <v>17</v>
      </c>
      <c r="B1092" s="358">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c r="A1093" s="358">
        <v>18</v>
      </c>
      <c r="B1093" s="358">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c r="A1094" s="358">
        <v>19</v>
      </c>
      <c r="B1094" s="358">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c r="A1095" s="358">
        <v>20</v>
      </c>
      <c r="B1095" s="358">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c r="A1096" s="358">
        <v>21</v>
      </c>
      <c r="B1096" s="358">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c r="A1097" s="358">
        <v>22</v>
      </c>
      <c r="B1097" s="358">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c r="A1098" s="358">
        <v>23</v>
      </c>
      <c r="B1098" s="358">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c r="A1099" s="358">
        <v>24</v>
      </c>
      <c r="B1099" s="358">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c r="A1100" s="358">
        <v>25</v>
      </c>
      <c r="B1100" s="358">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c r="A1101" s="358">
        <v>26</v>
      </c>
      <c r="B1101" s="358">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c r="A1102" s="358">
        <v>27</v>
      </c>
      <c r="B1102" s="358">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c r="A1103" s="358">
        <v>28</v>
      </c>
      <c r="B1103" s="358">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c r="A1104" s="358">
        <v>29</v>
      </c>
      <c r="B1104" s="358">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c r="A1105" s="358">
        <v>30</v>
      </c>
      <c r="B1105" s="358">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c r="A1106" s="359" t="s">
        <v>244</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259</v>
      </c>
      <c r="AM1106" s="263"/>
      <c r="AN1106" s="263"/>
      <c r="AO1106" s="62"/>
      <c r="AP1106" s="57"/>
      <c r="AQ1106" s="57"/>
      <c r="AR1106" s="57"/>
      <c r="AS1106" s="57"/>
      <c r="AT1106" s="57"/>
      <c r="AU1106" s="57"/>
      <c r="AV1106" s="57"/>
      <c r="AW1106" s="57"/>
      <c r="AX1106" s="58"/>
      <c r="AY1106">
        <f>COUNTIF($AO$1106,"☑")</f>
        <v>0</v>
      </c>
    </row>
    <row r="1107" spans="1:51"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c r="A1109" s="358"/>
      <c r="B1109" s="358"/>
      <c r="C1109" s="137" t="s">
        <v>214</v>
      </c>
      <c r="D1109" s="362"/>
      <c r="E1109" s="137" t="s">
        <v>213</v>
      </c>
      <c r="F1109" s="362"/>
      <c r="G1109" s="362"/>
      <c r="H1109" s="362"/>
      <c r="I1109" s="362"/>
      <c r="J1109" s="137" t="s">
        <v>219</v>
      </c>
      <c r="K1109" s="137"/>
      <c r="L1109" s="137"/>
      <c r="M1109" s="137"/>
      <c r="N1109" s="137"/>
      <c r="O1109" s="137"/>
      <c r="P1109" s="347" t="s">
        <v>27</v>
      </c>
      <c r="Q1109" s="347"/>
      <c r="R1109" s="347"/>
      <c r="S1109" s="347"/>
      <c r="T1109" s="347"/>
      <c r="U1109" s="347"/>
      <c r="V1109" s="347"/>
      <c r="W1109" s="347"/>
      <c r="X1109" s="347"/>
      <c r="Y1109" s="137" t="s">
        <v>221</v>
      </c>
      <c r="Z1109" s="362"/>
      <c r="AA1109" s="362"/>
      <c r="AB1109" s="362"/>
      <c r="AC1109" s="137" t="s">
        <v>196</v>
      </c>
      <c r="AD1109" s="137"/>
      <c r="AE1109" s="137"/>
      <c r="AF1109" s="137"/>
      <c r="AG1109" s="137"/>
      <c r="AH1109" s="347" t="s">
        <v>209</v>
      </c>
      <c r="AI1109" s="348"/>
      <c r="AJ1109" s="348"/>
      <c r="AK1109" s="348"/>
      <c r="AL1109" s="348" t="s">
        <v>21</v>
      </c>
      <c r="AM1109" s="348"/>
      <c r="AN1109" s="348"/>
      <c r="AO1109" s="363"/>
      <c r="AP1109" s="350" t="s">
        <v>245</v>
      </c>
      <c r="AQ1109" s="350"/>
      <c r="AR1109" s="350"/>
      <c r="AS1109" s="350"/>
      <c r="AT1109" s="350"/>
      <c r="AU1109" s="350"/>
      <c r="AV1109" s="350"/>
      <c r="AW1109" s="350"/>
      <c r="AX1109" s="350"/>
    </row>
    <row r="1110" spans="1:51" ht="30" customHeight="1">
      <c r="A1110" s="358">
        <v>1</v>
      </c>
      <c r="B1110" s="358">
        <v>1</v>
      </c>
      <c r="C1110" s="356"/>
      <c r="D1110" s="356"/>
      <c r="E1110" s="135" t="s">
        <v>660</v>
      </c>
      <c r="F1110" s="357"/>
      <c r="G1110" s="357"/>
      <c r="H1110" s="357"/>
      <c r="I1110" s="357"/>
      <c r="J1110" s="329" t="s">
        <v>660</v>
      </c>
      <c r="K1110" s="330"/>
      <c r="L1110" s="330"/>
      <c r="M1110" s="330"/>
      <c r="N1110" s="330"/>
      <c r="O1110" s="330"/>
      <c r="P1110" s="344" t="s">
        <v>660</v>
      </c>
      <c r="Q1110" s="331"/>
      <c r="R1110" s="331"/>
      <c r="S1110" s="331"/>
      <c r="T1110" s="331"/>
      <c r="U1110" s="331"/>
      <c r="V1110" s="331"/>
      <c r="W1110" s="331"/>
      <c r="X1110" s="331"/>
      <c r="Y1110" s="332" t="s">
        <v>660</v>
      </c>
      <c r="Z1110" s="333"/>
      <c r="AA1110" s="333"/>
      <c r="AB1110" s="334"/>
      <c r="AC1110" s="335"/>
      <c r="AD1110" s="336"/>
      <c r="AE1110" s="336"/>
      <c r="AF1110" s="336"/>
      <c r="AG1110" s="336"/>
      <c r="AH1110" s="337" t="s">
        <v>660</v>
      </c>
      <c r="AI1110" s="338"/>
      <c r="AJ1110" s="338"/>
      <c r="AK1110" s="338"/>
      <c r="AL1110" s="339" t="s">
        <v>660</v>
      </c>
      <c r="AM1110" s="340"/>
      <c r="AN1110" s="340"/>
      <c r="AO1110" s="341"/>
      <c r="AP1110" s="342" t="s">
        <v>660</v>
      </c>
      <c r="AQ1110" s="342"/>
      <c r="AR1110" s="342"/>
      <c r="AS1110" s="342"/>
      <c r="AT1110" s="342"/>
      <c r="AU1110" s="342"/>
      <c r="AV1110" s="342"/>
      <c r="AW1110" s="342"/>
      <c r="AX1110" s="342"/>
    </row>
    <row r="1111" spans="1:51" ht="30" hidden="1" customHeight="1">
      <c r="A1111" s="358">
        <v>2</v>
      </c>
      <c r="B1111" s="358">
        <v>1</v>
      </c>
      <c r="C1111" s="356"/>
      <c r="D1111" s="356"/>
      <c r="E1111" s="357"/>
      <c r="F1111" s="357"/>
      <c r="G1111" s="357"/>
      <c r="H1111" s="357"/>
      <c r="I1111" s="357"/>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c r="A1112" s="358">
        <v>3</v>
      </c>
      <c r="B1112" s="358">
        <v>1</v>
      </c>
      <c r="C1112" s="356"/>
      <c r="D1112" s="356"/>
      <c r="E1112" s="357"/>
      <c r="F1112" s="357"/>
      <c r="G1112" s="357"/>
      <c r="H1112" s="357"/>
      <c r="I1112" s="357"/>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c r="A1113" s="358">
        <v>4</v>
      </c>
      <c r="B1113" s="358">
        <v>1</v>
      </c>
      <c r="C1113" s="356"/>
      <c r="D1113" s="356"/>
      <c r="E1113" s="357"/>
      <c r="F1113" s="357"/>
      <c r="G1113" s="357"/>
      <c r="H1113" s="357"/>
      <c r="I1113" s="357"/>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c r="A1114" s="358">
        <v>5</v>
      </c>
      <c r="B1114" s="358">
        <v>1</v>
      </c>
      <c r="C1114" s="356"/>
      <c r="D1114" s="356"/>
      <c r="E1114" s="357"/>
      <c r="F1114" s="357"/>
      <c r="G1114" s="357"/>
      <c r="H1114" s="357"/>
      <c r="I1114" s="357"/>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c r="A1115" s="358">
        <v>6</v>
      </c>
      <c r="B1115" s="358">
        <v>1</v>
      </c>
      <c r="C1115" s="356"/>
      <c r="D1115" s="356"/>
      <c r="E1115" s="357"/>
      <c r="F1115" s="357"/>
      <c r="G1115" s="357"/>
      <c r="H1115" s="357"/>
      <c r="I1115" s="357"/>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c r="A1116" s="358">
        <v>7</v>
      </c>
      <c r="B1116" s="358">
        <v>1</v>
      </c>
      <c r="C1116" s="356"/>
      <c r="D1116" s="356"/>
      <c r="E1116" s="357"/>
      <c r="F1116" s="357"/>
      <c r="G1116" s="357"/>
      <c r="H1116" s="357"/>
      <c r="I1116" s="357"/>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c r="A1117" s="358">
        <v>8</v>
      </c>
      <c r="B1117" s="358">
        <v>1</v>
      </c>
      <c r="C1117" s="356"/>
      <c r="D1117" s="356"/>
      <c r="E1117" s="357"/>
      <c r="F1117" s="357"/>
      <c r="G1117" s="357"/>
      <c r="H1117" s="357"/>
      <c r="I1117" s="357"/>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c r="A1118" s="358">
        <v>9</v>
      </c>
      <c r="B1118" s="358">
        <v>1</v>
      </c>
      <c r="C1118" s="356"/>
      <c r="D1118" s="356"/>
      <c r="E1118" s="357"/>
      <c r="F1118" s="357"/>
      <c r="G1118" s="357"/>
      <c r="H1118" s="357"/>
      <c r="I1118" s="357"/>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c r="A1119" s="358">
        <v>10</v>
      </c>
      <c r="B1119" s="358">
        <v>1</v>
      </c>
      <c r="C1119" s="356"/>
      <c r="D1119" s="356"/>
      <c r="E1119" s="357"/>
      <c r="F1119" s="357"/>
      <c r="G1119" s="357"/>
      <c r="H1119" s="357"/>
      <c r="I1119" s="357"/>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c r="A1120" s="358">
        <v>11</v>
      </c>
      <c r="B1120" s="358">
        <v>1</v>
      </c>
      <c r="C1120" s="356"/>
      <c r="D1120" s="356"/>
      <c r="E1120" s="357"/>
      <c r="F1120" s="357"/>
      <c r="G1120" s="357"/>
      <c r="H1120" s="357"/>
      <c r="I1120" s="357"/>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c r="A1121" s="358">
        <v>12</v>
      </c>
      <c r="B1121" s="358">
        <v>1</v>
      </c>
      <c r="C1121" s="356"/>
      <c r="D1121" s="356"/>
      <c r="E1121" s="357"/>
      <c r="F1121" s="357"/>
      <c r="G1121" s="357"/>
      <c r="H1121" s="357"/>
      <c r="I1121" s="357"/>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c r="A1122" s="358">
        <v>13</v>
      </c>
      <c r="B1122" s="358">
        <v>1</v>
      </c>
      <c r="C1122" s="356"/>
      <c r="D1122" s="356"/>
      <c r="E1122" s="357"/>
      <c r="F1122" s="357"/>
      <c r="G1122" s="357"/>
      <c r="H1122" s="357"/>
      <c r="I1122" s="357"/>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c r="A1123" s="358">
        <v>14</v>
      </c>
      <c r="B1123" s="358">
        <v>1</v>
      </c>
      <c r="C1123" s="356"/>
      <c r="D1123" s="356"/>
      <c r="E1123" s="357"/>
      <c r="F1123" s="357"/>
      <c r="G1123" s="357"/>
      <c r="H1123" s="357"/>
      <c r="I1123" s="357"/>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c r="A1124" s="358">
        <v>15</v>
      </c>
      <c r="B1124" s="358">
        <v>1</v>
      </c>
      <c r="C1124" s="356"/>
      <c r="D1124" s="356"/>
      <c r="E1124" s="357"/>
      <c r="F1124" s="357"/>
      <c r="G1124" s="357"/>
      <c r="H1124" s="357"/>
      <c r="I1124" s="357"/>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c r="A1125" s="358">
        <v>16</v>
      </c>
      <c r="B1125" s="358">
        <v>1</v>
      </c>
      <c r="C1125" s="356"/>
      <c r="D1125" s="356"/>
      <c r="E1125" s="357"/>
      <c r="F1125" s="357"/>
      <c r="G1125" s="357"/>
      <c r="H1125" s="357"/>
      <c r="I1125" s="357"/>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c r="A1126" s="358">
        <v>17</v>
      </c>
      <c r="B1126" s="358">
        <v>1</v>
      </c>
      <c r="C1126" s="356"/>
      <c r="D1126" s="356"/>
      <c r="E1126" s="357"/>
      <c r="F1126" s="357"/>
      <c r="G1126" s="357"/>
      <c r="H1126" s="357"/>
      <c r="I1126" s="357"/>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c r="A1127" s="358">
        <v>18</v>
      </c>
      <c r="B1127" s="358">
        <v>1</v>
      </c>
      <c r="C1127" s="356"/>
      <c r="D1127" s="356"/>
      <c r="E1127" s="135"/>
      <c r="F1127" s="357"/>
      <c r="G1127" s="357"/>
      <c r="H1127" s="357"/>
      <c r="I1127" s="357"/>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c r="A1128" s="358">
        <v>19</v>
      </c>
      <c r="B1128" s="358">
        <v>1</v>
      </c>
      <c r="C1128" s="356"/>
      <c r="D1128" s="356"/>
      <c r="E1128" s="357"/>
      <c r="F1128" s="357"/>
      <c r="G1128" s="357"/>
      <c r="H1128" s="357"/>
      <c r="I1128" s="357"/>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c r="A1129" s="358">
        <v>20</v>
      </c>
      <c r="B1129" s="358">
        <v>1</v>
      </c>
      <c r="C1129" s="356"/>
      <c r="D1129" s="356"/>
      <c r="E1129" s="357"/>
      <c r="F1129" s="357"/>
      <c r="G1129" s="357"/>
      <c r="H1129" s="357"/>
      <c r="I1129" s="357"/>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c r="A1130" s="358">
        <v>21</v>
      </c>
      <c r="B1130" s="358">
        <v>1</v>
      </c>
      <c r="C1130" s="356"/>
      <c r="D1130" s="356"/>
      <c r="E1130" s="357"/>
      <c r="F1130" s="357"/>
      <c r="G1130" s="357"/>
      <c r="H1130" s="357"/>
      <c r="I1130" s="357"/>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c r="A1131" s="358">
        <v>22</v>
      </c>
      <c r="B1131" s="358">
        <v>1</v>
      </c>
      <c r="C1131" s="356"/>
      <c r="D1131" s="356"/>
      <c r="E1131" s="357"/>
      <c r="F1131" s="357"/>
      <c r="G1131" s="357"/>
      <c r="H1131" s="357"/>
      <c r="I1131" s="357"/>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c r="A1132" s="358">
        <v>23</v>
      </c>
      <c r="B1132" s="358">
        <v>1</v>
      </c>
      <c r="C1132" s="356"/>
      <c r="D1132" s="356"/>
      <c r="E1132" s="357"/>
      <c r="F1132" s="357"/>
      <c r="G1132" s="357"/>
      <c r="H1132" s="357"/>
      <c r="I1132" s="357"/>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c r="A1133" s="358">
        <v>24</v>
      </c>
      <c r="B1133" s="358">
        <v>1</v>
      </c>
      <c r="C1133" s="356"/>
      <c r="D1133" s="356"/>
      <c r="E1133" s="357"/>
      <c r="F1133" s="357"/>
      <c r="G1133" s="357"/>
      <c r="H1133" s="357"/>
      <c r="I1133" s="357"/>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c r="A1134" s="358">
        <v>25</v>
      </c>
      <c r="B1134" s="358">
        <v>1</v>
      </c>
      <c r="C1134" s="356"/>
      <c r="D1134" s="356"/>
      <c r="E1134" s="357"/>
      <c r="F1134" s="357"/>
      <c r="G1134" s="357"/>
      <c r="H1134" s="357"/>
      <c r="I1134" s="357"/>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c r="A1135" s="358">
        <v>26</v>
      </c>
      <c r="B1135" s="358">
        <v>1</v>
      </c>
      <c r="C1135" s="356"/>
      <c r="D1135" s="356"/>
      <c r="E1135" s="357"/>
      <c r="F1135" s="357"/>
      <c r="G1135" s="357"/>
      <c r="H1135" s="357"/>
      <c r="I1135" s="357"/>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c r="A1136" s="358">
        <v>27</v>
      </c>
      <c r="B1136" s="358">
        <v>1</v>
      </c>
      <c r="C1136" s="356"/>
      <c r="D1136" s="356"/>
      <c r="E1136" s="357"/>
      <c r="F1136" s="357"/>
      <c r="G1136" s="357"/>
      <c r="H1136" s="357"/>
      <c r="I1136" s="357"/>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c r="A1137" s="358">
        <v>28</v>
      </c>
      <c r="B1137" s="358">
        <v>1</v>
      </c>
      <c r="C1137" s="356"/>
      <c r="D1137" s="356"/>
      <c r="E1137" s="357"/>
      <c r="F1137" s="357"/>
      <c r="G1137" s="357"/>
      <c r="H1137" s="357"/>
      <c r="I1137" s="357"/>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c r="A1138" s="358">
        <v>29</v>
      </c>
      <c r="B1138" s="358">
        <v>1</v>
      </c>
      <c r="C1138" s="356"/>
      <c r="D1138" s="356"/>
      <c r="E1138" s="357"/>
      <c r="F1138" s="357"/>
      <c r="G1138" s="357"/>
      <c r="H1138" s="357"/>
      <c r="I1138" s="357"/>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c r="A1139" s="358">
        <v>30</v>
      </c>
      <c r="B1139" s="358">
        <v>1</v>
      </c>
      <c r="C1139" s="356"/>
      <c r="D1139" s="356"/>
      <c r="E1139" s="357"/>
      <c r="F1139" s="357"/>
      <c r="G1139" s="357"/>
      <c r="H1139" s="357"/>
      <c r="I1139" s="357"/>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55:AO874">
    <cfRule type="expression" dxfId="1797" priority="6625">
      <formula>IF(AND(AL855&gt;=0, RIGHT(TEXT(AL855,"0.#"),1)&lt;&gt;"."),TRUE,FALSE)</formula>
    </cfRule>
    <cfRule type="expression" dxfId="1796" priority="6626">
      <formula>IF(AND(AL855&gt;=0, RIGHT(TEXT(AL855,"0.#"),1)="."),TRUE,FALSE)</formula>
    </cfRule>
    <cfRule type="expression" dxfId="1795" priority="6627">
      <formula>IF(AND(AL855&lt;0, RIGHT(TEXT(AL855,"0.#"),1)&lt;&gt;"."),TRUE,FALSE)</formula>
    </cfRule>
    <cfRule type="expression" dxfId="1794" priority="6628">
      <formula>IF(AND(AL855&lt;0, RIGHT(TEXT(AL855,"0.#"),1)="."),TRUE,FALSE)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54">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8:AO907">
    <cfRule type="expression" dxfId="1259" priority="2071">
      <formula>IF(AND(AL888&gt;=0, RIGHT(TEXT(AL888,"0.#"),1)&lt;&gt;"."),TRUE,FALSE)</formula>
    </cfRule>
    <cfRule type="expression" dxfId="1258" priority="2072">
      <formula>IF(AND(AL888&gt;=0, RIGHT(TEXT(AL888,"0.#"),1)="."),TRUE,FALSE)</formula>
    </cfRule>
    <cfRule type="expression" dxfId="1257" priority="2073">
      <formula>IF(AND(AL888&lt;0, RIGHT(TEXT(AL888,"0.#"),1)&lt;&gt;"."),TRUE,FALSE)</formula>
    </cfRule>
    <cfRule type="expression" dxfId="1256" priority="2074">
      <formula>IF(AND(AL888&lt;0, RIGHT(TEXT(AL888,"0.#"),1)="."),TRUE,FALSE)</formula>
    </cfRule>
  </conditionalFormatting>
  <conditionalFormatting sqref="AL878:AO887">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21:AO940">
    <cfRule type="expression" dxfId="1251" priority="2059">
      <formula>IF(AND(AL921&gt;=0, RIGHT(TEXT(AL921,"0.#"),1)&lt;&gt;"."),TRUE,FALSE)</formula>
    </cfRule>
    <cfRule type="expression" dxfId="1250" priority="2060">
      <formula>IF(AND(AL921&gt;=0, RIGHT(TEXT(AL921,"0.#"),1)="."),TRUE,FALSE)</formula>
    </cfRule>
    <cfRule type="expression" dxfId="1249" priority="2061">
      <formula>IF(AND(AL921&lt;0, RIGHT(TEXT(AL921,"0.#"),1)&lt;&gt;"."),TRUE,FALSE)</formula>
    </cfRule>
    <cfRule type="expression" dxfId="1248" priority="2062">
      <formula>IF(AND(AL921&lt;0, RIGHT(TEXT(AL921,"0.#"),1)="."),TRUE,FALSE)</formula>
    </cfRule>
  </conditionalFormatting>
  <conditionalFormatting sqref="AL911:AO920">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53:AO1072">
    <cfRule type="expression" dxfId="1217" priority="2011">
      <formula>IF(AND(AL1053&gt;=0, RIGHT(TEXT(AL1053,"0.#"),1)&lt;&gt;"."),TRUE,FALSE)</formula>
    </cfRule>
    <cfRule type="expression" dxfId="1216" priority="2012">
      <formula>IF(AND(AL1053&gt;=0, RIGHT(TEXT(AL1053,"0.#"),1)="."),TRUE,FALSE)</formula>
    </cfRule>
    <cfRule type="expression" dxfId="1215" priority="2013">
      <formula>IF(AND(AL1053&lt;0, RIGHT(TEXT(AL1053,"0.#"),1)&lt;&gt;"."),TRUE,FALSE)</formula>
    </cfRule>
    <cfRule type="expression" dxfId="1214" priority="2014">
      <formula>IF(AND(AL1053&lt;0, RIGHT(TEXT(AL1053,"0.#"),1)="."),TRUE,FALSE)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52">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4" max="16383" man="1"/>
    <brk id="699" max="49" man="1"/>
    <brk id="735" max="16383" man="1"/>
    <brk id="786" max="16383" man="1"/>
    <brk id="874" max="16383" man="1"/>
    <brk id="977" max="16383"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196</v>
      </c>
      <c r="AI1" s="42" t="s">
        <v>205</v>
      </c>
      <c r="AK1" s="42" t="s">
        <v>210</v>
      </c>
      <c r="AM1" s="68"/>
      <c r="AN1" s="68"/>
      <c r="AP1" s="28" t="s">
        <v>270</v>
      </c>
    </row>
    <row r="2" spans="1:42" ht="13.5" customHeight="1">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322</v>
      </c>
      <c r="AB2" s="79" t="s">
        <v>552</v>
      </c>
      <c r="AC2" s="80" t="s">
        <v>134</v>
      </c>
      <c r="AD2" s="28"/>
      <c r="AE2" s="34" t="s">
        <v>170</v>
      </c>
      <c r="AF2" s="30"/>
      <c r="AG2" s="44" t="s">
        <v>283</v>
      </c>
      <c r="AI2" s="42" t="s">
        <v>317</v>
      </c>
      <c r="AK2" s="42" t="s">
        <v>211</v>
      </c>
      <c r="AM2" s="68"/>
      <c r="AN2" s="68"/>
      <c r="AP2" s="44" t="s">
        <v>283</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直接実施、委託・請負</v>
      </c>
      <c r="T3" s="13"/>
      <c r="U3" s="32" t="s">
        <v>584</v>
      </c>
      <c r="W3" s="32" t="s">
        <v>149</v>
      </c>
      <c r="Y3" s="32" t="s">
        <v>68</v>
      </c>
      <c r="Z3" s="32" t="s">
        <v>459</v>
      </c>
      <c r="AA3" s="79" t="s">
        <v>422</v>
      </c>
      <c r="AB3" s="79" t="s">
        <v>553</v>
      </c>
      <c r="AC3" s="80" t="s">
        <v>135</v>
      </c>
      <c r="AD3" s="28"/>
      <c r="AE3" s="34" t="s">
        <v>171</v>
      </c>
      <c r="AF3" s="30"/>
      <c r="AG3" s="44" t="s">
        <v>284</v>
      </c>
      <c r="AI3" s="42" t="s">
        <v>204</v>
      </c>
      <c r="AK3" s="42" t="str">
        <f>CHAR(CODE(AK2)+1)</f>
        <v>B</v>
      </c>
      <c r="AM3" s="68"/>
      <c r="AN3" s="68"/>
      <c r="AP3" s="44" t="s">
        <v>284</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585</v>
      </c>
      <c r="W4" s="32" t="s">
        <v>150</v>
      </c>
      <c r="Y4" s="32" t="s">
        <v>329</v>
      </c>
      <c r="Z4" s="32" t="s">
        <v>460</v>
      </c>
      <c r="AA4" s="79" t="s">
        <v>423</v>
      </c>
      <c r="AB4" s="79" t="s">
        <v>554</v>
      </c>
      <c r="AC4" s="79" t="s">
        <v>136</v>
      </c>
      <c r="AD4" s="28"/>
      <c r="AE4" s="34" t="s">
        <v>172</v>
      </c>
      <c r="AF4" s="30"/>
      <c r="AG4" s="44" t="s">
        <v>285</v>
      </c>
      <c r="AI4" s="42" t="s">
        <v>206</v>
      </c>
      <c r="AK4" s="42" t="str">
        <f t="shared" ref="AK4:AK49" si="7">CHAR(CODE(AK3)+1)</f>
        <v>C</v>
      </c>
      <c r="AM4" s="68"/>
      <c r="AN4" s="68"/>
      <c r="AP4" s="44" t="s">
        <v>285</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609</v>
      </c>
      <c r="Y5" s="32" t="s">
        <v>330</v>
      </c>
      <c r="Z5" s="32" t="s">
        <v>461</v>
      </c>
      <c r="AA5" s="79" t="s">
        <v>424</v>
      </c>
      <c r="AB5" s="79" t="s">
        <v>555</v>
      </c>
      <c r="AC5" s="79" t="s">
        <v>173</v>
      </c>
      <c r="AD5" s="31"/>
      <c r="AE5" s="34" t="s">
        <v>296</v>
      </c>
      <c r="AF5" s="30"/>
      <c r="AG5" s="44" t="s">
        <v>286</v>
      </c>
      <c r="AI5" s="42" t="s">
        <v>326</v>
      </c>
      <c r="AK5" s="42" t="str">
        <f t="shared" si="7"/>
        <v>D</v>
      </c>
      <c r="AP5" s="44" t="s">
        <v>286</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298</v>
      </c>
      <c r="W6" s="32" t="s">
        <v>151</v>
      </c>
      <c r="Y6" s="32" t="s">
        <v>331</v>
      </c>
      <c r="Z6" s="32" t="s">
        <v>462</v>
      </c>
      <c r="AA6" s="79" t="s">
        <v>425</v>
      </c>
      <c r="AB6" s="79" t="s">
        <v>556</v>
      </c>
      <c r="AC6" s="79" t="s">
        <v>137</v>
      </c>
      <c r="AD6" s="31"/>
      <c r="AE6" s="34" t="s">
        <v>293</v>
      </c>
      <c r="AF6" s="30"/>
      <c r="AG6" s="44" t="s">
        <v>287</v>
      </c>
      <c r="AI6" s="42" t="s">
        <v>327</v>
      </c>
      <c r="AK6" s="42" t="str">
        <f>CHAR(CODE(AK5)+1)</f>
        <v>E</v>
      </c>
      <c r="AP6" s="44" t="s">
        <v>287</v>
      </c>
    </row>
    <row r="7" spans="1:42" ht="13.5" customHeight="1">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332</v>
      </c>
      <c r="Z7" s="32" t="s">
        <v>463</v>
      </c>
      <c r="AA7" s="79" t="s">
        <v>426</v>
      </c>
      <c r="AB7" s="79" t="s">
        <v>557</v>
      </c>
      <c r="AC7" s="31"/>
      <c r="AD7" s="31"/>
      <c r="AE7" s="32" t="s">
        <v>137</v>
      </c>
      <c r="AF7" s="30"/>
      <c r="AG7" s="44" t="s">
        <v>288</v>
      </c>
      <c r="AH7" s="71"/>
      <c r="AI7" s="44" t="s">
        <v>311</v>
      </c>
      <c r="AK7" s="42" t="str">
        <f>CHAR(CODE(AK6)+1)</f>
        <v>F</v>
      </c>
      <c r="AP7" s="44" t="s">
        <v>288</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324</v>
      </c>
      <c r="W8" s="32" t="s">
        <v>153</v>
      </c>
      <c r="Y8" s="32" t="s">
        <v>333</v>
      </c>
      <c r="Z8" s="32" t="s">
        <v>464</v>
      </c>
      <c r="AA8" s="79" t="s">
        <v>427</v>
      </c>
      <c r="AB8" s="79" t="s">
        <v>558</v>
      </c>
      <c r="AC8" s="31"/>
      <c r="AD8" s="31"/>
      <c r="AE8" s="31"/>
      <c r="AF8" s="30"/>
      <c r="AG8" s="44" t="s">
        <v>289</v>
      </c>
      <c r="AI8" s="42" t="s">
        <v>312</v>
      </c>
      <c r="AK8" s="42" t="str">
        <f t="shared" si="7"/>
        <v>G</v>
      </c>
      <c r="AP8" s="44" t="s">
        <v>289</v>
      </c>
    </row>
    <row r="9" spans="1:42" ht="13.5" customHeight="1">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325</v>
      </c>
      <c r="W9" s="32" t="s">
        <v>154</v>
      </c>
      <c r="Y9" s="32" t="s">
        <v>334</v>
      </c>
      <c r="Z9" s="32" t="s">
        <v>465</v>
      </c>
      <c r="AA9" s="79" t="s">
        <v>428</v>
      </c>
      <c r="AB9" s="79" t="s">
        <v>559</v>
      </c>
      <c r="AC9" s="31"/>
      <c r="AD9" s="31"/>
      <c r="AE9" s="31"/>
      <c r="AF9" s="30"/>
      <c r="AG9" s="44" t="s">
        <v>290</v>
      </c>
      <c r="AI9" s="67"/>
      <c r="AK9" s="42" t="str">
        <f t="shared" si="7"/>
        <v>H</v>
      </c>
      <c r="AP9" s="44" t="s">
        <v>290</v>
      </c>
    </row>
    <row r="10" spans="1:42" ht="13.5" customHeight="1">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直接実施、委託・請負</v>
      </c>
      <c r="Q10" s="19"/>
      <c r="T10" s="13"/>
      <c r="W10" s="32" t="s">
        <v>155</v>
      </c>
      <c r="Y10" s="32" t="s">
        <v>335</v>
      </c>
      <c r="Z10" s="32" t="s">
        <v>466</v>
      </c>
      <c r="AA10" s="79" t="s">
        <v>429</v>
      </c>
      <c r="AB10" s="79" t="s">
        <v>560</v>
      </c>
      <c r="AC10" s="31"/>
      <c r="AD10" s="31"/>
      <c r="AE10" s="31"/>
      <c r="AF10" s="30"/>
      <c r="AG10" s="44" t="s">
        <v>275</v>
      </c>
      <c r="AK10" s="42" t="str">
        <f t="shared" si="7"/>
        <v>I</v>
      </c>
      <c r="AP10" s="42" t="s">
        <v>271</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336</v>
      </c>
      <c r="Z11" s="32" t="s">
        <v>467</v>
      </c>
      <c r="AA11" s="79" t="s">
        <v>430</v>
      </c>
      <c r="AB11" s="79" t="s">
        <v>561</v>
      </c>
      <c r="AC11" s="31"/>
      <c r="AD11" s="31"/>
      <c r="AE11" s="31"/>
      <c r="AF11" s="30"/>
      <c r="AG11" s="42" t="s">
        <v>278</v>
      </c>
      <c r="AK11" s="42"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276</v>
      </c>
      <c r="AK12" s="42"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338</v>
      </c>
      <c r="Z13" s="32" t="s">
        <v>469</v>
      </c>
      <c r="AA13" s="79" t="s">
        <v>432</v>
      </c>
      <c r="AB13" s="79" t="s">
        <v>563</v>
      </c>
      <c r="AC13" s="31"/>
      <c r="AD13" s="31"/>
      <c r="AE13" s="31"/>
      <c r="AF13" s="30"/>
      <c r="AG13" s="42" t="s">
        <v>277</v>
      </c>
      <c r="AK13" s="42"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c r="A24" s="74" t="s">
        <v>315</v>
      </c>
      <c r="B24" s="15"/>
      <c r="C24" s="13" t="str">
        <f t="shared" si="9"/>
        <v/>
      </c>
      <c r="D24" s="13" t="str">
        <f>IF(C24="",D23,IF(D23&lt;&gt;"",CONCATENATE(D23,"、",C24),C24))</f>
        <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212</v>
      </c>
    </row>
    <row r="29" spans="1:37" ht="13.5" customHeight="1">
      <c r="A29" s="13"/>
      <c r="B29" s="13"/>
      <c r="F29" s="18" t="s">
        <v>224</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c r="A30" s="13"/>
      <c r="B30" s="13"/>
      <c r="F30" s="18" t="s">
        <v>225</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c r="A31" s="13"/>
      <c r="B31" s="13"/>
      <c r="F31" s="18" t="s">
        <v>226</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c r="A32" s="13"/>
      <c r="B32" s="13"/>
      <c r="F32" s="18" t="s">
        <v>227</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c r="A33" s="13"/>
      <c r="B33" s="13"/>
      <c r="F33" s="18" t="s">
        <v>228</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c r="A34" s="13"/>
      <c r="B34" s="13"/>
      <c r="F34" s="18" t="s">
        <v>229</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c r="A35" s="13"/>
      <c r="B35" s="13"/>
      <c r="F35" s="18" t="s">
        <v>230</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c r="A36" s="13"/>
      <c r="B36" s="13"/>
      <c r="F36" s="18" t="s">
        <v>231</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c r="A38" s="13"/>
      <c r="B38" s="13"/>
      <c r="F38" s="13"/>
      <c r="G38" s="19"/>
      <c r="K38" s="13"/>
      <c r="L38" s="13"/>
      <c r="O38" s="13"/>
      <c r="P38" s="13"/>
      <c r="Q38" s="19"/>
      <c r="T38" s="13"/>
      <c r="U38" s="32" t="s">
        <v>299</v>
      </c>
      <c r="Y38" s="32" t="s">
        <v>363</v>
      </c>
      <c r="Z38" s="32" t="s">
        <v>494</v>
      </c>
      <c r="AF38" s="30"/>
      <c r="AK38" s="42" t="str">
        <f t="shared" si="7"/>
        <v>k</v>
      </c>
    </row>
    <row r="39" spans="1:37">
      <c r="A39" s="13"/>
      <c r="B39" s="13"/>
      <c r="F39" s="13" t="str">
        <f>I37</f>
        <v>一般会計</v>
      </c>
      <c r="G39" s="19"/>
      <c r="K39" s="13"/>
      <c r="L39" s="13"/>
      <c r="O39" s="13"/>
      <c r="P39" s="13"/>
      <c r="Q39" s="19"/>
      <c r="T39" s="13"/>
      <c r="U39" s="32" t="s">
        <v>309</v>
      </c>
      <c r="Y39" s="32" t="s">
        <v>364</v>
      </c>
      <c r="Z39" s="32" t="s">
        <v>495</v>
      </c>
      <c r="AF39" s="30"/>
      <c r="AK39" s="42" t="str">
        <f t="shared" si="7"/>
        <v>l</v>
      </c>
    </row>
    <row r="40" spans="1:37">
      <c r="A40" s="13"/>
      <c r="B40" s="13"/>
      <c r="F40" s="13"/>
      <c r="G40" s="19"/>
      <c r="K40" s="13"/>
      <c r="L40" s="13"/>
      <c r="O40" s="13"/>
      <c r="P40" s="13"/>
      <c r="Q40" s="19"/>
      <c r="T40" s="13"/>
      <c r="Y40" s="32" t="s">
        <v>365</v>
      </c>
      <c r="Z40" s="32" t="s">
        <v>496</v>
      </c>
      <c r="AF40" s="30"/>
      <c r="AK40" s="42" t="str">
        <f t="shared" si="7"/>
        <v>m</v>
      </c>
    </row>
    <row r="41" spans="1:37">
      <c r="A41" s="13"/>
      <c r="B41" s="13"/>
      <c r="F41" s="13"/>
      <c r="G41" s="19"/>
      <c r="K41" s="13"/>
      <c r="L41" s="13"/>
      <c r="O41" s="13"/>
      <c r="P41" s="13"/>
      <c r="Q41" s="19"/>
      <c r="T41" s="13"/>
      <c r="Y41" s="32" t="s">
        <v>366</v>
      </c>
      <c r="Z41" s="32" t="s">
        <v>497</v>
      </c>
      <c r="AF41" s="30"/>
      <c r="AK41" s="42" t="str">
        <f t="shared" si="7"/>
        <v>n</v>
      </c>
    </row>
    <row r="42" spans="1:37">
      <c r="A42" s="13"/>
      <c r="B42" s="13"/>
      <c r="F42" s="13"/>
      <c r="G42" s="19"/>
      <c r="K42" s="13"/>
      <c r="L42" s="13"/>
      <c r="O42" s="13"/>
      <c r="P42" s="13"/>
      <c r="Q42" s="19"/>
      <c r="T42" s="13"/>
      <c r="Y42" s="32" t="s">
        <v>367</v>
      </c>
      <c r="Z42" s="32" t="s">
        <v>498</v>
      </c>
      <c r="AF42" s="30"/>
      <c r="AK42" s="42" t="str">
        <f t="shared" si="7"/>
        <v>o</v>
      </c>
    </row>
    <row r="43" spans="1:37">
      <c r="A43" s="13"/>
      <c r="B43" s="13"/>
      <c r="F43" s="13"/>
      <c r="G43" s="19"/>
      <c r="K43" s="13"/>
      <c r="L43" s="13"/>
      <c r="O43" s="13"/>
      <c r="P43" s="13"/>
      <c r="Q43" s="19"/>
      <c r="T43" s="13"/>
      <c r="Y43" s="32" t="s">
        <v>368</v>
      </c>
      <c r="Z43" s="32" t="s">
        <v>499</v>
      </c>
      <c r="AF43" s="30"/>
      <c r="AK43" s="42" t="str">
        <f t="shared" si="7"/>
        <v>p</v>
      </c>
    </row>
    <row r="44" spans="1:37">
      <c r="A44" s="13"/>
      <c r="B44" s="13"/>
      <c r="F44" s="13"/>
      <c r="G44" s="19"/>
      <c r="K44" s="13"/>
      <c r="L44" s="13"/>
      <c r="O44" s="13"/>
      <c r="P44" s="13"/>
      <c r="Q44" s="19"/>
      <c r="T44" s="13"/>
      <c r="Y44" s="32" t="s">
        <v>369</v>
      </c>
      <c r="Z44" s="32" t="s">
        <v>500</v>
      </c>
      <c r="AF44" s="30"/>
      <c r="AK44" s="42" t="str">
        <f t="shared" si="7"/>
        <v>q</v>
      </c>
    </row>
    <row r="45" spans="1:37">
      <c r="A45" s="13"/>
      <c r="B45" s="13"/>
      <c r="F45" s="13"/>
      <c r="G45" s="19"/>
      <c r="K45" s="13"/>
      <c r="L45" s="13"/>
      <c r="O45" s="13"/>
      <c r="P45" s="13"/>
      <c r="Q45" s="19"/>
      <c r="T45" s="13"/>
      <c r="Y45" s="32" t="s">
        <v>370</v>
      </c>
      <c r="Z45" s="32" t="s">
        <v>501</v>
      </c>
      <c r="AF45" s="30"/>
      <c r="AK45" s="42" t="str">
        <f t="shared" si="7"/>
        <v>r</v>
      </c>
    </row>
    <row r="46" spans="1:37">
      <c r="A46" s="13"/>
      <c r="B46" s="13"/>
      <c r="F46" s="13"/>
      <c r="G46" s="19"/>
      <c r="K46" s="13"/>
      <c r="L46" s="13"/>
      <c r="O46" s="13"/>
      <c r="P46" s="13"/>
      <c r="Q46" s="19"/>
      <c r="T46" s="13"/>
      <c r="Y46" s="32" t="s">
        <v>371</v>
      </c>
      <c r="Z46" s="32" t="s">
        <v>502</v>
      </c>
      <c r="AF46" s="30"/>
      <c r="AK46" s="42" t="str">
        <f t="shared" si="7"/>
        <v>s</v>
      </c>
    </row>
    <row r="47" spans="1:37">
      <c r="A47" s="13"/>
      <c r="B47" s="13"/>
      <c r="F47" s="13"/>
      <c r="G47" s="19"/>
      <c r="K47" s="13"/>
      <c r="L47" s="13"/>
      <c r="O47" s="13"/>
      <c r="P47" s="13"/>
      <c r="Q47" s="19"/>
      <c r="T47" s="13"/>
      <c r="Y47" s="32" t="s">
        <v>372</v>
      </c>
      <c r="Z47" s="32" t="s">
        <v>503</v>
      </c>
      <c r="AF47" s="30"/>
      <c r="AK47" s="42" t="str">
        <f t="shared" si="7"/>
        <v>t</v>
      </c>
    </row>
    <row r="48" spans="1:37">
      <c r="A48" s="13"/>
      <c r="B48" s="13"/>
      <c r="F48" s="13"/>
      <c r="G48" s="19"/>
      <c r="K48" s="13"/>
      <c r="L48" s="13"/>
      <c r="O48" s="13"/>
      <c r="P48" s="13"/>
      <c r="Q48" s="19"/>
      <c r="T48" s="13"/>
      <c r="Y48" s="32" t="s">
        <v>373</v>
      </c>
      <c r="Z48" s="32" t="s">
        <v>504</v>
      </c>
      <c r="AF48" s="30"/>
      <c r="AK48" s="42" t="str">
        <f t="shared" si="7"/>
        <v>u</v>
      </c>
    </row>
    <row r="49" spans="1:37">
      <c r="A49" s="13"/>
      <c r="B49" s="13"/>
      <c r="F49" s="13"/>
      <c r="G49" s="19"/>
      <c r="K49" s="13"/>
      <c r="L49" s="13"/>
      <c r="O49" s="13"/>
      <c r="P49" s="13"/>
      <c r="Q49" s="19"/>
      <c r="T49" s="13"/>
      <c r="Y49" s="32" t="s">
        <v>374</v>
      </c>
      <c r="Z49" s="32" t="s">
        <v>505</v>
      </c>
      <c r="AF49" s="30"/>
      <c r="AK49" s="42" t="str">
        <f t="shared" si="7"/>
        <v>v</v>
      </c>
    </row>
    <row r="50" spans="1:37">
      <c r="A50" s="13"/>
      <c r="B50" s="13"/>
      <c r="F50" s="13"/>
      <c r="G50" s="19"/>
      <c r="K50" s="13"/>
      <c r="L50" s="13"/>
      <c r="O50" s="13"/>
      <c r="P50" s="13"/>
      <c r="Q50" s="19"/>
      <c r="T50" s="13"/>
      <c r="Y50" s="32" t="s">
        <v>375</v>
      </c>
      <c r="Z50" s="32" t="s">
        <v>506</v>
      </c>
      <c r="AF50" s="30"/>
    </row>
    <row r="51" spans="1:37">
      <c r="A51" s="13"/>
      <c r="B51" s="13"/>
      <c r="F51" s="13"/>
      <c r="G51" s="19"/>
      <c r="K51" s="13"/>
      <c r="L51" s="13"/>
      <c r="O51" s="13"/>
      <c r="P51" s="13"/>
      <c r="Q51" s="19"/>
      <c r="T51" s="13"/>
      <c r="Y51" s="32" t="s">
        <v>376</v>
      </c>
      <c r="Z51" s="32" t="s">
        <v>507</v>
      </c>
      <c r="AF51" s="30"/>
    </row>
    <row r="52" spans="1:37">
      <c r="A52" s="13"/>
      <c r="B52" s="13"/>
      <c r="F52" s="13"/>
      <c r="G52" s="19"/>
      <c r="K52" s="13"/>
      <c r="L52" s="13"/>
      <c r="O52" s="13"/>
      <c r="P52" s="13"/>
      <c r="Q52" s="19"/>
      <c r="T52" s="13"/>
      <c r="Y52" s="32" t="s">
        <v>377</v>
      </c>
      <c r="Z52" s="32" t="s">
        <v>508</v>
      </c>
      <c r="AF52" s="30"/>
    </row>
    <row r="53" spans="1:37">
      <c r="A53" s="13"/>
      <c r="B53" s="13"/>
      <c r="F53" s="13"/>
      <c r="G53" s="19"/>
      <c r="K53" s="13"/>
      <c r="L53" s="13"/>
      <c r="O53" s="13"/>
      <c r="P53" s="13"/>
      <c r="Q53" s="19"/>
      <c r="T53" s="13"/>
      <c r="Y53" s="32" t="s">
        <v>378</v>
      </c>
      <c r="Z53" s="32" t="s">
        <v>509</v>
      </c>
      <c r="AF53" s="30"/>
    </row>
    <row r="54" spans="1:37">
      <c r="A54" s="13"/>
      <c r="B54" s="13"/>
      <c r="F54" s="13"/>
      <c r="G54" s="19"/>
      <c r="K54" s="13"/>
      <c r="L54" s="13"/>
      <c r="O54" s="13"/>
      <c r="P54" s="20"/>
      <c r="Q54" s="19"/>
      <c r="T54" s="13"/>
      <c r="Y54" s="32" t="s">
        <v>379</v>
      </c>
      <c r="Z54" s="32" t="s">
        <v>510</v>
      </c>
      <c r="AF54" s="30"/>
    </row>
    <row r="55" spans="1:37">
      <c r="A55" s="13"/>
      <c r="B55" s="13"/>
      <c r="F55" s="13"/>
      <c r="G55" s="19"/>
      <c r="K55" s="13"/>
      <c r="L55" s="13"/>
      <c r="O55" s="13"/>
      <c r="P55" s="13"/>
      <c r="Q55" s="19"/>
      <c r="T55" s="13"/>
      <c r="Y55" s="32" t="s">
        <v>380</v>
      </c>
      <c r="Z55" s="32" t="s">
        <v>511</v>
      </c>
      <c r="AF55" s="30"/>
    </row>
    <row r="56" spans="1:37">
      <c r="A56" s="13"/>
      <c r="B56" s="13"/>
      <c r="F56" s="13"/>
      <c r="G56" s="19"/>
      <c r="K56" s="13"/>
      <c r="L56" s="13"/>
      <c r="O56" s="13"/>
      <c r="P56" s="13"/>
      <c r="Q56" s="19"/>
      <c r="T56" s="13"/>
      <c r="Y56" s="32" t="s">
        <v>381</v>
      </c>
      <c r="Z56" s="32" t="s">
        <v>512</v>
      </c>
      <c r="AF56" s="30"/>
    </row>
    <row r="57" spans="1:37">
      <c r="A57" s="13"/>
      <c r="B57" s="13"/>
      <c r="F57" s="13"/>
      <c r="G57" s="19"/>
      <c r="K57" s="13"/>
      <c r="L57" s="13"/>
      <c r="O57" s="13"/>
      <c r="P57" s="13"/>
      <c r="Q57" s="19"/>
      <c r="T57" s="13"/>
      <c r="Y57" s="32" t="s">
        <v>382</v>
      </c>
      <c r="Z57" s="32" t="s">
        <v>513</v>
      </c>
      <c r="AF57" s="30"/>
    </row>
    <row r="58" spans="1:37">
      <c r="A58" s="13"/>
      <c r="B58" s="13"/>
      <c r="F58" s="13"/>
      <c r="G58" s="19"/>
      <c r="K58" s="13"/>
      <c r="L58" s="13"/>
      <c r="O58" s="13"/>
      <c r="P58" s="13"/>
      <c r="Q58" s="19"/>
      <c r="T58" s="13"/>
      <c r="Y58" s="32" t="s">
        <v>383</v>
      </c>
      <c r="Z58" s="32" t="s">
        <v>514</v>
      </c>
      <c r="AF58" s="30"/>
    </row>
    <row r="59" spans="1:37">
      <c r="A59" s="13"/>
      <c r="B59" s="13"/>
      <c r="F59" s="13"/>
      <c r="G59" s="19"/>
      <c r="K59" s="13"/>
      <c r="L59" s="13"/>
      <c r="O59" s="13"/>
      <c r="P59" s="13"/>
      <c r="Q59" s="19"/>
      <c r="T59" s="13"/>
      <c r="Y59" s="32" t="s">
        <v>384</v>
      </c>
      <c r="Z59" s="32" t="s">
        <v>515</v>
      </c>
      <c r="AF59" s="30"/>
    </row>
    <row r="60" spans="1:37">
      <c r="A60" s="13"/>
      <c r="B60" s="13"/>
      <c r="F60" s="13"/>
      <c r="G60" s="19"/>
      <c r="K60" s="13"/>
      <c r="L60" s="13"/>
      <c r="O60" s="13"/>
      <c r="P60" s="13"/>
      <c r="Q60" s="19"/>
      <c r="T60" s="13"/>
      <c r="Y60" s="32" t="s">
        <v>385</v>
      </c>
      <c r="Z60" s="32" t="s">
        <v>516</v>
      </c>
      <c r="AF60" s="30"/>
    </row>
    <row r="61" spans="1:37">
      <c r="A61" s="13"/>
      <c r="B61" s="13"/>
      <c r="F61" s="13"/>
      <c r="G61" s="19"/>
      <c r="K61" s="13"/>
      <c r="L61" s="13"/>
      <c r="O61" s="13"/>
      <c r="P61" s="13"/>
      <c r="Q61" s="19"/>
      <c r="T61" s="13"/>
      <c r="Y61" s="32" t="s">
        <v>386</v>
      </c>
      <c r="Z61" s="32" t="s">
        <v>517</v>
      </c>
      <c r="AF61" s="30"/>
    </row>
    <row r="62" spans="1:37">
      <c r="A62" s="13"/>
      <c r="B62" s="13"/>
      <c r="F62" s="13"/>
      <c r="G62" s="19"/>
      <c r="K62" s="13"/>
      <c r="L62" s="13"/>
      <c r="O62" s="13"/>
      <c r="P62" s="13"/>
      <c r="Q62" s="19"/>
      <c r="T62" s="13"/>
      <c r="Y62" s="32" t="s">
        <v>387</v>
      </c>
      <c r="Z62" s="32" t="s">
        <v>518</v>
      </c>
      <c r="AF62" s="30"/>
    </row>
    <row r="63" spans="1:37">
      <c r="A63" s="13"/>
      <c r="B63" s="13"/>
      <c r="F63" s="13"/>
      <c r="G63" s="19"/>
      <c r="K63" s="13"/>
      <c r="L63" s="13"/>
      <c r="O63" s="13"/>
      <c r="P63" s="13"/>
      <c r="Q63" s="19"/>
      <c r="T63" s="13"/>
      <c r="Y63" s="32" t="s">
        <v>388</v>
      </c>
      <c r="Z63" s="32" t="s">
        <v>519</v>
      </c>
      <c r="AF63" s="30"/>
    </row>
    <row r="64" spans="1:37">
      <c r="A64" s="13"/>
      <c r="B64" s="13"/>
      <c r="F64" s="13"/>
      <c r="G64" s="19"/>
      <c r="K64" s="13"/>
      <c r="L64" s="13"/>
      <c r="O64" s="13"/>
      <c r="P64" s="13"/>
      <c r="Q64" s="19"/>
      <c r="T64" s="13"/>
      <c r="Y64" s="32" t="s">
        <v>389</v>
      </c>
      <c r="Z64" s="32" t="s">
        <v>520</v>
      </c>
      <c r="AF64" s="30"/>
    </row>
    <row r="65" spans="1:32">
      <c r="A65" s="13"/>
      <c r="B65" s="13"/>
      <c r="F65" s="13"/>
      <c r="G65" s="19"/>
      <c r="K65" s="13"/>
      <c r="L65" s="13"/>
      <c r="O65" s="13"/>
      <c r="P65" s="13"/>
      <c r="Q65" s="19"/>
      <c r="T65" s="13"/>
      <c r="Y65" s="32" t="s">
        <v>390</v>
      </c>
      <c r="Z65" s="32" t="s">
        <v>521</v>
      </c>
      <c r="AF65" s="30"/>
    </row>
    <row r="66" spans="1:32">
      <c r="A66" s="13"/>
      <c r="B66" s="13"/>
      <c r="F66" s="13"/>
      <c r="G66" s="19"/>
      <c r="K66" s="13"/>
      <c r="L66" s="13"/>
      <c r="O66" s="13"/>
      <c r="P66" s="13"/>
      <c r="Q66" s="19"/>
      <c r="T66" s="13"/>
      <c r="Y66" s="32" t="s">
        <v>70</v>
      </c>
      <c r="Z66" s="32" t="s">
        <v>522</v>
      </c>
      <c r="AF66" s="30"/>
    </row>
    <row r="67" spans="1:32">
      <c r="A67" s="13"/>
      <c r="B67" s="13"/>
      <c r="F67" s="13"/>
      <c r="G67" s="19"/>
      <c r="K67" s="13"/>
      <c r="L67" s="13"/>
      <c r="O67" s="13"/>
      <c r="P67" s="13"/>
      <c r="Q67" s="19"/>
      <c r="T67" s="13"/>
      <c r="Y67" s="32" t="s">
        <v>391</v>
      </c>
      <c r="Z67" s="32" t="s">
        <v>523</v>
      </c>
      <c r="AF67" s="30"/>
    </row>
    <row r="68" spans="1:32">
      <c r="A68" s="13"/>
      <c r="B68" s="13"/>
      <c r="F68" s="13"/>
      <c r="G68" s="19"/>
      <c r="K68" s="13"/>
      <c r="L68" s="13"/>
      <c r="O68" s="13"/>
      <c r="P68" s="13"/>
      <c r="Q68" s="19"/>
      <c r="T68" s="13"/>
      <c r="Y68" s="32" t="s">
        <v>392</v>
      </c>
      <c r="Z68" s="32" t="s">
        <v>524</v>
      </c>
      <c r="AF68" s="30"/>
    </row>
    <row r="69" spans="1:32">
      <c r="A69" s="13"/>
      <c r="B69" s="13"/>
      <c r="F69" s="13"/>
      <c r="G69" s="19"/>
      <c r="K69" s="13"/>
      <c r="L69" s="13"/>
      <c r="O69" s="13"/>
      <c r="P69" s="13"/>
      <c r="Q69" s="19"/>
      <c r="T69" s="13"/>
      <c r="Y69" s="32" t="s">
        <v>393</v>
      </c>
      <c r="Z69" s="32" t="s">
        <v>525</v>
      </c>
      <c r="AF69" s="30"/>
    </row>
    <row r="70" spans="1:32">
      <c r="A70" s="13"/>
      <c r="B70" s="13"/>
      <c r="Y70" s="32" t="s">
        <v>394</v>
      </c>
      <c r="Z70" s="32" t="s">
        <v>526</v>
      </c>
    </row>
    <row r="71" spans="1:32">
      <c r="Y71" s="32" t="s">
        <v>395</v>
      </c>
      <c r="Z71" s="32" t="s">
        <v>527</v>
      </c>
    </row>
    <row r="72" spans="1:32">
      <c r="Y72" s="32" t="s">
        <v>396</v>
      </c>
      <c r="Z72" s="32" t="s">
        <v>528</v>
      </c>
    </row>
    <row r="73" spans="1:32">
      <c r="Y73" s="32" t="s">
        <v>397</v>
      </c>
      <c r="Z73" s="32" t="s">
        <v>529</v>
      </c>
    </row>
    <row r="74" spans="1:32">
      <c r="Y74" s="32" t="s">
        <v>398</v>
      </c>
      <c r="Z74" s="32" t="s">
        <v>530</v>
      </c>
    </row>
    <row r="75" spans="1:32">
      <c r="Y75" s="32" t="s">
        <v>399</v>
      </c>
      <c r="Z75" s="32" t="s">
        <v>531</v>
      </c>
    </row>
    <row r="76" spans="1:32">
      <c r="Y76" s="32" t="s">
        <v>400</v>
      </c>
      <c r="Z76" s="32" t="s">
        <v>532</v>
      </c>
    </row>
    <row r="77" spans="1:32">
      <c r="Y77" s="32" t="s">
        <v>401</v>
      </c>
      <c r="Z77" s="32" t="s">
        <v>533</v>
      </c>
    </row>
    <row r="78" spans="1:32">
      <c r="Y78" s="32" t="s">
        <v>402</v>
      </c>
      <c r="Z78" s="32" t="s">
        <v>534</v>
      </c>
    </row>
    <row r="79" spans="1:32">
      <c r="Y79" s="32" t="s">
        <v>403</v>
      </c>
      <c r="Z79" s="32" t="s">
        <v>535</v>
      </c>
    </row>
    <row r="80" spans="1:32">
      <c r="Y80" s="32" t="s">
        <v>404</v>
      </c>
      <c r="Z80" s="32" t="s">
        <v>536</v>
      </c>
    </row>
    <row r="81" spans="25:26">
      <c r="Y81" s="32" t="s">
        <v>405</v>
      </c>
      <c r="Z81" s="32" t="s">
        <v>537</v>
      </c>
    </row>
    <row r="82" spans="25:26">
      <c r="Y82" s="32" t="s">
        <v>406</v>
      </c>
      <c r="Z82" s="32" t="s">
        <v>538</v>
      </c>
    </row>
    <row r="83" spans="25:26">
      <c r="Y83" s="32" t="s">
        <v>407</v>
      </c>
      <c r="Z83" s="32" t="s">
        <v>539</v>
      </c>
    </row>
    <row r="84" spans="25:26">
      <c r="Y84" s="32" t="s">
        <v>408</v>
      </c>
      <c r="Z84" s="32" t="s">
        <v>540</v>
      </c>
    </row>
    <row r="85" spans="25:26">
      <c r="Y85" s="32" t="s">
        <v>409</v>
      </c>
      <c r="Z85" s="32" t="s">
        <v>541</v>
      </c>
    </row>
    <row r="86" spans="25:26">
      <c r="Y86" s="32" t="s">
        <v>410</v>
      </c>
      <c r="Z86" s="32" t="s">
        <v>542</v>
      </c>
    </row>
    <row r="87" spans="25:26">
      <c r="Y87" s="32" t="s">
        <v>411</v>
      </c>
      <c r="Z87" s="32" t="s">
        <v>543</v>
      </c>
    </row>
    <row r="88" spans="25:26">
      <c r="Y88" s="32" t="s">
        <v>412</v>
      </c>
      <c r="Z88" s="32" t="s">
        <v>544</v>
      </c>
    </row>
    <row r="89" spans="25:26">
      <c r="Y89" s="32" t="s">
        <v>413</v>
      </c>
      <c r="Z89" s="32" t="s">
        <v>545</v>
      </c>
    </row>
    <row r="90" spans="25:26">
      <c r="Y90" s="32" t="s">
        <v>414</v>
      </c>
      <c r="Z90" s="32" t="s">
        <v>546</v>
      </c>
    </row>
    <row r="91" spans="25:26">
      <c r="Y91" s="32" t="s">
        <v>415</v>
      </c>
      <c r="Z91" s="32" t="s">
        <v>547</v>
      </c>
    </row>
    <row r="92" spans="25:26">
      <c r="Y92" s="32" t="s">
        <v>416</v>
      </c>
      <c r="Z92" s="32" t="s">
        <v>548</v>
      </c>
    </row>
    <row r="93" spans="25:26">
      <c r="Y93" s="32" t="s">
        <v>417</v>
      </c>
      <c r="Z93" s="32" t="s">
        <v>549</v>
      </c>
    </row>
    <row r="94" spans="25:26">
      <c r="Y94" s="32" t="s">
        <v>418</v>
      </c>
      <c r="Z94" s="32" t="s">
        <v>550</v>
      </c>
    </row>
    <row r="95" spans="25:26">
      <c r="Y95" s="32" t="s">
        <v>419</v>
      </c>
      <c r="Z95" s="32" t="s">
        <v>551</v>
      </c>
    </row>
    <row r="96" spans="25:26">
      <c r="Y96" s="32" t="s">
        <v>321</v>
      </c>
      <c r="Z96" s="32" t="s">
        <v>552</v>
      </c>
    </row>
    <row r="97" spans="25:26">
      <c r="Y97" s="32" t="s">
        <v>420</v>
      </c>
      <c r="Z97" s="32" t="s">
        <v>553</v>
      </c>
    </row>
    <row r="98" spans="25:26">
      <c r="Y98" s="32" t="s">
        <v>421</v>
      </c>
      <c r="Z98" s="32" t="s">
        <v>554</v>
      </c>
    </row>
    <row r="99" spans="25:26">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萩原 嘉人(hagiwara-hiroto.9t3)</cp:lastModifiedBy>
  <cp:lastPrinted>2021-07-08T13:21:46Z</cp:lastPrinted>
  <dcterms:created xsi:type="dcterms:W3CDTF">2012-03-13T00:50:25Z</dcterms:created>
  <dcterms:modified xsi:type="dcterms:W3CDTF">2021-07-08T13:24:40Z</dcterms:modified>
</cp:coreProperties>
</file>