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616提出\"/>
    </mc:Choice>
  </mc:AlternateContent>
  <bookViews>
    <workbookView xWindow="0" yWindow="0" windowWidth="23040" windowHeight="8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<sst xmlns="http://schemas.openxmlformats.org/spreadsheetml/2006/main" count="3188" uniqueCount="804">
  <si>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</si>
  <si>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</si>
  <si>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</si>
  <si>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</si>
  <si>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</si>
  <si>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</si>
  <si>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</si>
  <si>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</si>
  <si>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</si>
  <si>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</si>
  <si>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</si>
  <si>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</si>
  <si>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</si>
  <si>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</si>
  <si>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</si>
  <si>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</si>
  <si>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</si>
  <si>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</si>
  <si>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</si>
  <si>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</si>
  <si>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</si>
  <si>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</si>
  <si>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</si>
  <si>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</si>
  <si>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</si>
  <si>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</si>
  <si>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</si>
  <si>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</si>
  <si>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</si>
  <si>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</si>
  <si>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</si>
  <si>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</si>
  <si>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</si>
  <si>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</si>
  <si>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</si>
  <si>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</si>
  <si>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</si>
  <si>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</si>
  <si>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</si>
  <si>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</si>
  <si>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</si>
  <si>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</si>
  <si>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</si>
  <si>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</si>
  <si>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</si>
  <si>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</si>
  <si>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</si>
  <si>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</si>
  <si>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</si>
  <si>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</si>
  <si>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</si>
  <si>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</si>
  <si>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</si>
  <si>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</si>
  <si>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</si>
  <si>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</si>
  <si>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</si>
  <si>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</si>
  <si>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</si>
  <si>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</si>
  <si>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</si>
  <si>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</si>
  <si>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</si>
  <si>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</si>
  <si>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</si>
  <si>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</si>
  <si>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</si>
  <si>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</si>
  <si>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</si>
  <si>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</si>
  <si>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</si>
  <si>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</si>
  <si>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</si>
  <si>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</si>
  <si>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</si>
  <si>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</si>
  <si>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</si>
  <si>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</si>
  <si>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</si>
  <si>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</si>
  <si>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</si>
  <si>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</si>
  <si>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</si>
  <si>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</si>
  <si>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</si>
  <si>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</si>
  <si>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</si>
  <si>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</si>
  <si>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</si>
  <si>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</si>
  <si>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</si>
  <si>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</si>
  <si>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</si>
  <si>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</si>
  <si>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</si>
  <si>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</si>
  <si>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</si>
  <si>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</si>
  <si>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</si>
  <si>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</si>
  <si>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</si>
  <si>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</si>
  <si>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</si>
  <si>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</si>
  <si>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</si>
  <si>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</si>
  <si>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</si>
  <si>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</si>
  <si>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</si>
  <si>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</si>
  <si>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</si>
  <si>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</si>
  <si>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</si>
  <si>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</si>
  <si>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</si>
  <si>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</si>
  <si>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</si>
  <si>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</si>
  <si>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</si>
  <si>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</si>
  <si>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</si>
  <si>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</si>
  <si>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</si>
  <si>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</si>
  <si>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</si>
  <si>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</si>
  <si>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</si>
  <si>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</si>
  <si>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</si>
  <si>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</si>
  <si>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</si>
  <si>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</si>
  <si>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</si>
  <si>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</si>
  <si>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</si>
  <si>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</si>
  <si>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</si>
  <si>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</si>
  <si>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</si>
  <si>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</si>
  <si>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</si>
  <si>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</si>
  <si>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</si>
  <si>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</si>
  <si>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</si>
  <si>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</si>
  <si>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</si>
  <si>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</si>
  <si>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</si>
  <si>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</si>
  <si>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</si>
  <si>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</si>
  <si>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</si>
  <si>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</si>
  <si>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</si>
  <si>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</si>
  <si>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</si>
  <si>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</si>
  <si>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</si>
  <si>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</si>
  <si>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</si>
  <si>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</si>
  <si>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</si>
  <si>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</si>
  <si>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</si>
  <si>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</si>
  <si>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</si>
  <si>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</si>
  <si>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</si>
  <si>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</si>
  <si>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</si>
  <si>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</si>
  <si>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</si>
  <si>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</si>
  <si>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</si>
  <si>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</si>
  <si>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</si>
  <si>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</si>
  <si>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</si>
  <si>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</si>
  <si>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</si>
  <si>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</si>
  <si>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</si>
  <si>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</si>
  <si>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</si>
  <si>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</si>
  <si>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</si>
  <si>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</si>
  <si>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</si>
  <si>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</si>
  <si>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</si>
  <si>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</si>
  <si>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</si>
  <si>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</si>
  <si>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</si>
  <si>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</si>
  <si>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</si>
  <si>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</si>
  <si>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</si>
  <si>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</si>
  <si>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</si>
  <si>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</si>
  <si>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</si>
  <si>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</si>
  <si>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</si>
  <si>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</si>
  <si>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</si>
  <si>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</si>
  <si>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</si>
  <si>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</si>
  <si>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</si>
  <si>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</si>
  <si>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</si>
  <si>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</si>
  <si>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</si>
  <si>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</si>
  <si>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</si>
  <si>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</si>
  <si>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</si>
  <si>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</si>
  <si>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</si>
  <si>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</si>
  <si>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</si>
  <si>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</si>
  <si>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</si>
  <si>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</si>
  <si>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</si>
  <si>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</si>
  <si>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</si>
  <si>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</si>
  <si>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</si>
  <si>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</si>
  <si>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</si>
  <si>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</si>
  <si>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</si>
  <si>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</si>
  <si>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</si>
  <si>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</si>
  <si>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</si>
  <si>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</si>
  <si>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</si>
  <si>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</si>
  <si>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</si>
  <si>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</si>
  <si>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</si>
  <si>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</si>
  <si>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</si>
  <si>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</si>
  <si>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</si>
  <si>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</si>
  <si>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</si>
  <si>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</si>
  <si>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</si>
  <si>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</si>
  <si>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</si>
  <si>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</si>
  <si>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</si>
  <si>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</si>
  <si>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</si>
  <si>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</si>
  <si>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</si>
  <si>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</si>
  <si>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</si>
  <si>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</si>
  <si>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</si>
  <si>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</si>
  <si>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</si>
  <si>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</si>
  <si>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</si>
  <si>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</si>
  <si>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</si>
  <si>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</si>
  <si>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</si>
  <si>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</si>
  <si>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</si>
  <si>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</si>
  <si>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</si>
  <si>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</si>
  <si>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</si>
  <si>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</si>
  <si>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</si>
  <si>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</si>
  <si>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</si>
  <si>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</si>
  <si>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</si>
  <si>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</si>
  <si>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</si>
  <si>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</si>
  <si>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</si>
  <si>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</si>
  <si>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</si>
  <si>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</si>
  <si>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</si>
  <si>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</si>
  <si>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</si>
  <si>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</si>
  <si>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</si>
  <si>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</si>
  <si>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</si>
  <si>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</si>
  <si>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</si>
  <si>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</si>
  <si>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</si>
  <si>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</si>
  <si>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</si>
  <si>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</si>
  <si>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</si>
  <si>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</si>
  <si>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</si>
  <si>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</si>
  <si>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</si>
  <si>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</si>
  <si>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</si>
  <si>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</si>
  <si>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</si>
  <si>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</si>
  <si>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</si>
  <si>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</si>
  <si>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</si>
  <si>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</si>
  <si>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</si>
  <si>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</si>
  <si>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</si>
  <si>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</si>
  <si>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</si>
  <si>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</si>
  <si>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</si>
  <si>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</si>
  <si>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</si>
  <si>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</si>
  <si>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</si>
  <si>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</si>
  <si>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</si>
  <si>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</si>
  <si>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</si>
  <si>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</si>
  <si>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</si>
  <si>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</si>
  <si>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</si>
  <si>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</si>
  <si>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</si>
  <si>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</si>
  <si>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</si>
  <si>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</si>
  <si>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</si>
  <si>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</si>
  <si>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</si>
  <si>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</si>
  <si>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</si>
  <si>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</si>
  <si>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</si>
  <si>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</si>
  <si>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</si>
  <si>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</si>
  <si>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</si>
  <si>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</si>
  <si>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</si>
  <si>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</si>
  <si>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</si>
  <si>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</si>
  <si>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</si>
  <si>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</si>
  <si>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</si>
  <si>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</si>
  <si>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</si>
  <si>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</si>
  <si>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</si>
  <si>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</si>
  <si>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</si>
  <si>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</si>
  <si>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</si>
  <si>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</si>
  <si>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</si>
  <si>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</si>
  <si>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</si>
  <si>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</si>
  <si>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</si>
  <si>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</si>
  <si>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</si>
  <si>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</si>
  <si>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</si>
  <si>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</si>
  <si>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</si>
  <si>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</si>
  <si>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</si>
  <si>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</si>
  <si>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</si>
  <si>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</si>
  <si>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</si>
  <si>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</si>
  <si>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</si>
  <si>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</si>
  <si>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</si>
  <si>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</si>
  <si>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</si>
  <si>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</si>
  <si>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</si>
  <si>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</si>
  <si>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</si>
  <si>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</si>
  <si>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</si>
  <si>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</si>
  <si>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</si>
  <si>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</si>
  <si>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</si>
  <si>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</si>
  <si>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</si>
  <si>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</si>
  <si>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</si>
  <si>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</si>
  <si>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</si>
  <si>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</si>
  <si>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</si>
  <si>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</si>
  <si>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</si>
  <si>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</si>
  <si>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</si>
  <si>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</si>
  <si>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</si>
  <si>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</si>
  <si>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</si>
  <si>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</si>
  <si>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</si>
  <si>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</si>
  <si>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</si>
  <si>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</si>
  <si>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</si>
  <si>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</si>
  <si>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</si>
  <si>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</si>
  <si>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</si>
  <si>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</si>
  <si>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</si>
  <si>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</si>
  <si>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</si>
  <si>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</si>
  <si>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</si>
  <si>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</si>
  <si>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</si>
  <si>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</si>
  <si>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</si>
  <si>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</si>
  <si>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</si>
  <si>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</si>
  <si>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</si>
  <si>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</si>
  <si>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</si>
  <si>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</si>
  <si>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</si>
  <si>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</si>
  <si>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</si>
  <si>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</si>
  <si>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</si>
  <si>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</si>
  <si>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</si>
  <si>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</si>
  <si>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</si>
  <si>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</si>
  <si>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</si>
  <si>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</si>
  <si>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</si>
  <si>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</si>
  <si>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</si>
  <si>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</si>
  <si>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</si>
  <si>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</si>
  <si>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</si>
  <si>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</si>
  <si>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</si>
  <si>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</si>
  <si>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</si>
  <si>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</si>
  <si>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</si>
  <si>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</si>
  <si>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</si>
  <si>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</si>
  <si>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</si>
  <si>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</si>
  <si>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</si>
  <si>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</si>
  <si>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</si>
  <si>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</si>
  <si>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</si>
  <si>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</si>
  <si>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</si>
  <si>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</si>
  <si>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</si>
  <si>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</si>
  <si>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</si>
  <si>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</si>
  <si>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</si>
  <si>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</si>
  <si>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</si>
  <si>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</si>
  <si>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</si>
  <si>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</si>
  <si>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</si>
  <si>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</si>
  <si>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</si>
  <si>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</si>
  <si>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</si>
  <si>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</si>
  <si>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</si>
  <si>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</si>
  <si>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</si>
  <si>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</si>
  <si>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</si>
  <si>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</si>
  <si>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</si>
  <si>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</si>
  <si>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</si>
  <si>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</si>
  <si>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</si>
  <si>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</si>
  <si>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</si>
  <si>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</si>
  <si>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</si>
  <si>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</si>
  <si>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</si>
  <si>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</si>
  <si>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</si>
  <si>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</si>
  <si>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</si>
  <si>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</si>
  <si>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</si>
  <si>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</si>
  <si>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</si>
  <si>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</si>
  <si>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</si>
  <si>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</si>
  <si>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</si>
  <si>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</si>
  <si>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</si>
  <si>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</si>
  <si>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</si>
  <si>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</si>
  <si>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</si>
  <si>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</si>
  <si>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</si>
  <si>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</si>
  <si>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</si>
  <si>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</si>
  <si>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</si>
  <si>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</si>
  <si>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</si>
  <si>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</si>
  <si>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</si>
  <si>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</si>
  <si>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</si>
  <si>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</si>
  <si>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</si>
  <si>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</si>
  <si>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</si>
  <si>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</si>
  <si>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</si>
  <si>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</si>
  <si>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</si>
  <si>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</si>
  <si>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</si>
  <si>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</si>
  <si>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</si>
  <si>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</si>
  <si>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</si>
  <si>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</si>
  <si>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</si>
  <si>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</si>
  <si>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</si>
  <si>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</si>
  <si>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</si>
  <si>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</si>
  <si>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</si>
  <si>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</si>
  <si>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</si>
  <si>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</si>
  <si>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</si>
  <si>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</si>
  <si>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</si>
  <si>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</si>
  <si>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</si>
  <si>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</si>
  <si>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</si>
  <si>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</si>
  <si>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</si>
  <si>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</si>
  <si>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</si>
  <si>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</si>
  <si>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</si>
  <si>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</si>
  <si>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</si>
  <si>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</si>
  <si>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</si>
  <si>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</si>
  <si>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</si>
  <si>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</si>
  <si>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</si>
  <si>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</si>
  <si>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</si>
  <si>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</si>
  <si>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</si>
  <si>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</si>
  <si>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</si>
  <si>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</si>
  <si>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</si>
  <si>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</si>
  <si>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</si>
  <si>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</si>
  <si>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</si>
  <si>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</si>
  <si>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</si>
  <si>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</si>
  <si>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</si>
  <si>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</si>
  <si>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</si>
  <si>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</si>
  <si>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</si>
  <si>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</si>
  <si>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</si>
  <si>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</si>
  <si>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</si>
  <si>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</si>
  <si>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</si>
  <si>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</si>
  <si>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</si>
  <si>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</si>
  <si>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</si>
  <si>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</si>
  <si>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</si>
  <si>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</si>
  <si>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</si>
  <si>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</si>
  <si>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</si>
  <si>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</si>
  <si>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</si>
  <si>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</si>
  <si>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</si>
  <si>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</si>
  <si>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</si>
  <si>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</si>
  <si>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</si>
  <si>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</si>
  <si>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</si>
  <si>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</si>
  <si>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</si>
  <si>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</si>
  <si>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</si>
  <si>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</si>
  <si>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</si>
  <si>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</si>
  <si>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</si>
  <si>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</si>
  <si>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</si>
  <si>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</si>
  <si>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</si>
  <si>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</si>
  <si>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</si>
  <si>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</si>
  <si>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</si>
  <si>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</si>
  <si>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</si>
  <si>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</si>
  <si>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</si>
  <si>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</si>
  <si>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</si>
  <si>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</si>
  <si>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</si>
  <si>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</si>
  <si>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</si>
  <si>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</si>
  <si>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</si>
  <si>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</si>
  <si>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</si>
  <si>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</si>
  <si>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</si>
  <si>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</si>
  <si>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</si>
  <si>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</si>
  <si>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</si>
  <si>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</si>
  <si>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</si>
  <si>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</si>
  <si>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</si>
  <si>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</si>
  <si>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</si>
  <si>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</si>
  <si>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</si>
  <si>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</si>
  <si>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</si>
  <si>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</si>
  <si>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</si>
  <si>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</si>
  <si>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</si>
  <si>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</si>
  <si>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</si>
  <si>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</si>
  <si>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</si>
  <si>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</si>
  <si>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</si>
  <si>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</si>
  <si>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</si>
  <si>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</si>
  <si>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</si>
  <si>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</si>
  <si>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</si>
  <si>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</si>
  <si>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</si>
  <si>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</si>
  <si>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</si>
  <si>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</si>
  <si>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</si>
  <si>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予防接種後副反応報告制度事業費
（旧予防接種後副反応・健康状況調査事業費）</t>
  </si>
  <si>
    <t>健康局</t>
  </si>
  <si>
    <t>健康課長
鷲見　学</t>
  </si>
  <si>
    <t>平成６年度</t>
  </si>
  <si>
    <t>終了予定なし</t>
  </si>
  <si>
    <t>健康課</t>
  </si>
  <si>
    <t>-</t>
  </si>
  <si>
    <t>・「定期の予防接種の実施について」
・「定期のインフルエンザ予防接種の実施について」
・「予防接種後健康状況調査の実施について」</t>
  </si>
  <si>
    <t>予防接種後の副反応報告が平成25年4月に法定化され、薬事法上の副作用等報告と一元的に取扱うための新たな副反応報告制度が構築されたところであり、この制度により、安全性・有効性の高い予防接種体制の確立を図るとともに、予防接種後の副反応に関する情報を収集・分析し、その結果を広く公表することにより予防接種に対する国民の理解を促すことを目的とする。</t>
  </si>
  <si>
    <t>　①予防接種副反応報告整理・調査事業費
　　　予防接種後の副反応報告が法定化され、薬事制度上の副反応等報告と一元的に取扱うとともに、個々の副反応の評価を実施
　　しており、独立行政法人医薬品医療機器総合機構で副反応情報の整理・調査を実施する。
　②予防接種副反応報告システム導入・運用経費
　　　予防接種副反応報告整理・調査を実施するためのシステム導入・運用経費。
　③予防接種後副反応・健康状況調査事業費
　　　予防接種後の副反応の発生状況を正確に把握し今後の適切な予防接種行政の遂行に資するため、予防接種後副反応に関す
    る健康状況調査を実施し、その集計結果を市町村及び医療機関等に提供することにより、より安全な予防接種の実施を図る。
　④予防接種副反応分析事業
　　　予防接種後の重篤な事例や異常な副反応をリアルタイムに解析し、異常な集積を速やかに検出する体制を整備することにより、
    信頼度の高いワクチン接種の推進を図る。</t>
  </si>
  <si>
    <t>社会保障関係情報化業務庁費</t>
  </si>
  <si>
    <t>　予防接種後副反応報告書、予防接種後健康状況調査集計報告書の作成数を毎年度、２件以上</t>
  </si>
  <si>
    <t>　予防接種後副反応報告書、予防接種後健康状況調査集計報告書の作成数</t>
  </si>
  <si>
    <t>件</t>
  </si>
  <si>
    <t>予防接種室調べ</t>
  </si>
  <si>
    <t>予防接種後副反応報告、予防接種後健康状況調査実施数</t>
  </si>
  <si>
    <t>単位当たりコスト ＝ Ｘ ／ Ｙ
 Ｘ：「予防接種後副反応報告制度事業に要した経費」 
 Ｙ：「報告書数」　　　</t>
    <phoneticPr fontId="5"/>
  </si>
  <si>
    <t>百万円</t>
  </si>
  <si>
    <t>　百万円/件</t>
    <phoneticPr fontId="5"/>
  </si>
  <si>
    <t>98/1</t>
  </si>
  <si>
    <t>99/4</t>
  </si>
  <si>
    <t>Ⅰ-5　感染症など健康を脅かす疾病を予防・防止するとともに、感染者等に必要な医療等を確保すること</t>
  </si>
  <si>
    <t>Ⅰ-5-1　感染症の発生・まん延の防止を図ること</t>
  </si>
  <si>
    <t>予防接種の接種率（麻しん）（健康課調べ）</t>
  </si>
  <si>
    <t>予防接種の接種率（風しん）（健康課調べ）</t>
  </si>
  <si>
    <t>142</t>
  </si>
  <si>
    <t>121</t>
  </si>
  <si>
    <t>96</t>
  </si>
  <si>
    <t>107</t>
  </si>
  <si>
    <t>117</t>
  </si>
  <si>
    <t>125</t>
  </si>
  <si>
    <t>122</t>
  </si>
  <si>
    <t>126</t>
  </si>
  <si>
    <t>134</t>
  </si>
  <si>
    <t>○</t>
  </si>
  <si>
    <t>厚労</t>
  </si>
  <si>
    <t>-</t>
    <phoneticPr fontId="5"/>
  </si>
  <si>
    <t>独立行政法人医薬品医療機器総合機構審査等勘定運営費交付金</t>
    <phoneticPr fontId="5"/>
  </si>
  <si>
    <t>-</t>
    <phoneticPr fontId="5"/>
  </si>
  <si>
    <t>①予防接種副反応報告整理・調査事業費（平成２５年度からの事業）　　　
予防接種後の副反応報告を法定化し、薬事制度上の副反応等報告と一元的に取扱うともに、個々の副反応の評価を実施することとしており、独立行政法人医薬品医療機器総合機構で副反応情報の整理・調査を実施する。
②予防接種副反応報告システム導入・運用経費（平成２５年度からの事業）　　　
予防接種副反応報告整理・調査を実施するためのシステム導入・運用経費。
③予防接種後副反応・健康状況調査事業費　　　
予防接種後の副反応の発生状況を正確に把握し今後の適切な予防接種行政の遂行に資するため、予防接種後副反応に関する健康状況調査を実施し、その集計結果を市町村及び医療機関等に提供することにより、より安全な予防接種の実施を図り、予防接種率の向上につながるものである。
④予防接種副反応分析事業
予防接種後の重篤な事例や異常な副反応をリアルタイムに解析し、集積したデータから異常な副反応などを速やかに検出できる体制を整備することで、信頼度の高いワクチン接種の推進を目的とする。</t>
    <phoneticPr fontId="5"/>
  </si>
  <si>
    <t>有</t>
  </si>
  <si>
    <t>無</t>
  </si>
  <si>
    <t>‐</t>
  </si>
  <si>
    <t>感染症の発生・まん延を防止するため、予防接種法による予防接種後の副反応・健康状況調査を把握する事業であり、国民のニーズ、優先度ともに高く国費を投入しなければ事業目的を達成できない。</t>
  </si>
  <si>
    <t>感染症の発生・まん延を防止するため、予防接種法による予防接種後の副反応・健康状況調査を把握する事業であり、国の関与のもと、適確に実施すべき事業である。</t>
  </si>
  <si>
    <t>感染症の発生・まん延を防止するという政策目的のための達成手段として行われる事業であり、優先度の高い事業である。</t>
  </si>
  <si>
    <t>一般競争入札による支出であり、選定は妥当である。また、一者応札の改善のため仕様書の改善、公告期間の延長等を検討する。</t>
    <phoneticPr fontId="5"/>
  </si>
  <si>
    <t>感染症の発生・まん延を防止するため、予防接種法による予防接種後の副反応・健康状況調査を把握する事業であり、事業を実施するための単位当たりコストの水準は妥当である。</t>
    <rPh sb="53" eb="55">
      <t>ジギョウ</t>
    </rPh>
    <rPh sb="56" eb="58">
      <t>ジッシ</t>
    </rPh>
    <rPh sb="63" eb="65">
      <t>タンイ</t>
    </rPh>
    <rPh sb="65" eb="66">
      <t>ア</t>
    </rPh>
    <rPh sb="72" eb="74">
      <t>スイジュン</t>
    </rPh>
    <rPh sb="75" eb="77">
      <t>ダトウ</t>
    </rPh>
    <phoneticPr fontId="5"/>
  </si>
  <si>
    <t>感染症の発生・まん延を防止するため、予防接種法による予防接種後の副反応・健康状況調査を把握する事業を実施するための経費であり、真に必要な費目を対象経費としている。</t>
    <rPh sb="57" eb="59">
      <t>ケイヒ</t>
    </rPh>
    <phoneticPr fontId="5"/>
  </si>
  <si>
    <t>目標件数を達成した。</t>
    <rPh sb="0" eb="2">
      <t>モクヒョウ</t>
    </rPh>
    <rPh sb="2" eb="4">
      <t>ケンスウ</t>
    </rPh>
    <rPh sb="5" eb="7">
      <t>タッセイ</t>
    </rPh>
    <phoneticPr fontId="5"/>
  </si>
  <si>
    <t>感染症の発生・まん延を防止するため、予防接種法による予防接種後の副反応・健康状況把握のため、年間約８万人を対象に調査を行っており、他の手段に比べて実効性の高い手段となっている。</t>
  </si>
  <si>
    <t>当初の見込みに見合った調査を実施している。</t>
    <rPh sb="0" eb="2">
      <t>トウショ</t>
    </rPh>
    <rPh sb="3" eb="5">
      <t>ミコ</t>
    </rPh>
    <rPh sb="7" eb="9">
      <t>ミア</t>
    </rPh>
    <rPh sb="11" eb="13">
      <t>チョウサ</t>
    </rPh>
    <rPh sb="14" eb="16">
      <t>ジッシ</t>
    </rPh>
    <phoneticPr fontId="5"/>
  </si>
  <si>
    <t>報告書は予防接種後の副反応のデータを把握するために活用されている。</t>
  </si>
  <si>
    <t>予防接種後の副反応に関する情報を収集・分析し、その結果を広く公表するものであり、これまでも適切に執行されている。引き続き、事業を円滑に実施するために予算の確保が必要である。</t>
  </si>
  <si>
    <t>A.神奈川県</t>
    <rPh sb="2" eb="6">
      <t>カナガワケン</t>
    </rPh>
    <phoneticPr fontId="5"/>
  </si>
  <si>
    <t>B.(独)医薬品医療機器総合機構</t>
    <phoneticPr fontId="5"/>
  </si>
  <si>
    <t>D.国立感染症研究所</t>
    <rPh sb="2" eb="4">
      <t>コクリツ</t>
    </rPh>
    <rPh sb="4" eb="7">
      <t>カンセンショウ</t>
    </rPh>
    <rPh sb="7" eb="10">
      <t>ケンキュウショ</t>
    </rPh>
    <phoneticPr fontId="5"/>
  </si>
  <si>
    <t>C.富士テレコム株式会社</t>
    <rPh sb="2" eb="4">
      <t>フジ</t>
    </rPh>
    <rPh sb="8" eb="12">
      <t>カブシキガイシャ</t>
    </rPh>
    <phoneticPr fontId="5"/>
  </si>
  <si>
    <t>役務</t>
    <rPh sb="0" eb="2">
      <t>エキム</t>
    </rPh>
    <phoneticPr fontId="5"/>
  </si>
  <si>
    <t>予防接種後健康状況調査の実施</t>
    <phoneticPr fontId="5"/>
  </si>
  <si>
    <t>人件費</t>
  </si>
  <si>
    <t>事務庁費</t>
  </si>
  <si>
    <t>賃金</t>
  </si>
  <si>
    <t>常勤職員の人件費</t>
  </si>
  <si>
    <t>事務所借料</t>
    <rPh sb="3" eb="5">
      <t>シャクリョウ</t>
    </rPh>
    <phoneticPr fontId="5"/>
  </si>
  <si>
    <t>非常勤職員経費等</t>
  </si>
  <si>
    <t>副反応疑い報告制度に係るシステム機器の運用経費</t>
    <phoneticPr fontId="5"/>
  </si>
  <si>
    <t>賃金職員手当</t>
    <phoneticPr fontId="5"/>
  </si>
  <si>
    <t>副反応疑い報告の集計・分析</t>
    <phoneticPr fontId="5"/>
  </si>
  <si>
    <t>予防接種後健康状況調査
（印刷製本費、通信運搬費、調査手数料）</t>
  </si>
  <si>
    <t>富士テレコム株式会社</t>
    <phoneticPr fontId="5"/>
  </si>
  <si>
    <t>予防接種副反応報告システム機器導入と運用</t>
    <phoneticPr fontId="5"/>
  </si>
  <si>
    <t>国立感染症研究所</t>
    <rPh sb="0" eb="5">
      <t>コクリツカンセンショウ</t>
    </rPh>
    <rPh sb="5" eb="8">
      <t>ケンキュウショ</t>
    </rPh>
    <phoneticPr fontId="5"/>
  </si>
  <si>
    <t>予防接種後副反応分析事業（賃金職員手当）</t>
    <phoneticPr fontId="5"/>
  </si>
  <si>
    <t>（独）医薬品医療機器総合機構</t>
    <phoneticPr fontId="5"/>
  </si>
  <si>
    <t>予防接種後副反応報告の情報整理・調査を実施</t>
    <phoneticPr fontId="5"/>
  </si>
  <si>
    <t>運営費交付金交付</t>
  </si>
  <si>
    <t>C</t>
  </si>
  <si>
    <t>予防接種副反応報告システム機器導入と運用（令和元年度契約に係る消費税増税に伴う変更契約）</t>
    <phoneticPr fontId="5"/>
  </si>
  <si>
    <t>神奈川県</t>
  </si>
  <si>
    <t>福岡県</t>
  </si>
  <si>
    <t>大阪府</t>
  </si>
  <si>
    <t>北海道</t>
  </si>
  <si>
    <t>宮城県</t>
  </si>
  <si>
    <t>埼玉県</t>
  </si>
  <si>
    <t>千葉県</t>
  </si>
  <si>
    <t>新潟県</t>
  </si>
  <si>
    <t>兵庫県</t>
  </si>
  <si>
    <t>熊本県</t>
  </si>
  <si>
    <t>96/2</t>
    <phoneticPr fontId="5"/>
  </si>
  <si>
    <t>本事業においては、事業の目的を達成し適切に執行されている。今後、より正確な情報を提供していくため、健康状況の調査に係る調査票の回収率の向上を図る必要がある。</t>
    <rPh sb="0" eb="1">
      <t>ホン</t>
    </rPh>
    <rPh sb="1" eb="3">
      <t>ジギョウ</t>
    </rPh>
    <rPh sb="9" eb="11">
      <t>ジギョウ</t>
    </rPh>
    <rPh sb="12" eb="14">
      <t>モクテキ</t>
    </rPh>
    <rPh sb="15" eb="17">
      <t>タッセイ</t>
    </rPh>
    <rPh sb="18" eb="20">
      <t>テキセツ</t>
    </rPh>
    <phoneticPr fontId="5"/>
  </si>
  <si>
    <t>96/2</t>
    <phoneticPr fontId="5"/>
  </si>
  <si>
    <t>-</t>
    <phoneticPr fontId="5"/>
  </si>
  <si>
    <t>健康対策関係業務庁費</t>
    <rPh sb="0" eb="2">
      <t>ケンコウ</t>
    </rPh>
    <rPh sb="2" eb="4">
      <t>タイサク</t>
    </rPh>
    <rPh sb="4" eb="6">
      <t>カンケイ</t>
    </rPh>
    <rPh sb="6" eb="8">
      <t>ギョウム</t>
    </rPh>
    <rPh sb="8" eb="10">
      <t>チョウヒ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</si>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</sst>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60960</xdr:colOff>
      <xdr:row>137</xdr:row>
      <xdr:rowOff>132080</xdr:rowOff>
    </xdr:from>
    <xdr:ext cx="607859" cy="275717"/>
    <xdr:sp macro="" textlink="">
      <xdr:nvSpPr>
        <xdr:cNvPr id="2" name="テキスト ボックス 1"/>
        <xdr:cNvSpPr txBox="1"/>
      </xdr:nvSpPr>
      <xdr:spPr>
        <a:xfrm>
          <a:off x="7010400" y="45669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81280</xdr:colOff>
      <xdr:row>133</xdr:row>
      <xdr:rowOff>142240</xdr:rowOff>
    </xdr:from>
    <xdr:ext cx="607859" cy="275717"/>
    <xdr:sp macro="" textlink="">
      <xdr:nvSpPr>
        <xdr:cNvPr id="3" name="テキスト ボックス 2"/>
        <xdr:cNvSpPr txBox="1"/>
      </xdr:nvSpPr>
      <xdr:spPr>
        <a:xfrm>
          <a:off x="7030720" y="44196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16</xdr:col>
      <xdr:colOff>0</xdr:colOff>
      <xdr:row>749</xdr:row>
      <xdr:rowOff>0</xdr:rowOff>
    </xdr:from>
    <xdr:to>
      <xdr:col>38</xdr:col>
      <xdr:colOff>11906</xdr:colOff>
      <xdr:row>751</xdr:row>
      <xdr:rowOff>11906</xdr:rowOff>
    </xdr:to>
    <xdr:sp macro="" textlink="">
      <xdr:nvSpPr>
        <xdr:cNvPr id="22" name="正方形/長方形 21"/>
        <xdr:cNvSpPr/>
      </xdr:nvSpPr>
      <xdr:spPr>
        <a:xfrm>
          <a:off x="2926080" y="46108620"/>
          <a:ext cx="4035266" cy="72818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96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16</xdr:col>
      <xdr:colOff>11906</xdr:colOff>
      <xdr:row>751</xdr:row>
      <xdr:rowOff>202406</xdr:rowOff>
    </xdr:from>
    <xdr:to>
      <xdr:col>38</xdr:col>
      <xdr:colOff>-1</xdr:colOff>
      <xdr:row>755</xdr:row>
      <xdr:rowOff>0</xdr:rowOff>
    </xdr:to>
    <xdr:sp macro="" textlink="">
      <xdr:nvSpPr>
        <xdr:cNvPr id="23" name="大かっこ 22"/>
        <xdr:cNvSpPr/>
      </xdr:nvSpPr>
      <xdr:spPr>
        <a:xfrm>
          <a:off x="2937986" y="47027306"/>
          <a:ext cx="4011453" cy="1214914"/>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後の副反応報告が法定化され、薬機法上の副作用等報告と一元的に取扱うための新たな副反応報告制度を構築し、安全性・有効性の高い予防接種体制の確立を図るととともに、予防接種後の副反応に関する情報を収集・分析し、その結果を広く公表することにより予防接種に対する国民の理解を促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10</xdr:col>
      <xdr:colOff>-1</xdr:colOff>
      <xdr:row>757</xdr:row>
      <xdr:rowOff>83346</xdr:rowOff>
    </xdr:from>
    <xdr:to>
      <xdr:col>15</xdr:col>
      <xdr:colOff>11906</xdr:colOff>
      <xdr:row>758</xdr:row>
      <xdr:rowOff>107158</xdr:rowOff>
    </xdr:to>
    <xdr:sp macro="" textlink="">
      <xdr:nvSpPr>
        <xdr:cNvPr id="24" name="テキスト ボックス 23"/>
        <xdr:cNvSpPr txBox="1"/>
      </xdr:nvSpPr>
      <xdr:spPr>
        <a:xfrm>
          <a:off x="1828799" y="49041846"/>
          <a:ext cx="926307" cy="381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18</xdr:col>
      <xdr:colOff>119062</xdr:colOff>
      <xdr:row>757</xdr:row>
      <xdr:rowOff>47625</xdr:rowOff>
    </xdr:from>
    <xdr:to>
      <xdr:col>26</xdr:col>
      <xdr:colOff>107156</xdr:colOff>
      <xdr:row>758</xdr:row>
      <xdr:rowOff>130968</xdr:rowOff>
    </xdr:to>
    <xdr:sp macro="" textlink="">
      <xdr:nvSpPr>
        <xdr:cNvPr id="25" name="テキスト ボックス 24"/>
        <xdr:cNvSpPr txBox="1"/>
      </xdr:nvSpPr>
      <xdr:spPr>
        <a:xfrm>
          <a:off x="3410902" y="49006125"/>
          <a:ext cx="1451134" cy="44148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運営費交付金交付</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165100</xdr:colOff>
      <xdr:row>756</xdr:row>
      <xdr:rowOff>325437</xdr:rowOff>
    </xdr:from>
    <xdr:to>
      <xdr:col>37</xdr:col>
      <xdr:colOff>88900</xdr:colOff>
      <xdr:row>758</xdr:row>
      <xdr:rowOff>242093</xdr:rowOff>
    </xdr:to>
    <xdr:sp macro="" textlink="">
      <xdr:nvSpPr>
        <xdr:cNvPr id="26" name="テキスト ボックス 25"/>
        <xdr:cNvSpPr txBox="1"/>
      </xdr:nvSpPr>
      <xdr:spPr>
        <a:xfrm>
          <a:off x="5102860" y="48925797"/>
          <a:ext cx="1752600" cy="63293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94456</xdr:colOff>
      <xdr:row>756</xdr:row>
      <xdr:rowOff>297657</xdr:rowOff>
    </xdr:from>
    <xdr:to>
      <xdr:col>45</xdr:col>
      <xdr:colOff>130175</xdr:colOff>
      <xdr:row>758</xdr:row>
      <xdr:rowOff>130969</xdr:rowOff>
    </xdr:to>
    <xdr:sp macro="" textlink="">
      <xdr:nvSpPr>
        <xdr:cNvPr id="27" name="テキスト ボックス 26"/>
        <xdr:cNvSpPr txBox="1"/>
      </xdr:nvSpPr>
      <xdr:spPr>
        <a:xfrm>
          <a:off x="7226776" y="48898017"/>
          <a:ext cx="1132999" cy="54959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賃金職員手当</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758</xdr:row>
      <xdr:rowOff>178593</xdr:rowOff>
    </xdr:from>
    <xdr:to>
      <xdr:col>17</xdr:col>
      <xdr:colOff>0</xdr:colOff>
      <xdr:row>760</xdr:row>
      <xdr:rowOff>238125</xdr:rowOff>
    </xdr:to>
    <xdr:sp macro="" textlink="">
      <xdr:nvSpPr>
        <xdr:cNvPr id="28" name="正方形/長方形 27"/>
        <xdr:cNvSpPr/>
      </xdr:nvSpPr>
      <xdr:spPr>
        <a:xfrm>
          <a:off x="1463040" y="49495233"/>
          <a:ext cx="1645920" cy="77581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a:t>
          </a:r>
          <a:r>
            <a:rPr kumimoji="1" lang="en-US" altLang="ja-JP" sz="1100">
              <a:solidFill>
                <a:sysClr val="windowText" lastClr="000000"/>
              </a:solidFill>
            </a:rPr>
            <a:t>45</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17</xdr:col>
      <xdr:colOff>101600</xdr:colOff>
      <xdr:row>758</xdr:row>
      <xdr:rowOff>190500</xdr:rowOff>
    </xdr:from>
    <xdr:to>
      <xdr:col>27</xdr:col>
      <xdr:colOff>126999</xdr:colOff>
      <xdr:row>760</xdr:row>
      <xdr:rowOff>250032</xdr:rowOff>
    </xdr:to>
    <xdr:sp macro="" textlink="">
      <xdr:nvSpPr>
        <xdr:cNvPr id="29" name="正方形/長方形 28"/>
        <xdr:cNvSpPr/>
      </xdr:nvSpPr>
      <xdr:spPr>
        <a:xfrm>
          <a:off x="3210560" y="49507140"/>
          <a:ext cx="1854199" cy="775812"/>
        </a:xfrm>
        <a:prstGeom prst="rect">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独</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医薬品医療機器総合機構</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60</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0</xdr:colOff>
      <xdr:row>758</xdr:row>
      <xdr:rowOff>190500</xdr:rowOff>
    </xdr:from>
    <xdr:to>
      <xdr:col>37</xdr:col>
      <xdr:colOff>0</xdr:colOff>
      <xdr:row>760</xdr:row>
      <xdr:rowOff>250032</xdr:rowOff>
    </xdr:to>
    <xdr:sp macro="" textlink="">
      <xdr:nvSpPr>
        <xdr:cNvPr id="30" name="正方形/長方形 29"/>
        <xdr:cNvSpPr/>
      </xdr:nvSpPr>
      <xdr:spPr>
        <a:xfrm>
          <a:off x="5120640" y="49507140"/>
          <a:ext cx="1645920" cy="775812"/>
        </a:xfrm>
        <a:prstGeom prst="rect">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ja-JP" sz="1100" b="0" i="0" baseline="0">
              <a:effectLst/>
              <a:latin typeface="+mn-lt"/>
              <a:ea typeface="+mn-ea"/>
              <a:cs typeface="+mn-cs"/>
            </a:rPr>
            <a:t>富士テレコム株式会社</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-1</xdr:colOff>
      <xdr:row>758</xdr:row>
      <xdr:rowOff>190499</xdr:rowOff>
    </xdr:from>
    <xdr:to>
      <xdr:col>46</xdr:col>
      <xdr:colOff>202405</xdr:colOff>
      <xdr:row>760</xdr:row>
      <xdr:rowOff>250031</xdr:rowOff>
    </xdr:to>
    <xdr:sp macro="" textlink="">
      <xdr:nvSpPr>
        <xdr:cNvPr id="31" name="正方形/長方形 30"/>
        <xdr:cNvSpPr/>
      </xdr:nvSpPr>
      <xdr:spPr>
        <a:xfrm>
          <a:off x="6949439" y="49507139"/>
          <a:ext cx="1642586" cy="775812"/>
        </a:xfrm>
        <a:prstGeom prst="rect">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ja-JP" sz="1100" b="0" i="0" baseline="0">
              <a:effectLst/>
              <a:latin typeface="+mn-lt"/>
              <a:ea typeface="+mn-ea"/>
              <a:cs typeface="+mn-cs"/>
            </a:rPr>
            <a:t>国立感染症研究所</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0</xdr:colOff>
      <xdr:row>761</xdr:row>
      <xdr:rowOff>130969</xdr:rowOff>
    </xdr:from>
    <xdr:to>
      <xdr:col>17</xdr:col>
      <xdr:colOff>0</xdr:colOff>
      <xdr:row>763</xdr:row>
      <xdr:rowOff>345281</xdr:rowOff>
    </xdr:to>
    <xdr:sp macro="" textlink="">
      <xdr:nvSpPr>
        <xdr:cNvPr id="32" name="大かっこ 31"/>
        <xdr:cNvSpPr/>
      </xdr:nvSpPr>
      <xdr:spPr>
        <a:xfrm>
          <a:off x="1463040" y="50514409"/>
          <a:ext cx="1645920" cy="9305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予防接種後健康状況調査を実施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-1</xdr:colOff>
      <xdr:row>761</xdr:row>
      <xdr:rowOff>142875</xdr:rowOff>
    </xdr:from>
    <xdr:to>
      <xdr:col>26</xdr:col>
      <xdr:colOff>202405</xdr:colOff>
      <xdr:row>763</xdr:row>
      <xdr:rowOff>357187</xdr:rowOff>
    </xdr:to>
    <xdr:sp macro="" textlink="">
      <xdr:nvSpPr>
        <xdr:cNvPr id="33" name="大かっこ 32"/>
        <xdr:cNvSpPr/>
      </xdr:nvSpPr>
      <xdr:spPr>
        <a:xfrm>
          <a:off x="3291839" y="50526315"/>
          <a:ext cx="1642586" cy="93059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情報整理・調査を実施</a:t>
          </a:r>
        </a:p>
      </xdr:txBody>
    </xdr:sp>
    <xdr:clientData/>
  </xdr:twoCellAnchor>
  <xdr:twoCellAnchor>
    <xdr:from>
      <xdr:col>27</xdr:col>
      <xdr:colOff>202405</xdr:colOff>
      <xdr:row>761</xdr:row>
      <xdr:rowOff>142876</xdr:rowOff>
    </xdr:from>
    <xdr:to>
      <xdr:col>36</xdr:col>
      <xdr:colOff>202405</xdr:colOff>
      <xdr:row>764</xdr:row>
      <xdr:rowOff>0</xdr:rowOff>
    </xdr:to>
    <xdr:sp macro="" textlink="">
      <xdr:nvSpPr>
        <xdr:cNvPr id="34" name="大かっこ 33"/>
        <xdr:cNvSpPr/>
      </xdr:nvSpPr>
      <xdr:spPr>
        <a:xfrm>
          <a:off x="5117305" y="50526316"/>
          <a:ext cx="1645920" cy="93154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予防接種副反応報告システム導入・運用の請負</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182878</xdr:colOff>
      <xdr:row>761</xdr:row>
      <xdr:rowOff>118269</xdr:rowOff>
    </xdr:from>
    <xdr:to>
      <xdr:col>47</xdr:col>
      <xdr:colOff>152400</xdr:colOff>
      <xdr:row>763</xdr:row>
      <xdr:rowOff>345440</xdr:rowOff>
    </xdr:to>
    <xdr:sp macro="" textlink="">
      <xdr:nvSpPr>
        <xdr:cNvPr id="35" name="大かっこ 34"/>
        <xdr:cNvSpPr/>
      </xdr:nvSpPr>
      <xdr:spPr>
        <a:xfrm>
          <a:off x="7701278" y="50067369"/>
          <a:ext cx="2001522" cy="93837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mn-lt"/>
              <a:ea typeface="+mn-ea"/>
              <a:cs typeface="+mn-cs"/>
            </a:rPr>
            <a:t>厚生労働省または副反応報告を検討する評価・検討組織で必要と認めた場合、実地調査などの専門調査を行うこととしている。</a:t>
          </a:r>
        </a:p>
      </xdr:txBody>
    </xdr:sp>
    <xdr:clientData/>
  </xdr:twoCellAnchor>
  <xdr:twoCellAnchor>
    <xdr:from>
      <xdr:col>12</xdr:col>
      <xdr:colOff>107156</xdr:colOff>
      <xdr:row>755</xdr:row>
      <xdr:rowOff>11906</xdr:rowOff>
    </xdr:from>
    <xdr:to>
      <xdr:col>12</xdr:col>
      <xdr:colOff>107156</xdr:colOff>
      <xdr:row>756</xdr:row>
      <xdr:rowOff>304800</xdr:rowOff>
    </xdr:to>
    <xdr:cxnSp macro="">
      <xdr:nvCxnSpPr>
        <xdr:cNvPr id="36" name="直線矢印コネクタ 35"/>
        <xdr:cNvCxnSpPr/>
      </xdr:nvCxnSpPr>
      <xdr:spPr>
        <a:xfrm>
          <a:off x="2301716" y="241078226"/>
          <a:ext cx="0" cy="6484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755</xdr:row>
      <xdr:rowOff>0</xdr:rowOff>
    </xdr:from>
    <xdr:to>
      <xdr:col>22</xdr:col>
      <xdr:colOff>0</xdr:colOff>
      <xdr:row>756</xdr:row>
      <xdr:rowOff>294640</xdr:rowOff>
    </xdr:to>
    <xdr:cxnSp macro="">
      <xdr:nvCxnSpPr>
        <xdr:cNvPr id="37" name="直線矢印コネクタ 36"/>
        <xdr:cNvCxnSpPr/>
      </xdr:nvCxnSpPr>
      <xdr:spPr>
        <a:xfrm>
          <a:off x="4023360" y="241066320"/>
          <a:ext cx="0" cy="65024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32</xdr:col>
      <xdr:colOff>127000</xdr:colOff>
      <xdr:row>755</xdr:row>
      <xdr:rowOff>0</xdr:rowOff>
    </xdr:from>
    <xdr:to>
      <xdr:col>32</xdr:col>
      <xdr:colOff>130972</xdr:colOff>
      <xdr:row>756</xdr:row>
      <xdr:rowOff>325437</xdr:rowOff>
    </xdr:to>
    <xdr:cxnSp macro="">
      <xdr:nvCxnSpPr>
        <xdr:cNvPr id="38" name="直線矢印コネクタ 37"/>
        <xdr:cNvCxnSpPr>
          <a:endCxn id="26" idx="0"/>
        </xdr:cNvCxnSpPr>
      </xdr:nvCxnSpPr>
      <xdr:spPr>
        <a:xfrm flipH="1">
          <a:off x="5979160" y="241066320"/>
          <a:ext cx="3972" cy="68103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42</xdr:col>
      <xdr:colOff>112315</xdr:colOff>
      <xdr:row>755</xdr:row>
      <xdr:rowOff>11906</xdr:rowOff>
    </xdr:from>
    <xdr:to>
      <xdr:col>42</xdr:col>
      <xdr:colOff>118268</xdr:colOff>
      <xdr:row>756</xdr:row>
      <xdr:rowOff>297657</xdr:rowOff>
    </xdr:to>
    <xdr:cxnSp macro="">
      <xdr:nvCxnSpPr>
        <xdr:cNvPr id="39" name="直線矢印コネクタ 38"/>
        <xdr:cNvCxnSpPr>
          <a:endCxn id="27" idx="0"/>
        </xdr:cNvCxnSpPr>
      </xdr:nvCxnSpPr>
      <xdr:spPr>
        <a:xfrm flipH="1">
          <a:off x="7793275" y="48254126"/>
          <a:ext cx="5953" cy="643891"/>
        </a:xfrm>
        <a:prstGeom prst="straightConnector1">
          <a:avLst/>
        </a:prstGeom>
        <a:noFill/>
        <a:ln w="9525" cap="flat" cmpd="sng" algn="ctr">
          <a:solidFill>
            <a:sysClr val="windowText" lastClr="000000"/>
          </a:solidFill>
          <a:prstDash val="solid"/>
          <a:tailEnd type="arrow"/>
        </a:ln>
        <a:effectLst/>
      </xdr:spPr>
    </xdr:cxnSp>
    <xdr:clientData/>
  </xdr:twoCellAnchor>
  <xdr:oneCellAnchor>
    <xdr:from>
      <xdr:col>34</xdr:col>
      <xdr:colOff>71120</xdr:colOff>
      <xdr:row>133</xdr:row>
      <xdr:rowOff>142240</xdr:rowOff>
    </xdr:from>
    <xdr:ext cx="607859" cy="275717"/>
    <xdr:sp macro="" textlink="">
      <xdr:nvSpPr>
        <xdr:cNvPr id="40" name="テキスト ボックス 39"/>
        <xdr:cNvSpPr txBox="1"/>
      </xdr:nvSpPr>
      <xdr:spPr>
        <a:xfrm>
          <a:off x="6289040" y="44196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60960</xdr:colOff>
      <xdr:row>137</xdr:row>
      <xdr:rowOff>132080</xdr:rowOff>
    </xdr:from>
    <xdr:ext cx="607859" cy="275717"/>
    <xdr:sp macro="" textlink="">
      <xdr:nvSpPr>
        <xdr:cNvPr id="41" name="テキスト ボックス 40"/>
        <xdr:cNvSpPr txBox="1"/>
      </xdr:nvSpPr>
      <xdr:spPr>
        <a:xfrm>
          <a:off x="6278880" y="45669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7" zoomScale="75" zoomScaleNormal="75" zoomScaleSheetLayoutView="75" zoomScalePageLayoutView="85" workbookViewId="0">
      <selection activeCell="AX763" sqref="AX76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744</v>
      </c>
      <c r="AK2" s="940"/>
      <c r="AL2" s="940"/>
      <c r="AM2" s="940"/>
      <c r="AN2" s="98" t="s">
        <v>404</v>
      </c>
      <c r="AO2" s="940">
        <v>20</v>
      </c>
      <c r="AP2" s="940"/>
      <c r="AQ2" s="940"/>
      <c r="AR2" s="99" t="s">
        <v>707</v>
      </c>
      <c r="AS2" s="946">
        <v>177</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少子化社会対策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42.1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98</v>
      </c>
      <c r="Q13" s="656"/>
      <c r="R13" s="656"/>
      <c r="S13" s="656"/>
      <c r="T13" s="656"/>
      <c r="U13" s="656"/>
      <c r="V13" s="657"/>
      <c r="W13" s="655">
        <v>103</v>
      </c>
      <c r="X13" s="656"/>
      <c r="Y13" s="656"/>
      <c r="Z13" s="656"/>
      <c r="AA13" s="656"/>
      <c r="AB13" s="656"/>
      <c r="AC13" s="657"/>
      <c r="AD13" s="655">
        <v>99</v>
      </c>
      <c r="AE13" s="656"/>
      <c r="AF13" s="656"/>
      <c r="AG13" s="656"/>
      <c r="AH13" s="656"/>
      <c r="AI13" s="656"/>
      <c r="AJ13" s="657"/>
      <c r="AK13" s="655">
        <v>108</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745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745</v>
      </c>
      <c r="AL15" s="656"/>
      <c r="AM15" s="656"/>
      <c r="AN15" s="656"/>
      <c r="AO15" s="656"/>
      <c r="AP15" s="656"/>
      <c r="AQ15" s="657"/>
      <c r="AR15" s="655" t="s">
        <v>745</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t="s">
        <v>745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v>41</v>
      </c>
      <c r="X17" s="656"/>
      <c r="Y17" s="656"/>
      <c r="Z17" s="656"/>
      <c r="AA17" s="656"/>
      <c r="AB17" s="656"/>
      <c r="AC17" s="657"/>
      <c r="AD17" s="655" t="s">
        <v>715</v>
      </c>
      <c r="AE17" s="656"/>
      <c r="AF17" s="656"/>
      <c r="AG17" s="656"/>
      <c r="AH17" s="656"/>
      <c r="AI17" s="656"/>
      <c r="AJ17" s="657"/>
      <c r="AK17" s="655" t="s">
        <v>745</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98</v>
      </c>
      <c r="Q18" s="874"/>
      <c r="R18" s="874"/>
      <c r="S18" s="874"/>
      <c r="T18" s="874"/>
      <c r="U18" s="874"/>
      <c r="V18" s="875"/>
      <c r="W18" s="873">
        <f>SUM(W13:AC17)</f>
        <v>144</v>
      </c>
      <c r="X18" s="874"/>
      <c r="Y18" s="874"/>
      <c r="Z18" s="874"/>
      <c r="AA18" s="874"/>
      <c r="AB18" s="874"/>
      <c r="AC18" s="875"/>
      <c r="AD18" s="873">
        <f>SUM(AD13:AJ17)</f>
        <v>99</v>
      </c>
      <c r="AE18" s="874"/>
      <c r="AF18" s="874"/>
      <c r="AG18" s="874"/>
      <c r="AH18" s="874"/>
      <c r="AI18" s="874"/>
      <c r="AJ18" s="875"/>
      <c r="AK18" s="873">
        <f>SUM(AK13:AQ17)</f>
        <v>108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98</v>
      </c>
      <c r="Q19" s="656"/>
      <c r="R19" s="656"/>
      <c r="S19" s="656"/>
      <c r="T19" s="656"/>
      <c r="U19" s="656"/>
      <c r="V19" s="657"/>
      <c r="W19" s="655">
        <v>99</v>
      </c>
      <c r="X19" s="656"/>
      <c r="Y19" s="656"/>
      <c r="Z19" s="656"/>
      <c r="AA19" s="656"/>
      <c r="AB19" s="656"/>
      <c r="AC19" s="657"/>
      <c r="AD19" s="655">
        <v>96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0.6875</v>
      </c>
      <c r="X20" s="316"/>
      <c r="Y20" s="316"/>
      <c r="Z20" s="316"/>
      <c r="AA20" s="316"/>
      <c r="AB20" s="316"/>
      <c r="AC20" s="316"/>
      <c r="AD20" s="316">
        <f t="shared" ref="AD20" si="1">IF(AD18=0, "-", SUM(AD19)/AD18)</f>
        <v>0.96969696969696972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352</v>
      </c>
      <c r="H21" s="315"/>
      <c r="I21" s="315"/>
      <c r="J21" s="315"/>
      <c r="K21" s="315"/>
      <c r="L21" s="315"/>
      <c r="M21" s="315"/>
      <c r="N21" s="315"/>
      <c r="O21" s="315"/>
      <c r="P21" s="316">
        <f>IF(P19=0, "-", SUM(P19)/SUM(P13,P14))</f>
        <v>1</v>
      </c>
      <c r="Q21" s="316"/>
      <c r="R21" s="316"/>
      <c r="S21" s="316"/>
      <c r="T21" s="316"/>
      <c r="U21" s="316"/>
      <c r="V21" s="316"/>
      <c r="W21" s="316">
        <f t="shared" ref="W21" si="2">IF(W19=0, "-", SUM(W19)/SUM(W13,W14))</f>
        <v>0.96116504854368934</v>
      </c>
      <c r="X21" s="316"/>
      <c r="Y21" s="316"/>
      <c r="Z21" s="316"/>
      <c r="AA21" s="316"/>
      <c r="AB21" s="316"/>
      <c r="AC21" s="316"/>
      <c r="AD21" s="316">
        <f t="shared" ref="AD21" si="3">IF(AD19=0, "-", SUM(AD19)/SUM(AD13,AD14))</f>
        <v>0.96969696969696972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331</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746</v>
      </c>
      <c r="H23" s="966"/>
      <c r="I23" s="966"/>
      <c r="J23" s="966"/>
      <c r="K23" s="966"/>
      <c r="L23" s="966"/>
      <c r="M23" s="966"/>
      <c r="N23" s="966"/>
      <c r="O23" s="967"/>
      <c r="P23" s="915">
        <v>60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802</v>
      </c>
      <c r="H24" s="932"/>
      <c r="I24" s="932"/>
      <c r="J24" s="932"/>
      <c r="K24" s="932"/>
      <c r="L24" s="932"/>
      <c r="M24" s="932"/>
      <c r="N24" s="932"/>
      <c r="O24" s="933"/>
      <c r="P24" s="655">
        <v>43</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719</v>
      </c>
      <c r="H25" s="932"/>
      <c r="I25" s="932"/>
      <c r="J25" s="932"/>
      <c r="K25" s="932"/>
      <c r="L25" s="932"/>
      <c r="M25" s="932"/>
      <c r="N25" s="932"/>
      <c r="O25" s="933"/>
      <c r="P25" s="655">
        <v>5</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335</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5">
        <f>AK13</f>
        <v>108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3</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1</v>
      </c>
      <c r="AF32" s="219"/>
      <c r="AG32" s="219"/>
      <c r="AH32" s="219"/>
      <c r="AI32" s="218">
        <v>4</v>
      </c>
      <c r="AJ32" s="219"/>
      <c r="AK32" s="219"/>
      <c r="AL32" s="219"/>
      <c r="AM32" s="218">
        <v>2</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3</v>
      </c>
      <c r="AF33" s="219"/>
      <c r="AG33" s="219"/>
      <c r="AH33" s="219"/>
      <c r="AI33" s="218">
        <v>4</v>
      </c>
      <c r="AJ33" s="219"/>
      <c r="AK33" s="219"/>
      <c r="AL33" s="219"/>
      <c r="AM33" s="218">
        <v>2</v>
      </c>
      <c r="AN33" s="219"/>
      <c r="AO33" s="219"/>
      <c r="AP33" s="219"/>
      <c r="AQ33" s="336" t="s">
        <v>715</v>
      </c>
      <c r="AR33" s="208"/>
      <c r="AS33" s="208"/>
      <c r="AT33" s="337"/>
      <c r="AU33" s="219">
        <v>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33</v>
      </c>
      <c r="AF34" s="219"/>
      <c r="AG34" s="219"/>
      <c r="AH34" s="219"/>
      <c r="AI34" s="218">
        <v>100</v>
      </c>
      <c r="AJ34" s="219"/>
      <c r="AK34" s="219"/>
      <c r="AL34" s="219"/>
      <c r="AM34" s="218">
        <f>ROUNDDOWN((AM32/AM33)*100,0)</f>
        <v>100</v>
      </c>
      <c r="AN34" s="219"/>
      <c r="AO34" s="219"/>
      <c r="AP34" s="219"/>
      <c r="AQ34" s="336" t="s">
        <v>715</v>
      </c>
      <c r="AR34" s="208"/>
      <c r="AS34" s="208"/>
      <c r="AT34" s="337"/>
      <c r="AU34" s="219" t="s">
        <v>715</v>
      </c>
      <c r="AV34" s="219"/>
      <c r="AW34" s="219"/>
      <c r="AX34" s="221"/>
    </row>
    <row r="35" spans="1:51" ht="23.25" customHeight="1" x14ac:dyDescent="0.15">
      <c r="A35" s="228" t="s">
        <v>378</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t="s">
        <v>340</v>
      </c>
      <c r="AS79" s="273"/>
      <c r="AT79" s="274"/>
      <c r="AU79" s="274"/>
      <c r="AV79" s="274"/>
      <c r="AW79" s="274"/>
      <c r="AX79" s="963"/>
      <c r="AY79">
        <f>COUNTIF($AR$79,"☑")</f>
        <v>0</v>
      </c>
    </row>
    <row r="80" spans="1:51" ht="18.75" hidden="1" customHeight="1" x14ac:dyDescent="0.15">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2</v>
      </c>
      <c r="AF101" s="282"/>
      <c r="AG101" s="282"/>
      <c r="AH101" s="282"/>
      <c r="AI101" s="282">
        <v>2</v>
      </c>
      <c r="AJ101" s="282"/>
      <c r="AK101" s="282"/>
      <c r="AL101" s="282"/>
      <c r="AM101" s="282">
        <v>2</v>
      </c>
      <c r="AN101" s="282"/>
      <c r="AO101" s="282"/>
      <c r="AP101" s="282"/>
      <c r="AQ101" s="282" t="s">
        <v>747</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c r="AV102" s="226"/>
      <c r="AW102" s="226"/>
      <c r="AX102" s="321"/>
    </row>
    <row r="103" spans="1:60" ht="31.5" hidden="1"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98</v>
      </c>
      <c r="AF116" s="282"/>
      <c r="AG116" s="282"/>
      <c r="AH116" s="282"/>
      <c r="AI116" s="282">
        <v>25</v>
      </c>
      <c r="AJ116" s="282"/>
      <c r="AK116" s="282"/>
      <c r="AL116" s="282"/>
      <c r="AM116" s="282">
        <v>48</v>
      </c>
      <c r="AN116" s="282"/>
      <c r="AO116" s="282"/>
      <c r="AP116" s="282"/>
      <c r="AQ116" s="218">
        <v>48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798</v>
      </c>
      <c r="AN117" s="550"/>
      <c r="AO117" s="550"/>
      <c r="AP117" s="550"/>
      <c r="AQ117" s="550" t="s">
        <v>800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369</v>
      </c>
      <c r="AC134" s="206"/>
      <c r="AD134" s="206"/>
      <c r="AE134" s="207">
        <v>97</v>
      </c>
      <c r="AF134" s="208"/>
      <c r="AG134" s="208"/>
      <c r="AH134" s="208"/>
      <c r="AI134" s="207"/>
      <c r="AJ134" s="208"/>
      <c r="AK134" s="208"/>
      <c r="AL134" s="208"/>
      <c r="AM134" s="207"/>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369</v>
      </c>
      <c r="AC135" s="214"/>
      <c r="AD135" s="214"/>
      <c r="AE135" s="207">
        <v>95</v>
      </c>
      <c r="AF135" s="208"/>
      <c r="AG135" s="208"/>
      <c r="AH135" s="208"/>
      <c r="AI135" s="207">
        <v>95</v>
      </c>
      <c r="AJ135" s="208"/>
      <c r="AK135" s="208"/>
      <c r="AL135" s="208"/>
      <c r="AM135" s="207">
        <v>95</v>
      </c>
      <c r="AN135" s="208"/>
      <c r="AO135" s="208"/>
      <c r="AP135" s="208"/>
      <c r="AQ135" s="207" t="s">
        <v>715</v>
      </c>
      <c r="AR135" s="208"/>
      <c r="AS135" s="208"/>
      <c r="AT135" s="208"/>
      <c r="AU135" s="207">
        <v>95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733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369</v>
      </c>
      <c r="AC138" s="206"/>
      <c r="AD138" s="206"/>
      <c r="AE138" s="207">
        <v>97</v>
      </c>
      <c r="AF138" s="208"/>
      <c r="AG138" s="208"/>
      <c r="AH138" s="208"/>
      <c r="AI138" s="207"/>
      <c r="AJ138" s="208"/>
      <c r="AK138" s="208"/>
      <c r="AL138" s="208"/>
      <c r="AM138" s="207"/>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369</v>
      </c>
      <c r="AC139" s="214"/>
      <c r="AD139" s="214"/>
      <c r="AE139" s="207">
        <v>95</v>
      </c>
      <c r="AF139" s="208"/>
      <c r="AG139" s="208"/>
      <c r="AH139" s="208"/>
      <c r="AI139" s="207">
        <v>95</v>
      </c>
      <c r="AJ139" s="208"/>
      <c r="AK139" s="208"/>
      <c r="AL139" s="208"/>
      <c r="AM139" s="207">
        <v>95</v>
      </c>
      <c r="AN139" s="208"/>
      <c r="AO139" s="208"/>
      <c r="AP139" s="208"/>
      <c r="AQ139" s="207" t="s">
        <v>715</v>
      </c>
      <c r="AR139" s="208"/>
      <c r="AS139" s="208"/>
      <c r="AT139" s="208"/>
      <c r="AU139" s="207">
        <v>95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56.6"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7"/>
      <c r="E430" s="175" t="s">
        <v>397</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801</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801</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801</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801</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801</v>
      </c>
      <c r="AN459" s="208"/>
      <c r="AO459" s="208"/>
      <c r="AP459" s="337"/>
      <c r="AQ459" s="336" t="s">
        <v>715</v>
      </c>
      <c r="AR459" s="208"/>
      <c r="AS459" s="208"/>
      <c r="AT459" s="337"/>
      <c r="AU459" s="208" t="s">
        <v>715</v>
      </c>
      <c r="AV459" s="208"/>
      <c r="AW459" s="208"/>
      <c r="AX459" s="209"/>
      <c r="AY459">
        <f t="shared" si="68"/>
        <v>1</v>
      </c>
    </row>
    <row r="460" spans="1:5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801</v>
      </c>
      <c r="AN460" s="208"/>
      <c r="AO460" s="208"/>
      <c r="AP460" s="337"/>
      <c r="AQ460" s="336" t="s">
        <v>715</v>
      </c>
      <c r="AR460" s="208"/>
      <c r="AS460" s="208"/>
      <c r="AT460" s="337"/>
      <c r="AU460" s="208" t="s">
        <v>715</v>
      </c>
      <c r="AV460" s="208"/>
      <c r="AW460" s="208"/>
      <c r="AX460" s="209"/>
      <c r="AY460">
        <f t="shared" si="68"/>
        <v>1</v>
      </c>
    </row>
    <row r="461" spans="1:51" hidden="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idden="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idden="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idden="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idden="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idden="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idden="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idden="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idden="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idden="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idden="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idden="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idden="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idden="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idden="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idden="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idden="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idden="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idden="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idden="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x14ac:dyDescent="0.15">
      <c r="A482" s="190"/>
      <c r="B482" s="187"/>
      <c r="C482" s="181"/>
      <c r="D482" s="187"/>
      <c r="E482" s="128" t="s">
        <v>803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4.25"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idden="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idden="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idden="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idden="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idden="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idden="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idden="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idden="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idden="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idden="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idden="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idden="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idden="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idden="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idden="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idden="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idden="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idden="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idden="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idden="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idden="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idden="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idden="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idden="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idden="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idden="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idden="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idden="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idden="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idden="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idden="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idden="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idden="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idden="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idden="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idden="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idden="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idden="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idden="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idden="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idden="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idden="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idden="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idden="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idden="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idden="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idden="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idden="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idden="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idden="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idden="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idden="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idden="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idden="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idden="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idden="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idden="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idden="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idden="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idden="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idden="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idden="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idden="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idden="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idden="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idden="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idden="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idden="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idden="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idden="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idden="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idden="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idden="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idden="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idden="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idden="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idden="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idden="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idden="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idden="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idden="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idden="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idden="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idden="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idden="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idden="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idden="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idden="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idden="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idden="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idden="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idden="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idden="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idden="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idden="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idden="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idden="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idden="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idden="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idden="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idden="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idden="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idden="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idden="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idden="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idden="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idden="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idden="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idden="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idden="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idden="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idden="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idden="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idden="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idden="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idden="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idden="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idden="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idden="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idden="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idden="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idden="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idden="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idden="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idden="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idden="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idden="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idden="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idden="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idden="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idden="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idden="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idden="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idden="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idden="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idden="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idden="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idden="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idden="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idden="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idden="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idden="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idden="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idden="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idden="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idden="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idden="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idden="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idden="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idden="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idden="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idden="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idden="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idden="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idden="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idden="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idden="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idden="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idden="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idden="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idden="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idden="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idden="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idden="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idden="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idden="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idden="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idden="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idden="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idden="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idden="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idden="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idden="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idden="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idden="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idden="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idden="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idden="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idden="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idden="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idden="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idden="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idden="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idden="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idden="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idden="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idden="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idden="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idden="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idden="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idden="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idden="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idden="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idden="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idden="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idden="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idden="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idden="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idden="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idden="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idden="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idden="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idden="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idden="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idden="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idden="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idden="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idden="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idden="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idden="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idden="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idden="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idden="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idden="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idden="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14.25" hidden="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14.25"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6.599999999999994"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752</v>
      </c>
      <c r="AH702" s="380"/>
      <c r="AI702" s="380"/>
      <c r="AJ702" s="380"/>
      <c r="AK702" s="380"/>
      <c r="AL702" s="380"/>
      <c r="AM702" s="380"/>
      <c r="AN702" s="380"/>
      <c r="AO702" s="380"/>
      <c r="AP702" s="380"/>
      <c r="AQ702" s="380"/>
      <c r="AR702" s="380"/>
      <c r="AS702" s="380"/>
      <c r="AT702" s="380"/>
      <c r="AU702" s="380"/>
      <c r="AV702" s="380"/>
      <c r="AW702" s="380"/>
      <c r="AX702" s="381"/>
    </row>
    <row r="703" spans="1:51" ht="51"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743</v>
      </c>
      <c r="AE705" s="713"/>
      <c r="AF705" s="713"/>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t="s">
        <v>715</v>
      </c>
      <c r="AH708" s="741"/>
      <c r="AI708" s="741"/>
      <c r="AJ708" s="741"/>
      <c r="AK708" s="741"/>
      <c r="AL708" s="741"/>
      <c r="AM708" s="741"/>
      <c r="AN708" s="741"/>
      <c r="AO708" s="741"/>
      <c r="AP708" s="741"/>
      <c r="AQ708" s="741"/>
      <c r="AR708" s="741"/>
      <c r="AS708" s="741"/>
      <c r="AT708" s="741"/>
      <c r="AU708" s="741"/>
      <c r="AV708" s="741"/>
      <c r="AW708" s="741"/>
      <c r="AX708" s="742"/>
    </row>
    <row r="709" spans="1:50" ht="63"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715</v>
      </c>
      <c r="AH710" s="105"/>
      <c r="AI710" s="105"/>
      <c r="AJ710" s="105"/>
      <c r="AK710" s="105"/>
      <c r="AL710" s="105"/>
      <c r="AM710" s="105"/>
      <c r="AN710" s="105"/>
      <c r="AO710" s="105"/>
      <c r="AP710" s="105"/>
      <c r="AQ710" s="105"/>
      <c r="AR710" s="105"/>
      <c r="AS710" s="105"/>
      <c r="AT710" s="105"/>
      <c r="AU710" s="105"/>
      <c r="AV710" s="105"/>
      <c r="AW710" s="105"/>
      <c r="AX710" s="106"/>
    </row>
    <row r="711" spans="1:50" ht="64.90000000000000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5.9" customHeight="1" x14ac:dyDescent="0.15">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t="s">
        <v>715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751</v>
      </c>
      <c r="AE714" s="803"/>
      <c r="AF714" s="804"/>
      <c r="AG714" s="734" t="s">
        <v>715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758</v>
      </c>
      <c r="AH715" s="741"/>
      <c r="AI715" s="741"/>
      <c r="AJ715" s="741"/>
      <c r="AK715" s="741"/>
      <c r="AL715" s="741"/>
      <c r="AM715" s="741"/>
      <c r="AN715" s="741"/>
      <c r="AO715" s="741"/>
      <c r="AP715" s="741"/>
      <c r="AQ715" s="741"/>
      <c r="AR715" s="741"/>
      <c r="AS715" s="741"/>
      <c r="AT715" s="741"/>
      <c r="AU715" s="741"/>
      <c r="AV715" s="741"/>
      <c r="AW715" s="741"/>
      <c r="AX715" s="742"/>
    </row>
    <row r="716" spans="1:50" ht="63.6"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759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799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4"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24"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4"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4"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734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735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736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737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738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739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740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741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742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c r="J746" s="954"/>
      <c r="K746" s="100" t="str">
        <f>IF(I746="","","-")</f>
        <v/>
      </c>
      <c r="L746" s="955">
        <v>137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147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763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767</v>
      </c>
      <c r="H789" s="669"/>
      <c r="I789" s="669"/>
      <c r="J789" s="669"/>
      <c r="K789" s="670"/>
      <c r="L789" s="662" t="s">
        <v>768</v>
      </c>
      <c r="M789" s="663"/>
      <c r="N789" s="663"/>
      <c r="O789" s="663"/>
      <c r="P789" s="663"/>
      <c r="Q789" s="663"/>
      <c r="R789" s="663"/>
      <c r="S789" s="663"/>
      <c r="T789" s="663"/>
      <c r="U789" s="663"/>
      <c r="V789" s="663"/>
      <c r="W789" s="663"/>
      <c r="X789" s="664"/>
      <c r="Y789" s="382">
        <v>1.5</v>
      </c>
      <c r="Z789" s="383"/>
      <c r="AA789" s="383"/>
      <c r="AB789" s="800"/>
      <c r="AC789" s="668" t="s">
        <v>769</v>
      </c>
      <c r="AD789" s="669"/>
      <c r="AE789" s="669"/>
      <c r="AF789" s="669"/>
      <c r="AG789" s="670"/>
      <c r="AH789" s="662" t="s">
        <v>772</v>
      </c>
      <c r="AI789" s="663"/>
      <c r="AJ789" s="663"/>
      <c r="AK789" s="663"/>
      <c r="AL789" s="663"/>
      <c r="AM789" s="663"/>
      <c r="AN789" s="663"/>
      <c r="AO789" s="663"/>
      <c r="AP789" s="663"/>
      <c r="AQ789" s="663"/>
      <c r="AR789" s="663"/>
      <c r="AS789" s="663"/>
      <c r="AT789" s="664"/>
      <c r="AU789" s="382">
        <v>48</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770</v>
      </c>
      <c r="AD790" s="605"/>
      <c r="AE790" s="605"/>
      <c r="AF790" s="605"/>
      <c r="AG790" s="606"/>
      <c r="AH790" s="596" t="s">
        <v>773</v>
      </c>
      <c r="AI790" s="597"/>
      <c r="AJ790" s="597"/>
      <c r="AK790" s="597"/>
      <c r="AL790" s="597"/>
      <c r="AM790" s="597"/>
      <c r="AN790" s="597"/>
      <c r="AO790" s="597"/>
      <c r="AP790" s="597"/>
      <c r="AQ790" s="597"/>
      <c r="AR790" s="597"/>
      <c r="AS790" s="597"/>
      <c r="AT790" s="598"/>
      <c r="AU790" s="599">
        <v>8</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771</v>
      </c>
      <c r="AD791" s="605"/>
      <c r="AE791" s="605"/>
      <c r="AF791" s="605"/>
      <c r="AG791" s="606"/>
      <c r="AH791" s="596" t="s">
        <v>774</v>
      </c>
      <c r="AI791" s="597"/>
      <c r="AJ791" s="597"/>
      <c r="AK791" s="597"/>
      <c r="AL791" s="597"/>
      <c r="AM791" s="597"/>
      <c r="AN791" s="597"/>
      <c r="AO791" s="597"/>
      <c r="AP791" s="597"/>
      <c r="AQ791" s="597"/>
      <c r="AR791" s="597"/>
      <c r="AS791" s="597"/>
      <c r="AT791" s="598"/>
      <c r="AU791" s="599">
        <v>4</v>
      </c>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60</v>
      </c>
      <c r="AV799" s="827"/>
      <c r="AW799" s="827"/>
      <c r="AX799" s="829"/>
    </row>
    <row r="800" spans="1:51" ht="24.75" customHeight="1" x14ac:dyDescent="0.15">
      <c r="A800" s="629"/>
      <c r="B800" s="630"/>
      <c r="C800" s="630"/>
      <c r="D800" s="630"/>
      <c r="E800" s="630"/>
      <c r="F800" s="631"/>
      <c r="G800" s="593" t="s">
        <v>766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765</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767</v>
      </c>
      <c r="H802" s="669"/>
      <c r="I802" s="669"/>
      <c r="J802" s="669"/>
      <c r="K802" s="670"/>
      <c r="L802" s="662" t="s">
        <v>775</v>
      </c>
      <c r="M802" s="663"/>
      <c r="N802" s="663"/>
      <c r="O802" s="663"/>
      <c r="P802" s="663"/>
      <c r="Q802" s="663"/>
      <c r="R802" s="663"/>
      <c r="S802" s="663"/>
      <c r="T802" s="663"/>
      <c r="U802" s="663"/>
      <c r="V802" s="663"/>
      <c r="W802" s="663"/>
      <c r="X802" s="664"/>
      <c r="Y802" s="382">
        <v>5</v>
      </c>
      <c r="Z802" s="383"/>
      <c r="AA802" s="383"/>
      <c r="AB802" s="800"/>
      <c r="AC802" s="668" t="s">
        <v>776</v>
      </c>
      <c r="AD802" s="669"/>
      <c r="AE802" s="669"/>
      <c r="AF802" s="669"/>
      <c r="AG802" s="670"/>
      <c r="AH802" s="662" t="s">
        <v>777</v>
      </c>
      <c r="AI802" s="663"/>
      <c r="AJ802" s="663"/>
      <c r="AK802" s="663"/>
      <c r="AL802" s="663"/>
      <c r="AM802" s="663"/>
      <c r="AN802" s="663"/>
      <c r="AO802" s="663"/>
      <c r="AP802" s="663"/>
      <c r="AQ802" s="663"/>
      <c r="AR802" s="663"/>
      <c r="AS802" s="663"/>
      <c r="AT802" s="664"/>
      <c r="AU802" s="382">
        <v>9</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5</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9</v>
      </c>
      <c r="AV812" s="827"/>
      <c r="AW812" s="827"/>
      <c r="AX812" s="829"/>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70">
        <v>1</v>
      </c>
      <c r="B845" s="370">
        <v>1</v>
      </c>
      <c r="C845" s="343" t="s">
        <v>788</v>
      </c>
      <c r="D845" s="343" t="s">
        <v>788</v>
      </c>
      <c r="E845" s="343" t="s">
        <v>788</v>
      </c>
      <c r="F845" s="343" t="s">
        <v>788</v>
      </c>
      <c r="G845" s="343" t="s">
        <v>788</v>
      </c>
      <c r="H845" s="343" t="s">
        <v>788</v>
      </c>
      <c r="I845" s="343" t="s">
        <v>788</v>
      </c>
      <c r="J845" s="344">
        <v>1000020140007</v>
      </c>
      <c r="K845" s="345"/>
      <c r="L845" s="345"/>
      <c r="M845" s="345"/>
      <c r="N845" s="345"/>
      <c r="O845" s="345"/>
      <c r="P845" s="346" t="s">
        <v>778</v>
      </c>
      <c r="Q845" s="346"/>
      <c r="R845" s="346"/>
      <c r="S845" s="346"/>
      <c r="T845" s="346"/>
      <c r="U845" s="346"/>
      <c r="V845" s="346"/>
      <c r="W845" s="346"/>
      <c r="X845" s="346"/>
      <c r="Y845" s="347">
        <v>1.5</v>
      </c>
      <c r="Z845" s="348"/>
      <c r="AA845" s="348"/>
      <c r="AB845" s="349"/>
      <c r="AC845" s="350" t="s">
        <v>80</v>
      </c>
      <c r="AD845" s="351"/>
      <c r="AE845" s="351"/>
      <c r="AF845" s="351"/>
      <c r="AG845" s="351"/>
      <c r="AH845" s="366" t="s">
        <v>747</v>
      </c>
      <c r="AI845" s="367"/>
      <c r="AJ845" s="367"/>
      <c r="AK845" s="367"/>
      <c r="AL845" s="354" t="s">
        <v>747</v>
      </c>
      <c r="AM845" s="355"/>
      <c r="AN845" s="355"/>
      <c r="AO845" s="356"/>
      <c r="AP845" s="357" t="s">
        <v>747</v>
      </c>
      <c r="AQ845" s="357"/>
      <c r="AR845" s="357"/>
      <c r="AS845" s="357"/>
      <c r="AT845" s="357"/>
      <c r="AU845" s="357"/>
      <c r="AV845" s="357"/>
      <c r="AW845" s="357"/>
      <c r="AX845" s="357"/>
    </row>
    <row r="846" spans="1:51" ht="45" customHeight="1" x14ac:dyDescent="0.15">
      <c r="A846" s="370">
        <v>2</v>
      </c>
      <c r="B846" s="370">
        <v>1</v>
      </c>
      <c r="C846" s="358" t="s">
        <v>789</v>
      </c>
      <c r="D846" s="343" t="s">
        <v>789</v>
      </c>
      <c r="E846" s="343" t="s">
        <v>789</v>
      </c>
      <c r="F846" s="343" t="s">
        <v>789</v>
      </c>
      <c r="G846" s="343" t="s">
        <v>789</v>
      </c>
      <c r="H846" s="343" t="s">
        <v>789</v>
      </c>
      <c r="I846" s="343" t="s">
        <v>789</v>
      </c>
      <c r="J846" s="344">
        <v>6000020400009</v>
      </c>
      <c r="K846" s="345"/>
      <c r="L846" s="345"/>
      <c r="M846" s="345"/>
      <c r="N846" s="345"/>
      <c r="O846" s="345"/>
      <c r="P846" s="346" t="s">
        <v>778</v>
      </c>
      <c r="Q846" s="346"/>
      <c r="R846" s="346"/>
      <c r="S846" s="346"/>
      <c r="T846" s="346"/>
      <c r="U846" s="346"/>
      <c r="V846" s="346"/>
      <c r="W846" s="346"/>
      <c r="X846" s="346"/>
      <c r="Y846" s="347">
        <v>1.1000000000000001</v>
      </c>
      <c r="Z846" s="348"/>
      <c r="AA846" s="348"/>
      <c r="AB846" s="349"/>
      <c r="AC846" s="350" t="s">
        <v>80</v>
      </c>
      <c r="AD846" s="351"/>
      <c r="AE846" s="351"/>
      <c r="AF846" s="351"/>
      <c r="AG846" s="351"/>
      <c r="AH846" s="366" t="s">
        <v>747</v>
      </c>
      <c r="AI846" s="367"/>
      <c r="AJ846" s="367"/>
      <c r="AK846" s="367"/>
      <c r="AL846" s="354" t="s">
        <v>747</v>
      </c>
      <c r="AM846" s="355"/>
      <c r="AN846" s="355"/>
      <c r="AO846" s="356"/>
      <c r="AP846" s="357" t="s">
        <v>747</v>
      </c>
      <c r="AQ846" s="357"/>
      <c r="AR846" s="357"/>
      <c r="AS846" s="357"/>
      <c r="AT846" s="357"/>
      <c r="AU846" s="357"/>
      <c r="AV846" s="357"/>
      <c r="AW846" s="357"/>
      <c r="AX846" s="357"/>
      <c r="AY846">
        <f>COUNTA($C$846)</f>
        <v>1</v>
      </c>
    </row>
    <row r="847" spans="1:51" ht="45" customHeight="1" x14ac:dyDescent="0.15">
      <c r="A847" s="370">
        <v>3</v>
      </c>
      <c r="B847" s="370">
        <v>1</v>
      </c>
      <c r="C847" s="358" t="s">
        <v>790</v>
      </c>
      <c r="D847" s="343" t="s">
        <v>790</v>
      </c>
      <c r="E847" s="343" t="s">
        <v>790</v>
      </c>
      <c r="F847" s="343" t="s">
        <v>790</v>
      </c>
      <c r="G847" s="343" t="s">
        <v>790</v>
      </c>
      <c r="H847" s="343" t="s">
        <v>790</v>
      </c>
      <c r="I847" s="343" t="s">
        <v>790</v>
      </c>
      <c r="J847" s="344">
        <v>4000020270008</v>
      </c>
      <c r="K847" s="345"/>
      <c r="L847" s="345"/>
      <c r="M847" s="345"/>
      <c r="N847" s="345"/>
      <c r="O847" s="345"/>
      <c r="P847" s="359" t="s">
        <v>778</v>
      </c>
      <c r="Q847" s="346"/>
      <c r="R847" s="346"/>
      <c r="S847" s="346"/>
      <c r="T847" s="346"/>
      <c r="U847" s="346"/>
      <c r="V847" s="346"/>
      <c r="W847" s="346"/>
      <c r="X847" s="346"/>
      <c r="Y847" s="347">
        <v>1.1000000000000001</v>
      </c>
      <c r="Z847" s="348"/>
      <c r="AA847" s="348"/>
      <c r="AB847" s="349"/>
      <c r="AC847" s="350" t="s">
        <v>80</v>
      </c>
      <c r="AD847" s="351"/>
      <c r="AE847" s="351"/>
      <c r="AF847" s="351"/>
      <c r="AG847" s="351"/>
      <c r="AH847" s="366" t="s">
        <v>747</v>
      </c>
      <c r="AI847" s="367"/>
      <c r="AJ847" s="367"/>
      <c r="AK847" s="367"/>
      <c r="AL847" s="354" t="s">
        <v>747</v>
      </c>
      <c r="AM847" s="355"/>
      <c r="AN847" s="355"/>
      <c r="AO847" s="356"/>
      <c r="AP847" s="357" t="s">
        <v>747</v>
      </c>
      <c r="AQ847" s="357"/>
      <c r="AR847" s="357"/>
      <c r="AS847" s="357"/>
      <c r="AT847" s="357"/>
      <c r="AU847" s="357"/>
      <c r="AV847" s="357"/>
      <c r="AW847" s="357"/>
      <c r="AX847" s="357"/>
      <c r="AY847">
        <f>COUNTA($C$847)</f>
        <v>1</v>
      </c>
    </row>
    <row r="848" spans="1:51" ht="45" customHeight="1" x14ac:dyDescent="0.15">
      <c r="A848" s="370">
        <v>4</v>
      </c>
      <c r="B848" s="370">
        <v>1</v>
      </c>
      <c r="C848" s="358" t="s">
        <v>791</v>
      </c>
      <c r="D848" s="343" t="s">
        <v>791</v>
      </c>
      <c r="E848" s="343" t="s">
        <v>791</v>
      </c>
      <c r="F848" s="343" t="s">
        <v>791</v>
      </c>
      <c r="G848" s="343" t="s">
        <v>791</v>
      </c>
      <c r="H848" s="343" t="s">
        <v>791</v>
      </c>
      <c r="I848" s="343" t="s">
        <v>791</v>
      </c>
      <c r="J848" s="344">
        <v>7000020010006</v>
      </c>
      <c r="K848" s="345"/>
      <c r="L848" s="345"/>
      <c r="M848" s="345"/>
      <c r="N848" s="345"/>
      <c r="O848" s="345"/>
      <c r="P848" s="359" t="s">
        <v>778</v>
      </c>
      <c r="Q848" s="346"/>
      <c r="R848" s="346"/>
      <c r="S848" s="346"/>
      <c r="T848" s="346"/>
      <c r="U848" s="346"/>
      <c r="V848" s="346"/>
      <c r="W848" s="346"/>
      <c r="X848" s="346"/>
      <c r="Y848" s="347">
        <v>0.8</v>
      </c>
      <c r="Z848" s="348"/>
      <c r="AA848" s="348"/>
      <c r="AB848" s="349"/>
      <c r="AC848" s="350" t="s">
        <v>80</v>
      </c>
      <c r="AD848" s="351"/>
      <c r="AE848" s="351"/>
      <c r="AF848" s="351"/>
      <c r="AG848" s="351"/>
      <c r="AH848" s="366" t="s">
        <v>747</v>
      </c>
      <c r="AI848" s="367"/>
      <c r="AJ848" s="367"/>
      <c r="AK848" s="367"/>
      <c r="AL848" s="354" t="s">
        <v>747</v>
      </c>
      <c r="AM848" s="355"/>
      <c r="AN848" s="355"/>
      <c r="AO848" s="356"/>
      <c r="AP848" s="357" t="s">
        <v>747</v>
      </c>
      <c r="AQ848" s="357"/>
      <c r="AR848" s="357"/>
      <c r="AS848" s="357"/>
      <c r="AT848" s="357"/>
      <c r="AU848" s="357"/>
      <c r="AV848" s="357"/>
      <c r="AW848" s="357"/>
      <c r="AX848" s="357"/>
      <c r="AY848">
        <f>COUNTA($C$848)</f>
        <v>1</v>
      </c>
    </row>
    <row r="849" spans="1:51" ht="45" customHeight="1" x14ac:dyDescent="0.15">
      <c r="A849" s="370">
        <v>5</v>
      </c>
      <c r="B849" s="370">
        <v>1</v>
      </c>
      <c r="C849" s="358" t="s">
        <v>792</v>
      </c>
      <c r="D849" s="343" t="s">
        <v>792</v>
      </c>
      <c r="E849" s="343" t="s">
        <v>792</v>
      </c>
      <c r="F849" s="343" t="s">
        <v>792</v>
      </c>
      <c r="G849" s="343" t="s">
        <v>792</v>
      </c>
      <c r="H849" s="343" t="s">
        <v>792</v>
      </c>
      <c r="I849" s="343" t="s">
        <v>792</v>
      </c>
      <c r="J849" s="344">
        <v>8000020040002</v>
      </c>
      <c r="K849" s="345"/>
      <c r="L849" s="345"/>
      <c r="M849" s="345"/>
      <c r="N849" s="345"/>
      <c r="O849" s="345"/>
      <c r="P849" s="346" t="s">
        <v>778</v>
      </c>
      <c r="Q849" s="346"/>
      <c r="R849" s="346"/>
      <c r="S849" s="346"/>
      <c r="T849" s="346"/>
      <c r="U849" s="346"/>
      <c r="V849" s="346"/>
      <c r="W849" s="346"/>
      <c r="X849" s="346"/>
      <c r="Y849" s="347">
        <v>0.8</v>
      </c>
      <c r="Z849" s="348"/>
      <c r="AA849" s="348"/>
      <c r="AB849" s="349"/>
      <c r="AC849" s="350" t="s">
        <v>80</v>
      </c>
      <c r="AD849" s="351"/>
      <c r="AE849" s="351"/>
      <c r="AF849" s="351"/>
      <c r="AG849" s="351"/>
      <c r="AH849" s="366" t="s">
        <v>747</v>
      </c>
      <c r="AI849" s="367"/>
      <c r="AJ849" s="367"/>
      <c r="AK849" s="367"/>
      <c r="AL849" s="354" t="s">
        <v>747</v>
      </c>
      <c r="AM849" s="355"/>
      <c r="AN849" s="355"/>
      <c r="AO849" s="356"/>
      <c r="AP849" s="357" t="s">
        <v>747</v>
      </c>
      <c r="AQ849" s="357"/>
      <c r="AR849" s="357"/>
      <c r="AS849" s="357"/>
      <c r="AT849" s="357"/>
      <c r="AU849" s="357"/>
      <c r="AV849" s="357"/>
      <c r="AW849" s="357"/>
      <c r="AX849" s="357"/>
      <c r="AY849">
        <f>COUNTA($C$849)</f>
        <v>1</v>
      </c>
    </row>
    <row r="850" spans="1:51" ht="45" customHeight="1" x14ac:dyDescent="0.15">
      <c r="A850" s="370">
        <v>6</v>
      </c>
      <c r="B850" s="370">
        <v>1</v>
      </c>
      <c r="C850" s="358" t="s">
        <v>793</v>
      </c>
      <c r="D850" s="343" t="s">
        <v>793</v>
      </c>
      <c r="E850" s="343" t="s">
        <v>793</v>
      </c>
      <c r="F850" s="343" t="s">
        <v>793</v>
      </c>
      <c r="G850" s="343" t="s">
        <v>793</v>
      </c>
      <c r="H850" s="343" t="s">
        <v>793</v>
      </c>
      <c r="I850" s="343" t="s">
        <v>793</v>
      </c>
      <c r="J850" s="344">
        <v>1000020110001</v>
      </c>
      <c r="K850" s="345"/>
      <c r="L850" s="345"/>
      <c r="M850" s="345"/>
      <c r="N850" s="345"/>
      <c r="O850" s="345"/>
      <c r="P850" s="346" t="s">
        <v>778</v>
      </c>
      <c r="Q850" s="346"/>
      <c r="R850" s="346"/>
      <c r="S850" s="346"/>
      <c r="T850" s="346"/>
      <c r="U850" s="346"/>
      <c r="V850" s="346"/>
      <c r="W850" s="346"/>
      <c r="X850" s="346"/>
      <c r="Y850" s="347">
        <v>0.8</v>
      </c>
      <c r="Z850" s="348"/>
      <c r="AA850" s="348"/>
      <c r="AB850" s="349"/>
      <c r="AC850" s="350" t="s">
        <v>80</v>
      </c>
      <c r="AD850" s="351"/>
      <c r="AE850" s="351"/>
      <c r="AF850" s="351"/>
      <c r="AG850" s="351"/>
      <c r="AH850" s="366" t="s">
        <v>747</v>
      </c>
      <c r="AI850" s="367"/>
      <c r="AJ850" s="367"/>
      <c r="AK850" s="367"/>
      <c r="AL850" s="354" t="s">
        <v>747</v>
      </c>
      <c r="AM850" s="355"/>
      <c r="AN850" s="355"/>
      <c r="AO850" s="356"/>
      <c r="AP850" s="357" t="s">
        <v>747</v>
      </c>
      <c r="AQ850" s="357"/>
      <c r="AR850" s="357"/>
      <c r="AS850" s="357"/>
      <c r="AT850" s="357"/>
      <c r="AU850" s="357"/>
      <c r="AV850" s="357"/>
      <c r="AW850" s="357"/>
      <c r="AX850" s="357"/>
      <c r="AY850">
        <f>COUNTA($C$850)</f>
        <v>1</v>
      </c>
    </row>
    <row r="851" spans="1:51" ht="45" customHeight="1" x14ac:dyDescent="0.15">
      <c r="A851" s="370">
        <v>7</v>
      </c>
      <c r="B851" s="370">
        <v>1</v>
      </c>
      <c r="C851" s="358" t="s">
        <v>794</v>
      </c>
      <c r="D851" s="343" t="s">
        <v>794</v>
      </c>
      <c r="E851" s="343" t="s">
        <v>794</v>
      </c>
      <c r="F851" s="343" t="s">
        <v>794</v>
      </c>
      <c r="G851" s="343" t="s">
        <v>794</v>
      </c>
      <c r="H851" s="343" t="s">
        <v>794</v>
      </c>
      <c r="I851" s="343" t="s">
        <v>794</v>
      </c>
      <c r="J851" s="344">
        <v>4000020120006</v>
      </c>
      <c r="K851" s="345"/>
      <c r="L851" s="345"/>
      <c r="M851" s="345"/>
      <c r="N851" s="345"/>
      <c r="O851" s="345"/>
      <c r="P851" s="346" t="s">
        <v>778</v>
      </c>
      <c r="Q851" s="346"/>
      <c r="R851" s="346"/>
      <c r="S851" s="346"/>
      <c r="T851" s="346"/>
      <c r="U851" s="346"/>
      <c r="V851" s="346"/>
      <c r="W851" s="346"/>
      <c r="X851" s="346"/>
      <c r="Y851" s="347">
        <v>0.8</v>
      </c>
      <c r="Z851" s="348"/>
      <c r="AA851" s="348"/>
      <c r="AB851" s="349"/>
      <c r="AC851" s="350" t="s">
        <v>80</v>
      </c>
      <c r="AD851" s="351"/>
      <c r="AE851" s="351"/>
      <c r="AF851" s="351"/>
      <c r="AG851" s="351"/>
      <c r="AH851" s="366" t="s">
        <v>747</v>
      </c>
      <c r="AI851" s="367"/>
      <c r="AJ851" s="367"/>
      <c r="AK851" s="367"/>
      <c r="AL851" s="354" t="s">
        <v>747</v>
      </c>
      <c r="AM851" s="355"/>
      <c r="AN851" s="355"/>
      <c r="AO851" s="356"/>
      <c r="AP851" s="357" t="s">
        <v>747</v>
      </c>
      <c r="AQ851" s="357"/>
      <c r="AR851" s="357"/>
      <c r="AS851" s="357"/>
      <c r="AT851" s="357"/>
      <c r="AU851" s="357"/>
      <c r="AV851" s="357"/>
      <c r="AW851" s="357"/>
      <c r="AX851" s="357"/>
      <c r="AY851">
        <f>COUNTA($C$851)</f>
        <v>1</v>
      </c>
    </row>
    <row r="852" spans="1:51" ht="45" customHeight="1" x14ac:dyDescent="0.15">
      <c r="A852" s="370">
        <v>8</v>
      </c>
      <c r="B852" s="370">
        <v>1</v>
      </c>
      <c r="C852" s="343" t="s">
        <v>795</v>
      </c>
      <c r="D852" s="343" t="s">
        <v>795</v>
      </c>
      <c r="E852" s="343" t="s">
        <v>795</v>
      </c>
      <c r="F852" s="343" t="s">
        <v>795</v>
      </c>
      <c r="G852" s="343" t="s">
        <v>795</v>
      </c>
      <c r="H852" s="343" t="s">
        <v>795</v>
      </c>
      <c r="I852" s="343" t="s">
        <v>795</v>
      </c>
      <c r="J852" s="344">
        <v>5000020150002</v>
      </c>
      <c r="K852" s="345"/>
      <c r="L852" s="345"/>
      <c r="M852" s="345"/>
      <c r="N852" s="345"/>
      <c r="O852" s="345"/>
      <c r="P852" s="346" t="s">
        <v>778</v>
      </c>
      <c r="Q852" s="346"/>
      <c r="R852" s="346"/>
      <c r="S852" s="346"/>
      <c r="T852" s="346"/>
      <c r="U852" s="346"/>
      <c r="V852" s="346"/>
      <c r="W852" s="346"/>
      <c r="X852" s="346"/>
      <c r="Y852" s="347">
        <v>0.8</v>
      </c>
      <c r="Z852" s="348"/>
      <c r="AA852" s="348"/>
      <c r="AB852" s="349"/>
      <c r="AC852" s="350" t="s">
        <v>80</v>
      </c>
      <c r="AD852" s="351"/>
      <c r="AE852" s="351"/>
      <c r="AF852" s="351"/>
      <c r="AG852" s="351"/>
      <c r="AH852" s="366" t="s">
        <v>747</v>
      </c>
      <c r="AI852" s="367"/>
      <c r="AJ852" s="367"/>
      <c r="AK852" s="367"/>
      <c r="AL852" s="354" t="s">
        <v>747</v>
      </c>
      <c r="AM852" s="355"/>
      <c r="AN852" s="355"/>
      <c r="AO852" s="356"/>
      <c r="AP852" s="357" t="s">
        <v>747</v>
      </c>
      <c r="AQ852" s="357"/>
      <c r="AR852" s="357"/>
      <c r="AS852" s="357"/>
      <c r="AT852" s="357"/>
      <c r="AU852" s="357"/>
      <c r="AV852" s="357"/>
      <c r="AW852" s="357"/>
      <c r="AX852" s="357"/>
      <c r="AY852">
        <f>COUNTA($C$852)</f>
        <v>1</v>
      </c>
    </row>
    <row r="853" spans="1:51" ht="45" customHeight="1" x14ac:dyDescent="0.15">
      <c r="A853" s="370">
        <v>9</v>
      </c>
      <c r="B853" s="370">
        <v>1</v>
      </c>
      <c r="C853" s="343" t="s">
        <v>796</v>
      </c>
      <c r="D853" s="343" t="s">
        <v>796</v>
      </c>
      <c r="E853" s="343" t="s">
        <v>796</v>
      </c>
      <c r="F853" s="343" t="s">
        <v>796</v>
      </c>
      <c r="G853" s="343" t="s">
        <v>796</v>
      </c>
      <c r="H853" s="343" t="s">
        <v>796</v>
      </c>
      <c r="I853" s="343" t="s">
        <v>796</v>
      </c>
      <c r="J853" s="344">
        <v>8000020280003</v>
      </c>
      <c r="K853" s="345"/>
      <c r="L853" s="345"/>
      <c r="M853" s="345"/>
      <c r="N853" s="345"/>
      <c r="O853" s="345"/>
      <c r="P853" s="346" t="s">
        <v>778</v>
      </c>
      <c r="Q853" s="346"/>
      <c r="R853" s="346"/>
      <c r="S853" s="346"/>
      <c r="T853" s="346"/>
      <c r="U853" s="346"/>
      <c r="V853" s="346"/>
      <c r="W853" s="346"/>
      <c r="X853" s="346"/>
      <c r="Y853" s="347">
        <v>0.8</v>
      </c>
      <c r="Z853" s="348"/>
      <c r="AA853" s="348"/>
      <c r="AB853" s="349"/>
      <c r="AC853" s="350" t="s">
        <v>80</v>
      </c>
      <c r="AD853" s="351"/>
      <c r="AE853" s="351"/>
      <c r="AF853" s="351"/>
      <c r="AG853" s="351"/>
      <c r="AH853" s="366" t="s">
        <v>747</v>
      </c>
      <c r="AI853" s="367"/>
      <c r="AJ853" s="367"/>
      <c r="AK853" s="367"/>
      <c r="AL853" s="354" t="s">
        <v>747</v>
      </c>
      <c r="AM853" s="355"/>
      <c r="AN853" s="355"/>
      <c r="AO853" s="356"/>
      <c r="AP853" s="357" t="s">
        <v>747</v>
      </c>
      <c r="AQ853" s="357"/>
      <c r="AR853" s="357"/>
      <c r="AS853" s="357"/>
      <c r="AT853" s="357"/>
      <c r="AU853" s="357"/>
      <c r="AV853" s="357"/>
      <c r="AW853" s="357"/>
      <c r="AX853" s="357"/>
      <c r="AY853">
        <f>COUNTA($C$853)</f>
        <v>1</v>
      </c>
    </row>
    <row r="854" spans="1:51" ht="45" customHeight="1" x14ac:dyDescent="0.15">
      <c r="A854" s="370">
        <v>10</v>
      </c>
      <c r="B854" s="370">
        <v>1</v>
      </c>
      <c r="C854" s="343" t="s">
        <v>797</v>
      </c>
      <c r="D854" s="343" t="s">
        <v>797</v>
      </c>
      <c r="E854" s="343" t="s">
        <v>797</v>
      </c>
      <c r="F854" s="343" t="s">
        <v>797</v>
      </c>
      <c r="G854" s="343" t="s">
        <v>797</v>
      </c>
      <c r="H854" s="343" t="s">
        <v>797</v>
      </c>
      <c r="I854" s="343" t="s">
        <v>797</v>
      </c>
      <c r="J854" s="344">
        <v>7000020430005</v>
      </c>
      <c r="K854" s="345"/>
      <c r="L854" s="345"/>
      <c r="M854" s="345"/>
      <c r="N854" s="345"/>
      <c r="O854" s="345"/>
      <c r="P854" s="346" t="s">
        <v>778</v>
      </c>
      <c r="Q854" s="346"/>
      <c r="R854" s="346"/>
      <c r="S854" s="346"/>
      <c r="T854" s="346"/>
      <c r="U854" s="346"/>
      <c r="V854" s="346"/>
      <c r="W854" s="346"/>
      <c r="X854" s="346"/>
      <c r="Y854" s="347">
        <v>0.8</v>
      </c>
      <c r="Z854" s="348"/>
      <c r="AA854" s="348"/>
      <c r="AB854" s="349"/>
      <c r="AC854" s="350" t="s">
        <v>80</v>
      </c>
      <c r="AD854" s="351"/>
      <c r="AE854" s="351"/>
      <c r="AF854" s="351"/>
      <c r="AG854" s="351"/>
      <c r="AH854" s="366" t="s">
        <v>747</v>
      </c>
      <c r="AI854" s="367"/>
      <c r="AJ854" s="367"/>
      <c r="AK854" s="367"/>
      <c r="AL854" s="354" t="s">
        <v>747</v>
      </c>
      <c r="AM854" s="355"/>
      <c r="AN854" s="355"/>
      <c r="AO854" s="356"/>
      <c r="AP854" s="357" t="s">
        <v>747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783</v>
      </c>
      <c r="D878" s="343"/>
      <c r="E878" s="343"/>
      <c r="F878" s="343"/>
      <c r="G878" s="343"/>
      <c r="H878" s="343"/>
      <c r="I878" s="343"/>
      <c r="J878" s="344">
        <v>3010005007409</v>
      </c>
      <c r="K878" s="345"/>
      <c r="L878" s="345"/>
      <c r="M878" s="345"/>
      <c r="N878" s="345"/>
      <c r="O878" s="345"/>
      <c r="P878" s="359" t="s">
        <v>784</v>
      </c>
      <c r="Q878" s="346"/>
      <c r="R878" s="346"/>
      <c r="S878" s="346"/>
      <c r="T878" s="346"/>
      <c r="U878" s="346"/>
      <c r="V878" s="346"/>
      <c r="W878" s="346"/>
      <c r="X878" s="346"/>
      <c r="Y878" s="347">
        <v>60</v>
      </c>
      <c r="Z878" s="348"/>
      <c r="AA878" s="348"/>
      <c r="AB878" s="349"/>
      <c r="AC878" s="350" t="s">
        <v>785</v>
      </c>
      <c r="AD878" s="351"/>
      <c r="AE878" s="351"/>
      <c r="AF878" s="351"/>
      <c r="AG878" s="351"/>
      <c r="AH878" s="366" t="s">
        <v>747</v>
      </c>
      <c r="AI878" s="367"/>
      <c r="AJ878" s="367"/>
      <c r="AK878" s="367"/>
      <c r="AL878" s="354" t="s">
        <v>747</v>
      </c>
      <c r="AM878" s="355"/>
      <c r="AN878" s="355"/>
      <c r="AO878" s="356"/>
      <c r="AP878" s="357" t="s">
        <v>747</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779</v>
      </c>
      <c r="D911" s="343"/>
      <c r="E911" s="343"/>
      <c r="F911" s="343"/>
      <c r="G911" s="343"/>
      <c r="H911" s="343"/>
      <c r="I911" s="343"/>
      <c r="J911" s="344">
        <v>6011401007346</v>
      </c>
      <c r="K911" s="345"/>
      <c r="L911" s="345"/>
      <c r="M911" s="345"/>
      <c r="N911" s="345"/>
      <c r="O911" s="345"/>
      <c r="P911" s="359" t="s">
        <v>780</v>
      </c>
      <c r="Q911" s="346"/>
      <c r="R911" s="346"/>
      <c r="S911" s="346"/>
      <c r="T911" s="346"/>
      <c r="U911" s="346"/>
      <c r="V911" s="346"/>
      <c r="W911" s="346"/>
      <c r="X911" s="346"/>
      <c r="Y911" s="347">
        <v>5</v>
      </c>
      <c r="Z911" s="348"/>
      <c r="AA911" s="348"/>
      <c r="AB911" s="349"/>
      <c r="AC911" s="350" t="s">
        <v>370</v>
      </c>
      <c r="AD911" s="351"/>
      <c r="AE911" s="351"/>
      <c r="AF911" s="351"/>
      <c r="AG911" s="351"/>
      <c r="AH911" s="366">
        <v>1</v>
      </c>
      <c r="AI911" s="367"/>
      <c r="AJ911" s="367"/>
      <c r="AK911" s="367"/>
      <c r="AL911" s="354">
        <v>99</v>
      </c>
      <c r="AM911" s="355"/>
      <c r="AN911" s="355"/>
      <c r="AO911" s="356"/>
      <c r="AP911" s="357" t="s">
        <v>747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781</v>
      </c>
      <c r="D944" s="343"/>
      <c r="E944" s="343"/>
      <c r="F944" s="343"/>
      <c r="G944" s="343"/>
      <c r="H944" s="343"/>
      <c r="I944" s="343"/>
      <c r="J944" s="344" t="s">
        <v>747</v>
      </c>
      <c r="K944" s="345"/>
      <c r="L944" s="345"/>
      <c r="M944" s="345"/>
      <c r="N944" s="345"/>
      <c r="O944" s="345"/>
      <c r="P944" s="359" t="s">
        <v>782</v>
      </c>
      <c r="Q944" s="346"/>
      <c r="R944" s="346"/>
      <c r="S944" s="346"/>
      <c r="T944" s="346"/>
      <c r="U944" s="346"/>
      <c r="V944" s="346"/>
      <c r="W944" s="346"/>
      <c r="X944" s="346"/>
      <c r="Y944" s="347">
        <v>9</v>
      </c>
      <c r="Z944" s="348"/>
      <c r="AA944" s="348"/>
      <c r="AB944" s="349"/>
      <c r="AC944" s="350" t="s">
        <v>80</v>
      </c>
      <c r="AD944" s="351"/>
      <c r="AE944" s="351"/>
      <c r="AF944" s="351"/>
      <c r="AG944" s="351"/>
      <c r="AH944" s="366" t="s">
        <v>747</v>
      </c>
      <c r="AI944" s="367"/>
      <c r="AJ944" s="367"/>
      <c r="AK944" s="367"/>
      <c r="AL944" s="354" t="s">
        <v>747</v>
      </c>
      <c r="AM944" s="355"/>
      <c r="AN944" s="355"/>
      <c r="AO944" s="356"/>
      <c r="AP944" s="357" t="s">
        <v>747</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t="s">
        <v>786</v>
      </c>
      <c r="D1110" s="368"/>
      <c r="E1110" s="150" t="s">
        <v>779</v>
      </c>
      <c r="F1110" s="369"/>
      <c r="G1110" s="369"/>
      <c r="H1110" s="369"/>
      <c r="I1110" s="369"/>
      <c r="J1110" s="344">
        <v>6011401007346</v>
      </c>
      <c r="K1110" s="345"/>
      <c r="L1110" s="345"/>
      <c r="M1110" s="345"/>
      <c r="N1110" s="345"/>
      <c r="O1110" s="345"/>
      <c r="P1110" s="359" t="s">
        <v>787</v>
      </c>
      <c r="Q1110" s="346"/>
      <c r="R1110" s="346"/>
      <c r="S1110" s="346"/>
      <c r="T1110" s="346"/>
      <c r="U1110" s="346"/>
      <c r="V1110" s="346"/>
      <c r="W1110" s="346"/>
      <c r="X1110" s="346"/>
      <c r="Y1110" s="347">
        <v>5</v>
      </c>
      <c r="Z1110" s="348"/>
      <c r="AA1110" s="348"/>
      <c r="AB1110" s="349"/>
      <c r="AC1110" s="350" t="s">
        <v>377</v>
      </c>
      <c r="AD1110" s="351"/>
      <c r="AE1110" s="351"/>
      <c r="AF1110" s="351"/>
      <c r="AG1110" s="351"/>
      <c r="AH1110" s="352">
        <v>1</v>
      </c>
      <c r="AI1110" s="353"/>
      <c r="AJ1110" s="353"/>
      <c r="AK1110" s="353"/>
      <c r="AL1110" s="354">
        <v>99</v>
      </c>
      <c r="AM1110" s="355"/>
      <c r="AN1110" s="355"/>
      <c r="AO1110" s="356"/>
      <c r="AP1110" s="357" t="s">
        <v>747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t="s">
        <v>743</v>
      </c>
      <c r="C13" s="13" t="str">
        <f t="shared" si="9"/>
        <v>少子化社会対策</v>
      </c>
      <c r="D13" s="13" t="str">
        <f t="shared" si="8"/>
        <v>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少子化社会対策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11" sqref="AE11:AH1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村角 真央(murazumi-mao)</dc:creator>
  <cp:lastModifiedBy>尾形 大輔(ogata-daisuke)</cp:lastModifiedBy>
  <cp:lastPrinted>2021-06-17T11:26:37Z</cp:lastPrinted>
  <dcterms:created xsi:type="dcterms:W3CDTF">2012-03-13T00:50:25Z</dcterms:created>
  <dcterms:modified xsi:type="dcterms:W3CDTF">2021-06-17T11:26:44Z</dcterms:modified>
</cp:coreProperties>
</file>