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0" yWindow="0" windowWidth="28800" windowHeight="12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50" i="3"/>
  <c r="AY213" i="3"/>
  <c r="AY235" i="3"/>
  <c r="AY417"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<sst xmlns="http://schemas.openxmlformats.org/spreadsheetml/2006/main" count="3117" uniqueCount="801">
  <si>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</si>
  <si>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</si>
  <si>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</si>
  <si>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</si>
  <si>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</si>
  <si>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</si>
  <si>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</si>
  <si>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</si>
  <si>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</si>
  <si>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</si>
  <si>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</si>
  <si>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</si>
  <si>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</si>
  <si>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</si>
  <si>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</si>
  <si>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</si>
  <si>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</si>
  <si>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</si>
  <si>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</si>
  <si>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</si>
  <si>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</si>
  <si>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</si>
  <si>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</si>
  <si>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</si>
  <si>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</si>
  <si>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</si>
  <si>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</si>
  <si>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</si>
  <si>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</si>
  <si>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</si>
  <si>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</si>
  <si>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</si>
  <si>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</si>
  <si>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</si>
  <si>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</si>
  <si>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</si>
  <si>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</si>
  <si>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</si>
  <si>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</si>
  <si>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</si>
  <si>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</si>
  <si>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</si>
  <si>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</si>
  <si>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</si>
  <si>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</si>
  <si>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</si>
  <si>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</si>
  <si>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</si>
  <si>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</si>
  <si>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</si>
  <si>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</si>
  <si>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</si>
  <si>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</si>
  <si>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</si>
  <si>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</si>
  <si>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</si>
  <si>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</si>
  <si>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</si>
  <si>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</si>
  <si>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</si>
  <si>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</si>
  <si>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</si>
  <si>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</si>
  <si>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</si>
  <si>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</si>
  <si>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</si>
  <si>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</si>
  <si>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</si>
  <si>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</si>
  <si>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</si>
  <si>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</si>
  <si>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</si>
  <si>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</si>
  <si>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</si>
  <si>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</si>
  <si>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</si>
  <si>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</si>
  <si>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</si>
  <si>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</si>
  <si>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</si>
  <si>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</si>
  <si>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</si>
  <si>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</si>
  <si>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</si>
  <si>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</si>
  <si>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</si>
  <si>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</si>
  <si>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</si>
  <si>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</si>
  <si>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</si>
  <si>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</si>
  <si>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</si>
  <si>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</si>
  <si>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</si>
  <si>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</si>
  <si>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</si>
  <si>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</si>
  <si>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</si>
  <si>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</si>
  <si>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</si>
  <si>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</si>
  <si>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</si>
  <si>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</si>
  <si>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</si>
  <si>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</si>
  <si>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</si>
  <si>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</si>
  <si>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</si>
  <si>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</si>
  <si>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</si>
  <si>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</si>
  <si>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</si>
  <si>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</si>
  <si>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</si>
  <si>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</si>
  <si>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</si>
  <si>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</si>
  <si>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</si>
  <si>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</si>
  <si>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</si>
  <si>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</si>
  <si>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</si>
  <si>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</si>
  <si>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</si>
  <si>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</si>
  <si>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</si>
  <si>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</si>
  <si>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</si>
  <si>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</si>
  <si>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</si>
  <si>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</si>
  <si>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</si>
  <si>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</si>
  <si>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</si>
  <si>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</si>
  <si>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</si>
  <si>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</si>
  <si>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</si>
  <si>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</si>
  <si>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</si>
  <si>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</si>
  <si>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</si>
  <si>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</si>
  <si>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</si>
  <si>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</si>
  <si>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</si>
  <si>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</si>
  <si>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</si>
  <si>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</si>
  <si>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</si>
  <si>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</si>
  <si>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</si>
  <si>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</si>
  <si>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</si>
  <si>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</si>
  <si>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</si>
  <si>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</si>
  <si>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</si>
  <si>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</si>
  <si>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</si>
  <si>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</si>
  <si>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</si>
  <si>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</si>
  <si>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</si>
  <si>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</si>
  <si>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</si>
  <si>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</si>
  <si>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</si>
  <si>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</si>
  <si>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</si>
  <si>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</si>
  <si>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</si>
  <si>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</si>
  <si>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</si>
  <si>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</si>
  <si>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</si>
  <si>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</si>
  <si>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</si>
  <si>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</si>
  <si>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</si>
  <si>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</si>
  <si>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</si>
  <si>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</si>
  <si>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</si>
  <si>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</si>
  <si>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</si>
  <si>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</si>
  <si>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</si>
  <si>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</si>
  <si>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</si>
  <si>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</si>
  <si>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</si>
  <si>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</si>
  <si>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</si>
  <si>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</si>
  <si>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</si>
  <si>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</si>
  <si>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</si>
  <si>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</si>
  <si>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</si>
  <si>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</si>
  <si>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</si>
  <si>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</si>
  <si>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</si>
  <si>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</si>
  <si>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</si>
  <si>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</si>
  <si>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</si>
  <si>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</si>
  <si>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</si>
  <si>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</si>
  <si>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</si>
  <si>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</si>
  <si>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</si>
  <si>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</si>
  <si>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</si>
  <si>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</si>
  <si>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</si>
  <si>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</si>
  <si>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</si>
  <si>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</si>
  <si>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</si>
  <si>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</si>
  <si>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</si>
  <si>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</si>
  <si>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</si>
  <si>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</si>
  <si>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</si>
  <si>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</si>
  <si>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</si>
  <si>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</si>
  <si>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</si>
  <si>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</si>
  <si>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</si>
  <si>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</si>
  <si>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</si>
  <si>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</si>
  <si>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</si>
  <si>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</si>
  <si>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</si>
  <si>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</si>
  <si>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</si>
  <si>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</si>
  <si>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</si>
  <si>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</si>
  <si>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</si>
  <si>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</si>
  <si>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</si>
  <si>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</si>
  <si>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</si>
  <si>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</si>
  <si>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</si>
  <si>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</si>
  <si>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</si>
  <si>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</si>
  <si>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</si>
  <si>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</si>
  <si>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</si>
  <si>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</si>
  <si>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</si>
  <si>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</si>
  <si>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</si>
  <si>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</si>
  <si>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</si>
  <si>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</si>
  <si>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</si>
  <si>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</si>
  <si>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</si>
  <si>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</si>
  <si>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</si>
  <si>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</si>
  <si>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</si>
  <si>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</si>
  <si>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</si>
  <si>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</si>
  <si>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</si>
  <si>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</si>
  <si>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</si>
  <si>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</si>
  <si>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</si>
  <si>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</si>
  <si>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</si>
  <si>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</si>
  <si>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</si>
  <si>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</si>
  <si>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</si>
  <si>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</si>
  <si>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</si>
  <si>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</si>
  <si>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</si>
  <si>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</si>
  <si>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</si>
  <si>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</si>
  <si>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</si>
  <si>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</si>
  <si>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</si>
  <si>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</si>
  <si>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</si>
  <si>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</si>
  <si>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</si>
  <si>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</si>
  <si>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</si>
  <si>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</si>
  <si>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</si>
  <si>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</si>
  <si>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</si>
  <si>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</si>
  <si>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</si>
  <si>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</si>
  <si>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</si>
  <si>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</si>
  <si>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</si>
  <si>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</si>
  <si>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</si>
  <si>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</si>
  <si>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</si>
  <si>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</si>
  <si>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</si>
  <si>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</si>
  <si>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</si>
  <si>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</si>
  <si>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</si>
  <si>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</si>
  <si>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</si>
  <si>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</si>
  <si>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</si>
  <si>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</si>
  <si>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</si>
  <si>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</si>
  <si>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</si>
  <si>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</si>
  <si>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</si>
  <si>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</si>
  <si>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</si>
  <si>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</si>
  <si>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</si>
  <si>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</si>
  <si>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</si>
  <si>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</si>
  <si>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</si>
  <si>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</si>
  <si>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</si>
  <si>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</si>
  <si>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</si>
  <si>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</si>
  <si>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</si>
  <si>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</si>
  <si>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</si>
  <si>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</si>
  <si>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</si>
  <si>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</si>
  <si>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</si>
  <si>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</si>
  <si>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</si>
  <si>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</si>
  <si>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</si>
  <si>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</si>
  <si>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</si>
  <si>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</si>
  <si>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</si>
  <si>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</si>
  <si>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</si>
  <si>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</si>
  <si>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</si>
  <si>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</si>
  <si>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</si>
  <si>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</si>
  <si>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</si>
  <si>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</si>
  <si>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</si>
  <si>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</si>
  <si>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</si>
  <si>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</si>
  <si>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</si>
  <si>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</si>
  <si>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</si>
  <si>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</si>
  <si>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</si>
  <si>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</si>
  <si>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</si>
  <si>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</si>
  <si>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</si>
  <si>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</si>
  <si>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</si>
  <si>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</si>
  <si>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</si>
  <si>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</si>
  <si>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</si>
  <si>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</si>
  <si>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</si>
  <si>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</si>
  <si>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</si>
  <si>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</si>
  <si>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</si>
  <si>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</si>
  <si>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</si>
  <si>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</si>
  <si>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</si>
  <si>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</si>
  <si>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</si>
  <si>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</si>
  <si>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</si>
  <si>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</si>
  <si>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</si>
  <si>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</si>
  <si>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</si>
  <si>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</si>
  <si>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</si>
  <si>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</si>
  <si>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</si>
  <si>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</si>
  <si>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</si>
  <si>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</si>
  <si>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</si>
  <si>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</si>
  <si>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</si>
  <si>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</si>
  <si>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</si>
  <si>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</si>
  <si>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</si>
  <si>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</si>
  <si>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</si>
  <si>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</si>
  <si>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</si>
  <si>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</si>
  <si>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</si>
  <si>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</si>
  <si>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</si>
  <si>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</si>
  <si>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</si>
  <si>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</si>
  <si>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</si>
  <si>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</si>
  <si>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</si>
  <si>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</si>
  <si>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</si>
  <si>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</si>
  <si>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</si>
  <si>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</si>
  <si>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</si>
  <si>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</si>
  <si>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</si>
  <si>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</si>
  <si>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</si>
  <si>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</si>
  <si>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</si>
  <si>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</si>
  <si>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</si>
  <si>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</si>
  <si>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</si>
  <si>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</si>
  <si>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</si>
  <si>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</si>
  <si>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</si>
  <si>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</si>
  <si>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</si>
  <si>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</si>
  <si>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</si>
  <si>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</si>
  <si>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</si>
  <si>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</si>
  <si>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</si>
  <si>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</si>
  <si>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</si>
  <si>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</si>
  <si>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</si>
  <si>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</si>
  <si>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</si>
  <si>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</si>
  <si>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</si>
  <si>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</si>
  <si>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</si>
  <si>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</si>
  <si>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</si>
  <si>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</si>
  <si>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</si>
  <si>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</si>
  <si>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</si>
  <si>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</si>
  <si>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</si>
  <si>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</si>
  <si>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</si>
  <si>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</si>
  <si>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</si>
  <si>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</si>
  <si>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</si>
  <si>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</si>
  <si>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</si>
  <si>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</si>
  <si>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</si>
  <si>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</si>
  <si>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</si>
  <si>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</si>
  <si>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</si>
  <si>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</si>
  <si>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</si>
  <si>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</si>
  <si>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</si>
  <si>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</si>
  <si>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</si>
  <si>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</si>
  <si>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</si>
  <si>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</si>
  <si>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</si>
  <si>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</si>
  <si>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</si>
  <si>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</si>
  <si>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</si>
  <si>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</si>
  <si>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</si>
  <si>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</si>
  <si>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</si>
  <si>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</si>
  <si>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</si>
  <si>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</si>
  <si>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</si>
  <si>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</si>
  <si>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</si>
  <si>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</si>
  <si>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</si>
  <si>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</si>
  <si>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</si>
  <si>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</si>
  <si>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</si>
  <si>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</si>
  <si>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</si>
  <si>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</si>
  <si>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</si>
  <si>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</si>
  <si>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</si>
  <si>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</si>
  <si>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</si>
  <si>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</si>
  <si>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</si>
  <si>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</si>
  <si>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</si>
  <si>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</si>
  <si>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</si>
  <si>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</si>
  <si>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</si>
  <si>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</si>
  <si>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</si>
  <si>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</si>
  <si>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</si>
  <si>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</si>
  <si>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</si>
  <si>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</si>
  <si>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</si>
  <si>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</si>
  <si>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</si>
  <si>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</si>
  <si>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</si>
  <si>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</si>
  <si>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</si>
  <si>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</si>
  <si>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</si>
  <si>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</si>
  <si>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</si>
  <si>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</si>
  <si>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</si>
  <si>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</si>
  <si>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</si>
  <si>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</si>
  <si>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</si>
  <si>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</si>
  <si>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</si>
  <si>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</si>
  <si>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</si>
  <si>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</si>
  <si>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</si>
  <si>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</si>
  <si>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</si>
  <si>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</si>
  <si>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</si>
  <si>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</si>
  <si>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</si>
  <si>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</si>
  <si>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</si>
  <si>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</si>
  <si>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</si>
  <si>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</si>
  <si>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</si>
  <si>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</si>
  <si>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</si>
  <si>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</si>
  <si>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</si>
  <si>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</si>
  <si>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</si>
  <si>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</si>
  <si>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</si>
  <si>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</si>
  <si>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</si>
  <si>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</si>
  <si>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</si>
  <si>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</si>
  <si>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</si>
  <si>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</si>
  <si>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</si>
  <si>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</si>
  <si>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</si>
  <si>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</si>
  <si>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</si>
  <si>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</si>
  <si>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</si>
  <si>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</si>
  <si>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</si>
  <si>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</si>
  <si>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</si>
  <si>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</si>
  <si>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</si>
  <si>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</si>
  <si>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</si>
  <si>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</si>
  <si>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</si>
  <si>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</si>
  <si>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</si>
  <si>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</si>
  <si>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</si>
  <si>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</si>
  <si>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</si>
  <si>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</si>
  <si>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</si>
  <si>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</si>
  <si>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</si>
  <si>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</si>
  <si>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</si>
  <si>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</si>
  <si>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</si>
  <si>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</si>
  <si>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</si>
  <si>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</si>
  <si>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</si>
  <si>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</si>
  <si>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</si>
  <si>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</si>
  <si>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</si>
  <si>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</si>
  <si>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</si>
  <si>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</si>
  <si>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</si>
  <si>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</si>
  <si>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</si>
  <si>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</si>
  <si>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</si>
  <si>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</si>
  <si>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</si>
  <si>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</si>
  <si>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</si>
  <si>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</si>
  <si>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</si>
  <si>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</si>
  <si>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</si>
  <si>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</si>
  <si>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</si>
  <si>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</si>
  <si>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</si>
  <si>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</si>
  <si>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</si>
  <si>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</si>
  <si>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</si>
  <si>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</si>
  <si>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</si>
  <si>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</si>
  <si>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</si>
  <si>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</si>
  <si>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</si>
  <si>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</si>
  <si>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</si>
  <si>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</si>
  <si>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</si>
  <si>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</si>
  <si>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</si>
  <si>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</si>
  <si>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</si>
  <si>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</si>
  <si>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</si>
  <si>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</si>
  <si>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</si>
  <si>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</si>
  <si>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</si>
  <si>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</si>
  <si>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</si>
  <si>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</si>
  <si>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</si>
  <si>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</si>
  <si>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</si>
  <si>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</si>
  <si>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</si>
  <si>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</si>
  <si>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</si>
  <si>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</si>
  <si>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</si>
  <si>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</si>
  <si>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</si>
  <si>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</si>
  <si>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</si>
  <si>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</si>
  <si>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</si>
  <si>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</si>
  <si>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</si>
  <si>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</si>
  <si>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</si>
  <si>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</si>
  <si>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</si>
  <si>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</si>
  <si>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</si>
  <si>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</si>
  <si>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国立研究開発法人国立長寿医療研究センター施設整備費</t>
  </si>
  <si>
    <t>医政局</t>
  </si>
  <si>
    <t>課長：笠松　淳也</t>
  </si>
  <si>
    <t>平成２２年度</t>
  </si>
  <si>
    <t>終了予定なし</t>
  </si>
  <si>
    <t>研究開発振興課</t>
  </si>
  <si>
    <t>独立行政法人通則法（平成11年法律第103号）第46条第1項</t>
  </si>
  <si>
    <t>国立研究開発法人国立長寿医療研究センターの施設の整備のために要する経費を補助することにより、同センターの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円滑な実施及び同業務の推進に資すること。</t>
  </si>
  <si>
    <t>-</t>
  </si>
  <si>
    <t>国立研究開発法人国立長寿医療研究センター施設整備費補助金</t>
  </si>
  <si>
    <t>国立長寿医療研究センターが施工する施設整備を完了する　　　　　　　　　　　　　　　　　　　　　　　　　　　　　　　　　　　　　　　　　　　　　　　　　　　　　　　　　　　　　　　</t>
  </si>
  <si>
    <t>国立長寿医療研究センターが施工する施設整備の完了数　　　　　　　　　　　　　　　　　　　　　　　　　　　　　　　　　　　　　　　　　　　　　　　　　　　　　　　　　　　　　　　</t>
  </si>
  <si>
    <t>数</t>
  </si>
  <si>
    <t>国立長寿医療研究センターに対する調査</t>
  </si>
  <si>
    <t>国立長寿医療研究センターが施工した施設の整備　　　　　　　　　　　　　　　　　　　　　　　　　　　　　　　　　　　　　　　　　　　　　　　　　　　　　　　　　　　　　　　　　　　　　　　　　　　　※「活動実績」は、整備中の件数である。</t>
  </si>
  <si>
    <t>件</t>
  </si>
  <si>
    <t>単位当たりコスト＝X／Y
X：当該年度執行額
Y：整備中の件数</t>
    <phoneticPr fontId="5"/>
  </si>
  <si>
    <t>百万円</t>
  </si>
  <si>
    <t>　　Ｘ/Ｙ</t>
    <phoneticPr fontId="5"/>
  </si>
  <si>
    <t>０</t>
  </si>
  <si>
    <t>492/1</t>
  </si>
  <si>
    <t>施策大目標４　国が医療政策として担うべき医療（政策医療）を推進すること</t>
  </si>
  <si>
    <t>政策医療を向上・均てん化させること（施策目標Ⅰ－４－１）</t>
  </si>
  <si>
    <t>治験受入件数（製造販売後臨床試験を含む）</t>
  </si>
  <si>
    <t>発表論文数（掲載に専門家の審査が必要となる国際的に評価される専門的科学雑誌に掲載された科学論文）</t>
  </si>
  <si>
    <t>研修会受入人数</t>
  </si>
  <si>
    <t>人</t>
  </si>
  <si>
    <t>ホームページアクセス件数</t>
  </si>
  <si>
    <t>国立研究開発法人国立長寿医療研究センター運営費</t>
  </si>
  <si>
    <t>913</t>
  </si>
  <si>
    <t>905</t>
  </si>
  <si>
    <t>1034</t>
  </si>
  <si>
    <t>87</t>
  </si>
  <si>
    <t>93</t>
  </si>
  <si>
    <t>98</t>
  </si>
  <si>
    <t>94</t>
  </si>
  <si>
    <t>111</t>
  </si>
  <si>
    <t>○</t>
  </si>
  <si>
    <t>-</t>
    <phoneticPr fontId="5"/>
  </si>
  <si>
    <t>　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長寿医療研究センター運営費を交付することにより、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</si>
  <si>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</si>
  <si>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</si>
  <si>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</si>
  <si>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</si>
  <si>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</si>
  <si>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国立研究開発法人審議会（高度専門医療研究評価部会）の評価を行っており、適正であると考える。</t>
  </si>
  <si>
    <t>整備計画は整備しようとする建物の目的に沿った適切な設計を行い、安全性を考慮しつつ、適切な材料を採用するなどコスト削減に努めている。</t>
  </si>
  <si>
    <t>成果実績は成果目標に見合ったものとなっている。</t>
  </si>
  <si>
    <t>活動実績は見込みに見合ったものとなっている。</t>
  </si>
  <si>
    <t>整備された施設については、当センターの事業目的に沿って、活用されている。</t>
  </si>
  <si>
    <t>「事業番号114：国立研究開発法人国立長寿医療研究センター運営費」　　運営費交付金は研究・臨床基盤経費等の費用であり、建物等の整備費用である施設整備費とは重複しない。</t>
    <rPh sb="29" eb="31">
      <t>ウンエイ</t>
    </rPh>
    <phoneticPr fontId="5"/>
  </si>
  <si>
    <t>上記のとおり、点検したところ、現段階では特段問題はないものと考える。</t>
  </si>
  <si>
    <t>適切に予算を執行し、事業の目標が達成できている。</t>
  </si>
  <si>
    <t>A.国立研究開発法人国立長寿医療研究センター</t>
    <phoneticPr fontId="5"/>
  </si>
  <si>
    <t>B.熊谷・梓コンソーシアム</t>
    <phoneticPr fontId="5"/>
  </si>
  <si>
    <t>補助金</t>
  </si>
  <si>
    <t>施設整備費</t>
  </si>
  <si>
    <t>その他器械備品</t>
  </si>
  <si>
    <t>修繕費</t>
  </si>
  <si>
    <t>国立研究開発法人国立長寿医療研究センター</t>
  </si>
  <si>
    <t>補助金等交付</t>
  </si>
  <si>
    <t>熊谷・梓コンソーシアム</t>
  </si>
  <si>
    <t>一般競争契約
（最低価格）</t>
  </si>
  <si>
    <t>B</t>
  </si>
  <si>
    <t>-</t>
    <phoneticPr fontId="5"/>
  </si>
  <si>
    <t>227/3</t>
    <phoneticPr fontId="5"/>
  </si>
  <si>
    <t>国立長寿医療研究センターの施設整備</t>
    <rPh sb="13" eb="17">
      <t>シセツセイビ</t>
    </rPh>
    <phoneticPr fontId="5"/>
  </si>
  <si>
    <t>C.三建設備工業（株）</t>
    <phoneticPr fontId="5"/>
  </si>
  <si>
    <t>D.（株）熊谷組</t>
    <phoneticPr fontId="5"/>
  </si>
  <si>
    <t>E.（株）日立ビルシステム</t>
    <phoneticPr fontId="5"/>
  </si>
  <si>
    <t>F. 柴山コンサルト(株)　</t>
    <phoneticPr fontId="5"/>
  </si>
  <si>
    <t>建物附属設備</t>
    <phoneticPr fontId="5"/>
  </si>
  <si>
    <t>建設仮勘定</t>
    <phoneticPr fontId="5"/>
  </si>
  <si>
    <t>構築物</t>
    <rPh sb="0" eb="3">
      <t>コウチクブツ</t>
    </rPh>
    <phoneticPr fontId="5"/>
  </si>
  <si>
    <t>新棟更新等整備工事（第1研究棟冷温水発生機更新整備工事）</t>
    <phoneticPr fontId="5"/>
  </si>
  <si>
    <t>新棟更新等整備工事（ｴﾈﾙｷﾞｰｾﾝﾀｰ東側法面崩壊対策工事）</t>
    <phoneticPr fontId="5"/>
  </si>
  <si>
    <t>新棟更新等整備工事（エレベータ改修工事）</t>
    <phoneticPr fontId="5"/>
  </si>
  <si>
    <t>解剖室整備工事</t>
    <phoneticPr fontId="5"/>
  </si>
  <si>
    <t>新棟更新等整備工事（ｴﾈﾙｷﾞｰｾﾝﾀｰ東側法面崩壊対策設計）</t>
    <phoneticPr fontId="5"/>
  </si>
  <si>
    <t>新棟更新等整備工事（切回し・解体工事等）</t>
    <rPh sb="18" eb="19">
      <t>ナド</t>
    </rPh>
    <phoneticPr fontId="5"/>
  </si>
  <si>
    <t>新棟整備事業のうち切回し・解体工事</t>
    <phoneticPr fontId="5"/>
  </si>
  <si>
    <t>(支出額　151百万円）</t>
    <phoneticPr fontId="5"/>
  </si>
  <si>
    <t>三建設備工業（株）</t>
    <phoneticPr fontId="5"/>
  </si>
  <si>
    <t>（株）熊谷組</t>
    <phoneticPr fontId="5"/>
  </si>
  <si>
    <t>（株）日立ビルシステム</t>
    <phoneticPr fontId="5"/>
  </si>
  <si>
    <t>柴山コンサルタント(株)</t>
    <phoneticPr fontId="5"/>
  </si>
  <si>
    <t>-</t>
    <phoneticPr fontId="5"/>
  </si>
  <si>
    <t>(支出額　２百万円）</t>
    <phoneticPr fontId="5"/>
  </si>
  <si>
    <t>新棟更新等整備工事（ｴﾈﾙｷﾞｰｾﾝﾀｰ東側法面崩壊対策現況高低測量業務）</t>
    <phoneticPr fontId="5"/>
  </si>
  <si>
    <t>国立研究開発法人国立長寿医療研究センターが施工する施設の整備。平成22年度からの整備内容（予定を含む）は以下のとおり。
　・実験動物棟整備（平成22年度～平成24年度）
　・教育研修棟新築整備（平成25年度～平成27年度）
　・新築移転整備（平成27年度～平成29年度）
　・新棟更新等整備（令和元年度～令和3年度（予定））
　・解剖室改修工事（令和2年度～令和3年度（予定））
　・第1研究棟給湯配管更新整備工事（令和2年度～令和3年度（予定））
　・東棟ボイラー更新工事（令和2年度）</t>
    <rPh sb="214" eb="216">
      <t>レイワ</t>
    </rPh>
    <rPh sb="217" eb="219">
      <t>ネンド</t>
    </rPh>
    <phoneticPr fontId="5"/>
  </si>
  <si>
    <t xml:space="preserve">平成27年4月9日厚生労働省発医政0409第2号「平成27年度国庫債務負担行為に基づく国立研究開発法人国立長寿医療研究センター施設整備費の国庫補助について」
平成31年4月2日厚生労働省発医政0402第5号「平成31年度国庫債務負担行為に基づく国立研究開発法人国立長寿医療研究センター施設整備費の国庫補助について」
令和2年4月27日厚生労働省発医政0427第6号「令和2年度国庫債務負担行為に基づく国立研究開発法人国立長寿医療研究センター施設整備費の国庫補助について」
令和2年4月27日厚生労働省発医政0427第7号「令和2年度国立研究開発法人国立長寿医療研究センター施設整備費の国庫補助について」
</t>
    <phoneticPr fontId="5"/>
  </si>
  <si>
    <t>厚労</t>
  </si>
  <si>
    <t>-</t>
    <phoneticPr fontId="5"/>
  </si>
  <si>
    <t>1,029/3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</si>
</sst>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11156</xdr:colOff>
      <xdr:row>748</xdr:row>
      <xdr:rowOff>202512</xdr:rowOff>
    </xdr:from>
    <xdr:to>
      <xdr:col>37</xdr:col>
      <xdr:colOff>167332</xdr:colOff>
      <xdr:row>751</xdr:row>
      <xdr:rowOff>5011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11631" y="46855962"/>
          <a:ext cx="3756626" cy="8597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a:t>
          </a:r>
          <a:r>
            <a:rPr kumimoji="1" lang="ja-JP" altLang="en-US" sz="1600">
              <a:latin typeface="HG丸ｺﾞｼｯｸM-PRO" panose="020F0600000000000000" pitchFamily="50" charset="-128"/>
              <a:ea typeface="HG丸ｺﾞｼｯｸM-PRO" panose="020F0600000000000000" pitchFamily="50" charset="-128"/>
            </a:rPr>
            <a:t>２</a:t>
          </a:r>
          <a:r>
            <a:rPr kumimoji="1" lang="en-US" altLang="ja-JP" sz="1600">
              <a:latin typeface="HG丸ｺﾞｼｯｸM-PRO" panose="020F0600000000000000" pitchFamily="50" charset="-128"/>
              <a:ea typeface="HG丸ｺﾞｼｯｸM-PRO" panose="020F0600000000000000" pitchFamily="50" charset="-128"/>
            </a:rPr>
            <a:t>7</a:t>
          </a:r>
          <a:r>
            <a:rPr kumimoji="1" lang="ja-JP" altLang="en-US" sz="1600">
              <a:latin typeface="HG丸ｺﾞｼｯｸM-PRO" panose="020F0600000000000000" pitchFamily="50" charset="-128"/>
              <a:ea typeface="HG丸ｺﾞｼｯｸM-PRO" panose="020F0600000000000000" pitchFamily="50" charset="-128"/>
            </a:rPr>
            <a:t>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191358</xdr:colOff>
      <xdr:row>750</xdr:row>
      <xdr:rowOff>346675</xdr:rowOff>
    </xdr:from>
    <xdr:to>
      <xdr:col>27</xdr:col>
      <xdr:colOff>191358</xdr:colOff>
      <xdr:row>753</xdr:row>
      <xdr:rowOff>80384</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592033" y="47704975"/>
          <a:ext cx="0" cy="790984"/>
        </a:xfrm>
        <a:prstGeom prst="straightConnector1">
          <a:avLst/>
        </a:prstGeom>
        <a:ln w="952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36898</xdr:colOff>
      <xdr:row>753</xdr:row>
      <xdr:rowOff>100227</xdr:rowOff>
    </xdr:from>
    <xdr:to>
      <xdr:col>37</xdr:col>
      <xdr:colOff>180202</xdr:colOff>
      <xdr:row>756</xdr:row>
      <xdr:rowOff>72395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837373" y="48515802"/>
          <a:ext cx="3743754" cy="10294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国立長寿医療研究センター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a:t>
          </a:r>
          <a:r>
            <a:rPr kumimoji="1" lang="ja-JP" altLang="en-US" sz="1600">
              <a:latin typeface="HG丸ｺﾞｼｯｸM-PRO" panose="020F0600000000000000" pitchFamily="50" charset="-128"/>
              <a:ea typeface="HG丸ｺﾞｼｯｸM-PRO" panose="020F0600000000000000" pitchFamily="50" charset="-128"/>
            </a:rPr>
            <a:t>２</a:t>
          </a:r>
          <a:r>
            <a:rPr kumimoji="1" lang="en-US" altLang="ja-JP" sz="1600">
              <a:latin typeface="HG丸ｺﾞｼｯｸM-PRO" panose="020F0600000000000000" pitchFamily="50" charset="-128"/>
              <a:ea typeface="HG丸ｺﾞｼｯｸM-PRO" panose="020F0600000000000000" pitchFamily="50" charset="-128"/>
            </a:rPr>
            <a:t>7</a:t>
          </a:r>
          <a:r>
            <a:rPr kumimoji="1" lang="ja-JP" altLang="en-US" sz="1600">
              <a:latin typeface="HG丸ｺﾞｼｯｸM-PRO" panose="020F0600000000000000" pitchFamily="50" charset="-128"/>
              <a:ea typeface="HG丸ｺﾞｼｯｸM-PRO" panose="020F0600000000000000" pitchFamily="50" charset="-128"/>
            </a:rPr>
            <a:t>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oneCellAnchor>
    <xdr:from>
      <xdr:col>28</xdr:col>
      <xdr:colOff>205088</xdr:colOff>
      <xdr:row>751</xdr:row>
      <xdr:rowOff>253657</xdr:rowOff>
    </xdr:from>
    <xdr:ext cx="1980029"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796263" y="47964382"/>
          <a:ext cx="19800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施設整備費補助金</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19</xdr:col>
      <xdr:colOff>77231</xdr:colOff>
      <xdr:row>756</xdr:row>
      <xdr:rowOff>193074</xdr:rowOff>
    </xdr:from>
    <xdr:to>
      <xdr:col>37</xdr:col>
      <xdr:colOff>115846</xdr:colOff>
      <xdr:row>759</xdr:row>
      <xdr:rowOff>192620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877706" y="49665924"/>
          <a:ext cx="3639065" cy="105682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algn="ctr"/>
          <a:r>
            <a:rPr kumimoji="1" lang="ja-JP" altLang="en-US" sz="1400" b="0">
              <a:latin typeface="+mn-ea"/>
              <a:ea typeface="+mn-ea"/>
            </a:rPr>
            <a:t>国立長寿医療研究センターが施工する</a:t>
          </a:r>
          <a:endParaRPr kumimoji="1" lang="en-US" altLang="ja-JP" sz="1400" b="0">
            <a:latin typeface="+mn-ea"/>
            <a:ea typeface="+mn-ea"/>
          </a:endParaRPr>
        </a:p>
        <a:p>
          <a:pPr algn="ctr"/>
          <a:r>
            <a:rPr kumimoji="1" lang="ja-JP" altLang="en-US" sz="1400" b="0">
              <a:latin typeface="+mn-ea"/>
              <a:ea typeface="+mn-ea"/>
            </a:rPr>
            <a:t>施設の整備費</a:t>
          </a:r>
          <a:endParaRPr kumimoji="1" lang="en-US" altLang="ja-JP" sz="1400">
            <a:latin typeface="+mn-ea"/>
            <a:ea typeface="+mn-ea"/>
          </a:endParaRPr>
        </a:p>
      </xdr:txBody>
    </xdr:sp>
    <xdr:clientData/>
  </xdr:twoCellAnchor>
  <xdr:twoCellAnchor>
    <xdr:from>
      <xdr:col>9</xdr:col>
      <xdr:colOff>0</xdr:colOff>
      <xdr:row>759</xdr:row>
      <xdr:rowOff>219075</xdr:rowOff>
    </xdr:from>
    <xdr:to>
      <xdr:col>24</xdr:col>
      <xdr:colOff>95906</xdr:colOff>
      <xdr:row>762</xdr:row>
      <xdr:rowOff>52275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800225" y="55759350"/>
          <a:ext cx="3096281" cy="89047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随意契約（公募）等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B</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．熊谷・梓コンソーシアム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151</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xdr:from>
      <xdr:col>32</xdr:col>
      <xdr:colOff>9525</xdr:colOff>
      <xdr:row>759</xdr:row>
      <xdr:rowOff>219075</xdr:rowOff>
    </xdr:from>
    <xdr:to>
      <xdr:col>47</xdr:col>
      <xdr:colOff>105431</xdr:colOff>
      <xdr:row>762</xdr:row>
      <xdr:rowOff>52275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410325" y="55759350"/>
          <a:ext cx="3096281" cy="89047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Ｃ</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．三建設備工業（株）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51</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xdr:from>
      <xdr:col>9</xdr:col>
      <xdr:colOff>9525</xdr:colOff>
      <xdr:row>763</xdr:row>
      <xdr:rowOff>219075</xdr:rowOff>
    </xdr:from>
    <xdr:to>
      <xdr:col>24</xdr:col>
      <xdr:colOff>105431</xdr:colOff>
      <xdr:row>765</xdr:row>
      <xdr:rowOff>99900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809750" y="57169050"/>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endPar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Ｄ</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．（株）熊谷組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13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xdr:from>
      <xdr:col>25</xdr:col>
      <xdr:colOff>41275</xdr:colOff>
      <xdr:row>761</xdr:row>
      <xdr:rowOff>47625</xdr:rowOff>
    </xdr:from>
    <xdr:to>
      <xdr:col>31</xdr:col>
      <xdr:colOff>14661</xdr:colOff>
      <xdr:row>761</xdr:row>
      <xdr:rowOff>47625</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041900" y="51282600"/>
          <a:ext cx="117353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50800</xdr:colOff>
      <xdr:row>764</xdr:row>
      <xdr:rowOff>352425</xdr:rowOff>
    </xdr:from>
    <xdr:to>
      <xdr:col>31</xdr:col>
      <xdr:colOff>24186</xdr:colOff>
      <xdr:row>764</xdr:row>
      <xdr:rowOff>352425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051425" y="52644675"/>
          <a:ext cx="117353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760</xdr:row>
      <xdr:rowOff>9525</xdr:rowOff>
    </xdr:from>
    <xdr:to>
      <xdr:col>28</xdr:col>
      <xdr:colOff>0</xdr:colOff>
      <xdr:row>766</xdr:row>
      <xdr:rowOff>584200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5600700" y="50892075"/>
          <a:ext cx="0" cy="331787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40822</xdr:colOff>
      <xdr:row>765</xdr:row>
      <xdr:rowOff>200025</xdr:rowOff>
    </xdr:from>
    <xdr:to>
      <xdr:col>27</xdr:col>
      <xdr:colOff>13607</xdr:colOff>
      <xdr:row>765</xdr:row>
      <xdr:rowOff>535501</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69572" y="58384168"/>
          <a:ext cx="4054928" cy="3354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a:solidFill>
                <a:schemeClr val="dk1"/>
              </a:solidFill>
              <a:effectLst/>
              <a:latin typeface="+mn-lt"/>
              <a:ea typeface="+mn-ea"/>
              <a:cs typeface="+mn-cs"/>
            </a:rPr>
            <a:t>（新棟更新等整備工事（ｴﾈﾙｷﾞｰｾﾝﾀｰ東側法面崩壊対策工事））</a:t>
          </a:r>
        </a:p>
      </xdr:txBody>
    </xdr:sp>
    <xdr:clientData/>
  </xdr:twoCellAnchor>
  <xdr:twoCellAnchor>
    <xdr:from>
      <xdr:col>7</xdr:col>
      <xdr:colOff>176893</xdr:colOff>
      <xdr:row>767</xdr:row>
      <xdr:rowOff>276225</xdr:rowOff>
    </xdr:from>
    <xdr:to>
      <xdr:col>27</xdr:col>
      <xdr:colOff>122463</xdr:colOff>
      <xdr:row>769</xdr:row>
      <xdr:rowOff>5466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05643" y="59793868"/>
          <a:ext cx="4027713" cy="32795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新棟更新等整備工事（</a:t>
          </a:r>
          <a:r>
            <a:rPr kumimoji="1" lang="ja-JP" altLang="en-US" sz="1100">
              <a:solidFill>
                <a:schemeClr val="dk1"/>
              </a:solidFill>
              <a:effectLst/>
              <a:latin typeface="+mn-lt"/>
              <a:ea typeface="+mn-ea"/>
              <a:cs typeface="+mn-cs"/>
            </a:rPr>
            <a:t>ｴﾈﾙｷﾞｰｾﾝﾀｰ東側法面崩壊対策設計）</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87087</xdr:colOff>
      <xdr:row>762</xdr:row>
      <xdr:rowOff>200025</xdr:rowOff>
    </xdr:from>
    <xdr:to>
      <xdr:col>49</xdr:col>
      <xdr:colOff>352425</xdr:colOff>
      <xdr:row>763</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087837" y="56797575"/>
          <a:ext cx="4065813" cy="3333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（新棟更新等整備工事（第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研究棟冷温水発生機更新整備工事））</a:t>
          </a:r>
        </a:p>
      </xdr:txBody>
    </xdr:sp>
    <xdr:clientData/>
  </xdr:twoCellAnchor>
  <xdr:twoCellAnchor>
    <xdr:from>
      <xdr:col>8</xdr:col>
      <xdr:colOff>133350</xdr:colOff>
      <xdr:row>762</xdr:row>
      <xdr:rowOff>152400</xdr:rowOff>
    </xdr:from>
    <xdr:to>
      <xdr:col>24</xdr:col>
      <xdr:colOff>40822</xdr:colOff>
      <xdr:row>763</xdr:row>
      <xdr:rowOff>95250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66207" y="56962221"/>
          <a:ext cx="3173186" cy="29663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新棟整備事業に係るうち切回し・解体工事等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31</xdr:col>
      <xdr:colOff>142875</xdr:colOff>
      <xdr:row>765</xdr:row>
      <xdr:rowOff>219075</xdr:rowOff>
    </xdr:from>
    <xdr:to>
      <xdr:col>47</xdr:col>
      <xdr:colOff>190500</xdr:colOff>
      <xdr:row>765</xdr:row>
      <xdr:rowOff>444500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343650" y="53178075"/>
          <a:ext cx="3248025" cy="2254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（新棟更新等整備工事（エレベータ改修工事））</a:t>
          </a:r>
        </a:p>
      </xdr:txBody>
    </xdr:sp>
    <xdr:clientData/>
  </xdr:twoCellAnchor>
  <xdr:twoCellAnchor>
    <xdr:from>
      <xdr:col>9</xdr:col>
      <xdr:colOff>0</xdr:colOff>
      <xdr:row>765</xdr:row>
      <xdr:rowOff>609600</xdr:rowOff>
    </xdr:from>
    <xdr:to>
      <xdr:col>24</xdr:col>
      <xdr:colOff>95906</xdr:colOff>
      <xdr:row>767</xdr:row>
      <xdr:rowOff>176100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800225" y="58578750"/>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 （少額）</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F</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．柴山コンサルト</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2</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xdr:from>
      <xdr:col>32</xdr:col>
      <xdr:colOff>0</xdr:colOff>
      <xdr:row>763</xdr:row>
      <xdr:rowOff>212725</xdr:rowOff>
    </xdr:from>
    <xdr:to>
      <xdr:col>47</xdr:col>
      <xdr:colOff>95906</xdr:colOff>
      <xdr:row>765</xdr:row>
      <xdr:rowOff>90375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400800" y="57162700"/>
          <a:ext cx="3096281" cy="89682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E</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．（株）日立ビルシステム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10</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xdr:from>
      <xdr:col>25</xdr:col>
      <xdr:colOff>25400</xdr:colOff>
      <xdr:row>766</xdr:row>
      <xdr:rowOff>596900</xdr:rowOff>
    </xdr:from>
    <xdr:to>
      <xdr:col>28</xdr:col>
      <xdr:colOff>12700</xdr:colOff>
      <xdr:row>766</xdr:row>
      <xdr:rowOff>596900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H="1">
          <a:off x="5026025" y="54222650"/>
          <a:ext cx="5873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176893</xdr:colOff>
      <xdr:row>1106</xdr:row>
      <xdr:rowOff>122465</xdr:rowOff>
    </xdr:from>
    <xdr:to>
      <xdr:col>49</xdr:col>
      <xdr:colOff>214386</xdr:colOff>
      <xdr:row>1106</xdr:row>
      <xdr:rowOff>806024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76893" y="77234144"/>
          <a:ext cx="10038743"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38</xdr:col>
      <xdr:colOff>0</xdr:colOff>
      <xdr:row>133</xdr:row>
      <xdr:rowOff>0</xdr:rowOff>
    </xdr:from>
    <xdr:to>
      <xdr:col>42</xdr:col>
      <xdr:colOff>7577</xdr:colOff>
      <xdr:row>134</xdr:row>
      <xdr:rowOff>4536</xdr:rowOff>
    </xdr:to>
    <xdr:sp macro="" textlink="">
      <xdr:nvSpPr>
        <xdr:cNvPr id="22" name="テキスト ボックス 21">
          <a:extLst>
            <a:ext uri="{FF2B5EF4-FFF2-40B4-BE49-F238E27FC236}">
              <a16:creationId xmlns:a16="http://schemas.microsoft.com/office/drawing/2014/main" id="{5BBEA9A6-2E55-403F-8FFE-66D257241E52}"/>
            </a:ext>
          </a:extLst>
        </xdr:cNvPr>
        <xdr:cNvSpPr txBox="1"/>
      </xdr:nvSpPr>
      <xdr:spPr>
        <a:xfrm>
          <a:off x="7756071" y="17988643"/>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7577</xdr:colOff>
      <xdr:row>138</xdr:row>
      <xdr:rowOff>4536</xdr:rowOff>
    </xdr:to>
    <xdr:sp macro="" textlink="">
      <xdr:nvSpPr>
        <xdr:cNvPr id="23" name="テキスト ボックス 22">
          <a:extLst>
            <a:ext uri="{FF2B5EF4-FFF2-40B4-BE49-F238E27FC236}">
              <a16:creationId xmlns:a16="http://schemas.microsoft.com/office/drawing/2014/main" id="{DB169C8F-ED59-4115-A99D-1BD2FEE8F0F3}"/>
            </a:ext>
          </a:extLst>
        </xdr:cNvPr>
        <xdr:cNvSpPr txBox="1"/>
      </xdr:nvSpPr>
      <xdr:spPr>
        <a:xfrm>
          <a:off x="7756071" y="19485429"/>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7577</xdr:colOff>
      <xdr:row>142</xdr:row>
      <xdr:rowOff>4535</xdr:rowOff>
    </xdr:to>
    <xdr:sp macro="" textlink="">
      <xdr:nvSpPr>
        <xdr:cNvPr id="24" name="テキスト ボックス 23">
          <a:extLst>
            <a:ext uri="{FF2B5EF4-FFF2-40B4-BE49-F238E27FC236}">
              <a16:creationId xmlns:a16="http://schemas.microsoft.com/office/drawing/2014/main" id="{6B7D1073-968C-4902-81C2-DE749080E073}"/>
            </a:ext>
          </a:extLst>
        </xdr:cNvPr>
        <xdr:cNvSpPr txBox="1"/>
      </xdr:nvSpPr>
      <xdr:spPr>
        <a:xfrm>
          <a:off x="7756071" y="20982214"/>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7577</xdr:colOff>
      <xdr:row>146</xdr:row>
      <xdr:rowOff>4536</xdr:rowOff>
    </xdr:to>
    <xdr:sp macro="" textlink="">
      <xdr:nvSpPr>
        <xdr:cNvPr id="25" name="テキスト ボックス 24">
          <a:extLst>
            <a:ext uri="{FF2B5EF4-FFF2-40B4-BE49-F238E27FC236}">
              <a16:creationId xmlns:a16="http://schemas.microsoft.com/office/drawing/2014/main" id="{CAA06016-8A3B-4FB0-8B03-95D0D93E7802}"/>
            </a:ext>
          </a:extLst>
        </xdr:cNvPr>
        <xdr:cNvSpPr txBox="1"/>
      </xdr:nvSpPr>
      <xdr:spPr>
        <a:xfrm>
          <a:off x="7756071" y="224790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146</xdr:row>
      <xdr:rowOff>0</xdr:rowOff>
    </xdr:from>
    <xdr:to>
      <xdr:col>42</xdr:col>
      <xdr:colOff>7577</xdr:colOff>
      <xdr:row>147</xdr:row>
      <xdr:rowOff>4536</xdr:rowOff>
    </xdr:to>
    <xdr:sp macro="" textlink="">
      <xdr:nvSpPr>
        <xdr:cNvPr id="26" name="テキスト ボックス 25">
          <a:extLst>
            <a:ext uri="{FF2B5EF4-FFF2-40B4-BE49-F238E27FC236}">
              <a16:creationId xmlns:a16="http://schemas.microsoft.com/office/drawing/2014/main" id="{CAA06016-8A3B-4FB0-8B03-95D0D93E7802}"/>
            </a:ext>
          </a:extLst>
        </xdr:cNvPr>
        <xdr:cNvSpPr txBox="1"/>
      </xdr:nvSpPr>
      <xdr:spPr>
        <a:xfrm>
          <a:off x="7721600" y="22377400"/>
          <a:ext cx="820377" cy="38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I2" sqref="I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798</v>
      </c>
      <c r="AK2" s="206"/>
      <c r="AL2" s="206"/>
      <c r="AM2" s="206"/>
      <c r="AN2" s="98" t="s">
        <v>402</v>
      </c>
      <c r="AO2" s="206">
        <v>20</v>
      </c>
      <c r="AP2" s="206"/>
      <c r="AQ2" s="206"/>
      <c r="AR2" s="99" t="s">
        <v>705</v>
      </c>
      <c r="AS2" s="207">
        <v>155</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710</v>
      </c>
      <c r="H5" s="555"/>
      <c r="I5" s="555"/>
      <c r="J5" s="555"/>
      <c r="K5" s="555"/>
      <c r="L5" s="555"/>
      <c r="M5" s="556" t="s">
        <v>66</v>
      </c>
      <c r="N5" s="557"/>
      <c r="O5" s="557"/>
      <c r="P5" s="557"/>
      <c r="Q5" s="557"/>
      <c r="R5" s="558"/>
      <c r="S5" s="559" t="s">
        <v>711</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709</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231" customHeight="1" x14ac:dyDescent="0.15">
      <c r="A7" s="820" t="s">
        <v>22</v>
      </c>
      <c r="B7" s="821"/>
      <c r="C7" s="821"/>
      <c r="D7" s="821"/>
      <c r="E7" s="821"/>
      <c r="F7" s="822"/>
      <c r="G7" s="823" t="s">
        <v>713</v>
      </c>
      <c r="H7" s="824"/>
      <c r="I7" s="824"/>
      <c r="J7" s="824"/>
      <c r="K7" s="824"/>
      <c r="L7" s="824"/>
      <c r="M7" s="824"/>
      <c r="N7" s="824"/>
      <c r="O7" s="824"/>
      <c r="P7" s="824"/>
      <c r="Q7" s="824"/>
      <c r="R7" s="824"/>
      <c r="S7" s="824"/>
      <c r="T7" s="824"/>
      <c r="U7" s="824"/>
      <c r="V7" s="824"/>
      <c r="W7" s="824"/>
      <c r="X7" s="825"/>
      <c r="Y7" s="392" t="s">
        <v>385</v>
      </c>
      <c r="Z7" s="296"/>
      <c r="AA7" s="296"/>
      <c r="AB7" s="296"/>
      <c r="AC7" s="296"/>
      <c r="AD7" s="393"/>
      <c r="AE7" s="379" t="s">
        <v>797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14" customHeight="1" x14ac:dyDescent="0.15">
      <c r="A10" s="738" t="s">
        <v>30</v>
      </c>
      <c r="B10" s="739"/>
      <c r="C10" s="739"/>
      <c r="D10" s="739"/>
      <c r="E10" s="739"/>
      <c r="F10" s="739"/>
      <c r="G10" s="671" t="s">
        <v>796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715</v>
      </c>
      <c r="Q13" s="164"/>
      <c r="R13" s="164"/>
      <c r="S13" s="164"/>
      <c r="T13" s="164"/>
      <c r="U13" s="164"/>
      <c r="V13" s="165"/>
      <c r="W13" s="163">
        <v>492</v>
      </c>
      <c r="X13" s="164"/>
      <c r="Y13" s="164"/>
      <c r="Z13" s="164"/>
      <c r="AA13" s="164"/>
      <c r="AB13" s="164"/>
      <c r="AC13" s="165"/>
      <c r="AD13" s="163">
        <v>697</v>
      </c>
      <c r="AE13" s="164"/>
      <c r="AF13" s="164"/>
      <c r="AG13" s="164"/>
      <c r="AH13" s="164"/>
      <c r="AI13" s="164"/>
      <c r="AJ13" s="165"/>
      <c r="AK13" s="163">
        <v>559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771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v>470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v>-470</v>
      </c>
      <c r="AE16" s="164"/>
      <c r="AF16" s="164"/>
      <c r="AG16" s="164"/>
      <c r="AH16" s="164"/>
      <c r="AI16" s="164"/>
      <c r="AJ16" s="165"/>
      <c r="AK16" s="163" t="s">
        <v>771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771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492</v>
      </c>
      <c r="X18" s="170"/>
      <c r="Y18" s="170"/>
      <c r="Z18" s="170"/>
      <c r="AA18" s="170"/>
      <c r="AB18" s="170"/>
      <c r="AC18" s="171"/>
      <c r="AD18" s="169">
        <f>SUM(AD13:AJ17)</f>
        <v>227</v>
      </c>
      <c r="AE18" s="170"/>
      <c r="AF18" s="170"/>
      <c r="AG18" s="170"/>
      <c r="AH18" s="170"/>
      <c r="AI18" s="170"/>
      <c r="AJ18" s="171"/>
      <c r="AK18" s="169">
        <f>SUM(AK13:AQ17)</f>
        <v>1029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492</v>
      </c>
      <c r="X19" s="164"/>
      <c r="Y19" s="164"/>
      <c r="Z19" s="164"/>
      <c r="AA19" s="164"/>
      <c r="AB19" s="164"/>
      <c r="AC19" s="165"/>
      <c r="AD19" s="163">
        <v>227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350</v>
      </c>
      <c r="H21" s="919"/>
      <c r="I21" s="919"/>
      <c r="J21" s="919"/>
      <c r="K21" s="919"/>
      <c r="L21" s="919"/>
      <c r="M21" s="919"/>
      <c r="N21" s="919"/>
      <c r="O21" s="919"/>
      <c r="P21" s="535" t="str">
        <f>IF(P19=0, "-", SUM(P19)/SUM(P13,P14))</f>
        <v>-</v>
      </c>
      <c r="Q21" s="535"/>
      <c r="R21" s="535"/>
      <c r="S21" s="535"/>
      <c r="T21" s="535"/>
      <c r="U21" s="535"/>
      <c r="V21" s="535"/>
      <c r="W21" s="535">
        <f t="shared" ref="W21" si="2">IF(W19=0, "-", SUM(W19)/SUM(W13,W14))</f>
        <v>1</v>
      </c>
      <c r="X21" s="535"/>
      <c r="Y21" s="535"/>
      <c r="Z21" s="535"/>
      <c r="AA21" s="535"/>
      <c r="AB21" s="535"/>
      <c r="AC21" s="535"/>
      <c r="AD21" s="535">
        <f t="shared" ref="AD21" si="3">IF(AD19=0, "-", SUM(AD19)/SUM(AD13,AD14))</f>
        <v>0.32568149210903874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329</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51" customHeight="1" x14ac:dyDescent="0.15">
      <c r="A23" s="141"/>
      <c r="B23" s="142"/>
      <c r="C23" s="142"/>
      <c r="D23" s="142"/>
      <c r="E23" s="142"/>
      <c r="F23" s="143"/>
      <c r="G23" s="132" t="s">
        <v>716</v>
      </c>
      <c r="H23" s="133"/>
      <c r="I23" s="133"/>
      <c r="J23" s="133"/>
      <c r="K23" s="133"/>
      <c r="L23" s="133"/>
      <c r="M23" s="133"/>
      <c r="N23" s="133"/>
      <c r="O23" s="134"/>
      <c r="P23" s="160">
        <v>559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208">
        <f>AK13</f>
        <v>559</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345</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386</v>
      </c>
      <c r="AF30" s="383"/>
      <c r="AG30" s="383"/>
      <c r="AH30" s="384"/>
      <c r="AI30" s="385" t="s">
        <v>408</v>
      </c>
      <c r="AJ30" s="385"/>
      <c r="AK30" s="385"/>
      <c r="AL30" s="382"/>
      <c r="AM30" s="385" t="s">
        <v>505</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3</v>
      </c>
      <c r="AV31" s="271"/>
      <c r="AW31" s="375" t="s">
        <v>179</v>
      </c>
      <c r="AX31" s="376"/>
    </row>
    <row r="32" spans="1:50" ht="23.25" customHeight="1" x14ac:dyDescent="0.15">
      <c r="A32" s="511"/>
      <c r="B32" s="509"/>
      <c r="C32" s="509"/>
      <c r="D32" s="509"/>
      <c r="E32" s="509"/>
      <c r="F32" s="510"/>
      <c r="G32" s="536" t="s">
        <v>717</v>
      </c>
      <c r="H32" s="537"/>
      <c r="I32" s="537"/>
      <c r="J32" s="537"/>
      <c r="K32" s="537"/>
      <c r="L32" s="537"/>
      <c r="M32" s="537"/>
      <c r="N32" s="537"/>
      <c r="O32" s="538"/>
      <c r="P32" s="191" t="s">
        <v>718</v>
      </c>
      <c r="Q32" s="191"/>
      <c r="R32" s="191"/>
      <c r="S32" s="191"/>
      <c r="T32" s="191"/>
      <c r="U32" s="191"/>
      <c r="V32" s="191"/>
      <c r="W32" s="191"/>
      <c r="X32" s="233"/>
      <c r="Y32" s="339" t="s">
        <v>12</v>
      </c>
      <c r="Z32" s="545"/>
      <c r="AA32" s="546"/>
      <c r="AB32" s="547" t="s">
        <v>719</v>
      </c>
      <c r="AC32" s="547"/>
      <c r="AD32" s="547"/>
      <c r="AE32" s="363">
        <v>0</v>
      </c>
      <c r="AF32" s="364"/>
      <c r="AG32" s="364"/>
      <c r="AH32" s="364"/>
      <c r="AI32" s="363">
        <v>1</v>
      </c>
      <c r="AJ32" s="364"/>
      <c r="AK32" s="364"/>
      <c r="AL32" s="364"/>
      <c r="AM32" s="363">
        <v>1</v>
      </c>
      <c r="AN32" s="364"/>
      <c r="AO32" s="364"/>
      <c r="AP32" s="364"/>
      <c r="AQ32" s="166" t="s">
        <v>715</v>
      </c>
      <c r="AR32" s="167"/>
      <c r="AS32" s="167"/>
      <c r="AT32" s="168"/>
      <c r="AU32" s="364" t="s">
        <v>715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v>0</v>
      </c>
      <c r="AF33" s="364"/>
      <c r="AG33" s="364"/>
      <c r="AH33" s="364"/>
      <c r="AI33" s="363">
        <v>1</v>
      </c>
      <c r="AJ33" s="364"/>
      <c r="AK33" s="364"/>
      <c r="AL33" s="364"/>
      <c r="AM33" s="363">
        <v>3</v>
      </c>
      <c r="AN33" s="364"/>
      <c r="AO33" s="364"/>
      <c r="AP33" s="364"/>
      <c r="AQ33" s="166" t="s">
        <v>715</v>
      </c>
      <c r="AR33" s="167"/>
      <c r="AS33" s="167"/>
      <c r="AT33" s="168"/>
      <c r="AU33" s="364">
        <v>2</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33</v>
      </c>
      <c r="AN34" s="364"/>
      <c r="AO34" s="364"/>
      <c r="AP34" s="364"/>
      <c r="AQ34" s="166" t="s">
        <v>715</v>
      </c>
      <c r="AR34" s="167"/>
      <c r="AS34" s="167"/>
      <c r="AT34" s="168"/>
      <c r="AU34" s="364" t="s">
        <v>715</v>
      </c>
      <c r="AV34" s="364"/>
      <c r="AW34" s="364"/>
      <c r="AX34" s="365"/>
    </row>
    <row r="35" spans="1:51" ht="23.25" customHeight="1" x14ac:dyDescent="0.15">
      <c r="A35" s="891" t="s">
        <v>376</v>
      </c>
      <c r="B35" s="892"/>
      <c r="C35" s="892"/>
      <c r="D35" s="892"/>
      <c r="E35" s="892"/>
      <c r="F35" s="893"/>
      <c r="G35" s="897" t="s">
        <v>720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345</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345</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345</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345</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346</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341</v>
      </c>
      <c r="X65" s="864"/>
      <c r="Y65" s="867"/>
      <c r="Z65" s="867"/>
      <c r="AA65" s="868"/>
      <c r="AB65" s="861" t="s">
        <v>11</v>
      </c>
      <c r="AC65" s="857"/>
      <c r="AD65" s="858"/>
      <c r="AE65" s="335" t="s">
        <v>386</v>
      </c>
      <c r="AF65" s="335"/>
      <c r="AG65" s="335"/>
      <c r="AH65" s="335"/>
      <c r="AI65" s="335" t="s">
        <v>408</v>
      </c>
      <c r="AJ65" s="335"/>
      <c r="AK65" s="335"/>
      <c r="AL65" s="335"/>
      <c r="AM65" s="335" t="s">
        <v>505</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344</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366</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366</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367</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351</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365</v>
      </c>
      <c r="X70" s="938"/>
      <c r="Y70" s="943" t="s">
        <v>12</v>
      </c>
      <c r="Z70" s="943"/>
      <c r="AA70" s="944"/>
      <c r="AB70" s="945" t="s">
        <v>366</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366</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367</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346</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379</v>
      </c>
      <c r="B78" s="907"/>
      <c r="C78" s="907"/>
      <c r="D78" s="907"/>
      <c r="E78" s="904" t="s">
        <v>324</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340</v>
      </c>
      <c r="AP79" s="127"/>
      <c r="AQ79" s="127"/>
      <c r="AR79" s="76" t="s">
        <v>338</v>
      </c>
      <c r="AS79" s="126"/>
      <c r="AT79" s="127"/>
      <c r="AU79" s="127"/>
      <c r="AV79" s="127"/>
      <c r="AW79" s="127"/>
      <c r="AX79" s="128"/>
      <c r="AY79">
        <f>COUNTIF($AR$79,"☑")</f>
        <v>0</v>
      </c>
    </row>
    <row r="80" spans="1:51" ht="18.75" hidden="1" customHeight="1" x14ac:dyDescent="0.15">
      <c r="A80" s="515" t="s">
        <v>147</v>
      </c>
      <c r="B80" s="840" t="s">
        <v>337</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347</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537</v>
      </c>
      <c r="AV100" s="921"/>
      <c r="AW100" s="921"/>
      <c r="AX100" s="923"/>
    </row>
    <row r="101" spans="1:60" ht="23.25" customHeight="1" x14ac:dyDescent="0.15">
      <c r="A101" s="487"/>
      <c r="B101" s="488"/>
      <c r="C101" s="488"/>
      <c r="D101" s="488"/>
      <c r="E101" s="488"/>
      <c r="F101" s="489"/>
      <c r="G101" s="191" t="s">
        <v>721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722</v>
      </c>
      <c r="AC101" s="547"/>
      <c r="AD101" s="547"/>
      <c r="AE101" s="358">
        <v>0</v>
      </c>
      <c r="AF101" s="358"/>
      <c r="AG101" s="358"/>
      <c r="AH101" s="358"/>
      <c r="AI101" s="358">
        <v>1</v>
      </c>
      <c r="AJ101" s="358"/>
      <c r="AK101" s="358"/>
      <c r="AL101" s="358"/>
      <c r="AM101" s="358">
        <v>3</v>
      </c>
      <c r="AN101" s="358"/>
      <c r="AO101" s="358"/>
      <c r="AP101" s="358"/>
      <c r="AQ101" s="358" t="s">
        <v>799</v>
      </c>
      <c r="AR101" s="358"/>
      <c r="AS101" s="358"/>
      <c r="AT101" s="358"/>
      <c r="AU101" s="363" t="s">
        <v>799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722</v>
      </c>
      <c r="AC102" s="547"/>
      <c r="AD102" s="547"/>
      <c r="AE102" s="358">
        <v>0</v>
      </c>
      <c r="AF102" s="358"/>
      <c r="AG102" s="358"/>
      <c r="AH102" s="358"/>
      <c r="AI102" s="358">
        <v>1</v>
      </c>
      <c r="AJ102" s="358"/>
      <c r="AK102" s="358"/>
      <c r="AL102" s="358"/>
      <c r="AM102" s="358">
        <v>3</v>
      </c>
      <c r="AN102" s="358"/>
      <c r="AO102" s="358"/>
      <c r="AP102" s="358"/>
      <c r="AQ102" s="358">
        <v>3</v>
      </c>
      <c r="AR102" s="358"/>
      <c r="AS102" s="358"/>
      <c r="AT102" s="358"/>
      <c r="AU102" s="371" t="s">
        <v>799</v>
      </c>
      <c r="AV102" s="372"/>
      <c r="AW102" s="372"/>
      <c r="AX102" s="924"/>
    </row>
    <row r="103" spans="1:60" ht="31.5" hidden="1" customHeight="1" x14ac:dyDescent="0.15">
      <c r="A103" s="484" t="s">
        <v>347</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347</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347</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347</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0</v>
      </c>
      <c r="AF116" s="358"/>
      <c r="AG116" s="358"/>
      <c r="AH116" s="358"/>
      <c r="AI116" s="358">
        <v>492</v>
      </c>
      <c r="AJ116" s="358"/>
      <c r="AK116" s="358"/>
      <c r="AL116" s="358"/>
      <c r="AM116" s="358">
        <v>76</v>
      </c>
      <c r="AN116" s="358"/>
      <c r="AO116" s="358"/>
      <c r="AP116" s="358"/>
      <c r="AQ116" s="363">
        <v>343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726</v>
      </c>
      <c r="AF117" s="306"/>
      <c r="AG117" s="306"/>
      <c r="AH117" s="306"/>
      <c r="AI117" s="306" t="s">
        <v>727</v>
      </c>
      <c r="AJ117" s="306"/>
      <c r="AK117" s="306"/>
      <c r="AL117" s="306"/>
      <c r="AM117" s="306" t="s">
        <v>772</v>
      </c>
      <c r="AN117" s="306"/>
      <c r="AO117" s="306"/>
      <c r="AP117" s="306"/>
      <c r="AQ117" s="306" t="s">
        <v>800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401</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0" customHeight="1" x14ac:dyDescent="0.15">
      <c r="A134" s="988"/>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v>63</v>
      </c>
      <c r="AF134" s="167"/>
      <c r="AG134" s="167"/>
      <c r="AH134" s="167"/>
      <c r="AI134" s="266">
        <v>61</v>
      </c>
      <c r="AJ134" s="167"/>
      <c r="AK134" s="167"/>
      <c r="AL134" s="167"/>
      <c r="AM134" s="266"/>
      <c r="AN134" s="167"/>
      <c r="AO134" s="167"/>
      <c r="AP134" s="167"/>
      <c r="AQ134" s="266" t="s">
        <v>715</v>
      </c>
      <c r="AR134" s="167"/>
      <c r="AS134" s="167"/>
      <c r="AT134" s="167"/>
      <c r="AU134" s="266" t="s">
        <v>715</v>
      </c>
      <c r="AV134" s="167"/>
      <c r="AW134" s="167"/>
      <c r="AX134" s="211"/>
      <c r="AY134">
        <f t="shared" ref="AY134:AY135" si="13">$AY$132</f>
        <v>1</v>
      </c>
    </row>
    <row r="135" spans="1:51" ht="30"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722</v>
      </c>
      <c r="AC135" s="175"/>
      <c r="AD135" s="175"/>
      <c r="AE135" s="266">
        <v>53</v>
      </c>
      <c r="AF135" s="167"/>
      <c r="AG135" s="167"/>
      <c r="AH135" s="167"/>
      <c r="AI135" s="266">
        <v>55</v>
      </c>
      <c r="AJ135" s="167"/>
      <c r="AK135" s="167"/>
      <c r="AL135" s="167"/>
      <c r="AM135" s="266">
        <v>57</v>
      </c>
      <c r="AN135" s="167"/>
      <c r="AO135" s="167"/>
      <c r="AP135" s="167"/>
      <c r="AQ135" s="266" t="s">
        <v>715</v>
      </c>
      <c r="AR135" s="167"/>
      <c r="AS135" s="167"/>
      <c r="AT135" s="167"/>
      <c r="AU135" s="266">
        <v>59</v>
      </c>
      <c r="AV135" s="167"/>
      <c r="AW135" s="167"/>
      <c r="AX135" s="211"/>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v>3</v>
      </c>
      <c r="AV137" s="178"/>
      <c r="AW137" s="179" t="s">
        <v>179</v>
      </c>
      <c r="AX137" s="180"/>
      <c r="AY137">
        <f>$AY$136</f>
        <v>1</v>
      </c>
    </row>
    <row r="138" spans="1:51" ht="30" customHeight="1" x14ac:dyDescent="0.15">
      <c r="A138" s="988"/>
      <c r="B138" s="253"/>
      <c r="C138" s="252"/>
      <c r="D138" s="253"/>
      <c r="E138" s="252"/>
      <c r="F138" s="314"/>
      <c r="G138" s="232" t="s">
        <v>731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722</v>
      </c>
      <c r="AC138" s="224"/>
      <c r="AD138" s="224"/>
      <c r="AE138" s="266">
        <v>275</v>
      </c>
      <c r="AF138" s="167"/>
      <c r="AG138" s="167"/>
      <c r="AH138" s="167"/>
      <c r="AI138" s="266">
        <v>274</v>
      </c>
      <c r="AJ138" s="167"/>
      <c r="AK138" s="167"/>
      <c r="AL138" s="167"/>
      <c r="AM138" s="266"/>
      <c r="AN138" s="167"/>
      <c r="AO138" s="167"/>
      <c r="AP138" s="167"/>
      <c r="AQ138" s="266" t="s">
        <v>715</v>
      </c>
      <c r="AR138" s="167"/>
      <c r="AS138" s="167"/>
      <c r="AT138" s="167"/>
      <c r="AU138" s="266" t="s">
        <v>715</v>
      </c>
      <c r="AV138" s="167"/>
      <c r="AW138" s="167"/>
      <c r="AX138" s="211"/>
      <c r="AY138">
        <f t="shared" ref="AY138:AY139" si="14">$AY$136</f>
        <v>1</v>
      </c>
    </row>
    <row r="139" spans="1:51" ht="30"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722</v>
      </c>
      <c r="AC139" s="175"/>
      <c r="AD139" s="175"/>
      <c r="AE139" s="266">
        <v>282</v>
      </c>
      <c r="AF139" s="167"/>
      <c r="AG139" s="167"/>
      <c r="AH139" s="167"/>
      <c r="AI139" s="266">
        <v>287</v>
      </c>
      <c r="AJ139" s="167"/>
      <c r="AK139" s="167"/>
      <c r="AL139" s="167"/>
      <c r="AM139" s="266">
        <v>293</v>
      </c>
      <c r="AN139" s="167"/>
      <c r="AO139" s="167"/>
      <c r="AP139" s="167"/>
      <c r="AQ139" s="266" t="s">
        <v>715</v>
      </c>
      <c r="AR139" s="167"/>
      <c r="AS139" s="167"/>
      <c r="AT139" s="167"/>
      <c r="AU139" s="266">
        <v>298</v>
      </c>
      <c r="AV139" s="167"/>
      <c r="AW139" s="167"/>
      <c r="AX139" s="211"/>
      <c r="AY139">
        <f t="shared" si="14"/>
        <v>1</v>
      </c>
    </row>
    <row r="140" spans="1:51" ht="18.75"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1</v>
      </c>
    </row>
    <row r="141" spans="1:51" ht="18.75"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715</v>
      </c>
      <c r="AR141" s="271"/>
      <c r="AS141" s="179" t="s">
        <v>233</v>
      </c>
      <c r="AT141" s="202"/>
      <c r="AU141" s="178">
        <v>3</v>
      </c>
      <c r="AV141" s="178"/>
      <c r="AW141" s="179" t="s">
        <v>179</v>
      </c>
      <c r="AX141" s="180"/>
      <c r="AY141">
        <f>$AY$140</f>
        <v>1</v>
      </c>
    </row>
    <row r="142" spans="1:51" ht="30" customHeight="1" x14ac:dyDescent="0.15">
      <c r="A142" s="988"/>
      <c r="B142" s="253"/>
      <c r="C142" s="252"/>
      <c r="D142" s="253"/>
      <c r="E142" s="252"/>
      <c r="F142" s="314"/>
      <c r="G142" s="232" t="s">
        <v>732</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733</v>
      </c>
      <c r="AC142" s="224"/>
      <c r="AD142" s="224"/>
      <c r="AE142" s="266">
        <v>4944</v>
      </c>
      <c r="AF142" s="167"/>
      <c r="AG142" s="167"/>
      <c r="AH142" s="167"/>
      <c r="AI142" s="266">
        <v>3816</v>
      </c>
      <c r="AJ142" s="167"/>
      <c r="AK142" s="167"/>
      <c r="AL142" s="167"/>
      <c r="AM142" s="266"/>
      <c r="AN142" s="167"/>
      <c r="AO142" s="167"/>
      <c r="AP142" s="167"/>
      <c r="AQ142" s="266" t="s">
        <v>715</v>
      </c>
      <c r="AR142" s="167"/>
      <c r="AS142" s="167"/>
      <c r="AT142" s="167"/>
      <c r="AU142" s="266" t="s">
        <v>715</v>
      </c>
      <c r="AV142" s="167"/>
      <c r="AW142" s="167"/>
      <c r="AX142" s="211"/>
      <c r="AY142">
        <f t="shared" ref="AY142:AY143" si="15">$AY$140</f>
        <v>1</v>
      </c>
    </row>
    <row r="143" spans="1:51" ht="30"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733</v>
      </c>
      <c r="AC143" s="175"/>
      <c r="AD143" s="175"/>
      <c r="AE143" s="266">
        <v>5088</v>
      </c>
      <c r="AF143" s="167"/>
      <c r="AG143" s="167"/>
      <c r="AH143" s="167"/>
      <c r="AI143" s="266">
        <v>5232</v>
      </c>
      <c r="AJ143" s="167"/>
      <c r="AK143" s="167"/>
      <c r="AL143" s="167"/>
      <c r="AM143" s="266">
        <v>5376</v>
      </c>
      <c r="AN143" s="167"/>
      <c r="AO143" s="167"/>
      <c r="AP143" s="167"/>
      <c r="AQ143" s="266" t="s">
        <v>715</v>
      </c>
      <c r="AR143" s="167"/>
      <c r="AS143" s="167"/>
      <c r="AT143" s="167"/>
      <c r="AU143" s="266">
        <v>5520</v>
      </c>
      <c r="AV143" s="167"/>
      <c r="AW143" s="167"/>
      <c r="AX143" s="211"/>
      <c r="AY143">
        <f t="shared" si="15"/>
        <v>1</v>
      </c>
    </row>
    <row r="144" spans="1:51" ht="18.75"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1</v>
      </c>
    </row>
    <row r="145" spans="1:51" ht="18.75"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715</v>
      </c>
      <c r="AR145" s="271"/>
      <c r="AS145" s="179" t="s">
        <v>233</v>
      </c>
      <c r="AT145" s="202"/>
      <c r="AU145" s="178">
        <v>3</v>
      </c>
      <c r="AV145" s="178"/>
      <c r="AW145" s="179" t="s">
        <v>179</v>
      </c>
      <c r="AX145" s="180"/>
      <c r="AY145">
        <f>$AY$144</f>
        <v>1</v>
      </c>
    </row>
    <row r="146" spans="1:51" ht="30" customHeight="1" x14ac:dyDescent="0.15">
      <c r="A146" s="988"/>
      <c r="B146" s="253"/>
      <c r="C146" s="252"/>
      <c r="D146" s="253"/>
      <c r="E146" s="252"/>
      <c r="F146" s="314"/>
      <c r="G146" s="232" t="s">
        <v>734</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722</v>
      </c>
      <c r="AC146" s="224"/>
      <c r="AD146" s="224"/>
      <c r="AE146" s="266">
        <v>2612246</v>
      </c>
      <c r="AF146" s="167"/>
      <c r="AG146" s="167"/>
      <c r="AH146" s="167"/>
      <c r="AI146" s="266">
        <v>2787551</v>
      </c>
      <c r="AJ146" s="167"/>
      <c r="AK146" s="167"/>
      <c r="AL146" s="167"/>
      <c r="AM146" s="266"/>
      <c r="AN146" s="167"/>
      <c r="AO146" s="167"/>
      <c r="AP146" s="167"/>
      <c r="AQ146" s="266" t="s">
        <v>715</v>
      </c>
      <c r="AR146" s="167"/>
      <c r="AS146" s="167"/>
      <c r="AT146" s="167"/>
      <c r="AU146" s="266" t="s">
        <v>715</v>
      </c>
      <c r="AV146" s="167"/>
      <c r="AW146" s="167"/>
      <c r="AX146" s="211"/>
      <c r="AY146">
        <f t="shared" ref="AY146:AY147" si="16">$AY$144</f>
        <v>1</v>
      </c>
    </row>
    <row r="147" spans="1:51" ht="30"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722</v>
      </c>
      <c r="AC147" s="175"/>
      <c r="AD147" s="175"/>
      <c r="AE147" s="266">
        <v>2180050</v>
      </c>
      <c r="AF147" s="167"/>
      <c r="AG147" s="167"/>
      <c r="AH147" s="167"/>
      <c r="AI147" s="266">
        <v>2260793</v>
      </c>
      <c r="AJ147" s="167"/>
      <c r="AK147" s="167"/>
      <c r="AL147" s="167"/>
      <c r="AM147" s="266"/>
      <c r="AN147" s="167"/>
      <c r="AO147" s="167"/>
      <c r="AP147" s="167"/>
      <c r="AQ147" s="266" t="s">
        <v>715</v>
      </c>
      <c r="AR147" s="167"/>
      <c r="AS147" s="167"/>
      <c r="AT147" s="167"/>
      <c r="AU147" s="266">
        <v>2422278</v>
      </c>
      <c r="AV147" s="167"/>
      <c r="AW147" s="167"/>
      <c r="AX147" s="211"/>
      <c r="AY147">
        <f t="shared" si="16"/>
        <v>1</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8" customHeight="1" x14ac:dyDescent="0.15">
      <c r="A188" s="988"/>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8"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667</v>
      </c>
      <c r="D430" s="251"/>
      <c r="E430" s="239" t="s">
        <v>395</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771</v>
      </c>
      <c r="AN433" s="167"/>
      <c r="AO433" s="167"/>
      <c r="AP433" s="168"/>
      <c r="AQ433" s="166" t="s">
        <v>715</v>
      </c>
      <c r="AR433" s="167"/>
      <c r="AS433" s="167"/>
      <c r="AT433" s="168"/>
      <c r="AU433" s="167" t="s">
        <v>715</v>
      </c>
      <c r="AV433" s="167"/>
      <c r="AW433" s="167"/>
      <c r="AX433" s="211"/>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715</v>
      </c>
      <c r="AC434" s="224"/>
      <c r="AD434" s="224"/>
      <c r="AE434" s="166" t="s">
        <v>715</v>
      </c>
      <c r="AF434" s="167"/>
      <c r="AG434" s="167"/>
      <c r="AH434" s="168"/>
      <c r="AI434" s="166" t="s">
        <v>715</v>
      </c>
      <c r="AJ434" s="167"/>
      <c r="AK434" s="167"/>
      <c r="AL434" s="167"/>
      <c r="AM434" s="166" t="s">
        <v>771</v>
      </c>
      <c r="AN434" s="167"/>
      <c r="AO434" s="167"/>
      <c r="AP434" s="168"/>
      <c r="AQ434" s="166" t="s">
        <v>715</v>
      </c>
      <c r="AR434" s="167"/>
      <c r="AS434" s="167"/>
      <c r="AT434" s="168"/>
      <c r="AU434" s="167" t="s">
        <v>715</v>
      </c>
      <c r="AV434" s="167"/>
      <c r="AW434" s="167"/>
      <c r="AX434" s="211"/>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715</v>
      </c>
      <c r="AF435" s="167"/>
      <c r="AG435" s="167"/>
      <c r="AH435" s="168"/>
      <c r="AI435" s="166" t="s">
        <v>715</v>
      </c>
      <c r="AJ435" s="167"/>
      <c r="AK435" s="167"/>
      <c r="AL435" s="167"/>
      <c r="AM435" s="166" t="s">
        <v>771</v>
      </c>
      <c r="AN435" s="167"/>
      <c r="AO435" s="167"/>
      <c r="AP435" s="168"/>
      <c r="AQ435" s="166" t="s">
        <v>715</v>
      </c>
      <c r="AR435" s="167"/>
      <c r="AS435" s="167"/>
      <c r="AT435" s="168"/>
      <c r="AU435" s="167" t="s">
        <v>715</v>
      </c>
      <c r="AV435" s="167"/>
      <c r="AW435" s="167"/>
      <c r="AX435" s="211"/>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771</v>
      </c>
      <c r="AN458" s="167"/>
      <c r="AO458" s="167"/>
      <c r="AP458" s="168"/>
      <c r="AQ458" s="166" t="s">
        <v>715</v>
      </c>
      <c r="AR458" s="167"/>
      <c r="AS458" s="167"/>
      <c r="AT458" s="168"/>
      <c r="AU458" s="167" t="s">
        <v>715</v>
      </c>
      <c r="AV458" s="167"/>
      <c r="AW458" s="167"/>
      <c r="AX458" s="211"/>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715</v>
      </c>
      <c r="AC459" s="224"/>
      <c r="AD459" s="224"/>
      <c r="AE459" s="166" t="s">
        <v>715</v>
      </c>
      <c r="AF459" s="167"/>
      <c r="AG459" s="167"/>
      <c r="AH459" s="168"/>
      <c r="AI459" s="166" t="s">
        <v>715</v>
      </c>
      <c r="AJ459" s="167"/>
      <c r="AK459" s="167"/>
      <c r="AL459" s="167"/>
      <c r="AM459" s="166" t="s">
        <v>771</v>
      </c>
      <c r="AN459" s="167"/>
      <c r="AO459" s="167"/>
      <c r="AP459" s="168"/>
      <c r="AQ459" s="166" t="s">
        <v>715</v>
      </c>
      <c r="AR459" s="167"/>
      <c r="AS459" s="167"/>
      <c r="AT459" s="168"/>
      <c r="AU459" s="167" t="s">
        <v>715</v>
      </c>
      <c r="AV459" s="167"/>
      <c r="AW459" s="167"/>
      <c r="AX459" s="211"/>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715</v>
      </c>
      <c r="AF460" s="167"/>
      <c r="AG460" s="167"/>
      <c r="AH460" s="168"/>
      <c r="AI460" s="166" t="s">
        <v>715</v>
      </c>
      <c r="AJ460" s="167"/>
      <c r="AK460" s="167"/>
      <c r="AL460" s="167"/>
      <c r="AM460" s="166" t="s">
        <v>771</v>
      </c>
      <c r="AN460" s="167"/>
      <c r="AO460" s="167"/>
      <c r="AP460" s="168"/>
      <c r="AQ460" s="166" t="s">
        <v>715</v>
      </c>
      <c r="AR460" s="167"/>
      <c r="AS460" s="167"/>
      <c r="AT460" s="168"/>
      <c r="AU460" s="167" t="s">
        <v>715</v>
      </c>
      <c r="AV460" s="167"/>
      <c r="AW460" s="167"/>
      <c r="AX460" s="211"/>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15">
      <c r="A482" s="988"/>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36"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98"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744</v>
      </c>
      <c r="AE702" s="890"/>
      <c r="AF702" s="890"/>
      <c r="AG702" s="879" t="s">
        <v>747</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748</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751</v>
      </c>
      <c r="AE708" s="667"/>
      <c r="AF708" s="667"/>
      <c r="AG708" s="522" t="s">
        <v>715</v>
      </c>
      <c r="AH708" s="523"/>
      <c r="AI708" s="523"/>
      <c r="AJ708" s="523"/>
      <c r="AK708" s="523"/>
      <c r="AL708" s="523"/>
      <c r="AM708" s="523"/>
      <c r="AN708" s="523"/>
      <c r="AO708" s="523"/>
      <c r="AP708" s="523"/>
      <c r="AQ708" s="523"/>
      <c r="AR708" s="523"/>
      <c r="AS708" s="523"/>
      <c r="AT708" s="523"/>
      <c r="AU708" s="523"/>
      <c r="AV708" s="523"/>
      <c r="AW708" s="523"/>
      <c r="AX708" s="524"/>
    </row>
    <row r="709" spans="1:50" ht="32.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752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751</v>
      </c>
      <c r="AE710" s="185"/>
      <c r="AF710" s="185"/>
      <c r="AG710" s="663" t="s">
        <v>715</v>
      </c>
      <c r="AH710" s="664"/>
      <c r="AI710" s="664"/>
      <c r="AJ710" s="664"/>
      <c r="AK710" s="664"/>
      <c r="AL710" s="664"/>
      <c r="AM710" s="664"/>
      <c r="AN710" s="664"/>
      <c r="AO710" s="664"/>
      <c r="AP710" s="664"/>
      <c r="AQ710" s="664"/>
      <c r="AR710" s="664"/>
      <c r="AS710" s="664"/>
      <c r="AT710" s="664"/>
      <c r="AU710" s="664"/>
      <c r="AV710" s="664"/>
      <c r="AW710" s="664"/>
      <c r="AX710" s="665"/>
    </row>
    <row r="711" spans="1:50" ht="32.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342</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715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3" t="s">
        <v>715</v>
      </c>
      <c r="AH713" s="664"/>
      <c r="AI713" s="664"/>
      <c r="AJ713" s="664"/>
      <c r="AK713" s="664"/>
      <c r="AL713" s="664"/>
      <c r="AM713" s="664"/>
      <c r="AN713" s="664"/>
      <c r="AO713" s="664"/>
      <c r="AP713" s="664"/>
      <c r="AQ713" s="664"/>
      <c r="AR713" s="664"/>
      <c r="AS713" s="664"/>
      <c r="AT713" s="664"/>
      <c r="AU713" s="664"/>
      <c r="AV713" s="664"/>
      <c r="AW713" s="664"/>
      <c r="AX713" s="665"/>
    </row>
    <row r="714" spans="1:50" ht="51.75" customHeight="1" x14ac:dyDescent="0.15">
      <c r="A714" s="656"/>
      <c r="B714" s="657"/>
      <c r="C714" s="767" t="s">
        <v>321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753</v>
      </c>
      <c r="AH714" s="689"/>
      <c r="AI714" s="689"/>
      <c r="AJ714" s="689"/>
      <c r="AK714" s="689"/>
      <c r="AL714" s="689"/>
      <c r="AM714" s="689"/>
      <c r="AN714" s="689"/>
      <c r="AO714" s="689"/>
      <c r="AP714" s="689"/>
      <c r="AQ714" s="689"/>
      <c r="AR714" s="689"/>
      <c r="AS714" s="689"/>
      <c r="AT714" s="689"/>
      <c r="AU714" s="689"/>
      <c r="AV714" s="689"/>
      <c r="AW714" s="689"/>
      <c r="AX714" s="690"/>
    </row>
    <row r="715" spans="1:50" ht="30.75" customHeight="1" x14ac:dyDescent="0.15">
      <c r="A715" s="617" t="s">
        <v>40</v>
      </c>
      <c r="B715" s="653"/>
      <c r="C715" s="658" t="s">
        <v>322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744</v>
      </c>
      <c r="AE715" s="667"/>
      <c r="AF715" s="773"/>
      <c r="AG715" s="522" t="s">
        <v>754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751</v>
      </c>
      <c r="AE716" s="755"/>
      <c r="AF716" s="755"/>
      <c r="AG716" s="663" t="s">
        <v>715</v>
      </c>
      <c r="AH716" s="664"/>
      <c r="AI716" s="664"/>
      <c r="AJ716" s="664"/>
      <c r="AK716" s="664"/>
      <c r="AL716" s="664"/>
      <c r="AM716" s="664"/>
      <c r="AN716" s="664"/>
      <c r="AO716" s="664"/>
      <c r="AP716" s="664"/>
      <c r="AQ716" s="664"/>
      <c r="AR716" s="664"/>
      <c r="AS716" s="664"/>
      <c r="AT716" s="664"/>
      <c r="AU716" s="664"/>
      <c r="AV716" s="664"/>
      <c r="AW716" s="664"/>
      <c r="AX716" s="665"/>
    </row>
    <row r="717" spans="1:50" ht="30"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755</v>
      </c>
      <c r="AH717" s="664"/>
      <c r="AI717" s="664"/>
      <c r="AJ717" s="664"/>
      <c r="AK717" s="664"/>
      <c r="AL717" s="664"/>
      <c r="AM717" s="664"/>
      <c r="AN717" s="664"/>
      <c r="AO717" s="664"/>
      <c r="AP717" s="664"/>
      <c r="AQ717" s="664"/>
      <c r="AR717" s="664"/>
      <c r="AS717" s="664"/>
      <c r="AT717" s="664"/>
      <c r="AU717" s="664"/>
      <c r="AV717" s="664"/>
      <c r="AW717" s="664"/>
      <c r="AX717" s="665"/>
    </row>
    <row r="718" spans="1:50" ht="30"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744</v>
      </c>
      <c r="AE719" s="667"/>
      <c r="AF719" s="667"/>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335</v>
      </c>
      <c r="D720" s="926"/>
      <c r="E720" s="926"/>
      <c r="F720" s="929"/>
      <c r="G720" s="925" t="s">
        <v>336</v>
      </c>
      <c r="H720" s="926"/>
      <c r="I720" s="926"/>
      <c r="J720" s="926"/>
      <c r="K720" s="926"/>
      <c r="L720" s="926"/>
      <c r="M720" s="926"/>
      <c r="N720" s="925" t="s">
        <v>339</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706</v>
      </c>
      <c r="D721" s="913"/>
      <c r="E721" s="913"/>
      <c r="F721" s="914"/>
      <c r="G721" s="930"/>
      <c r="H721" s="931"/>
      <c r="I721" s="77" t="str">
        <f>IF(OR(G721="　", G721=""), "", "-")</f>
        <v/>
      </c>
      <c r="J721" s="911"/>
      <c r="K721" s="911"/>
      <c r="L721" s="77" t="str">
        <f>IF(M721="","","-")</f>
        <v/>
      </c>
      <c r="M721" s="78"/>
      <c r="N721" s="908" t="s">
        <v>735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0"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0"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30"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0"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348</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668</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706</v>
      </c>
      <c r="F746" s="113"/>
      <c r="G746" s="113"/>
      <c r="H746" s="100" t="str">
        <f>IF(E746="","","-")</f>
        <v>-</v>
      </c>
      <c r="I746" s="113"/>
      <c r="J746" s="113"/>
      <c r="K746" s="100" t="str">
        <f>IF(I746="","","-")</f>
        <v/>
      </c>
      <c r="L746" s="104">
        <v>115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706</v>
      </c>
      <c r="F747" s="113"/>
      <c r="G747" s="113"/>
      <c r="H747" s="100" t="str">
        <f>IF(E747="","","-")</f>
        <v>-</v>
      </c>
      <c r="I747" s="113"/>
      <c r="J747" s="113"/>
      <c r="K747" s="100" t="str">
        <f>IF(I747="","","-")</f>
        <v/>
      </c>
      <c r="L747" s="104">
        <v>125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5" t="s">
        <v>760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3" customHeight="1" x14ac:dyDescent="0.15">
      <c r="A789" s="552"/>
      <c r="B789" s="759"/>
      <c r="C789" s="759"/>
      <c r="D789" s="759"/>
      <c r="E789" s="759"/>
      <c r="F789" s="760"/>
      <c r="G789" s="445" t="s">
        <v>762</v>
      </c>
      <c r="H789" s="446"/>
      <c r="I789" s="446"/>
      <c r="J789" s="446"/>
      <c r="K789" s="447"/>
      <c r="L789" s="448" t="s">
        <v>763</v>
      </c>
      <c r="M789" s="449"/>
      <c r="N789" s="449"/>
      <c r="O789" s="449"/>
      <c r="P789" s="449"/>
      <c r="Q789" s="449"/>
      <c r="R789" s="449"/>
      <c r="S789" s="449"/>
      <c r="T789" s="449"/>
      <c r="U789" s="449"/>
      <c r="V789" s="449"/>
      <c r="W789" s="449"/>
      <c r="X789" s="450"/>
      <c r="Y789" s="451">
        <v>227</v>
      </c>
      <c r="Z789" s="452"/>
      <c r="AA789" s="452"/>
      <c r="AB789" s="553"/>
      <c r="AC789" s="445" t="s">
        <v>779</v>
      </c>
      <c r="AD789" s="446"/>
      <c r="AE789" s="446"/>
      <c r="AF789" s="446"/>
      <c r="AG789" s="447"/>
      <c r="AH789" s="448" t="s">
        <v>786</v>
      </c>
      <c r="AI789" s="449"/>
      <c r="AJ789" s="449"/>
      <c r="AK789" s="449"/>
      <c r="AL789" s="449"/>
      <c r="AM789" s="449"/>
      <c r="AN789" s="449"/>
      <c r="AO789" s="449"/>
      <c r="AP789" s="449"/>
      <c r="AQ789" s="449"/>
      <c r="AR789" s="449"/>
      <c r="AS789" s="449"/>
      <c r="AT789" s="450"/>
      <c r="AU789" s="451">
        <v>119</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779</v>
      </c>
      <c r="AD790" s="349"/>
      <c r="AE790" s="349"/>
      <c r="AF790" s="349"/>
      <c r="AG790" s="350"/>
      <c r="AH790" s="398" t="s">
        <v>784</v>
      </c>
      <c r="AI790" s="399"/>
      <c r="AJ790" s="399"/>
      <c r="AK790" s="399"/>
      <c r="AL790" s="399"/>
      <c r="AM790" s="399"/>
      <c r="AN790" s="399"/>
      <c r="AO790" s="399"/>
      <c r="AP790" s="399"/>
      <c r="AQ790" s="399"/>
      <c r="AR790" s="399"/>
      <c r="AS790" s="399"/>
      <c r="AT790" s="400"/>
      <c r="AU790" s="395">
        <v>32</v>
      </c>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151</v>
      </c>
      <c r="AV799" s="412"/>
      <c r="AW799" s="412"/>
      <c r="AX799" s="414"/>
    </row>
    <row r="800" spans="1:51" ht="24.75" customHeight="1" x14ac:dyDescent="0.15">
      <c r="A800" s="552"/>
      <c r="B800" s="759"/>
      <c r="C800" s="759"/>
      <c r="D800" s="759"/>
      <c r="E800" s="759"/>
      <c r="F800" s="760"/>
      <c r="G800" s="435" t="s">
        <v>774</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775</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34.5" customHeight="1" x14ac:dyDescent="0.15">
      <c r="A802" s="552"/>
      <c r="B802" s="759"/>
      <c r="C802" s="759"/>
      <c r="D802" s="759"/>
      <c r="E802" s="759"/>
      <c r="F802" s="760"/>
      <c r="G802" s="445" t="s">
        <v>764</v>
      </c>
      <c r="H802" s="446"/>
      <c r="I802" s="446"/>
      <c r="J802" s="446"/>
      <c r="K802" s="447"/>
      <c r="L802" s="448" t="s">
        <v>781</v>
      </c>
      <c r="M802" s="449"/>
      <c r="N802" s="449"/>
      <c r="O802" s="449"/>
      <c r="P802" s="449"/>
      <c r="Q802" s="449"/>
      <c r="R802" s="449"/>
      <c r="S802" s="449"/>
      <c r="T802" s="449"/>
      <c r="U802" s="449"/>
      <c r="V802" s="449"/>
      <c r="W802" s="449"/>
      <c r="X802" s="450"/>
      <c r="Y802" s="451">
        <v>51</v>
      </c>
      <c r="Z802" s="452"/>
      <c r="AA802" s="452"/>
      <c r="AB802" s="553"/>
      <c r="AC802" s="445" t="s">
        <v>778</v>
      </c>
      <c r="AD802" s="446"/>
      <c r="AE802" s="446"/>
      <c r="AF802" s="446"/>
      <c r="AG802" s="447"/>
      <c r="AH802" s="448" t="s">
        <v>782</v>
      </c>
      <c r="AI802" s="449"/>
      <c r="AJ802" s="449"/>
      <c r="AK802" s="449"/>
      <c r="AL802" s="449"/>
      <c r="AM802" s="449"/>
      <c r="AN802" s="449"/>
      <c r="AO802" s="449"/>
      <c r="AP802" s="449"/>
      <c r="AQ802" s="449"/>
      <c r="AR802" s="449"/>
      <c r="AS802" s="449"/>
      <c r="AT802" s="450"/>
      <c r="AU802" s="451">
        <v>13</v>
      </c>
      <c r="AV802" s="452"/>
      <c r="AW802" s="452"/>
      <c r="AX802" s="453"/>
      <c r="AY802">
        <f t="shared" ref="AY802:AY812" si="115">$AY$800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51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13</v>
      </c>
      <c r="AV812" s="412"/>
      <c r="AW812" s="412"/>
      <c r="AX812" s="414"/>
      <c r="AY812">
        <f t="shared" si="115"/>
        <v>2</v>
      </c>
    </row>
    <row r="813" spans="1:51" ht="24.75" customHeight="1" x14ac:dyDescent="0.15">
      <c r="A813" s="552"/>
      <c r="B813" s="759"/>
      <c r="C813" s="759"/>
      <c r="D813" s="759"/>
      <c r="E813" s="759"/>
      <c r="F813" s="760"/>
      <c r="G813" s="435" t="s">
        <v>776</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777</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33.75" customHeight="1" x14ac:dyDescent="0.15">
      <c r="A815" s="552"/>
      <c r="B815" s="759"/>
      <c r="C815" s="759"/>
      <c r="D815" s="759"/>
      <c r="E815" s="759"/>
      <c r="F815" s="760"/>
      <c r="G815" s="445" t="s">
        <v>765</v>
      </c>
      <c r="H815" s="446"/>
      <c r="I815" s="446"/>
      <c r="J815" s="446"/>
      <c r="K815" s="447"/>
      <c r="L815" s="448" t="s">
        <v>783</v>
      </c>
      <c r="M815" s="449"/>
      <c r="N815" s="449"/>
      <c r="O815" s="449"/>
      <c r="P815" s="449"/>
      <c r="Q815" s="449"/>
      <c r="R815" s="449"/>
      <c r="S815" s="449"/>
      <c r="T815" s="449"/>
      <c r="U815" s="449"/>
      <c r="V815" s="449"/>
      <c r="W815" s="449"/>
      <c r="X815" s="450"/>
      <c r="Y815" s="451">
        <v>10</v>
      </c>
      <c r="Z815" s="452"/>
      <c r="AA815" s="452"/>
      <c r="AB815" s="553"/>
      <c r="AC815" s="445" t="s">
        <v>780</v>
      </c>
      <c r="AD815" s="446"/>
      <c r="AE815" s="446"/>
      <c r="AF815" s="446"/>
      <c r="AG815" s="447"/>
      <c r="AH815" s="448" t="s">
        <v>785</v>
      </c>
      <c r="AI815" s="449"/>
      <c r="AJ815" s="449"/>
      <c r="AK815" s="449"/>
      <c r="AL815" s="449"/>
      <c r="AM815" s="449"/>
      <c r="AN815" s="449"/>
      <c r="AO815" s="449"/>
      <c r="AP815" s="449"/>
      <c r="AQ815" s="449"/>
      <c r="AR815" s="449"/>
      <c r="AS815" s="449"/>
      <c r="AT815" s="450"/>
      <c r="AU815" s="451">
        <v>2</v>
      </c>
      <c r="AV815" s="452"/>
      <c r="AW815" s="452"/>
      <c r="AX815" s="453"/>
      <c r="AY815">
        <f t="shared" ref="AY815:AY825" si="116">$AY$813</f>
        <v>2</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10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v>
      </c>
      <c r="AV825" s="412"/>
      <c r="AW825" s="412"/>
      <c r="AX825" s="414"/>
      <c r="AY825">
        <f t="shared" si="116"/>
        <v>2</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340</v>
      </c>
      <c r="AM839" s="950"/>
      <c r="AN839" s="950"/>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49.5" customHeight="1" x14ac:dyDescent="0.15">
      <c r="A845" s="401">
        <v>1</v>
      </c>
      <c r="B845" s="401">
        <v>1</v>
      </c>
      <c r="C845" s="415" t="s">
        <v>766</v>
      </c>
      <c r="D845" s="415"/>
      <c r="E845" s="415"/>
      <c r="F845" s="415"/>
      <c r="G845" s="415"/>
      <c r="H845" s="415"/>
      <c r="I845" s="415"/>
      <c r="J845" s="416">
        <v>4180005012861</v>
      </c>
      <c r="K845" s="417"/>
      <c r="L845" s="417"/>
      <c r="M845" s="417"/>
      <c r="N845" s="417"/>
      <c r="O845" s="417"/>
      <c r="P845" s="421" t="s">
        <v>773</v>
      </c>
      <c r="Q845" s="317"/>
      <c r="R845" s="317"/>
      <c r="S845" s="317"/>
      <c r="T845" s="317"/>
      <c r="U845" s="317"/>
      <c r="V845" s="317"/>
      <c r="W845" s="317"/>
      <c r="X845" s="317"/>
      <c r="Y845" s="318">
        <v>227</v>
      </c>
      <c r="Z845" s="319"/>
      <c r="AA845" s="319"/>
      <c r="AB845" s="320"/>
      <c r="AC845" s="322" t="s">
        <v>767</v>
      </c>
      <c r="AD845" s="323"/>
      <c r="AE845" s="323"/>
      <c r="AF845" s="323"/>
      <c r="AG845" s="323"/>
      <c r="AH845" s="418" t="s">
        <v>715</v>
      </c>
      <c r="AI845" s="419"/>
      <c r="AJ845" s="419"/>
      <c r="AK845" s="419"/>
      <c r="AL845" s="326" t="s">
        <v>715</v>
      </c>
      <c r="AM845" s="327"/>
      <c r="AN845" s="327"/>
      <c r="AO845" s="328"/>
      <c r="AP845" s="321" t="s">
        <v>715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3" customHeight="1" x14ac:dyDescent="0.15">
      <c r="A878" s="401">
        <v>1</v>
      </c>
      <c r="B878" s="401">
        <v>1</v>
      </c>
      <c r="C878" s="415" t="s">
        <v>768</v>
      </c>
      <c r="D878" s="415"/>
      <c r="E878" s="415"/>
      <c r="F878" s="415"/>
      <c r="G878" s="415"/>
      <c r="H878" s="415"/>
      <c r="I878" s="415"/>
      <c r="J878" s="416" t="s">
        <v>715</v>
      </c>
      <c r="K878" s="417"/>
      <c r="L878" s="417"/>
      <c r="M878" s="417"/>
      <c r="N878" s="417"/>
      <c r="O878" s="417"/>
      <c r="P878" s="421" t="s">
        <v>787</v>
      </c>
      <c r="Q878" s="317"/>
      <c r="R878" s="317"/>
      <c r="S878" s="317"/>
      <c r="T878" s="317"/>
      <c r="U878" s="317"/>
      <c r="V878" s="317"/>
      <c r="W878" s="317"/>
      <c r="X878" s="317"/>
      <c r="Y878" s="318">
        <v>119</v>
      </c>
      <c r="Z878" s="319"/>
      <c r="AA878" s="319"/>
      <c r="AB878" s="320"/>
      <c r="AC878" s="322" t="s">
        <v>373</v>
      </c>
      <c r="AD878" s="323"/>
      <c r="AE878" s="323"/>
      <c r="AF878" s="323"/>
      <c r="AG878" s="323"/>
      <c r="AH878" s="418" t="s">
        <v>715</v>
      </c>
      <c r="AI878" s="419"/>
      <c r="AJ878" s="419"/>
      <c r="AK878" s="419"/>
      <c r="AL878" s="326" t="s">
        <v>715</v>
      </c>
      <c r="AM878" s="327"/>
      <c r="AN878" s="327"/>
      <c r="AO878" s="328"/>
      <c r="AP878" s="321" t="s">
        <v>715</v>
      </c>
      <c r="AQ878" s="321"/>
      <c r="AR878" s="321"/>
      <c r="AS878" s="321"/>
      <c r="AT878" s="321"/>
      <c r="AU878" s="321"/>
      <c r="AV878" s="321"/>
      <c r="AW878" s="321"/>
      <c r="AX878" s="321"/>
      <c r="AY878">
        <f t="shared" si="118"/>
        <v>1</v>
      </c>
    </row>
    <row r="879" spans="1:51" ht="30" customHeight="1" x14ac:dyDescent="0.15">
      <c r="A879" s="401">
        <v>2</v>
      </c>
      <c r="B879" s="401">
        <v>1</v>
      </c>
      <c r="C879" s="420" t="s">
        <v>788</v>
      </c>
      <c r="D879" s="415"/>
      <c r="E879" s="415"/>
      <c r="F879" s="415"/>
      <c r="G879" s="415"/>
      <c r="H879" s="415"/>
      <c r="I879" s="415"/>
      <c r="J879" s="416" t="s">
        <v>715</v>
      </c>
      <c r="K879" s="417"/>
      <c r="L879" s="417"/>
      <c r="M879" s="417"/>
      <c r="N879" s="417"/>
      <c r="O879" s="417"/>
      <c r="P879" s="421" t="s">
        <v>784</v>
      </c>
      <c r="Q879" s="317"/>
      <c r="R879" s="317"/>
      <c r="S879" s="317"/>
      <c r="T879" s="317"/>
      <c r="U879" s="317"/>
      <c r="V879" s="317"/>
      <c r="W879" s="317"/>
      <c r="X879" s="317"/>
      <c r="Y879" s="318">
        <v>32</v>
      </c>
      <c r="Z879" s="319"/>
      <c r="AA879" s="319"/>
      <c r="AB879" s="320"/>
      <c r="AC879" s="322" t="s">
        <v>375</v>
      </c>
      <c r="AD879" s="323"/>
      <c r="AE879" s="323"/>
      <c r="AF879" s="323"/>
      <c r="AG879" s="323"/>
      <c r="AH879" s="418" t="s">
        <v>715</v>
      </c>
      <c r="AI879" s="419"/>
      <c r="AJ879" s="419"/>
      <c r="AK879" s="419"/>
      <c r="AL879" s="326" t="s">
        <v>715</v>
      </c>
      <c r="AM879" s="327"/>
      <c r="AN879" s="327"/>
      <c r="AO879" s="328"/>
      <c r="AP879" s="321" t="s">
        <v>715</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8" customHeight="1" x14ac:dyDescent="0.15">
      <c r="A911" s="401">
        <v>1</v>
      </c>
      <c r="B911" s="401">
        <v>1</v>
      </c>
      <c r="C911" s="420" t="s">
        <v>789</v>
      </c>
      <c r="D911" s="415"/>
      <c r="E911" s="415"/>
      <c r="F911" s="415"/>
      <c r="G911" s="415"/>
      <c r="H911" s="415"/>
      <c r="I911" s="415"/>
      <c r="J911" s="416">
        <v>6010001044155</v>
      </c>
      <c r="K911" s="417"/>
      <c r="L911" s="417"/>
      <c r="M911" s="417"/>
      <c r="N911" s="417"/>
      <c r="O911" s="417"/>
      <c r="P911" s="421" t="s">
        <v>781</v>
      </c>
      <c r="Q911" s="317"/>
      <c r="R911" s="317"/>
      <c r="S911" s="317"/>
      <c r="T911" s="317"/>
      <c r="U911" s="317"/>
      <c r="V911" s="317"/>
      <c r="W911" s="317"/>
      <c r="X911" s="317"/>
      <c r="Y911" s="318">
        <v>51</v>
      </c>
      <c r="Z911" s="319"/>
      <c r="AA911" s="319"/>
      <c r="AB911" s="320"/>
      <c r="AC911" s="322" t="s">
        <v>769</v>
      </c>
      <c r="AD911" s="323"/>
      <c r="AE911" s="323"/>
      <c r="AF911" s="323"/>
      <c r="AG911" s="323"/>
      <c r="AH911" s="418">
        <v>4</v>
      </c>
      <c r="AI911" s="419"/>
      <c r="AJ911" s="419"/>
      <c r="AK911" s="419"/>
      <c r="AL911" s="326" t="s">
        <v>715</v>
      </c>
      <c r="AM911" s="327"/>
      <c r="AN911" s="327"/>
      <c r="AO911" s="328"/>
      <c r="AP911" s="321" t="s">
        <v>715</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50.25" customHeight="1" x14ac:dyDescent="0.15">
      <c r="A944" s="401">
        <v>1</v>
      </c>
      <c r="B944" s="401">
        <v>1</v>
      </c>
      <c r="C944" s="420" t="s">
        <v>790</v>
      </c>
      <c r="D944" s="415"/>
      <c r="E944" s="415"/>
      <c r="F944" s="415"/>
      <c r="G944" s="415"/>
      <c r="H944" s="415"/>
      <c r="I944" s="415"/>
      <c r="J944" s="416">
        <v>1210001001082</v>
      </c>
      <c r="K944" s="417"/>
      <c r="L944" s="417"/>
      <c r="M944" s="417"/>
      <c r="N944" s="417"/>
      <c r="O944" s="417"/>
      <c r="P944" s="421" t="s">
        <v>782</v>
      </c>
      <c r="Q944" s="317"/>
      <c r="R944" s="317"/>
      <c r="S944" s="317"/>
      <c r="T944" s="317"/>
      <c r="U944" s="317"/>
      <c r="V944" s="317"/>
      <c r="W944" s="317"/>
      <c r="X944" s="317"/>
      <c r="Y944" s="318">
        <v>13</v>
      </c>
      <c r="Z944" s="319"/>
      <c r="AA944" s="319"/>
      <c r="AB944" s="320"/>
      <c r="AC944" s="322" t="s">
        <v>769</v>
      </c>
      <c r="AD944" s="323"/>
      <c r="AE944" s="323"/>
      <c r="AF944" s="323"/>
      <c r="AG944" s="323"/>
      <c r="AH944" s="418">
        <v>1</v>
      </c>
      <c r="AI944" s="419"/>
      <c r="AJ944" s="419"/>
      <c r="AK944" s="419"/>
      <c r="AL944" s="326" t="s">
        <v>715</v>
      </c>
      <c r="AM944" s="327"/>
      <c r="AN944" s="327"/>
      <c r="AO944" s="328"/>
      <c r="AP944" s="321" t="s">
        <v>715</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3" customHeight="1" x14ac:dyDescent="0.15">
      <c r="A977" s="401">
        <v>1</v>
      </c>
      <c r="B977" s="401">
        <v>1</v>
      </c>
      <c r="C977" s="420" t="s">
        <v>791</v>
      </c>
      <c r="D977" s="415"/>
      <c r="E977" s="415"/>
      <c r="F977" s="415"/>
      <c r="G977" s="415"/>
      <c r="H977" s="415"/>
      <c r="I977" s="415"/>
      <c r="J977" s="416">
        <v>2010001027031</v>
      </c>
      <c r="K977" s="417"/>
      <c r="L977" s="417"/>
      <c r="M977" s="417"/>
      <c r="N977" s="417"/>
      <c r="O977" s="417"/>
      <c r="P977" s="421" t="s">
        <v>783</v>
      </c>
      <c r="Q977" s="317"/>
      <c r="R977" s="317"/>
      <c r="S977" s="317"/>
      <c r="T977" s="317"/>
      <c r="U977" s="317"/>
      <c r="V977" s="317"/>
      <c r="W977" s="317"/>
      <c r="X977" s="317"/>
      <c r="Y977" s="318">
        <v>10</v>
      </c>
      <c r="Z977" s="319"/>
      <c r="AA977" s="319"/>
      <c r="AB977" s="320"/>
      <c r="AC977" s="322" t="s">
        <v>769</v>
      </c>
      <c r="AD977" s="323"/>
      <c r="AE977" s="323"/>
      <c r="AF977" s="323"/>
      <c r="AG977" s="323"/>
      <c r="AH977" s="418">
        <v>1</v>
      </c>
      <c r="AI977" s="419"/>
      <c r="AJ977" s="419"/>
      <c r="AK977" s="419"/>
      <c r="AL977" s="326" t="s">
        <v>715</v>
      </c>
      <c r="AM977" s="327"/>
      <c r="AN977" s="327"/>
      <c r="AO977" s="328"/>
      <c r="AP977" s="321" t="s">
        <v>715</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59.25" customHeight="1" x14ac:dyDescent="0.15">
      <c r="A1010" s="401">
        <v>1</v>
      </c>
      <c r="B1010" s="401">
        <v>1</v>
      </c>
      <c r="C1010" s="420" t="s">
        <v>792</v>
      </c>
      <c r="D1010" s="415"/>
      <c r="E1010" s="415"/>
      <c r="F1010" s="415"/>
      <c r="G1010" s="415"/>
      <c r="H1010" s="415"/>
      <c r="I1010" s="415"/>
      <c r="J1010" s="416">
        <v>6180005007562</v>
      </c>
      <c r="K1010" s="417"/>
      <c r="L1010" s="417"/>
      <c r="M1010" s="417"/>
      <c r="N1010" s="417"/>
      <c r="O1010" s="417"/>
      <c r="P1010" s="421" t="s">
        <v>785</v>
      </c>
      <c r="Q1010" s="317"/>
      <c r="R1010" s="317"/>
      <c r="S1010" s="317"/>
      <c r="T1010" s="317"/>
      <c r="U1010" s="317"/>
      <c r="V1010" s="317"/>
      <c r="W1010" s="317"/>
      <c r="X1010" s="317"/>
      <c r="Y1010" s="318">
        <v>0.9</v>
      </c>
      <c r="Z1010" s="319"/>
      <c r="AA1010" s="319"/>
      <c r="AB1010" s="320"/>
      <c r="AC1010" s="322" t="s">
        <v>374</v>
      </c>
      <c r="AD1010" s="323"/>
      <c r="AE1010" s="323"/>
      <c r="AF1010" s="323"/>
      <c r="AG1010" s="323"/>
      <c r="AH1010" s="418" t="s">
        <v>793</v>
      </c>
      <c r="AI1010" s="419"/>
      <c r="AJ1010" s="419"/>
      <c r="AK1010" s="419"/>
      <c r="AL1010" s="326" t="s">
        <v>715</v>
      </c>
      <c r="AM1010" s="327"/>
      <c r="AN1010" s="327"/>
      <c r="AO1010" s="328"/>
      <c r="AP1010" s="321" t="s">
        <v>715</v>
      </c>
      <c r="AQ1010" s="321"/>
      <c r="AR1010" s="321"/>
      <c r="AS1010" s="321"/>
      <c r="AT1010" s="321"/>
      <c r="AU1010" s="321"/>
      <c r="AV1010" s="321"/>
      <c r="AW1010" s="321"/>
      <c r="AX1010" s="321"/>
      <c r="AY1010">
        <f t="shared" si="122"/>
        <v>1</v>
      </c>
    </row>
    <row r="1011" spans="1:51" ht="59.25" customHeight="1" x14ac:dyDescent="0.15">
      <c r="A1011" s="401">
        <v>2</v>
      </c>
      <c r="B1011" s="401">
        <v>1</v>
      </c>
      <c r="C1011" s="420" t="s">
        <v>794</v>
      </c>
      <c r="D1011" s="415"/>
      <c r="E1011" s="415"/>
      <c r="F1011" s="415"/>
      <c r="G1011" s="415"/>
      <c r="H1011" s="415"/>
      <c r="I1011" s="415"/>
      <c r="J1011" s="416">
        <v>6180005007562</v>
      </c>
      <c r="K1011" s="417"/>
      <c r="L1011" s="417"/>
      <c r="M1011" s="417"/>
      <c r="N1011" s="417"/>
      <c r="O1011" s="417"/>
      <c r="P1011" s="421" t="s">
        <v>795</v>
      </c>
      <c r="Q1011" s="317"/>
      <c r="R1011" s="317"/>
      <c r="S1011" s="317"/>
      <c r="T1011" s="317"/>
      <c r="U1011" s="317"/>
      <c r="V1011" s="317"/>
      <c r="W1011" s="317"/>
      <c r="X1011" s="317"/>
      <c r="Y1011" s="318">
        <v>0.8</v>
      </c>
      <c r="Z1011" s="319"/>
      <c r="AA1011" s="319"/>
      <c r="AB1011" s="320"/>
      <c r="AC1011" s="322" t="s">
        <v>374</v>
      </c>
      <c r="AD1011" s="323"/>
      <c r="AE1011" s="323"/>
      <c r="AF1011" s="323"/>
      <c r="AG1011" s="323"/>
      <c r="AH1011" s="418" t="s">
        <v>793</v>
      </c>
      <c r="AI1011" s="419"/>
      <c r="AJ1011" s="419"/>
      <c r="AK1011" s="419"/>
      <c r="AL1011" s="326" t="s">
        <v>793</v>
      </c>
      <c r="AM1011" s="327"/>
      <c r="AN1011" s="327"/>
      <c r="AO1011" s="328"/>
      <c r="AP1011" s="321" t="s">
        <v>793</v>
      </c>
      <c r="AQ1011" s="321"/>
      <c r="AR1011" s="321"/>
      <c r="AS1011" s="321"/>
      <c r="AT1011" s="321"/>
      <c r="AU1011" s="321"/>
      <c r="AV1011" s="321"/>
      <c r="AW1011" s="321"/>
      <c r="AX1011" s="321"/>
      <c r="AY1011">
        <f>COUNTA($C$1011)</f>
        <v>1</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325</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340</v>
      </c>
      <c r="AM1106" s="952"/>
      <c r="AN1106" s="952"/>
      <c r="AO1106" s="76"/>
      <c r="AP1106" s="66"/>
      <c r="AQ1106" s="66"/>
      <c r="AR1106" s="66"/>
      <c r="AS1106" s="66"/>
      <c r="AT1106" s="66"/>
      <c r="AU1106" s="66"/>
      <c r="AV1106" s="66"/>
      <c r="AW1106" s="66"/>
      <c r="AX1106" s="67"/>
      <c r="AY1106">
        <f>COUNTIF($AO$1106,"☑")</f>
        <v>0</v>
      </c>
    </row>
    <row r="1107" spans="1:51" ht="82.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326</v>
      </c>
      <c r="AQ1109" s="423"/>
      <c r="AR1109" s="423"/>
      <c r="AS1109" s="423"/>
      <c r="AT1109" s="423"/>
      <c r="AU1109" s="423"/>
      <c r="AV1109" s="423"/>
      <c r="AW1109" s="423"/>
      <c r="AX1109" s="423"/>
    </row>
    <row r="1110" spans="1:51" ht="44.25" customHeight="1" x14ac:dyDescent="0.15">
      <c r="A1110" s="401">
        <v>1</v>
      </c>
      <c r="B1110" s="401">
        <v>1</v>
      </c>
      <c r="C1110" s="887" t="s">
        <v>770</v>
      </c>
      <c r="D1110" s="887"/>
      <c r="E1110" s="886" t="s">
        <v>768</v>
      </c>
      <c r="F1110" s="886"/>
      <c r="G1110" s="886"/>
      <c r="H1110" s="886"/>
      <c r="I1110" s="886"/>
      <c r="J1110" s="416" t="s">
        <v>771</v>
      </c>
      <c r="K1110" s="417"/>
      <c r="L1110" s="417"/>
      <c r="M1110" s="417"/>
      <c r="N1110" s="417"/>
      <c r="O1110" s="417"/>
      <c r="P1110" s="421" t="s">
        <v>784</v>
      </c>
      <c r="Q1110" s="317"/>
      <c r="R1110" s="317"/>
      <c r="S1110" s="317"/>
      <c r="T1110" s="317"/>
      <c r="U1110" s="317"/>
      <c r="V1110" s="317"/>
      <c r="W1110" s="317"/>
      <c r="X1110" s="317"/>
      <c r="Y1110" s="318">
        <v>85</v>
      </c>
      <c r="Z1110" s="319"/>
      <c r="AA1110" s="319"/>
      <c r="AB1110" s="320"/>
      <c r="AC1110" s="322" t="s">
        <v>375</v>
      </c>
      <c r="AD1110" s="323"/>
      <c r="AE1110" s="323"/>
      <c r="AF1110" s="323"/>
      <c r="AG1110" s="323"/>
      <c r="AH1110" s="324" t="s">
        <v>715</v>
      </c>
      <c r="AI1110" s="325"/>
      <c r="AJ1110" s="325"/>
      <c r="AK1110" s="325"/>
      <c r="AL1110" s="326" t="s">
        <v>715</v>
      </c>
      <c r="AM1110" s="327"/>
      <c r="AN1110" s="327"/>
      <c r="AO1110" s="328"/>
      <c r="AP1110" s="321" t="s">
        <v>715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483" max="49" man="1"/>
    <brk id="735" max="49" man="1"/>
    <brk id="786" max="49" man="1"/>
    <brk id="100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補助</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D18" sqref="BD1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345</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345</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345</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345</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345</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345</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345</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345</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345</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345</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362</v>
      </c>
      <c r="H2" s="436"/>
      <c r="I2" s="436"/>
      <c r="J2" s="436"/>
      <c r="K2" s="436"/>
      <c r="L2" s="436"/>
      <c r="M2" s="436"/>
      <c r="N2" s="436"/>
      <c r="O2" s="436"/>
      <c r="P2" s="436"/>
      <c r="Q2" s="436"/>
      <c r="R2" s="436"/>
      <c r="S2" s="436"/>
      <c r="T2" s="436"/>
      <c r="U2" s="436"/>
      <c r="V2" s="436"/>
      <c r="W2" s="436"/>
      <c r="X2" s="436"/>
      <c r="Y2" s="436"/>
      <c r="Z2" s="436"/>
      <c r="AA2" s="436"/>
      <c r="AB2" s="437"/>
      <c r="AC2" s="435" t="s">
        <v>364</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2021-06-02T05:49:15Z</cp:lastPrinted>
  <dcterms:created xsi:type="dcterms:W3CDTF">2012-03-13T00:50:25Z</dcterms:created>
  <dcterms:modified xsi:type="dcterms:W3CDTF">2021-06-02T06:15:22Z</dcterms:modified>
</cp:coreProperties>
</file>