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<sst xmlns="http://schemas.openxmlformats.org/spreadsheetml/2006/main" count="3163" uniqueCount="785">
  <si>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</si>
  <si>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</si>
  <si>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</si>
  <si>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</si>
  <si>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</si>
  <si>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</si>
  <si>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</si>
  <si>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</si>
  <si>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</si>
  <si>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</si>
  <si>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</si>
  <si>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</si>
  <si>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</si>
  <si>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</si>
  <si>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</si>
  <si>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</si>
  <si>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</si>
  <si>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</si>
  <si>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</si>
  <si>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</si>
  <si>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</si>
  <si>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</si>
  <si>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</si>
  <si>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</si>
  <si>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</si>
  <si>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</si>
  <si>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</si>
  <si>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</si>
  <si>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</si>
  <si>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</si>
  <si>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</si>
  <si>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</si>
  <si>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</si>
  <si>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</si>
  <si>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</si>
  <si>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</si>
  <si>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</si>
  <si>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</si>
  <si>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</si>
  <si>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</si>
  <si>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</si>
  <si>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</si>
  <si>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</si>
  <si>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</si>
  <si>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</si>
  <si>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</si>
  <si>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</si>
  <si>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</si>
  <si>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</si>
  <si>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</si>
  <si>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</si>
  <si>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</si>
  <si>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</si>
  <si>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</si>
  <si>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</si>
  <si>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</si>
  <si>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</si>
  <si>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</si>
  <si>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</si>
  <si>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</si>
  <si>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</si>
  <si>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</si>
  <si>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</si>
  <si>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</si>
  <si>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</si>
  <si>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</si>
  <si>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</si>
  <si>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</si>
  <si>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</si>
  <si>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</si>
  <si>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</si>
  <si>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</si>
  <si>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</si>
  <si>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</si>
  <si>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</si>
  <si>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</si>
  <si>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</si>
  <si>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</si>
  <si>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</si>
  <si>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</si>
  <si>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</si>
  <si>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</si>
  <si>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</si>
  <si>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</si>
  <si>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</si>
  <si>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</si>
  <si>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</si>
  <si>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</si>
  <si>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</si>
  <si>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</si>
  <si>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</si>
  <si>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</si>
  <si>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</si>
  <si>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</si>
  <si>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</si>
  <si>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</si>
  <si>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</si>
  <si>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</si>
  <si>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</si>
  <si>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</si>
  <si>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</si>
  <si>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</si>
  <si>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</si>
  <si>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</si>
  <si>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</si>
  <si>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</si>
  <si>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</si>
  <si>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</si>
  <si>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</si>
  <si>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</si>
  <si>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</si>
  <si>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</si>
  <si>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</si>
  <si>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</si>
  <si>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</si>
  <si>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</si>
  <si>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</si>
  <si>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</si>
  <si>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</si>
  <si>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</si>
  <si>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</si>
  <si>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</si>
  <si>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</si>
  <si>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</si>
  <si>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</si>
  <si>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</si>
  <si>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</si>
  <si>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</si>
  <si>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</si>
  <si>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</si>
  <si>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</si>
  <si>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</si>
  <si>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</si>
  <si>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</si>
  <si>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</si>
  <si>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</si>
  <si>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</si>
  <si>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</si>
  <si>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</si>
  <si>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</si>
  <si>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</si>
  <si>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</si>
  <si>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</si>
  <si>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</si>
  <si>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</si>
  <si>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</si>
  <si>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</si>
  <si>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</si>
  <si>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</si>
  <si>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</si>
  <si>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</si>
  <si>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</si>
  <si>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</si>
  <si>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</si>
  <si>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</si>
  <si>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</si>
  <si>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</si>
  <si>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</si>
  <si>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</si>
  <si>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</si>
  <si>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</si>
  <si>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</si>
  <si>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</si>
  <si>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</si>
  <si>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</si>
  <si>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</si>
  <si>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</si>
  <si>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</si>
  <si>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</si>
  <si>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</si>
  <si>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</si>
  <si>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</si>
  <si>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</si>
  <si>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</si>
  <si>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</si>
  <si>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</si>
  <si>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</si>
  <si>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</si>
  <si>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</si>
  <si>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</si>
  <si>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</si>
  <si>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</si>
  <si>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</si>
  <si>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</si>
  <si>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</si>
  <si>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</si>
  <si>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</si>
  <si>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</si>
  <si>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</si>
  <si>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</si>
  <si>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</si>
  <si>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</si>
  <si>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</si>
  <si>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</si>
  <si>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</si>
  <si>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</si>
  <si>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</si>
  <si>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</si>
  <si>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</si>
  <si>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</si>
  <si>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</si>
  <si>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</si>
  <si>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</si>
  <si>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</si>
  <si>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</si>
  <si>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</si>
  <si>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</si>
  <si>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</si>
  <si>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</si>
  <si>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</si>
  <si>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</si>
  <si>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</si>
  <si>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</si>
  <si>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</si>
  <si>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</si>
  <si>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</si>
  <si>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</si>
  <si>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</si>
  <si>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</si>
  <si>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</si>
  <si>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</si>
  <si>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</si>
  <si>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</si>
  <si>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</si>
  <si>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</si>
  <si>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</si>
  <si>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</si>
  <si>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</si>
  <si>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</si>
  <si>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</si>
  <si>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</si>
  <si>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</si>
  <si>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</si>
  <si>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</si>
  <si>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</si>
  <si>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</si>
  <si>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</si>
  <si>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</si>
  <si>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</si>
  <si>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</si>
  <si>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</si>
  <si>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</si>
  <si>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</si>
  <si>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</si>
  <si>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</si>
  <si>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</si>
  <si>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</si>
  <si>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</si>
  <si>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</si>
  <si>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</si>
  <si>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</si>
  <si>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</si>
  <si>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</si>
  <si>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</si>
  <si>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</si>
  <si>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</si>
  <si>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</si>
  <si>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</si>
  <si>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</si>
  <si>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</si>
  <si>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</si>
  <si>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</si>
  <si>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</si>
  <si>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</si>
  <si>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</si>
  <si>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</si>
  <si>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</si>
  <si>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</si>
  <si>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</si>
  <si>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</si>
  <si>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</si>
  <si>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</si>
  <si>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</si>
  <si>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</si>
  <si>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</si>
  <si>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</si>
  <si>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</si>
  <si>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</si>
  <si>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</si>
  <si>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</si>
  <si>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</si>
  <si>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</si>
  <si>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</si>
  <si>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</si>
  <si>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</si>
  <si>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</si>
  <si>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</si>
  <si>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</si>
  <si>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</si>
  <si>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</si>
  <si>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</si>
  <si>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</si>
  <si>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</si>
  <si>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</si>
  <si>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</si>
  <si>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</si>
  <si>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</si>
  <si>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</si>
  <si>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</si>
  <si>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</si>
  <si>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</si>
  <si>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</si>
  <si>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</si>
  <si>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</si>
  <si>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</si>
  <si>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</si>
  <si>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</si>
  <si>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</si>
  <si>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</si>
  <si>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</si>
  <si>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</si>
  <si>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</si>
  <si>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</si>
  <si>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</si>
  <si>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</si>
  <si>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</si>
  <si>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</si>
  <si>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</si>
  <si>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</si>
  <si>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</si>
  <si>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</si>
  <si>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</si>
  <si>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</si>
  <si>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</si>
  <si>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</si>
  <si>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</si>
  <si>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</si>
  <si>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</si>
  <si>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</si>
  <si>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</si>
  <si>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</si>
  <si>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</si>
  <si>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</si>
  <si>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</si>
  <si>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</si>
  <si>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</si>
  <si>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</si>
  <si>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</si>
  <si>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</si>
  <si>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</si>
  <si>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</si>
  <si>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</si>
  <si>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</si>
  <si>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</si>
  <si>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</si>
  <si>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</si>
  <si>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</si>
  <si>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</si>
  <si>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</si>
  <si>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</si>
  <si>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</si>
  <si>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</si>
  <si>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</si>
  <si>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</si>
  <si>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</si>
  <si>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</si>
  <si>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</si>
  <si>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</si>
  <si>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</si>
  <si>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</si>
  <si>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</si>
  <si>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</si>
  <si>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</si>
  <si>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</si>
  <si>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</si>
  <si>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</si>
  <si>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</si>
  <si>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</si>
  <si>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</si>
  <si>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</si>
  <si>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</si>
  <si>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</si>
  <si>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</si>
  <si>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</si>
  <si>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</si>
  <si>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</si>
  <si>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</si>
  <si>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</si>
  <si>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</si>
  <si>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</si>
  <si>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</si>
  <si>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</si>
  <si>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</si>
  <si>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</si>
  <si>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</si>
  <si>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</si>
  <si>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</si>
  <si>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</si>
  <si>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</si>
  <si>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</si>
  <si>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</si>
  <si>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</si>
  <si>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</si>
  <si>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</si>
  <si>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</si>
  <si>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</si>
  <si>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</si>
  <si>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</si>
  <si>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</si>
  <si>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</si>
  <si>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</si>
  <si>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</si>
  <si>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</si>
  <si>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</si>
  <si>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</si>
  <si>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</si>
  <si>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</si>
  <si>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</si>
  <si>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</si>
  <si>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</si>
  <si>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</si>
  <si>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</si>
  <si>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</si>
  <si>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</si>
  <si>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</si>
  <si>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</si>
  <si>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</si>
  <si>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</si>
  <si>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</si>
  <si>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</si>
  <si>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</si>
  <si>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</si>
  <si>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</si>
  <si>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</si>
  <si>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</si>
  <si>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</si>
  <si>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</si>
  <si>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</si>
  <si>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</si>
  <si>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</si>
  <si>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</si>
  <si>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</si>
  <si>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</si>
  <si>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</si>
  <si>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</si>
  <si>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</si>
  <si>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</si>
  <si>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</si>
  <si>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</si>
  <si>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</si>
  <si>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</si>
  <si>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</si>
  <si>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</si>
  <si>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</si>
  <si>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</si>
  <si>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</si>
  <si>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</si>
  <si>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</si>
  <si>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</si>
  <si>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</si>
  <si>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</si>
  <si>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</si>
  <si>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</si>
  <si>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</si>
  <si>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</si>
  <si>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</si>
  <si>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</si>
  <si>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</si>
  <si>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</si>
  <si>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</si>
  <si>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</si>
  <si>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</si>
  <si>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</si>
  <si>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</si>
  <si>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</si>
  <si>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</si>
  <si>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</si>
  <si>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</si>
  <si>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</si>
  <si>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</si>
  <si>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</si>
  <si>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</si>
  <si>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</si>
  <si>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</si>
  <si>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</si>
  <si>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</si>
  <si>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</si>
  <si>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</si>
  <si>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</si>
  <si>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</si>
  <si>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</si>
  <si>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</si>
  <si>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</si>
  <si>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</si>
  <si>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</si>
  <si>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</si>
  <si>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</si>
  <si>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</si>
  <si>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</si>
  <si>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</si>
  <si>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</si>
  <si>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</si>
  <si>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</si>
  <si>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</si>
  <si>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</si>
  <si>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</si>
  <si>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</si>
  <si>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</si>
  <si>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</si>
  <si>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</si>
  <si>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</si>
  <si>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</si>
  <si>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</si>
  <si>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</si>
  <si>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</si>
  <si>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</si>
  <si>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</si>
  <si>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</si>
  <si>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</si>
  <si>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</si>
  <si>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</si>
  <si>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</si>
  <si>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</si>
  <si>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</si>
  <si>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</si>
  <si>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</si>
  <si>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</si>
  <si>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</si>
  <si>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</si>
  <si>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</si>
  <si>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</si>
  <si>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</si>
  <si>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</si>
  <si>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</si>
  <si>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</si>
  <si>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</si>
  <si>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</si>
  <si>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</si>
  <si>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</si>
  <si>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</si>
  <si>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</si>
  <si>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</si>
  <si>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</si>
  <si>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</si>
  <si>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</si>
  <si>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</si>
  <si>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</si>
  <si>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</si>
  <si>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</si>
  <si>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</si>
  <si>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</si>
  <si>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</si>
  <si>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</si>
  <si>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</si>
  <si>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</si>
  <si>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</si>
  <si>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</si>
  <si>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</si>
  <si>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</si>
  <si>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</si>
  <si>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</si>
  <si>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</si>
  <si>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</si>
  <si>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</si>
  <si>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</si>
  <si>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</si>
  <si>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</si>
  <si>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</si>
  <si>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</si>
  <si>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</si>
  <si>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</si>
  <si>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</si>
  <si>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</si>
  <si>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</si>
  <si>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</si>
  <si>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</si>
  <si>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</si>
  <si>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</si>
  <si>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</si>
  <si>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</si>
  <si>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</si>
  <si>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</si>
  <si>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</si>
  <si>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</si>
  <si>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</si>
  <si>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</si>
  <si>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</si>
  <si>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</si>
  <si>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</si>
  <si>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</si>
  <si>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</si>
  <si>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</si>
  <si>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</si>
  <si>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</si>
  <si>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</si>
  <si>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</si>
  <si>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</si>
  <si>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</si>
  <si>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</si>
  <si>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</si>
  <si>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</si>
  <si>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</si>
  <si>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</si>
  <si>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</si>
  <si>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</si>
  <si>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</si>
  <si>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</si>
  <si>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</si>
  <si>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</si>
  <si>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</si>
  <si>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</si>
  <si>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</si>
  <si>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</si>
  <si>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</si>
  <si>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</si>
  <si>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</si>
  <si>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</si>
  <si>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</si>
  <si>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</si>
  <si>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</si>
  <si>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</si>
  <si>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</si>
  <si>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</si>
  <si>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</si>
  <si>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</si>
  <si>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</si>
  <si>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</si>
  <si>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</si>
  <si>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</si>
  <si>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</si>
  <si>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</si>
  <si>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</si>
  <si>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</si>
  <si>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</si>
  <si>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</si>
  <si>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</si>
  <si>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</si>
  <si>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</si>
  <si>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</si>
  <si>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</si>
  <si>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</si>
  <si>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</si>
  <si>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</si>
  <si>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</si>
  <si>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</si>
  <si>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</si>
  <si>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</si>
  <si>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</si>
  <si>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</si>
  <si>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</si>
  <si>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</si>
  <si>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</si>
  <si>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</si>
  <si>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</si>
  <si>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</si>
  <si>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</si>
  <si>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</si>
  <si>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</si>
  <si>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</si>
  <si>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</si>
  <si>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</si>
  <si>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</si>
  <si>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</si>
  <si>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</si>
  <si>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</si>
  <si>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</si>
  <si>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</si>
  <si>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</si>
  <si>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</si>
  <si>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</si>
  <si>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</si>
  <si>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</si>
  <si>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</si>
  <si>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</si>
  <si>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</si>
  <si>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</si>
  <si>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</si>
  <si>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</si>
  <si>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</si>
  <si>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</si>
  <si>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</si>
  <si>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</si>
  <si>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</si>
  <si>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</si>
  <si>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</si>
  <si>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</si>
  <si>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</si>
  <si>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</si>
  <si>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</si>
  <si>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</si>
  <si>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</si>
  <si>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</si>
  <si>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</si>
  <si>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</si>
  <si>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</si>
  <si>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</si>
  <si>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</si>
  <si>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</si>
  <si>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</si>
  <si>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</si>
  <si>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</si>
  <si>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</si>
  <si>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</si>
  <si>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</si>
  <si>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</si>
  <si>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</si>
  <si>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</si>
  <si>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</si>
  <si>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</si>
  <si>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</si>
  <si>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</si>
  <si>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</si>
  <si>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</si>
  <si>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</si>
  <si>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</si>
  <si>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</si>
  <si>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</si>
  <si>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</si>
  <si>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</si>
  <si>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</si>
  <si>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</si>
  <si>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</si>
  <si>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　島田　陽子</t>
  </si>
  <si>
    <t>令和元年度</t>
  </si>
  <si>
    <t>令和5年度</t>
  </si>
  <si>
    <t>看護課</t>
  </si>
  <si>
    <t>-</t>
  </si>
  <si>
    <t>看護業務の効率化や生産性の向上、看護サービスの質の向上等に資する医療機関の取組を募集し、選考委員会を設置して汎用性が高く効果のある取組や先進的な取組を選定するとともに、そうした取組を行う医療機関を表彰し、取組を周知する。先進的な取組の選定にあたっては、選考委員会を設置し、評価指標に従い選定するとともに、取組事例の内容についての動画を厚労省HPで公開する。
また、令和２年度以降は，前年度に表彰された取組を他の医療機関において試行し、その取組のプロセスと結果を厚労省へ報告する。報告された内容は、厚労省HPで公表する。</t>
  </si>
  <si>
    <t>医療施設運営費等補助金</t>
  </si>
  <si>
    <t>表彰及び公表により周知する先進事例延べ40例以上</t>
  </si>
  <si>
    <t>表彰及び公表事例数
（延べ事例数）</t>
  </si>
  <si>
    <t>事業実施団体からの事業計画所及び実績報告書</t>
  </si>
  <si>
    <t>事業実施委員会の開催</t>
  </si>
  <si>
    <t>回</t>
  </si>
  <si>
    <t>周知のための動画・事例公開（公表事例数）</t>
  </si>
  <si>
    <t>件</t>
  </si>
  <si>
    <t>単位当たりコスト=X／Y
Ｘ：補助実績額　Ｙ：表彰及び公表事例数（延べ数）　　　　　　　</t>
    <phoneticPr fontId="5"/>
  </si>
  <si>
    <t>千円</t>
  </si>
  <si>
    <t>　　X千円/Y件数</t>
    <phoneticPr fontId="5"/>
  </si>
  <si>
    <t>－</t>
  </si>
  <si>
    <t>施策大目標１　地域において必要な医療を提供できる体制を整備すること</t>
  </si>
  <si>
    <t>日常生活圏の中で良質かつ適切な医療が効率的に提供できる体制を整備すること（施策目標Ⅰ－１－１）</t>
  </si>
  <si>
    <t>看護業務の効率化に資する先進的取組の事例数（延べ数)</t>
  </si>
  <si>
    <t>看護業務の効率化に資する先進的事例を元に施行された取組事例数（延べ数）</t>
  </si>
  <si>
    <t>新31-0014</t>
  </si>
  <si>
    <t>新31</t>
  </si>
  <si>
    <t>○</t>
  </si>
  <si>
    <t>26,821/10</t>
    <phoneticPr fontId="5"/>
  </si>
  <si>
    <t>看護業務効率化先進事例収集・周知事業</t>
    <phoneticPr fontId="5"/>
  </si>
  <si>
    <t>「経済財政運営と改革の基本方針2018」（平成30年6月15日閣議決定）において、「人手不足の中でのサービス確保に向けた医療・介護等の分野における生産性向上を図るための取組を進める」とされたことを踏まえ、医療機関における看護業務の効率化や生産性の向上、看護サービスの質の向上等に資する取組の普及・促進を図ることを目的とする。</t>
    <phoneticPr fontId="5"/>
  </si>
  <si>
    <t>A.公益社団法人日本看護協会</t>
    <phoneticPr fontId="5"/>
  </si>
  <si>
    <t>人件費</t>
    <rPh sb="0" eb="3">
      <t>ジンケンヒ</t>
    </rPh>
    <phoneticPr fontId="5"/>
  </si>
  <si>
    <t>派遣職員の賃金</t>
    <rPh sb="0" eb="2">
      <t>ハケン</t>
    </rPh>
    <rPh sb="2" eb="4">
      <t>ショクイン</t>
    </rPh>
    <rPh sb="5" eb="7">
      <t>チンギン</t>
    </rPh>
    <phoneticPr fontId="5"/>
  </si>
  <si>
    <t>諸謝金</t>
    <rPh sb="0" eb="1">
      <t>ショ</t>
    </rPh>
    <rPh sb="1" eb="3">
      <t>シャキン</t>
    </rPh>
    <phoneticPr fontId="5"/>
  </si>
  <si>
    <t>委員会諸謝金</t>
    <rPh sb="0" eb="3">
      <t>イインカイ</t>
    </rPh>
    <rPh sb="3" eb="4">
      <t>ショ</t>
    </rPh>
    <rPh sb="4" eb="6">
      <t>シャキン</t>
    </rPh>
    <phoneticPr fontId="5"/>
  </si>
  <si>
    <t>委託費</t>
    <rPh sb="0" eb="3">
      <t>イタクヒ</t>
    </rPh>
    <phoneticPr fontId="5"/>
  </si>
  <si>
    <t>動画・事例集の作成に係る委託費</t>
    <rPh sb="0" eb="2">
      <t>ドウガ</t>
    </rPh>
    <rPh sb="3" eb="6">
      <t>ジレイシュウ</t>
    </rPh>
    <rPh sb="7" eb="9">
      <t>サクセイ</t>
    </rPh>
    <rPh sb="10" eb="11">
      <t>カカ</t>
    </rPh>
    <rPh sb="12" eb="15">
      <t>イタクヒ</t>
    </rPh>
    <phoneticPr fontId="5"/>
  </si>
  <si>
    <t xml:space="preserve">公益社団法人日本看護協会  </t>
    <phoneticPr fontId="5"/>
  </si>
  <si>
    <t>補助金等交付</t>
  </si>
  <si>
    <t>-</t>
    <phoneticPr fontId="5"/>
  </si>
  <si>
    <t>看護業務の効率化や生産性の向上、看護サービスの質の向上等に資する取組の普及・促進</t>
    <phoneticPr fontId="5"/>
  </si>
  <si>
    <t>26,821/31</t>
    <phoneticPr fontId="5"/>
  </si>
  <si>
    <t>「経済財政運営と改革の基本方針2018」（平成30年6月15日閣議決定）において、「人手不足の中でのサービス確保に向けた医療・介護等の分野における生産性向上を図るための取組を進める」とされたことを踏まえて実施する事業であり、国が実施すべき事業である。</t>
    <rPh sb="102" eb="104">
      <t>ジッシ</t>
    </rPh>
    <rPh sb="106" eb="108">
      <t>ジギョウ</t>
    </rPh>
    <rPh sb="112" eb="113">
      <t>クニ</t>
    </rPh>
    <rPh sb="114" eb="116">
      <t>ジッシ</t>
    </rPh>
    <rPh sb="119" eb="121">
      <t>ジギョウ</t>
    </rPh>
    <phoneticPr fontId="5"/>
  </si>
  <si>
    <t>‐</t>
  </si>
  <si>
    <t>無</t>
  </si>
  <si>
    <t>事業の実施に最低限必要な経費を補助しているため、妥当と考えている。</t>
    <phoneticPr fontId="5"/>
  </si>
  <si>
    <t>事業の実施に最低限必要な経費を補助しているため、妥当と考えている。</t>
    <rPh sb="0" eb="2">
      <t>ジギョウ</t>
    </rPh>
    <rPh sb="3" eb="5">
      <t>ジッシ</t>
    </rPh>
    <rPh sb="6" eb="9">
      <t>サイテイゲン</t>
    </rPh>
    <rPh sb="9" eb="11">
      <t>ヒツヨウ</t>
    </rPh>
    <rPh sb="12" eb="14">
      <t>ケイヒ</t>
    </rPh>
    <rPh sb="15" eb="17">
      <t>ホジョ</t>
    </rPh>
    <rPh sb="24" eb="26">
      <t>ダトウ</t>
    </rPh>
    <rPh sb="27" eb="28">
      <t>カンガ</t>
    </rPh>
    <phoneticPr fontId="5"/>
  </si>
  <si>
    <t>事業実施に必要な経費に使途が限定されている。</t>
    <rPh sb="0" eb="2">
      <t>ジギョウ</t>
    </rPh>
    <phoneticPr fontId="5"/>
  </si>
  <si>
    <t>事業の実施に最低限必要な経費のみを計上してコスト削減に努めている。</t>
    <phoneticPr fontId="5"/>
  </si>
  <si>
    <t>成果実績は成果目標を満たしている。</t>
    <rPh sb="0" eb="2">
      <t>セイカ</t>
    </rPh>
    <rPh sb="2" eb="4">
      <t>ジッセキ</t>
    </rPh>
    <rPh sb="5" eb="7">
      <t>セイカ</t>
    </rPh>
    <rPh sb="7" eb="9">
      <t>モクヒョウ</t>
    </rPh>
    <rPh sb="10" eb="11">
      <t>ミ</t>
    </rPh>
    <phoneticPr fontId="5"/>
  </si>
  <si>
    <t>○</t>
    <phoneticPr fontId="5"/>
  </si>
  <si>
    <t>活動実績は活動目標を満たしている。</t>
    <rPh sb="0" eb="2">
      <t>カツドウ</t>
    </rPh>
    <rPh sb="2" eb="4">
      <t>ジッセキ</t>
    </rPh>
    <rPh sb="5" eb="7">
      <t>カツドウ</t>
    </rPh>
    <rPh sb="7" eb="9">
      <t>モクヒョウ</t>
    </rPh>
    <rPh sb="10" eb="11">
      <t>ミ</t>
    </rPh>
    <phoneticPr fontId="5"/>
  </si>
  <si>
    <t>本事業のポータルサイトを設置し、先進事例の動画や事例集を広く閲覧可能にしている。</t>
    <rPh sb="0" eb="1">
      <t>ホン</t>
    </rPh>
    <rPh sb="1" eb="3">
      <t>ジギョウ</t>
    </rPh>
    <rPh sb="12" eb="14">
      <t>セッチ</t>
    </rPh>
    <rPh sb="16" eb="18">
      <t>センシン</t>
    </rPh>
    <rPh sb="18" eb="20">
      <t>ジレイ</t>
    </rPh>
    <rPh sb="21" eb="23">
      <t>ドウガ</t>
    </rPh>
    <rPh sb="24" eb="27">
      <t>ジレイシュウ</t>
    </rPh>
    <rPh sb="28" eb="29">
      <t>ヒロ</t>
    </rPh>
    <rPh sb="30" eb="32">
      <t>エツラン</t>
    </rPh>
    <rPh sb="32" eb="34">
      <t>カノウ</t>
    </rPh>
    <phoneticPr fontId="5"/>
  </si>
  <si>
    <t>成果実績・活動実績ともに、目標・見込みどおりとなっており、成果を上げているため、引き続き実施する必要があると考える。</t>
    <rPh sb="0" eb="2">
      <t>セイカ</t>
    </rPh>
    <rPh sb="2" eb="4">
      <t>ジッセキ</t>
    </rPh>
    <rPh sb="5" eb="7">
      <t>カツドウ</t>
    </rPh>
    <rPh sb="7" eb="9">
      <t>ジッセキ</t>
    </rPh>
    <rPh sb="13" eb="15">
      <t>モクヒョウ</t>
    </rPh>
    <rPh sb="16" eb="18">
      <t>ミコ</t>
    </rPh>
    <rPh sb="29" eb="31">
      <t>セイカ</t>
    </rPh>
    <rPh sb="32" eb="33">
      <t>ア</t>
    </rPh>
    <rPh sb="40" eb="41">
      <t>ヒ</t>
    </rPh>
    <rPh sb="42" eb="43">
      <t>ツヅ</t>
    </rPh>
    <rPh sb="44" eb="46">
      <t>ジッシ</t>
    </rPh>
    <rPh sb="48" eb="50">
      <t>ヒツヨウ</t>
    </rPh>
    <rPh sb="54" eb="55">
      <t>カンガ</t>
    </rPh>
    <phoneticPr fontId="5"/>
  </si>
  <si>
    <t>引き続き目標・見込み数を満たすよう、必要な予算を確保し適正な執行を行ってまいりたい。</t>
    <rPh sb="0" eb="1">
      <t>ヒ</t>
    </rPh>
    <rPh sb="2" eb="3">
      <t>ツヅ</t>
    </rPh>
    <rPh sb="4" eb="6">
      <t>モクヒョウ</t>
    </rPh>
    <rPh sb="7" eb="9">
      <t>ミコ</t>
    </rPh>
    <rPh sb="10" eb="11">
      <t>スウ</t>
    </rPh>
    <rPh sb="12" eb="13">
      <t>ミ</t>
    </rPh>
    <rPh sb="18" eb="20">
      <t>ヒツヨウ</t>
    </rPh>
    <rPh sb="21" eb="23">
      <t>ヨサン</t>
    </rPh>
    <rPh sb="24" eb="26">
      <t>カクホ</t>
    </rPh>
    <rPh sb="27" eb="29">
      <t>テキセイ</t>
    </rPh>
    <rPh sb="30" eb="32">
      <t>シッコウ</t>
    </rPh>
    <rPh sb="33" eb="34">
      <t>オコナ</t>
    </rPh>
    <phoneticPr fontId="5"/>
  </si>
  <si>
    <t>-</t>
    <phoneticPr fontId="5"/>
  </si>
  <si>
    <t>医療機関等における看護業務の効率化や生産性の向上、看護サービスの質の向上等に資する取組の普及・促進を図るための事業であり、国民のニーズを反映している。</t>
    <rPh sb="4" eb="5">
      <t>トウ</t>
    </rPh>
    <rPh sb="55" eb="57">
      <t>ジギョウ</t>
    </rPh>
    <rPh sb="61" eb="63">
      <t>コクミン</t>
    </rPh>
    <rPh sb="68" eb="70">
      <t>ハンエイ</t>
    </rPh>
    <phoneticPr fontId="5"/>
  </si>
  <si>
    <t>人手不足の中でのサービス確保に向けた医療・介護等の分野における生産性向上を図るためにも、医療機関等における看護業務の効率化や生産性の向上、看護サービスの質の向上等に資する取組の普及・促進を図る本事業は優先度の高い事業である。</t>
    <rPh sb="0" eb="2">
      <t>ヒトデ</t>
    </rPh>
    <rPh sb="2" eb="4">
      <t>ブソク</t>
    </rPh>
    <rPh sb="5" eb="6">
      <t>ナカ</t>
    </rPh>
    <rPh sb="12" eb="14">
      <t>カクホ</t>
    </rPh>
    <rPh sb="15" eb="16">
      <t>ム</t>
    </rPh>
    <rPh sb="18" eb="20">
      <t>イリョウ</t>
    </rPh>
    <rPh sb="21" eb="23">
      <t>カイゴ</t>
    </rPh>
    <rPh sb="23" eb="24">
      <t>トウ</t>
    </rPh>
    <rPh sb="25" eb="27">
      <t>ブンヤ</t>
    </rPh>
    <rPh sb="31" eb="34">
      <t>セイサンセイ</t>
    </rPh>
    <rPh sb="34" eb="36">
      <t>コウジョウ</t>
    </rPh>
    <rPh sb="37" eb="38">
      <t>ハカ</t>
    </rPh>
    <rPh sb="48" eb="49">
      <t>トウ</t>
    </rPh>
    <rPh sb="96" eb="97">
      <t>ホン</t>
    </rPh>
    <rPh sb="97" eb="99">
      <t>ジギョウ</t>
    </rPh>
    <rPh sb="100" eb="103">
      <t>ユウセンド</t>
    </rPh>
    <rPh sb="104" eb="105">
      <t>タカ</t>
    </rPh>
    <rPh sb="106" eb="108">
      <t>ジギョウ</t>
    </rPh>
    <phoneticPr fontId="5"/>
  </si>
  <si>
    <t>委託費</t>
  </si>
  <si>
    <t>消耗品費</t>
  </si>
  <si>
    <t>賃料及び損料</t>
  </si>
  <si>
    <t>動画・事例集作成、ポータルサイト作成、表彰式・事例報告会の運営</t>
  </si>
  <si>
    <t>表彰式関係備品代</t>
  </si>
  <si>
    <t>表彰式 会場利用料</t>
  </si>
  <si>
    <t>(株)博報堂</t>
  </si>
  <si>
    <t>(株)リクルートスタッフィング</t>
  </si>
  <si>
    <t>(株)文化工房</t>
  </si>
  <si>
    <t>(株)エデュプレス</t>
  </si>
  <si>
    <t>(株)医学書院</t>
  </si>
  <si>
    <t>(株)日本能率協会総合研究所</t>
  </si>
  <si>
    <t>(株)メディカ・アド</t>
  </si>
  <si>
    <t>看護業務の効率化や生産性の向上、看護サービスの質の向上等に資する取組の普及・促進</t>
  </si>
  <si>
    <t>B.(株)博報堂</t>
    <phoneticPr fontId="5"/>
  </si>
  <si>
    <t>厚労</t>
    <rPh sb="0" eb="2">
      <t>コウロウ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</si>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</sst>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43143</xdr:colOff>
      <xdr:row>748</xdr:row>
      <xdr:rowOff>342900</xdr:rowOff>
    </xdr:from>
    <xdr:to>
      <xdr:col>35</xdr:col>
      <xdr:colOff>54349</xdr:colOff>
      <xdr:row>751</xdr:row>
      <xdr:rowOff>178360</xdr:rowOff>
    </xdr:to>
    <xdr:sp macro="" textlink="">
      <xdr:nvSpPr>
        <xdr:cNvPr id="2" name="正方形/長方形 1"/>
        <xdr:cNvSpPr/>
      </xdr:nvSpPr>
      <xdr:spPr>
        <a:xfrm>
          <a:off x="3643593" y="39290625"/>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２７百万円</a:t>
          </a:r>
        </a:p>
      </xdr:txBody>
    </xdr:sp>
    <xdr:clientData/>
  </xdr:twoCellAnchor>
  <xdr:twoCellAnchor>
    <xdr:from>
      <xdr:col>17</xdr:col>
      <xdr:colOff>43143</xdr:colOff>
      <xdr:row>751</xdr:row>
      <xdr:rowOff>309281</xdr:rowOff>
    </xdr:from>
    <xdr:to>
      <xdr:col>35</xdr:col>
      <xdr:colOff>54349</xdr:colOff>
      <xdr:row>754</xdr:row>
      <xdr:rowOff>292467</xdr:rowOff>
    </xdr:to>
    <xdr:sp macro="" textlink="">
      <xdr:nvSpPr>
        <xdr:cNvPr id="3" name="大かっこ 2"/>
        <xdr:cNvSpPr/>
      </xdr:nvSpPr>
      <xdr:spPr>
        <a:xfrm>
          <a:off x="3643593" y="40314281"/>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医療機関における看護業務の効率化や生産性の向上、看護サービスの質の向上等に資する取組の普及・促進を図る。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54428</xdr:colOff>
      <xdr:row>757</xdr:row>
      <xdr:rowOff>91087</xdr:rowOff>
    </xdr:from>
    <xdr:to>
      <xdr:col>35</xdr:col>
      <xdr:colOff>149678</xdr:colOff>
      <xdr:row>759</xdr:row>
      <xdr:rowOff>280334</xdr:rowOff>
    </xdr:to>
    <xdr:sp macro="" textlink="">
      <xdr:nvSpPr>
        <xdr:cNvPr id="4" name="正方形/長方形 3"/>
        <xdr:cNvSpPr/>
      </xdr:nvSpPr>
      <xdr:spPr>
        <a:xfrm>
          <a:off x="3524249" y="45294016"/>
          <a:ext cx="3769179" cy="8968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 </a:t>
          </a:r>
          <a:r>
            <a:rPr kumimoji="1" lang="ja-JP" altLang="en-US" sz="1100">
              <a:effectLst/>
              <a:latin typeface="+mn-lt"/>
              <a:ea typeface="+mn-ea"/>
              <a:cs typeface="+mn-cs"/>
            </a:rPr>
            <a:t>公益社団法人日本看護協会</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19</xdr:col>
      <xdr:colOff>27213</xdr:colOff>
      <xdr:row>755</xdr:row>
      <xdr:rowOff>180975</xdr:rowOff>
    </xdr:from>
    <xdr:ext cx="1959429" cy="357146"/>
    <xdr:sp macro="" textlink="">
      <xdr:nvSpPr>
        <xdr:cNvPr id="5" name="テキスト ボックス 4"/>
        <xdr:cNvSpPr txBox="1"/>
      </xdr:nvSpPr>
      <xdr:spPr>
        <a:xfrm>
          <a:off x="4027713" y="41595675"/>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26</xdr:col>
      <xdr:colOff>121584</xdr:colOff>
      <xdr:row>754</xdr:row>
      <xdr:rowOff>298077</xdr:rowOff>
    </xdr:from>
    <xdr:to>
      <xdr:col>26</xdr:col>
      <xdr:colOff>122464</xdr:colOff>
      <xdr:row>757</xdr:row>
      <xdr:rowOff>13607</xdr:rowOff>
    </xdr:to>
    <xdr:cxnSp macro="">
      <xdr:nvCxnSpPr>
        <xdr:cNvPr id="6" name="直線矢印コネクタ 5"/>
        <xdr:cNvCxnSpPr/>
      </xdr:nvCxnSpPr>
      <xdr:spPr>
        <a:xfrm>
          <a:off x="5428370" y="44439648"/>
          <a:ext cx="880" cy="7768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204106</xdr:colOff>
      <xdr:row>762</xdr:row>
      <xdr:rowOff>186257</xdr:rowOff>
    </xdr:from>
    <xdr:to>
      <xdr:col>35</xdr:col>
      <xdr:colOff>95249</xdr:colOff>
      <xdr:row>764</xdr:row>
      <xdr:rowOff>375503</xdr:rowOff>
    </xdr:to>
    <xdr:sp macro="" textlink="">
      <xdr:nvSpPr>
        <xdr:cNvPr id="8" name="正方形/長方形 7"/>
        <xdr:cNvSpPr/>
      </xdr:nvSpPr>
      <xdr:spPr>
        <a:xfrm>
          <a:off x="3469820" y="47158114"/>
          <a:ext cx="3769179" cy="8968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Ｂ</a:t>
          </a:r>
          <a:r>
            <a:rPr kumimoji="1" lang="en-US" altLang="ja-JP" sz="1100">
              <a:effectLst/>
              <a:latin typeface="+mn-lt"/>
              <a:ea typeface="+mn-ea"/>
              <a:cs typeface="+mn-cs"/>
            </a:rPr>
            <a:t>.</a:t>
          </a:r>
          <a:r>
            <a:rPr kumimoji="1" lang="ja-JP" altLang="en-US" sz="1100">
              <a:effectLst/>
              <a:latin typeface="+mn-lt"/>
              <a:ea typeface="+mn-ea"/>
              <a:cs typeface="+mn-cs"/>
            </a:rPr>
            <a:t>民間企業</a:t>
          </a:r>
          <a:r>
            <a:rPr kumimoji="1" lang="ja-JP" altLang="ja-JP" sz="1100">
              <a:effectLst/>
              <a:latin typeface="+mn-lt"/>
              <a:ea typeface="+mn-ea"/>
              <a:cs typeface="+mn-cs"/>
            </a:rPr>
            <a:t>等</a:t>
          </a:r>
          <a:r>
            <a:rPr kumimoji="1" lang="ja-JP" altLang="en-US" sz="1100">
              <a:effectLst/>
              <a:latin typeface="+mn-lt"/>
              <a:ea typeface="+mn-ea"/>
              <a:cs typeface="+mn-cs"/>
            </a:rPr>
            <a:t>　（</a:t>
          </a:r>
          <a:r>
            <a:rPr kumimoji="1" lang="en-US" altLang="ja-JP" sz="1100">
              <a:effectLst/>
              <a:latin typeface="+mn-lt"/>
              <a:ea typeface="+mn-ea"/>
              <a:cs typeface="+mn-cs"/>
            </a:rPr>
            <a:t>7</a:t>
          </a:r>
          <a:r>
            <a:rPr kumimoji="1"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再委託額第一位：（株）博報堂　１８百万円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18</xdr:col>
      <xdr:colOff>176891</xdr:colOff>
      <xdr:row>760</xdr:row>
      <xdr:rowOff>276144</xdr:rowOff>
    </xdr:from>
    <xdr:ext cx="1959429" cy="357146"/>
    <xdr:sp macro="" textlink="">
      <xdr:nvSpPr>
        <xdr:cNvPr id="9" name="テキスト ボックス 8"/>
        <xdr:cNvSpPr txBox="1"/>
      </xdr:nvSpPr>
      <xdr:spPr>
        <a:xfrm>
          <a:off x="3850820" y="46540430"/>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26</xdr:col>
      <xdr:colOff>67155</xdr:colOff>
      <xdr:row>760</xdr:row>
      <xdr:rowOff>39460</xdr:rowOff>
    </xdr:from>
    <xdr:to>
      <xdr:col>26</xdr:col>
      <xdr:colOff>68035</xdr:colOff>
      <xdr:row>762</xdr:row>
      <xdr:rowOff>108777</xdr:rowOff>
    </xdr:to>
    <xdr:cxnSp macro="">
      <xdr:nvCxnSpPr>
        <xdr:cNvPr id="10" name="直線矢印コネクタ 9"/>
        <xdr:cNvCxnSpPr/>
      </xdr:nvCxnSpPr>
      <xdr:spPr>
        <a:xfrm>
          <a:off x="5373941" y="46303746"/>
          <a:ext cx="880" cy="7768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760</xdr:row>
      <xdr:rowOff>204106</xdr:rowOff>
    </xdr:from>
    <xdr:to>
      <xdr:col>34</xdr:col>
      <xdr:colOff>103434</xdr:colOff>
      <xdr:row>761</xdr:row>
      <xdr:rowOff>315825</xdr:rowOff>
    </xdr:to>
    <xdr:sp macro="" textlink="">
      <xdr:nvSpPr>
        <xdr:cNvPr id="11" name="テキスト ボックス 10"/>
        <xdr:cNvSpPr txBox="1"/>
      </xdr:nvSpPr>
      <xdr:spPr>
        <a:xfrm>
          <a:off x="5715000" y="46468392"/>
          <a:ext cx="1328077" cy="465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　 　 　 　 　 　 　 　 　 　 　 　 　 　 　 　 　 　 　 　 　 　 　 　 （その他）</a:t>
          </a:r>
          <a:r>
            <a:rPr kumimoji="1" lang="en-US" altLang="ja-JP" sz="1100">
              <a:solidFill>
                <a:schemeClr val="dk1"/>
              </a:solidFill>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70" zoomScaleNormal="75" zoomScaleSheetLayoutView="70" zoomScalePageLayoutView="85" workbookViewId="0">
      <selection activeCell="BH105" sqref="BH1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783</v>
      </c>
      <c r="AK2" s="946"/>
      <c r="AL2" s="946"/>
      <c r="AM2" s="946"/>
      <c r="AN2" s="98" t="s">
        <v>406</v>
      </c>
      <c r="AO2" s="946">
        <v>20</v>
      </c>
      <c r="AP2" s="946"/>
      <c r="AQ2" s="946"/>
      <c r="AR2" s="99" t="s">
        <v>709</v>
      </c>
      <c r="AS2" s="952">
        <v>139</v>
      </c>
      <c r="AT2" s="952"/>
      <c r="AU2" s="952"/>
      <c r="AV2" s="98" t="str">
        <f>IF(AW2="","","-")</f>
        <v/>
      </c>
      <c r="AW2" s="912"/>
      <c r="AX2" s="912"/>
    </row>
    <row r="3" spans="1:50" ht="21" customHeight="1" thickBot="1" x14ac:dyDescent="0.2">
      <c r="A3" s="867" t="s">
        <v>702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710</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738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713</v>
      </c>
      <c r="H5" s="840"/>
      <c r="I5" s="840"/>
      <c r="J5" s="840"/>
      <c r="K5" s="840"/>
      <c r="L5" s="840"/>
      <c r="M5" s="841" t="s">
        <v>66</v>
      </c>
      <c r="N5" s="842"/>
      <c r="O5" s="842"/>
      <c r="P5" s="842"/>
      <c r="Q5" s="842"/>
      <c r="R5" s="843"/>
      <c r="S5" s="844" t="s">
        <v>714</v>
      </c>
      <c r="T5" s="840"/>
      <c r="U5" s="840"/>
      <c r="V5" s="840"/>
      <c r="W5" s="840"/>
      <c r="X5" s="845"/>
      <c r="Y5" s="701" t="s">
        <v>3</v>
      </c>
      <c r="Z5" s="542"/>
      <c r="AA5" s="542"/>
      <c r="AB5" s="542"/>
      <c r="AC5" s="542"/>
      <c r="AD5" s="543"/>
      <c r="AE5" s="702" t="s">
        <v>715</v>
      </c>
      <c r="AF5" s="702"/>
      <c r="AG5" s="702"/>
      <c r="AH5" s="702"/>
      <c r="AI5" s="702"/>
      <c r="AJ5" s="702"/>
      <c r="AK5" s="702"/>
      <c r="AL5" s="702"/>
      <c r="AM5" s="702"/>
      <c r="AN5" s="702"/>
      <c r="AO5" s="702"/>
      <c r="AP5" s="703"/>
      <c r="AQ5" s="704" t="s">
        <v>712</v>
      </c>
      <c r="AR5" s="705"/>
      <c r="AS5" s="705"/>
      <c r="AT5" s="705"/>
      <c r="AU5" s="705"/>
      <c r="AV5" s="705"/>
      <c r="AW5" s="705"/>
      <c r="AX5" s="706"/>
    </row>
    <row r="6" spans="1:50" ht="39" customHeight="1" x14ac:dyDescent="0.15">
      <c r="A6" s="709" t="s">
        <v>4</v>
      </c>
      <c r="B6" s="710"/>
      <c r="C6" s="710"/>
      <c r="D6" s="710"/>
      <c r="E6" s="710"/>
      <c r="F6" s="710"/>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4" t="s">
        <v>389</v>
      </c>
      <c r="Z7" s="439"/>
      <c r="AA7" s="439"/>
      <c r="AB7" s="439"/>
      <c r="AC7" s="439"/>
      <c r="AD7" s="925"/>
      <c r="AE7" s="913" t="s">
        <v>716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256</v>
      </c>
      <c r="B8" s="495"/>
      <c r="C8" s="495"/>
      <c r="D8" s="495"/>
      <c r="E8" s="495"/>
      <c r="F8" s="496"/>
      <c r="G8" s="947" t="str">
        <f>入力規則等!A27</f>
        <v>-</v>
      </c>
      <c r="H8" s="723"/>
      <c r="I8" s="723"/>
      <c r="J8" s="723"/>
      <c r="K8" s="723"/>
      <c r="L8" s="723"/>
      <c r="M8" s="723"/>
      <c r="N8" s="723"/>
      <c r="O8" s="723"/>
      <c r="P8" s="723"/>
      <c r="Q8" s="723"/>
      <c r="R8" s="723"/>
      <c r="S8" s="723"/>
      <c r="T8" s="723"/>
      <c r="U8" s="723"/>
      <c r="V8" s="723"/>
      <c r="W8" s="723"/>
      <c r="X8" s="948"/>
      <c r="Y8" s="846" t="s">
        <v>257</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739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5" t="s">
        <v>24</v>
      </c>
      <c r="B12" s="966"/>
      <c r="C12" s="966"/>
      <c r="D12" s="966"/>
      <c r="E12" s="966"/>
      <c r="F12" s="967"/>
      <c r="G12" s="763"/>
      <c r="H12" s="764"/>
      <c r="I12" s="764"/>
      <c r="J12" s="764"/>
      <c r="K12" s="764"/>
      <c r="L12" s="764"/>
      <c r="M12" s="764"/>
      <c r="N12" s="764"/>
      <c r="O12" s="764"/>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716</v>
      </c>
      <c r="Q13" s="661"/>
      <c r="R13" s="661"/>
      <c r="S13" s="661"/>
      <c r="T13" s="661"/>
      <c r="U13" s="661"/>
      <c r="V13" s="662"/>
      <c r="W13" s="660">
        <v>27</v>
      </c>
      <c r="X13" s="661"/>
      <c r="Y13" s="661"/>
      <c r="Z13" s="661"/>
      <c r="AA13" s="661"/>
      <c r="AB13" s="661"/>
      <c r="AC13" s="662"/>
      <c r="AD13" s="660">
        <v>27</v>
      </c>
      <c r="AE13" s="661"/>
      <c r="AF13" s="661"/>
      <c r="AG13" s="661"/>
      <c r="AH13" s="661"/>
      <c r="AI13" s="661"/>
      <c r="AJ13" s="662"/>
      <c r="AK13" s="660">
        <v>27</v>
      </c>
      <c r="AL13" s="661"/>
      <c r="AM13" s="661"/>
      <c r="AN13" s="661"/>
      <c r="AO13" s="661"/>
      <c r="AP13" s="661"/>
      <c r="AQ13" s="662"/>
      <c r="AR13" s="921"/>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716</v>
      </c>
      <c r="Q14" s="661"/>
      <c r="R14" s="661"/>
      <c r="S14" s="661"/>
      <c r="T14" s="661"/>
      <c r="U14" s="661"/>
      <c r="V14" s="662"/>
      <c r="W14" s="660" t="s">
        <v>716</v>
      </c>
      <c r="X14" s="661"/>
      <c r="Y14" s="661"/>
      <c r="Z14" s="661"/>
      <c r="AA14" s="661"/>
      <c r="AB14" s="661"/>
      <c r="AC14" s="662"/>
      <c r="AD14" s="660" t="s">
        <v>784</v>
      </c>
      <c r="AE14" s="661"/>
      <c r="AF14" s="661"/>
      <c r="AG14" s="661"/>
      <c r="AH14" s="661"/>
      <c r="AI14" s="661"/>
      <c r="AJ14" s="662"/>
      <c r="AK14" s="660"/>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8"/>
      <c r="H15" s="729"/>
      <c r="I15" s="714" t="s">
        <v>51</v>
      </c>
      <c r="J15" s="715"/>
      <c r="K15" s="715"/>
      <c r="L15" s="715"/>
      <c r="M15" s="715"/>
      <c r="N15" s="715"/>
      <c r="O15" s="716"/>
      <c r="P15" s="660" t="s">
        <v>716</v>
      </c>
      <c r="Q15" s="661"/>
      <c r="R15" s="661"/>
      <c r="S15" s="661"/>
      <c r="T15" s="661"/>
      <c r="U15" s="661"/>
      <c r="V15" s="662"/>
      <c r="W15" s="660" t="s">
        <v>716</v>
      </c>
      <c r="X15" s="661"/>
      <c r="Y15" s="661"/>
      <c r="Z15" s="661"/>
      <c r="AA15" s="661"/>
      <c r="AB15" s="661"/>
      <c r="AC15" s="662"/>
      <c r="AD15" s="660" t="s">
        <v>784</v>
      </c>
      <c r="AE15" s="661"/>
      <c r="AF15" s="661"/>
      <c r="AG15" s="661"/>
      <c r="AH15" s="661"/>
      <c r="AI15" s="661"/>
      <c r="AJ15" s="662"/>
      <c r="AK15" s="660" t="s">
        <v>784</v>
      </c>
      <c r="AL15" s="661"/>
      <c r="AM15" s="661"/>
      <c r="AN15" s="661"/>
      <c r="AO15" s="661"/>
      <c r="AP15" s="661"/>
      <c r="AQ15" s="662"/>
      <c r="AR15" s="660"/>
      <c r="AS15" s="661"/>
      <c r="AT15" s="661"/>
      <c r="AU15" s="661"/>
      <c r="AV15" s="661"/>
      <c r="AW15" s="661"/>
      <c r="AX15" s="804"/>
    </row>
    <row r="16" spans="1:50" ht="21" customHeight="1" x14ac:dyDescent="0.15">
      <c r="A16" s="617"/>
      <c r="B16" s="618"/>
      <c r="C16" s="618"/>
      <c r="D16" s="618"/>
      <c r="E16" s="618"/>
      <c r="F16" s="619"/>
      <c r="G16" s="728"/>
      <c r="H16" s="729"/>
      <c r="I16" s="714" t="s">
        <v>52</v>
      </c>
      <c r="J16" s="715"/>
      <c r="K16" s="715"/>
      <c r="L16" s="715"/>
      <c r="M16" s="715"/>
      <c r="N16" s="715"/>
      <c r="O16" s="716"/>
      <c r="P16" s="660" t="s">
        <v>716</v>
      </c>
      <c r="Q16" s="661"/>
      <c r="R16" s="661"/>
      <c r="S16" s="661"/>
      <c r="T16" s="661"/>
      <c r="U16" s="661"/>
      <c r="V16" s="662"/>
      <c r="W16" s="660" t="s">
        <v>716</v>
      </c>
      <c r="X16" s="661"/>
      <c r="Y16" s="661"/>
      <c r="Z16" s="661"/>
      <c r="AA16" s="661"/>
      <c r="AB16" s="661"/>
      <c r="AC16" s="662"/>
      <c r="AD16" s="660" t="s">
        <v>784</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716</v>
      </c>
      <c r="Q17" s="661"/>
      <c r="R17" s="661"/>
      <c r="S17" s="661"/>
      <c r="T17" s="661"/>
      <c r="U17" s="661"/>
      <c r="V17" s="662"/>
      <c r="W17" s="660" t="s">
        <v>716</v>
      </c>
      <c r="X17" s="661"/>
      <c r="Y17" s="661"/>
      <c r="Z17" s="661"/>
      <c r="AA17" s="661"/>
      <c r="AB17" s="661"/>
      <c r="AC17" s="662"/>
      <c r="AD17" s="660" t="s">
        <v>784</v>
      </c>
      <c r="AE17" s="661"/>
      <c r="AF17" s="661"/>
      <c r="AG17" s="661"/>
      <c r="AH17" s="661"/>
      <c r="AI17" s="661"/>
      <c r="AJ17" s="662"/>
      <c r="AK17" s="660"/>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78">
        <f>SUM(P13:V17)</f>
        <v>0</v>
      </c>
      <c r="Q18" s="879"/>
      <c r="R18" s="879"/>
      <c r="S18" s="879"/>
      <c r="T18" s="879"/>
      <c r="U18" s="879"/>
      <c r="V18" s="880"/>
      <c r="W18" s="878">
        <f>SUM(W13:AC17)</f>
        <v>27</v>
      </c>
      <c r="X18" s="879"/>
      <c r="Y18" s="879"/>
      <c r="Z18" s="879"/>
      <c r="AA18" s="879"/>
      <c r="AB18" s="879"/>
      <c r="AC18" s="880"/>
      <c r="AD18" s="878">
        <f>SUM(AD13:AJ17)</f>
        <v>27</v>
      </c>
      <c r="AE18" s="879"/>
      <c r="AF18" s="879"/>
      <c r="AG18" s="879"/>
      <c r="AH18" s="879"/>
      <c r="AI18" s="879"/>
      <c r="AJ18" s="880"/>
      <c r="AK18" s="878">
        <f>SUM(AK13:AQ17)</f>
        <v>27</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c r="Q19" s="661"/>
      <c r="R19" s="661"/>
      <c r="S19" s="661"/>
      <c r="T19" s="661"/>
      <c r="U19" s="661"/>
      <c r="V19" s="662"/>
      <c r="W19" s="660">
        <v>25</v>
      </c>
      <c r="X19" s="661"/>
      <c r="Y19" s="661"/>
      <c r="Z19" s="661"/>
      <c r="AA19" s="661"/>
      <c r="AB19" s="661"/>
      <c r="AC19" s="662"/>
      <c r="AD19" s="660">
        <v>27</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t="str">
        <f>IF(P18=0, "-", SUM(P19)/P18)</f>
        <v>-</v>
      </c>
      <c r="Q20" s="316"/>
      <c r="R20" s="316"/>
      <c r="S20" s="316"/>
      <c r="T20" s="316"/>
      <c r="U20" s="316"/>
      <c r="V20" s="316"/>
      <c r="W20" s="316">
        <f t="shared" ref="W20" si="0">IF(W18=0, "-", SUM(W19)/W18)</f>
        <v>0.92592592592592593</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8"/>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0.92592592592592593</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707</v>
      </c>
      <c r="B22" s="975"/>
      <c r="C22" s="975"/>
      <c r="D22" s="975"/>
      <c r="E22" s="975"/>
      <c r="F22" s="976"/>
      <c r="G22" s="970" t="s">
        <v>333</v>
      </c>
      <c r="H22" s="222"/>
      <c r="I22" s="222"/>
      <c r="J22" s="222"/>
      <c r="K22" s="222"/>
      <c r="L22" s="222"/>
      <c r="M22" s="222"/>
      <c r="N22" s="222"/>
      <c r="O22" s="223"/>
      <c r="P22" s="935" t="s">
        <v>705</v>
      </c>
      <c r="Q22" s="222"/>
      <c r="R22" s="222"/>
      <c r="S22" s="222"/>
      <c r="T22" s="222"/>
      <c r="U22" s="222"/>
      <c r="V22" s="223"/>
      <c r="W22" s="935" t="s">
        <v>706</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718</v>
      </c>
      <c r="H23" s="972"/>
      <c r="I23" s="972"/>
      <c r="J23" s="972"/>
      <c r="K23" s="972"/>
      <c r="L23" s="972"/>
      <c r="M23" s="972"/>
      <c r="N23" s="972"/>
      <c r="O23" s="973"/>
      <c r="P23" s="921">
        <v>27</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60">
        <f>AK13</f>
        <v>27</v>
      </c>
      <c r="Q29" s="661"/>
      <c r="R29" s="661"/>
      <c r="S29" s="661"/>
      <c r="T29" s="661"/>
      <c r="U29" s="661"/>
      <c r="V29" s="662"/>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390</v>
      </c>
      <c r="AF30" s="859"/>
      <c r="AG30" s="859"/>
      <c r="AH30" s="860"/>
      <c r="AI30" s="916" t="s">
        <v>412</v>
      </c>
      <c r="AJ30" s="916"/>
      <c r="AK30" s="916"/>
      <c r="AL30" s="858"/>
      <c r="AM30" s="916" t="s">
        <v>509</v>
      </c>
      <c r="AN30" s="916"/>
      <c r="AO30" s="916"/>
      <c r="AP30" s="858"/>
      <c r="AQ30" s="770" t="s">
        <v>232</v>
      </c>
      <c r="AR30" s="771"/>
      <c r="AS30" s="771"/>
      <c r="AT30" s="772"/>
      <c r="AU30" s="777" t="s">
        <v>134</v>
      </c>
      <c r="AV30" s="777"/>
      <c r="AW30" s="777"/>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716</v>
      </c>
      <c r="AR31" s="201"/>
      <c r="AS31" s="136" t="s">
        <v>233</v>
      </c>
      <c r="AT31" s="137"/>
      <c r="AU31" s="200">
        <v>5</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716</v>
      </c>
      <c r="AC32" s="460"/>
      <c r="AD32" s="460"/>
      <c r="AE32" s="218" t="s">
        <v>716</v>
      </c>
      <c r="AF32" s="219"/>
      <c r="AG32" s="219"/>
      <c r="AH32" s="219"/>
      <c r="AI32" s="218">
        <v>10</v>
      </c>
      <c r="AJ32" s="219"/>
      <c r="AK32" s="219"/>
      <c r="AL32" s="219"/>
      <c r="AM32" s="218">
        <v>31</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716</v>
      </c>
      <c r="AC33" s="522"/>
      <c r="AD33" s="522"/>
      <c r="AE33" s="218" t="s">
        <v>716</v>
      </c>
      <c r="AF33" s="219"/>
      <c r="AG33" s="219"/>
      <c r="AH33" s="219"/>
      <c r="AI33" s="218">
        <v>10</v>
      </c>
      <c r="AJ33" s="219"/>
      <c r="AK33" s="219"/>
      <c r="AL33" s="219"/>
      <c r="AM33" s="218">
        <v>15</v>
      </c>
      <c r="AN33" s="219"/>
      <c r="AO33" s="219"/>
      <c r="AP33" s="219"/>
      <c r="AQ33" s="336" t="s">
        <v>716</v>
      </c>
      <c r="AR33" s="208"/>
      <c r="AS33" s="208"/>
      <c r="AT33" s="337"/>
      <c r="AU33" s="219">
        <v>40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v>100</v>
      </c>
      <c r="AJ34" s="219"/>
      <c r="AK34" s="219"/>
      <c r="AL34" s="219"/>
      <c r="AM34" s="218">
        <v>206</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4"/>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8"/>
      <c r="I78" s="589"/>
      <c r="J78" s="589"/>
      <c r="K78" s="589"/>
      <c r="L78" s="589"/>
      <c r="M78" s="589"/>
      <c r="N78" s="589"/>
      <c r="O78" s="590"/>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9"/>
      <c r="AY79">
        <f>COUNTIF($AR$79,"☑")</f>
        <v>0</v>
      </c>
    </row>
    <row r="80" spans="1:51" ht="18.75" hidden="1" customHeight="1" x14ac:dyDescent="0.15">
      <c r="A80" s="864"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26"/>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81"/>
      <c r="H99" s="216"/>
      <c r="I99" s="216"/>
      <c r="J99" s="216"/>
      <c r="K99" s="216"/>
      <c r="L99" s="216"/>
      <c r="M99" s="216"/>
      <c r="N99" s="216"/>
      <c r="O99" s="582"/>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t="s">
        <v>716</v>
      </c>
      <c r="AF101" s="282"/>
      <c r="AG101" s="282"/>
      <c r="AH101" s="282"/>
      <c r="AI101" s="282">
        <v>4</v>
      </c>
      <c r="AJ101" s="282"/>
      <c r="AK101" s="282"/>
      <c r="AL101" s="282"/>
      <c r="AM101" s="282">
        <v>4</v>
      </c>
      <c r="AN101" s="282"/>
      <c r="AO101" s="282"/>
      <c r="AP101" s="282"/>
      <c r="AQ101" s="282" t="s">
        <v>765</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716</v>
      </c>
      <c r="AF102" s="282"/>
      <c r="AG102" s="282"/>
      <c r="AH102" s="282"/>
      <c r="AI102" s="282">
        <v>3</v>
      </c>
      <c r="AJ102" s="282"/>
      <c r="AK102" s="282"/>
      <c r="AL102" s="282"/>
      <c r="AM102" s="282">
        <v>3</v>
      </c>
      <c r="AN102" s="282"/>
      <c r="AO102" s="282"/>
      <c r="AP102" s="282"/>
      <c r="AQ102" s="282">
        <v>4</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t="s">
        <v>716</v>
      </c>
      <c r="AF104" s="282"/>
      <c r="AG104" s="282"/>
      <c r="AH104" s="282"/>
      <c r="AI104" s="282">
        <v>10</v>
      </c>
      <c r="AJ104" s="282"/>
      <c r="AK104" s="282"/>
      <c r="AL104" s="282"/>
      <c r="AM104" s="282">
        <v>21</v>
      </c>
      <c r="AN104" s="282"/>
      <c r="AO104" s="282"/>
      <c r="AP104" s="282"/>
      <c r="AQ104" s="282" t="s">
        <v>765</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t="s">
        <v>716</v>
      </c>
      <c r="AF105" s="282"/>
      <c r="AG105" s="282"/>
      <c r="AH105" s="282"/>
      <c r="AI105" s="282">
        <v>3</v>
      </c>
      <c r="AJ105" s="282"/>
      <c r="AK105" s="282"/>
      <c r="AL105" s="282"/>
      <c r="AM105" s="282">
        <v>5</v>
      </c>
      <c r="AN105" s="282"/>
      <c r="AO105" s="282"/>
      <c r="AP105" s="282"/>
      <c r="AQ105" s="282">
        <v>5</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91" t="s">
        <v>542</v>
      </c>
      <c r="AR115" s="592"/>
      <c r="AS115" s="592"/>
      <c r="AT115" s="592"/>
      <c r="AU115" s="592"/>
      <c r="AV115" s="592"/>
      <c r="AW115" s="592"/>
      <c r="AX115" s="593"/>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t="s">
        <v>716</v>
      </c>
      <c r="AF116" s="282"/>
      <c r="AG116" s="282"/>
      <c r="AH116" s="282"/>
      <c r="AI116" s="282">
        <v>2682</v>
      </c>
      <c r="AJ116" s="282"/>
      <c r="AK116" s="282"/>
      <c r="AL116" s="282"/>
      <c r="AM116" s="282">
        <v>865</v>
      </c>
      <c r="AN116" s="282"/>
      <c r="AO116" s="282"/>
      <c r="AP116" s="282"/>
      <c r="AQ116" s="218">
        <v>865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737</v>
      </c>
      <c r="AJ117" s="550"/>
      <c r="AK117" s="550"/>
      <c r="AL117" s="550"/>
      <c r="AM117" s="595" t="s">
        <v>751</v>
      </c>
      <c r="AN117" s="596"/>
      <c r="AO117" s="596"/>
      <c r="AP117" s="898"/>
      <c r="AQ117" s="595" t="s">
        <v>751</v>
      </c>
      <c r="AR117" s="596"/>
      <c r="AS117" s="596"/>
      <c r="AT117" s="596"/>
      <c r="AU117" s="596"/>
      <c r="AV117" s="596"/>
      <c r="AW117" s="596"/>
      <c r="AX117" s="597"/>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91" t="s">
        <v>542</v>
      </c>
      <c r="AR118" s="592"/>
      <c r="AS118" s="592"/>
      <c r="AT118" s="592"/>
      <c r="AU118" s="592"/>
      <c r="AV118" s="592"/>
      <c r="AW118" s="592"/>
      <c r="AX118" s="593"/>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91" t="s">
        <v>542</v>
      </c>
      <c r="AR121" s="592"/>
      <c r="AS121" s="592"/>
      <c r="AT121" s="592"/>
      <c r="AU121" s="592"/>
      <c r="AV121" s="592"/>
      <c r="AW121" s="592"/>
      <c r="AX121" s="593"/>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91" t="s">
        <v>542</v>
      </c>
      <c r="AR124" s="592"/>
      <c r="AS124" s="592"/>
      <c r="AT124" s="592"/>
      <c r="AU124" s="592"/>
      <c r="AV124" s="592"/>
      <c r="AW124" s="592"/>
      <c r="AX124" s="593"/>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4"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390</v>
      </c>
      <c r="AF127" s="247"/>
      <c r="AG127" s="247"/>
      <c r="AH127" s="247"/>
      <c r="AI127" s="247" t="s">
        <v>412</v>
      </c>
      <c r="AJ127" s="247"/>
      <c r="AK127" s="247"/>
      <c r="AL127" s="247"/>
      <c r="AM127" s="247" t="s">
        <v>509</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716</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3"/>
      <c r="E430" s="175" t="s">
        <v>399</v>
      </c>
      <c r="F430" s="899"/>
      <c r="G430" s="900" t="s">
        <v>252</v>
      </c>
      <c r="H430" s="126"/>
      <c r="I430" s="126"/>
      <c r="J430" s="901" t="s">
        <v>103</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1</v>
      </c>
      <c r="AF432" s="201"/>
      <c r="AG432" s="136" t="s">
        <v>233</v>
      </c>
      <c r="AH432" s="137"/>
      <c r="AI432" s="335"/>
      <c r="AJ432" s="335"/>
      <c r="AK432" s="335"/>
      <c r="AL432" s="157"/>
      <c r="AM432" s="335"/>
      <c r="AN432" s="335"/>
      <c r="AO432" s="335"/>
      <c r="AP432" s="157"/>
      <c r="AQ432" s="250" t="s">
        <v>716</v>
      </c>
      <c r="AR432" s="201"/>
      <c r="AS432" s="136" t="s">
        <v>233</v>
      </c>
      <c r="AT432" s="137"/>
      <c r="AU432" s="201">
        <v>3</v>
      </c>
      <c r="AV432" s="201"/>
      <c r="AW432" s="136" t="s">
        <v>179</v>
      </c>
      <c r="AX432" s="196"/>
      <c r="AY432">
        <f>$AY$431</f>
        <v>1</v>
      </c>
    </row>
    <row r="433" spans="1:51" ht="23.25" customHeight="1" x14ac:dyDescent="0.15">
      <c r="A433" s="190"/>
      <c r="B433" s="187"/>
      <c r="C433" s="181"/>
      <c r="D433" s="187"/>
      <c r="E433" s="338"/>
      <c r="F433" s="339"/>
      <c r="G433" s="107" t="s">
        <v>732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725</v>
      </c>
      <c r="AC433" s="214"/>
      <c r="AD433" s="214"/>
      <c r="AE433" s="336">
        <v>10</v>
      </c>
      <c r="AF433" s="208"/>
      <c r="AG433" s="208"/>
      <c r="AH433" s="208"/>
      <c r="AI433" s="336">
        <v>31</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725</v>
      </c>
      <c r="AC434" s="206"/>
      <c r="AD434" s="206"/>
      <c r="AE434" s="336">
        <v>10</v>
      </c>
      <c r="AF434" s="208"/>
      <c r="AG434" s="208"/>
      <c r="AH434" s="337"/>
      <c r="AI434" s="336">
        <v>15</v>
      </c>
      <c r="AJ434" s="208"/>
      <c r="AK434" s="208"/>
      <c r="AL434" s="208"/>
      <c r="AM434" s="336">
        <v>25</v>
      </c>
      <c r="AN434" s="208"/>
      <c r="AO434" s="208"/>
      <c r="AP434" s="337"/>
      <c r="AQ434" s="336" t="s">
        <v>716</v>
      </c>
      <c r="AR434" s="208"/>
      <c r="AS434" s="208"/>
      <c r="AT434" s="337"/>
      <c r="AU434" s="208">
        <v>25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v>100</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v>1</v>
      </c>
      <c r="AF457" s="201"/>
      <c r="AG457" s="136" t="s">
        <v>233</v>
      </c>
      <c r="AH457" s="137"/>
      <c r="AI457" s="335"/>
      <c r="AJ457" s="335"/>
      <c r="AK457" s="335"/>
      <c r="AL457" s="157"/>
      <c r="AM457" s="335"/>
      <c r="AN457" s="335"/>
      <c r="AO457" s="335"/>
      <c r="AP457" s="157"/>
      <c r="AQ457" s="250" t="s">
        <v>716</v>
      </c>
      <c r="AR457" s="201"/>
      <c r="AS457" s="136" t="s">
        <v>233</v>
      </c>
      <c r="AT457" s="137"/>
      <c r="AU457" s="201">
        <v>3</v>
      </c>
      <c r="AV457" s="201"/>
      <c r="AW457" s="136" t="s">
        <v>179</v>
      </c>
      <c r="AX457" s="196"/>
      <c r="AY457">
        <f>$AY$456</f>
        <v>1</v>
      </c>
    </row>
    <row r="458" spans="1:51" ht="23.25" customHeight="1" x14ac:dyDescent="0.15">
      <c r="A458" s="190"/>
      <c r="B458" s="187"/>
      <c r="C458" s="181"/>
      <c r="D458" s="187"/>
      <c r="E458" s="338"/>
      <c r="F458" s="339"/>
      <c r="G458" s="107" t="s">
        <v>733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725</v>
      </c>
      <c r="AC458" s="214"/>
      <c r="AD458" s="214"/>
      <c r="AE458" s="336" t="s">
        <v>716</v>
      </c>
      <c r="AF458" s="208"/>
      <c r="AG458" s="208"/>
      <c r="AH458" s="208"/>
      <c r="AI458" s="336">
        <v>11</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725</v>
      </c>
      <c r="AC459" s="206"/>
      <c r="AD459" s="206"/>
      <c r="AE459" s="336" t="s">
        <v>716</v>
      </c>
      <c r="AF459" s="208"/>
      <c r="AG459" s="208"/>
      <c r="AH459" s="337"/>
      <c r="AI459" s="336">
        <v>10</v>
      </c>
      <c r="AJ459" s="208"/>
      <c r="AK459" s="208"/>
      <c r="AL459" s="208"/>
      <c r="AM459" s="336">
        <v>16</v>
      </c>
      <c r="AN459" s="208"/>
      <c r="AO459" s="208"/>
      <c r="AP459" s="337"/>
      <c r="AQ459" s="336" t="s">
        <v>716</v>
      </c>
      <c r="AR459" s="208"/>
      <c r="AS459" s="208"/>
      <c r="AT459" s="337"/>
      <c r="AU459" s="208">
        <v>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0" t="s">
        <v>252</v>
      </c>
      <c r="H484" s="126"/>
      <c r="I484" s="12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0" t="s">
        <v>252</v>
      </c>
      <c r="H538" s="126"/>
      <c r="I538" s="12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0" t="s">
        <v>252</v>
      </c>
      <c r="H592" s="126"/>
      <c r="I592" s="12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0" t="s">
        <v>252</v>
      </c>
      <c r="H646" s="126"/>
      <c r="I646" s="12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56.2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736</v>
      </c>
      <c r="AE702" s="342"/>
      <c r="AF702" s="342"/>
      <c r="AG702" s="379" t="s">
        <v>766</v>
      </c>
      <c r="AH702" s="380"/>
      <c r="AI702" s="380"/>
      <c r="AJ702" s="380"/>
      <c r="AK702" s="380"/>
      <c r="AL702" s="380"/>
      <c r="AM702" s="380"/>
      <c r="AN702" s="380"/>
      <c r="AO702" s="380"/>
      <c r="AP702" s="380"/>
      <c r="AQ702" s="380"/>
      <c r="AR702" s="380"/>
      <c r="AS702" s="380"/>
      <c r="AT702" s="380"/>
      <c r="AU702" s="380"/>
      <c r="AV702" s="380"/>
      <c r="AW702" s="380"/>
      <c r="AX702" s="381"/>
    </row>
    <row r="703" spans="1:51" ht="81"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2" t="s">
        <v>736</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75.7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736</v>
      </c>
      <c r="AE704" s="836"/>
      <c r="AF704" s="836"/>
      <c r="AG704" s="168" t="s">
        <v>767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7" t="s">
        <v>753</v>
      </c>
      <c r="AE705" s="718"/>
      <c r="AF705" s="718"/>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5"/>
      <c r="D706" s="796"/>
      <c r="E706" s="733" t="s">
        <v>381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754</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7"/>
      <c r="D707" s="798"/>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3" t="s">
        <v>754</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33"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7" t="s">
        <v>736</v>
      </c>
      <c r="AE708" s="608"/>
      <c r="AF708" s="608"/>
      <c r="AG708" s="745" t="s">
        <v>755</v>
      </c>
      <c r="AH708" s="746"/>
      <c r="AI708" s="746"/>
      <c r="AJ708" s="746"/>
      <c r="AK708" s="746"/>
      <c r="AL708" s="746"/>
      <c r="AM708" s="746"/>
      <c r="AN708" s="746"/>
      <c r="AO708" s="746"/>
      <c r="AP708" s="746"/>
      <c r="AQ708" s="746"/>
      <c r="AR708" s="746"/>
      <c r="AS708" s="746"/>
      <c r="AT708" s="746"/>
      <c r="AU708" s="746"/>
      <c r="AV708" s="746"/>
      <c r="AW708" s="746"/>
      <c r="AX708" s="747"/>
    </row>
    <row r="709" spans="1:50" ht="33" customHeight="1" x14ac:dyDescent="0.15">
      <c r="A709" s="645"/>
      <c r="B709" s="647"/>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6"/>
      <c r="AD711" s="322" t="s">
        <v>736</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6"/>
      <c r="AD712" s="322" t="s">
        <v>753</v>
      </c>
      <c r="AE712" s="323"/>
      <c r="AF712" s="323"/>
      <c r="AG712" s="808" t="s">
        <v>406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753</v>
      </c>
      <c r="AE713" s="323"/>
      <c r="AF713" s="323"/>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736</v>
      </c>
      <c r="AE714" s="806"/>
      <c r="AF714" s="807"/>
      <c r="AG714" s="739" t="s">
        <v>758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736</v>
      </c>
      <c r="AE715" s="608"/>
      <c r="AF715" s="659"/>
      <c r="AG715" s="745" t="s">
        <v>759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753</v>
      </c>
      <c r="AE716" s="630"/>
      <c r="AF716" s="630"/>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760</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x14ac:dyDescent="0.15">
      <c r="A718" s="648"/>
      <c r="B718" s="649"/>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760</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753</v>
      </c>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0"/>
      <c r="C726" s="813" t="s">
        <v>53</v>
      </c>
      <c r="D726" s="837"/>
      <c r="E726" s="837"/>
      <c r="F726" s="838"/>
      <c r="G726" s="577" t="s">
        <v>763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1"/>
      <c r="B727" s="802"/>
      <c r="C727" s="751" t="s">
        <v>57</v>
      </c>
      <c r="D727" s="752"/>
      <c r="E727" s="752"/>
      <c r="F727" s="753"/>
      <c r="G727" s="574" t="s">
        <v>764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48"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48"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48"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48"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2" t="s">
        <v>672</v>
      </c>
      <c r="B737" s="211"/>
      <c r="C737" s="211"/>
      <c r="D737" s="212"/>
      <c r="E737" s="956" t="s">
        <v>716</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397</v>
      </c>
      <c r="B738" s="361"/>
      <c r="C738" s="361"/>
      <c r="D738" s="361"/>
      <c r="E738" s="956" t="s">
        <v>716</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396</v>
      </c>
      <c r="B739" s="361"/>
      <c r="C739" s="361"/>
      <c r="D739" s="361"/>
      <c r="E739" s="956" t="s">
        <v>716</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395</v>
      </c>
      <c r="B740" s="361"/>
      <c r="C740" s="361"/>
      <c r="D740" s="361"/>
      <c r="E740" s="956" t="s">
        <v>716</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394</v>
      </c>
      <c r="B741" s="361"/>
      <c r="C741" s="361"/>
      <c r="D741" s="361"/>
      <c r="E741" s="956" t="s">
        <v>716</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393</v>
      </c>
      <c r="B742" s="361"/>
      <c r="C742" s="361"/>
      <c r="D742" s="361"/>
      <c r="E742" s="956" t="s">
        <v>716</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392</v>
      </c>
      <c r="B743" s="361"/>
      <c r="C743" s="361"/>
      <c r="D743" s="361"/>
      <c r="E743" s="956" t="s">
        <v>716</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391</v>
      </c>
      <c r="B744" s="361"/>
      <c r="C744" s="361"/>
      <c r="D744" s="361"/>
      <c r="E744" s="956" t="s">
        <v>716</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390</v>
      </c>
      <c r="B745" s="361"/>
      <c r="C745" s="361"/>
      <c r="D745" s="361"/>
      <c r="E745" s="993" t="s">
        <v>734</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545</v>
      </c>
      <c r="B746" s="361"/>
      <c r="C746" s="361"/>
      <c r="D746" s="361"/>
      <c r="E746" s="962" t="s">
        <v>710</v>
      </c>
      <c r="F746" s="960"/>
      <c r="G746" s="960"/>
      <c r="H746" s="100" t="str">
        <f>IF(E746="","","-")</f>
        <v>-</v>
      </c>
      <c r="I746" s="960" t="s">
        <v>735</v>
      </c>
      <c r="J746" s="960"/>
      <c r="K746" s="100" t="str">
        <f>IF(I746="","","-")</f>
        <v>-</v>
      </c>
      <c r="L746" s="961">
        <v>6</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509</v>
      </c>
      <c r="B747" s="361"/>
      <c r="C747" s="361"/>
      <c r="D747" s="361"/>
      <c r="E747" s="962" t="s">
        <v>710</v>
      </c>
      <c r="F747" s="960"/>
      <c r="G747" s="960"/>
      <c r="H747" s="100" t="str">
        <f>IF(E747="","","-")</f>
        <v>-</v>
      </c>
      <c r="I747" s="960"/>
      <c r="J747" s="960"/>
      <c r="K747" s="100" t="str">
        <f>IF(I747="","","-")</f>
        <v/>
      </c>
      <c r="L747" s="961">
        <v>109</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386</v>
      </c>
      <c r="B787" s="632"/>
      <c r="C787" s="632"/>
      <c r="D787" s="632"/>
      <c r="E787" s="632"/>
      <c r="F787" s="633"/>
      <c r="G787" s="598" t="s">
        <v>740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782</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4"/>
    </row>
    <row r="788" spans="1:51" ht="24.75" customHeight="1" x14ac:dyDescent="0.15">
      <c r="A788" s="634"/>
      <c r="B788" s="635"/>
      <c r="C788" s="635"/>
      <c r="D788" s="635"/>
      <c r="E788" s="635"/>
      <c r="F788" s="636"/>
      <c r="G788" s="813"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799"/>
      <c r="AC788" s="813"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741</v>
      </c>
      <c r="H789" s="674"/>
      <c r="I789" s="674"/>
      <c r="J789" s="674"/>
      <c r="K789" s="675"/>
      <c r="L789" s="667" t="s">
        <v>742</v>
      </c>
      <c r="M789" s="668"/>
      <c r="N789" s="668"/>
      <c r="O789" s="668"/>
      <c r="P789" s="668"/>
      <c r="Q789" s="668"/>
      <c r="R789" s="668"/>
      <c r="S789" s="668"/>
      <c r="T789" s="668"/>
      <c r="U789" s="668"/>
      <c r="V789" s="668"/>
      <c r="W789" s="668"/>
      <c r="X789" s="669"/>
      <c r="Y789" s="382">
        <v>1</v>
      </c>
      <c r="Z789" s="383"/>
      <c r="AA789" s="383"/>
      <c r="AB789" s="803"/>
      <c r="AC789" s="673" t="s">
        <v>768</v>
      </c>
      <c r="AD789" s="674" t="s">
        <v>768</v>
      </c>
      <c r="AE789" s="674" t="s">
        <v>768</v>
      </c>
      <c r="AF789" s="674" t="s">
        <v>768</v>
      </c>
      <c r="AG789" s="675" t="s">
        <v>768</v>
      </c>
      <c r="AH789" s="667" t="s">
        <v>771</v>
      </c>
      <c r="AI789" s="668" t="s">
        <v>771</v>
      </c>
      <c r="AJ789" s="668" t="s">
        <v>771</v>
      </c>
      <c r="AK789" s="668" t="s">
        <v>771</v>
      </c>
      <c r="AL789" s="668" t="s">
        <v>771</v>
      </c>
      <c r="AM789" s="668" t="s">
        <v>771</v>
      </c>
      <c r="AN789" s="668" t="s">
        <v>771</v>
      </c>
      <c r="AO789" s="668" t="s">
        <v>771</v>
      </c>
      <c r="AP789" s="668" t="s">
        <v>771</v>
      </c>
      <c r="AQ789" s="668" t="s">
        <v>771</v>
      </c>
      <c r="AR789" s="668" t="s">
        <v>771</v>
      </c>
      <c r="AS789" s="668" t="s">
        <v>771</v>
      </c>
      <c r="AT789" s="669" t="s">
        <v>771</v>
      </c>
      <c r="AU789" s="382">
        <v>16</v>
      </c>
      <c r="AV789" s="383">
        <v>16</v>
      </c>
      <c r="AW789" s="383">
        <v>16</v>
      </c>
      <c r="AX789" s="384">
        <v>16</v>
      </c>
    </row>
    <row r="790" spans="1:51" ht="24.75" customHeight="1" x14ac:dyDescent="0.15">
      <c r="A790" s="634"/>
      <c r="B790" s="635"/>
      <c r="C790" s="635"/>
      <c r="D790" s="635"/>
      <c r="E790" s="635"/>
      <c r="F790" s="636"/>
      <c r="G790" s="609" t="s">
        <v>743</v>
      </c>
      <c r="H790" s="610"/>
      <c r="I790" s="610"/>
      <c r="J790" s="610"/>
      <c r="K790" s="611"/>
      <c r="L790" s="601" t="s">
        <v>744</v>
      </c>
      <c r="M790" s="602"/>
      <c r="N790" s="602"/>
      <c r="O790" s="602"/>
      <c r="P790" s="602"/>
      <c r="Q790" s="602"/>
      <c r="R790" s="602"/>
      <c r="S790" s="602"/>
      <c r="T790" s="602"/>
      <c r="U790" s="602"/>
      <c r="V790" s="602"/>
      <c r="W790" s="602"/>
      <c r="X790" s="603"/>
      <c r="Y790" s="604">
        <v>1</v>
      </c>
      <c r="Z790" s="605"/>
      <c r="AA790" s="605"/>
      <c r="AB790" s="615"/>
      <c r="AC790" s="609" t="s">
        <v>769</v>
      </c>
      <c r="AD790" s="610" t="s">
        <v>769</v>
      </c>
      <c r="AE790" s="610" t="s">
        <v>769</v>
      </c>
      <c r="AF790" s="610" t="s">
        <v>769</v>
      </c>
      <c r="AG790" s="611" t="s">
        <v>769</v>
      </c>
      <c r="AH790" s="601" t="s">
        <v>772</v>
      </c>
      <c r="AI790" s="602" t="s">
        <v>772</v>
      </c>
      <c r="AJ790" s="602" t="s">
        <v>772</v>
      </c>
      <c r="AK790" s="602" t="s">
        <v>772</v>
      </c>
      <c r="AL790" s="602" t="s">
        <v>772</v>
      </c>
      <c r="AM790" s="602" t="s">
        <v>772</v>
      </c>
      <c r="AN790" s="602" t="s">
        <v>772</v>
      </c>
      <c r="AO790" s="602" t="s">
        <v>772</v>
      </c>
      <c r="AP790" s="602" t="s">
        <v>772</v>
      </c>
      <c r="AQ790" s="602" t="s">
        <v>772</v>
      </c>
      <c r="AR790" s="602" t="s">
        <v>772</v>
      </c>
      <c r="AS790" s="602" t="s">
        <v>772</v>
      </c>
      <c r="AT790" s="603" t="s">
        <v>772</v>
      </c>
      <c r="AU790" s="604">
        <v>1</v>
      </c>
      <c r="AV790" s="605">
        <v>0.7</v>
      </c>
      <c r="AW790" s="605">
        <v>0.7</v>
      </c>
      <c r="AX790" s="606">
        <v>0.7</v>
      </c>
    </row>
    <row r="791" spans="1:51" ht="24.75" customHeight="1" x14ac:dyDescent="0.15">
      <c r="A791" s="634"/>
      <c r="B791" s="635"/>
      <c r="C791" s="635"/>
      <c r="D791" s="635"/>
      <c r="E791" s="635"/>
      <c r="F791" s="636"/>
      <c r="G791" s="609" t="s">
        <v>745</v>
      </c>
      <c r="H791" s="610"/>
      <c r="I791" s="610"/>
      <c r="J791" s="610"/>
      <c r="K791" s="611"/>
      <c r="L791" s="601" t="s">
        <v>746</v>
      </c>
      <c r="M791" s="602"/>
      <c r="N791" s="602"/>
      <c r="O791" s="602"/>
      <c r="P791" s="602"/>
      <c r="Q791" s="602"/>
      <c r="R791" s="602"/>
      <c r="S791" s="602"/>
      <c r="T791" s="602"/>
      <c r="U791" s="602"/>
      <c r="V791" s="602"/>
      <c r="W791" s="602"/>
      <c r="X791" s="603"/>
      <c r="Y791" s="604">
        <v>25</v>
      </c>
      <c r="Z791" s="605"/>
      <c r="AA791" s="605"/>
      <c r="AB791" s="615"/>
      <c r="AC791" s="609" t="s">
        <v>770</v>
      </c>
      <c r="AD791" s="610" t="s">
        <v>770</v>
      </c>
      <c r="AE791" s="610" t="s">
        <v>770</v>
      </c>
      <c r="AF791" s="610" t="s">
        <v>770</v>
      </c>
      <c r="AG791" s="611" t="s">
        <v>770</v>
      </c>
      <c r="AH791" s="601" t="s">
        <v>773</v>
      </c>
      <c r="AI791" s="602" t="s">
        <v>773</v>
      </c>
      <c r="AJ791" s="602" t="s">
        <v>773</v>
      </c>
      <c r="AK791" s="602" t="s">
        <v>773</v>
      </c>
      <c r="AL791" s="602" t="s">
        <v>773</v>
      </c>
      <c r="AM791" s="602" t="s">
        <v>773</v>
      </c>
      <c r="AN791" s="602" t="s">
        <v>773</v>
      </c>
      <c r="AO791" s="602" t="s">
        <v>773</v>
      </c>
      <c r="AP791" s="602" t="s">
        <v>773</v>
      </c>
      <c r="AQ791" s="602" t="s">
        <v>773</v>
      </c>
      <c r="AR791" s="602" t="s">
        <v>773</v>
      </c>
      <c r="AS791" s="602" t="s">
        <v>773</v>
      </c>
      <c r="AT791" s="603" t="s">
        <v>773</v>
      </c>
      <c r="AU791" s="604">
        <v>1</v>
      </c>
      <c r="AV791" s="605">
        <v>0.6</v>
      </c>
      <c r="AW791" s="605">
        <v>0.6</v>
      </c>
      <c r="AX791" s="606">
        <v>0.6</v>
      </c>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4" t="s">
        <v>20</v>
      </c>
      <c r="H799" s="825"/>
      <c r="I799" s="825"/>
      <c r="J799" s="825"/>
      <c r="K799" s="825"/>
      <c r="L799" s="826"/>
      <c r="M799" s="827"/>
      <c r="N799" s="827"/>
      <c r="O799" s="827"/>
      <c r="P799" s="827"/>
      <c r="Q799" s="827"/>
      <c r="R799" s="827"/>
      <c r="S799" s="827"/>
      <c r="T799" s="827"/>
      <c r="U799" s="827"/>
      <c r="V799" s="827"/>
      <c r="W799" s="827"/>
      <c r="X799" s="828"/>
      <c r="Y799" s="829">
        <f>SUM(Y789:AB798)</f>
        <v>27</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69.899999999999991</v>
      </c>
      <c r="AV799" s="830"/>
      <c r="AW799" s="830"/>
      <c r="AX799" s="832"/>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4"/>
      <c r="AY800">
        <f>COUNTA($G$802,$AC$802)</f>
        <v>0</v>
      </c>
    </row>
    <row r="801" spans="1:51" ht="24.75" hidden="1" customHeight="1" x14ac:dyDescent="0.15">
      <c r="A801" s="634"/>
      <c r="B801" s="635"/>
      <c r="C801" s="635"/>
      <c r="D801" s="635"/>
      <c r="E801" s="635"/>
      <c r="F801" s="636"/>
      <c r="G801" s="813"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799"/>
      <c r="AC801" s="813"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2"/>
      <c r="Z802" s="383"/>
      <c r="AA802" s="383"/>
      <c r="AB802" s="803"/>
      <c r="AC802" s="673"/>
      <c r="AD802" s="674"/>
      <c r="AE802" s="674"/>
      <c r="AF802" s="674"/>
      <c r="AG802" s="675"/>
      <c r="AH802" s="667"/>
      <c r="AI802" s="668"/>
      <c r="AJ802" s="668"/>
      <c r="AK802" s="668"/>
      <c r="AL802" s="668"/>
      <c r="AM802" s="668"/>
      <c r="AN802" s="668"/>
      <c r="AO802" s="668"/>
      <c r="AP802" s="668"/>
      <c r="AQ802" s="668"/>
      <c r="AR802" s="668"/>
      <c r="AS802" s="668"/>
      <c r="AT802" s="669"/>
      <c r="AU802" s="382"/>
      <c r="AV802" s="383"/>
      <c r="AW802" s="383"/>
      <c r="AX802" s="384"/>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4"/>
      <c r="AY813">
        <f>COUNTA($G$815,$AC$815)</f>
        <v>0</v>
      </c>
    </row>
    <row r="814" spans="1:51" ht="24.75" hidden="1" customHeight="1" x14ac:dyDescent="0.15">
      <c r="A814" s="634"/>
      <c r="B814" s="635"/>
      <c r="C814" s="635"/>
      <c r="D814" s="635"/>
      <c r="E814" s="635"/>
      <c r="F814" s="636"/>
      <c r="G814" s="813"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799"/>
      <c r="AC814" s="813"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2"/>
      <c r="Z815" s="383"/>
      <c r="AA815" s="383"/>
      <c r="AB815" s="803"/>
      <c r="AC815" s="673"/>
      <c r="AD815" s="674"/>
      <c r="AE815" s="674"/>
      <c r="AF815" s="674"/>
      <c r="AG815" s="675"/>
      <c r="AH815" s="667"/>
      <c r="AI815" s="668"/>
      <c r="AJ815" s="668"/>
      <c r="AK815" s="668"/>
      <c r="AL815" s="668"/>
      <c r="AM815" s="668"/>
      <c r="AN815" s="668"/>
      <c r="AO815" s="668"/>
      <c r="AP815" s="668"/>
      <c r="AQ815" s="668"/>
      <c r="AR815" s="668"/>
      <c r="AS815" s="668"/>
      <c r="AT815" s="669"/>
      <c r="AU815" s="382"/>
      <c r="AV815" s="383"/>
      <c r="AW815" s="383"/>
      <c r="AX815" s="384"/>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4"/>
      <c r="AY826">
        <f>COUNTA($G$828,$AC$828)</f>
        <v>0</v>
      </c>
    </row>
    <row r="827" spans="1:51" ht="24.75" hidden="1" customHeight="1" x14ac:dyDescent="0.15">
      <c r="A827" s="634"/>
      <c r="B827" s="635"/>
      <c r="C827" s="635"/>
      <c r="D827" s="635"/>
      <c r="E827" s="635"/>
      <c r="F827" s="636"/>
      <c r="G827" s="813"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799"/>
      <c r="AC827" s="813"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2"/>
      <c r="Z828" s="383"/>
      <c r="AA828" s="383"/>
      <c r="AB828" s="803"/>
      <c r="AC828" s="673"/>
      <c r="AD828" s="674"/>
      <c r="AE828" s="674"/>
      <c r="AF828" s="674"/>
      <c r="AG828" s="675"/>
      <c r="AH828" s="667"/>
      <c r="AI828" s="668"/>
      <c r="AJ828" s="668"/>
      <c r="AK828" s="668"/>
      <c r="AL828" s="668"/>
      <c r="AM828" s="668"/>
      <c r="AN828" s="668"/>
      <c r="AO828" s="668"/>
      <c r="AP828" s="668"/>
      <c r="AQ828" s="668"/>
      <c r="AR828" s="668"/>
      <c r="AS828" s="668"/>
      <c r="AT828" s="669"/>
      <c r="AU828" s="382"/>
      <c r="AV828" s="383"/>
      <c r="AW828" s="383"/>
      <c r="AX828" s="384"/>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74.25" customHeight="1" x14ac:dyDescent="0.15">
      <c r="A845" s="370">
        <v>1</v>
      </c>
      <c r="B845" s="370">
        <v>1</v>
      </c>
      <c r="C845" s="358" t="s">
        <v>747</v>
      </c>
      <c r="D845" s="343"/>
      <c r="E845" s="343"/>
      <c r="F845" s="343"/>
      <c r="G845" s="343"/>
      <c r="H845" s="343"/>
      <c r="I845" s="343"/>
      <c r="J845" s="344">
        <v>3011005003380</v>
      </c>
      <c r="K845" s="345"/>
      <c r="L845" s="345"/>
      <c r="M845" s="345"/>
      <c r="N845" s="345"/>
      <c r="O845" s="345"/>
      <c r="P845" s="359" t="s">
        <v>750</v>
      </c>
      <c r="Q845" s="346"/>
      <c r="R845" s="346"/>
      <c r="S845" s="346"/>
      <c r="T845" s="346"/>
      <c r="U845" s="346"/>
      <c r="V845" s="346"/>
      <c r="W845" s="346"/>
      <c r="X845" s="346"/>
      <c r="Y845" s="347">
        <v>27</v>
      </c>
      <c r="Z845" s="348"/>
      <c r="AA845" s="348"/>
      <c r="AB845" s="349"/>
      <c r="AC845" s="350" t="s">
        <v>748</v>
      </c>
      <c r="AD845" s="351"/>
      <c r="AE845" s="351"/>
      <c r="AF845" s="351"/>
      <c r="AG845" s="351"/>
      <c r="AH845" s="366" t="s">
        <v>749</v>
      </c>
      <c r="AI845" s="367"/>
      <c r="AJ845" s="367"/>
      <c r="AK845" s="367"/>
      <c r="AL845" s="354" t="s">
        <v>749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t="s">
        <v>749</v>
      </c>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6.75" customHeight="1" x14ac:dyDescent="0.15">
      <c r="A878" s="370">
        <v>1</v>
      </c>
      <c r="B878" s="370">
        <v>1</v>
      </c>
      <c r="C878" s="343" t="s">
        <v>774</v>
      </c>
      <c r="D878" s="343" t="s">
        <v>774</v>
      </c>
      <c r="E878" s="343" t="s">
        <v>774</v>
      </c>
      <c r="F878" s="343" t="s">
        <v>774</v>
      </c>
      <c r="G878" s="343" t="s">
        <v>774</v>
      </c>
      <c r="H878" s="343" t="s">
        <v>774</v>
      </c>
      <c r="I878" s="343" t="s">
        <v>774</v>
      </c>
      <c r="J878" s="344">
        <v>4010601035588</v>
      </c>
      <c r="K878" s="345"/>
      <c r="L878" s="345"/>
      <c r="M878" s="345"/>
      <c r="N878" s="345"/>
      <c r="O878" s="345"/>
      <c r="P878" s="346" t="s">
        <v>781</v>
      </c>
      <c r="Q878" s="346"/>
      <c r="R878" s="346"/>
      <c r="S878" s="346"/>
      <c r="T878" s="346"/>
      <c r="U878" s="346"/>
      <c r="V878" s="346"/>
      <c r="W878" s="346"/>
      <c r="X878" s="346"/>
      <c r="Y878" s="347">
        <v>18</v>
      </c>
      <c r="Z878" s="348"/>
      <c r="AA878" s="348"/>
      <c r="AB878" s="349"/>
      <c r="AC878" s="350" t="s">
        <v>379</v>
      </c>
      <c r="AD878" s="351"/>
      <c r="AE878" s="351"/>
      <c r="AF878" s="351"/>
      <c r="AG878" s="351"/>
      <c r="AH878" s="366" t="s">
        <v>716</v>
      </c>
      <c r="AI878" s="367"/>
      <c r="AJ878" s="367"/>
      <c r="AK878" s="367"/>
      <c r="AL878" s="354" t="s">
        <v>716</v>
      </c>
      <c r="AM878" s="355"/>
      <c r="AN878" s="355"/>
      <c r="AO878" s="356"/>
      <c r="AP878" s="357"/>
      <c r="AQ878" s="357"/>
      <c r="AR878" s="357"/>
      <c r="AS878" s="357"/>
      <c r="AT878" s="357"/>
      <c r="AU878" s="357"/>
      <c r="AV878" s="357"/>
      <c r="AW878" s="357"/>
      <c r="AX878" s="357"/>
      <c r="AY878">
        <f t="shared" si="118"/>
        <v>1</v>
      </c>
    </row>
    <row r="879" spans="1:51" ht="66.75" customHeight="1" x14ac:dyDescent="0.15">
      <c r="A879" s="370">
        <v>2</v>
      </c>
      <c r="B879" s="370">
        <v>1</v>
      </c>
      <c r="C879" s="358" t="s">
        <v>775</v>
      </c>
      <c r="D879" s="343" t="s">
        <v>775</v>
      </c>
      <c r="E879" s="343" t="s">
        <v>775</v>
      </c>
      <c r="F879" s="343" t="s">
        <v>775</v>
      </c>
      <c r="G879" s="343" t="s">
        <v>775</v>
      </c>
      <c r="H879" s="343" t="s">
        <v>775</v>
      </c>
      <c r="I879" s="343" t="s">
        <v>775</v>
      </c>
      <c r="J879" s="344">
        <v>1010001032040</v>
      </c>
      <c r="K879" s="345"/>
      <c r="L879" s="345"/>
      <c r="M879" s="345"/>
      <c r="N879" s="345"/>
      <c r="O879" s="345"/>
      <c r="P879" s="346" t="s">
        <v>781</v>
      </c>
      <c r="Q879" s="346"/>
      <c r="R879" s="346"/>
      <c r="S879" s="346"/>
      <c r="T879" s="346"/>
      <c r="U879" s="346"/>
      <c r="V879" s="346"/>
      <c r="W879" s="346"/>
      <c r="X879" s="346"/>
      <c r="Y879" s="347">
        <v>3</v>
      </c>
      <c r="Z879" s="348"/>
      <c r="AA879" s="348"/>
      <c r="AB879" s="349"/>
      <c r="AC879" s="350" t="s">
        <v>379</v>
      </c>
      <c r="AD879" s="351"/>
      <c r="AE879" s="351"/>
      <c r="AF879" s="351"/>
      <c r="AG879" s="351"/>
      <c r="AH879" s="366" t="s">
        <v>716</v>
      </c>
      <c r="AI879" s="367"/>
      <c r="AJ879" s="367"/>
      <c r="AK879" s="367"/>
      <c r="AL879" s="354" t="s">
        <v>716</v>
      </c>
      <c r="AM879" s="355"/>
      <c r="AN879" s="355"/>
      <c r="AO879" s="356"/>
      <c r="AP879" s="357"/>
      <c r="AQ879" s="357"/>
      <c r="AR879" s="357"/>
      <c r="AS879" s="357"/>
      <c r="AT879" s="357"/>
      <c r="AU879" s="357"/>
      <c r="AV879" s="357"/>
      <c r="AW879" s="357"/>
      <c r="AX879" s="357"/>
      <c r="AY879">
        <f>COUNTA($C$879)</f>
        <v>1</v>
      </c>
    </row>
    <row r="880" spans="1:51" ht="66.75" customHeight="1" x14ac:dyDescent="0.15">
      <c r="A880" s="370">
        <v>3</v>
      </c>
      <c r="B880" s="370">
        <v>1</v>
      </c>
      <c r="C880" s="358" t="s">
        <v>776</v>
      </c>
      <c r="D880" s="343" t="s">
        <v>776</v>
      </c>
      <c r="E880" s="343" t="s">
        <v>776</v>
      </c>
      <c r="F880" s="343" t="s">
        <v>776</v>
      </c>
      <c r="G880" s="343" t="s">
        <v>776</v>
      </c>
      <c r="H880" s="343" t="s">
        <v>776</v>
      </c>
      <c r="I880" s="343" t="s">
        <v>776</v>
      </c>
      <c r="J880" s="344">
        <v>2010401025923</v>
      </c>
      <c r="K880" s="345"/>
      <c r="L880" s="345"/>
      <c r="M880" s="345"/>
      <c r="N880" s="345"/>
      <c r="O880" s="345"/>
      <c r="P880" s="346" t="s">
        <v>781</v>
      </c>
      <c r="Q880" s="346"/>
      <c r="R880" s="346"/>
      <c r="S880" s="346"/>
      <c r="T880" s="346"/>
      <c r="U880" s="346"/>
      <c r="V880" s="346"/>
      <c r="W880" s="346"/>
      <c r="X880" s="346"/>
      <c r="Y880" s="347">
        <v>2</v>
      </c>
      <c r="Z880" s="348"/>
      <c r="AA880" s="348"/>
      <c r="AB880" s="349"/>
      <c r="AC880" s="350" t="s">
        <v>379</v>
      </c>
      <c r="AD880" s="351"/>
      <c r="AE880" s="351"/>
      <c r="AF880" s="351"/>
      <c r="AG880" s="351"/>
      <c r="AH880" s="366" t="s">
        <v>716</v>
      </c>
      <c r="AI880" s="367"/>
      <c r="AJ880" s="367"/>
      <c r="AK880" s="367"/>
      <c r="AL880" s="354" t="s">
        <v>716</v>
      </c>
      <c r="AM880" s="355"/>
      <c r="AN880" s="355"/>
      <c r="AO880" s="356"/>
      <c r="AP880" s="357"/>
      <c r="AQ880" s="357"/>
      <c r="AR880" s="357"/>
      <c r="AS880" s="357"/>
      <c r="AT880" s="357"/>
      <c r="AU880" s="357"/>
      <c r="AV880" s="357"/>
      <c r="AW880" s="357"/>
      <c r="AX880" s="357"/>
      <c r="AY880">
        <f>COUNTA($C$880)</f>
        <v>1</v>
      </c>
    </row>
    <row r="881" spans="1:51" ht="66.75" customHeight="1" x14ac:dyDescent="0.15">
      <c r="A881" s="370">
        <v>4</v>
      </c>
      <c r="B881" s="370">
        <v>1</v>
      </c>
      <c r="C881" s="358" t="s">
        <v>777</v>
      </c>
      <c r="D881" s="343" t="s">
        <v>777</v>
      </c>
      <c r="E881" s="343" t="s">
        <v>777</v>
      </c>
      <c r="F881" s="343" t="s">
        <v>777</v>
      </c>
      <c r="G881" s="343" t="s">
        <v>777</v>
      </c>
      <c r="H881" s="343" t="s">
        <v>777</v>
      </c>
      <c r="I881" s="343" t="s">
        <v>777</v>
      </c>
      <c r="J881" s="344">
        <v>4030001001016</v>
      </c>
      <c r="K881" s="345"/>
      <c r="L881" s="345"/>
      <c r="M881" s="345"/>
      <c r="N881" s="345"/>
      <c r="O881" s="345"/>
      <c r="P881" s="346" t="s">
        <v>781</v>
      </c>
      <c r="Q881" s="346"/>
      <c r="R881" s="346"/>
      <c r="S881" s="346"/>
      <c r="T881" s="346"/>
      <c r="U881" s="346"/>
      <c r="V881" s="346"/>
      <c r="W881" s="346"/>
      <c r="X881" s="346"/>
      <c r="Y881" s="347">
        <v>1</v>
      </c>
      <c r="Z881" s="348"/>
      <c r="AA881" s="348"/>
      <c r="AB881" s="349"/>
      <c r="AC881" s="350" t="s">
        <v>379</v>
      </c>
      <c r="AD881" s="351"/>
      <c r="AE881" s="351"/>
      <c r="AF881" s="351"/>
      <c r="AG881" s="351"/>
      <c r="AH881" s="366" t="s">
        <v>716</v>
      </c>
      <c r="AI881" s="367"/>
      <c r="AJ881" s="367"/>
      <c r="AK881" s="367"/>
      <c r="AL881" s="354" t="s">
        <v>716</v>
      </c>
      <c r="AM881" s="355"/>
      <c r="AN881" s="355"/>
      <c r="AO881" s="356"/>
      <c r="AP881" s="357"/>
      <c r="AQ881" s="357"/>
      <c r="AR881" s="357"/>
      <c r="AS881" s="357"/>
      <c r="AT881" s="357"/>
      <c r="AU881" s="357"/>
      <c r="AV881" s="357"/>
      <c r="AW881" s="357"/>
      <c r="AX881" s="357"/>
      <c r="AY881">
        <f>COUNTA($C$881)</f>
        <v>1</v>
      </c>
    </row>
    <row r="882" spans="1:51" ht="66.75" customHeight="1" x14ac:dyDescent="0.15">
      <c r="A882" s="370">
        <v>5</v>
      </c>
      <c r="B882" s="370">
        <v>1</v>
      </c>
      <c r="C882" s="343" t="s">
        <v>778</v>
      </c>
      <c r="D882" s="343" t="s">
        <v>778</v>
      </c>
      <c r="E882" s="343" t="s">
        <v>778</v>
      </c>
      <c r="F882" s="343" t="s">
        <v>778</v>
      </c>
      <c r="G882" s="343" t="s">
        <v>778</v>
      </c>
      <c r="H882" s="343" t="s">
        <v>778</v>
      </c>
      <c r="I882" s="343" t="s">
        <v>778</v>
      </c>
      <c r="J882" s="344">
        <v>7010001000561</v>
      </c>
      <c r="K882" s="345"/>
      <c r="L882" s="345"/>
      <c r="M882" s="345"/>
      <c r="N882" s="345"/>
      <c r="O882" s="345"/>
      <c r="P882" s="346" t="s">
        <v>781</v>
      </c>
      <c r="Q882" s="346"/>
      <c r="R882" s="346"/>
      <c r="S882" s="346"/>
      <c r="T882" s="346"/>
      <c r="U882" s="346"/>
      <c r="V882" s="346"/>
      <c r="W882" s="346"/>
      <c r="X882" s="346"/>
      <c r="Y882" s="347">
        <v>0.6</v>
      </c>
      <c r="Z882" s="348"/>
      <c r="AA882" s="348"/>
      <c r="AB882" s="349"/>
      <c r="AC882" s="350" t="s">
        <v>379</v>
      </c>
      <c r="AD882" s="351"/>
      <c r="AE882" s="351"/>
      <c r="AF882" s="351"/>
      <c r="AG882" s="351"/>
      <c r="AH882" s="366" t="s">
        <v>716</v>
      </c>
      <c r="AI882" s="367"/>
      <c r="AJ882" s="367"/>
      <c r="AK882" s="367"/>
      <c r="AL882" s="354" t="s">
        <v>716</v>
      </c>
      <c r="AM882" s="355"/>
      <c r="AN882" s="355"/>
      <c r="AO882" s="356"/>
      <c r="AP882" s="357"/>
      <c r="AQ882" s="357"/>
      <c r="AR882" s="357"/>
      <c r="AS882" s="357"/>
      <c r="AT882" s="357"/>
      <c r="AU882" s="357"/>
      <c r="AV882" s="357"/>
      <c r="AW882" s="357"/>
      <c r="AX882" s="357"/>
      <c r="AY882">
        <f>COUNTA($C$882)</f>
        <v>1</v>
      </c>
    </row>
    <row r="883" spans="1:51" ht="66.75" customHeight="1" x14ac:dyDescent="0.15">
      <c r="A883" s="370">
        <v>6</v>
      </c>
      <c r="B883" s="370">
        <v>1</v>
      </c>
      <c r="C883" s="343" t="s">
        <v>779</v>
      </c>
      <c r="D883" s="343" t="s">
        <v>779</v>
      </c>
      <c r="E883" s="343" t="s">
        <v>779</v>
      </c>
      <c r="F883" s="343" t="s">
        <v>779</v>
      </c>
      <c r="G883" s="343" t="s">
        <v>779</v>
      </c>
      <c r="H883" s="343" t="s">
        <v>779</v>
      </c>
      <c r="I883" s="343" t="s">
        <v>779</v>
      </c>
      <c r="J883" s="344">
        <v>9010405010353</v>
      </c>
      <c r="K883" s="345"/>
      <c r="L883" s="345"/>
      <c r="M883" s="345"/>
      <c r="N883" s="345"/>
      <c r="O883" s="345"/>
      <c r="P883" s="346" t="s">
        <v>781</v>
      </c>
      <c r="Q883" s="346"/>
      <c r="R883" s="346"/>
      <c r="S883" s="346"/>
      <c r="T883" s="346"/>
      <c r="U883" s="346"/>
      <c r="V883" s="346"/>
      <c r="W883" s="346"/>
      <c r="X883" s="346"/>
      <c r="Y883" s="347">
        <v>0.2</v>
      </c>
      <c r="Z883" s="348"/>
      <c r="AA883" s="348"/>
      <c r="AB883" s="349"/>
      <c r="AC883" s="350" t="s">
        <v>379</v>
      </c>
      <c r="AD883" s="351"/>
      <c r="AE883" s="351"/>
      <c r="AF883" s="351"/>
      <c r="AG883" s="351"/>
      <c r="AH883" s="366" t="s">
        <v>716</v>
      </c>
      <c r="AI883" s="367"/>
      <c r="AJ883" s="367"/>
      <c r="AK883" s="367"/>
      <c r="AL883" s="354" t="s">
        <v>716</v>
      </c>
      <c r="AM883" s="355"/>
      <c r="AN883" s="355"/>
      <c r="AO883" s="356"/>
      <c r="AP883" s="357"/>
      <c r="AQ883" s="357"/>
      <c r="AR883" s="357"/>
      <c r="AS883" s="357"/>
      <c r="AT883" s="357"/>
      <c r="AU883" s="357"/>
      <c r="AV883" s="357"/>
      <c r="AW883" s="357"/>
      <c r="AX883" s="357"/>
      <c r="AY883">
        <f>COUNTA($C$883)</f>
        <v>1</v>
      </c>
    </row>
    <row r="884" spans="1:51" ht="66.75" customHeight="1" x14ac:dyDescent="0.15">
      <c r="A884" s="370">
        <v>7</v>
      </c>
      <c r="B884" s="370">
        <v>1</v>
      </c>
      <c r="C884" s="343" t="s">
        <v>780</v>
      </c>
      <c r="D884" s="343" t="s">
        <v>780</v>
      </c>
      <c r="E884" s="343" t="s">
        <v>780</v>
      </c>
      <c r="F884" s="343" t="s">
        <v>780</v>
      </c>
      <c r="G884" s="343" t="s">
        <v>780</v>
      </c>
      <c r="H884" s="343" t="s">
        <v>780</v>
      </c>
      <c r="I884" s="343" t="s">
        <v>780</v>
      </c>
      <c r="J884" s="344">
        <v>1010401102839</v>
      </c>
      <c r="K884" s="345"/>
      <c r="L884" s="345"/>
      <c r="M884" s="345"/>
      <c r="N884" s="345"/>
      <c r="O884" s="345"/>
      <c r="P884" s="346" t="s">
        <v>781</v>
      </c>
      <c r="Q884" s="346"/>
      <c r="R884" s="346"/>
      <c r="S884" s="346"/>
      <c r="T884" s="346"/>
      <c r="U884" s="346"/>
      <c r="V884" s="346"/>
      <c r="W884" s="346"/>
      <c r="X884" s="346"/>
      <c r="Y884" s="347">
        <v>0.2</v>
      </c>
      <c r="Z884" s="348"/>
      <c r="AA884" s="348"/>
      <c r="AB884" s="349"/>
      <c r="AC884" s="350" t="s">
        <v>379</v>
      </c>
      <c r="AD884" s="351"/>
      <c r="AE884" s="351"/>
      <c r="AF884" s="351"/>
      <c r="AG884" s="351"/>
      <c r="AH884" s="366" t="s">
        <v>716</v>
      </c>
      <c r="AI884" s="367"/>
      <c r="AJ884" s="367"/>
      <c r="AK884" s="367"/>
      <c r="AL884" s="354" t="s">
        <v>716</v>
      </c>
      <c r="AM884" s="355"/>
      <c r="AN884" s="355"/>
      <c r="AO884" s="356"/>
      <c r="AP884" s="357"/>
      <c r="AQ884" s="357"/>
      <c r="AR884" s="357"/>
      <c r="AS884" s="357"/>
      <c r="AT884" s="357"/>
      <c r="AU884" s="357"/>
      <c r="AV884" s="357"/>
      <c r="AW884" s="357"/>
      <c r="AX884" s="357"/>
      <c r="AY884">
        <f>COUNTA($C$884)</f>
        <v>1</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 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5:AO907">
    <cfRule type="expression" dxfId="1963" priority="2075">
      <formula>IF(AND(AL885&gt;=0, RIGHT(TEXT(AL885,"0.#"),1)&lt;&gt;"."),TRUE,FALSE)</formula>
    </cfRule>
    <cfRule type="expression" dxfId="1962" priority="2076">
      <formula>IF(AND(AL885&gt;=0, RIGHT(TEXT(AL885,"0.#"),1)="."),TRUE,FALSE)</formula>
    </cfRule>
    <cfRule type="expression" dxfId="1961" priority="2077">
      <formula>IF(AND(AL885&lt;0, RIGHT(TEXT(AL885,"0.#"),1)&lt;&gt;"."),TRUE,FALSE)</formula>
    </cfRule>
    <cfRule type="expression" dxfId="1960" priority="2078">
      <formula>IF(AND(AL885&lt;0, RIGHT(TEXT(AL885,"0.#"),1)="."),TRUE,FALSE)</formula>
    </cfRule>
  </conditionalFormatting>
  <conditionalFormatting sqref="AL878:AO884">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39" sqref="E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7"/>
      <c r="AA2" s="828"/>
      <c r="AB2" s="1026" t="s">
        <v>11</v>
      </c>
      <c r="AC2" s="1027"/>
      <c r="AD2" s="1028"/>
      <c r="AE2" s="1032" t="s">
        <v>390</v>
      </c>
      <c r="AF2" s="1032"/>
      <c r="AG2" s="1032"/>
      <c r="AH2" s="1032"/>
      <c r="AI2" s="1032" t="s">
        <v>412</v>
      </c>
      <c r="AJ2" s="1032"/>
      <c r="AK2" s="1032"/>
      <c r="AL2" s="556"/>
      <c r="AM2" s="1032" t="s">
        <v>509</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7"/>
      <c r="AA9" s="828"/>
      <c r="AB9" s="1026" t="s">
        <v>11</v>
      </c>
      <c r="AC9" s="1027"/>
      <c r="AD9" s="1028"/>
      <c r="AE9" s="1032" t="s">
        <v>390</v>
      </c>
      <c r="AF9" s="1032"/>
      <c r="AG9" s="1032"/>
      <c r="AH9" s="1032"/>
      <c r="AI9" s="1032" t="s">
        <v>412</v>
      </c>
      <c r="AJ9" s="1032"/>
      <c r="AK9" s="1032"/>
      <c r="AL9" s="556"/>
      <c r="AM9" s="1032" t="s">
        <v>509</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7"/>
      <c r="AA16" s="828"/>
      <c r="AB16" s="1026" t="s">
        <v>11</v>
      </c>
      <c r="AC16" s="1027"/>
      <c r="AD16" s="1028"/>
      <c r="AE16" s="1032" t="s">
        <v>390</v>
      </c>
      <c r="AF16" s="1032"/>
      <c r="AG16" s="1032"/>
      <c r="AH16" s="1032"/>
      <c r="AI16" s="1032" t="s">
        <v>412</v>
      </c>
      <c r="AJ16" s="1032"/>
      <c r="AK16" s="1032"/>
      <c r="AL16" s="556"/>
      <c r="AM16" s="1032" t="s">
        <v>509</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7"/>
      <c r="AA23" s="828"/>
      <c r="AB23" s="1026" t="s">
        <v>11</v>
      </c>
      <c r="AC23" s="1027"/>
      <c r="AD23" s="1028"/>
      <c r="AE23" s="1032" t="s">
        <v>390</v>
      </c>
      <c r="AF23" s="1032"/>
      <c r="AG23" s="1032"/>
      <c r="AH23" s="1032"/>
      <c r="AI23" s="1032" t="s">
        <v>412</v>
      </c>
      <c r="AJ23" s="1032"/>
      <c r="AK23" s="1032"/>
      <c r="AL23" s="556"/>
      <c r="AM23" s="1032" t="s">
        <v>509</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7"/>
      <c r="AA30" s="828"/>
      <c r="AB30" s="1026" t="s">
        <v>11</v>
      </c>
      <c r="AC30" s="1027"/>
      <c r="AD30" s="1028"/>
      <c r="AE30" s="1032" t="s">
        <v>390</v>
      </c>
      <c r="AF30" s="1032"/>
      <c r="AG30" s="1032"/>
      <c r="AH30" s="1032"/>
      <c r="AI30" s="1032" t="s">
        <v>412</v>
      </c>
      <c r="AJ30" s="1032"/>
      <c r="AK30" s="1032"/>
      <c r="AL30" s="556"/>
      <c r="AM30" s="1032" t="s">
        <v>509</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7"/>
      <c r="AA37" s="828"/>
      <c r="AB37" s="1026" t="s">
        <v>11</v>
      </c>
      <c r="AC37" s="1027"/>
      <c r="AD37" s="1028"/>
      <c r="AE37" s="1032" t="s">
        <v>390</v>
      </c>
      <c r="AF37" s="1032"/>
      <c r="AG37" s="1032"/>
      <c r="AH37" s="1032"/>
      <c r="AI37" s="1032" t="s">
        <v>412</v>
      </c>
      <c r="AJ37" s="1032"/>
      <c r="AK37" s="1032"/>
      <c r="AL37" s="556"/>
      <c r="AM37" s="1032" t="s">
        <v>509</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7"/>
      <c r="AA44" s="828"/>
      <c r="AB44" s="1026" t="s">
        <v>11</v>
      </c>
      <c r="AC44" s="1027"/>
      <c r="AD44" s="1028"/>
      <c r="AE44" s="1032" t="s">
        <v>390</v>
      </c>
      <c r="AF44" s="1032"/>
      <c r="AG44" s="1032"/>
      <c r="AH44" s="1032"/>
      <c r="AI44" s="1032" t="s">
        <v>412</v>
      </c>
      <c r="AJ44" s="1032"/>
      <c r="AK44" s="1032"/>
      <c r="AL44" s="556"/>
      <c r="AM44" s="1032" t="s">
        <v>509</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7"/>
      <c r="AA51" s="828"/>
      <c r="AB51" s="556" t="s">
        <v>11</v>
      </c>
      <c r="AC51" s="1027"/>
      <c r="AD51" s="1028"/>
      <c r="AE51" s="1032" t="s">
        <v>390</v>
      </c>
      <c r="AF51" s="1032"/>
      <c r="AG51" s="1032"/>
      <c r="AH51" s="1032"/>
      <c r="AI51" s="1032" t="s">
        <v>412</v>
      </c>
      <c r="AJ51" s="1032"/>
      <c r="AK51" s="1032"/>
      <c r="AL51" s="556"/>
      <c r="AM51" s="1032" t="s">
        <v>509</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7"/>
      <c r="AA58" s="828"/>
      <c r="AB58" s="1026" t="s">
        <v>11</v>
      </c>
      <c r="AC58" s="1027"/>
      <c r="AD58" s="1028"/>
      <c r="AE58" s="1032" t="s">
        <v>390</v>
      </c>
      <c r="AF58" s="1032"/>
      <c r="AG58" s="1032"/>
      <c r="AH58" s="1032"/>
      <c r="AI58" s="1032" t="s">
        <v>412</v>
      </c>
      <c r="AJ58" s="1032"/>
      <c r="AK58" s="1032"/>
      <c r="AL58" s="556"/>
      <c r="AM58" s="1032" t="s">
        <v>509</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7"/>
      <c r="AA65" s="828"/>
      <c r="AB65" s="1026" t="s">
        <v>11</v>
      </c>
      <c r="AC65" s="1027"/>
      <c r="AD65" s="1028"/>
      <c r="AE65" s="1032" t="s">
        <v>390</v>
      </c>
      <c r="AF65" s="1032"/>
      <c r="AG65" s="1032"/>
      <c r="AH65" s="1032"/>
      <c r="AI65" s="1032" t="s">
        <v>412</v>
      </c>
      <c r="AJ65" s="1032"/>
      <c r="AK65" s="1032"/>
      <c r="AL65" s="556"/>
      <c r="AM65" s="1032" t="s">
        <v>509</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5"/>
      <c r="B4" s="1046"/>
      <c r="C4" s="1046"/>
      <c r="D4" s="1046"/>
      <c r="E4" s="1046"/>
      <c r="F4" s="1047"/>
      <c r="G4" s="673"/>
      <c r="H4" s="674"/>
      <c r="I4" s="674"/>
      <c r="J4" s="674"/>
      <c r="K4" s="675"/>
      <c r="L4" s="667"/>
      <c r="M4" s="668"/>
      <c r="N4" s="668"/>
      <c r="O4" s="668"/>
      <c r="P4" s="668"/>
      <c r="Q4" s="668"/>
      <c r="R4" s="668"/>
      <c r="S4" s="668"/>
      <c r="T4" s="668"/>
      <c r="U4" s="668"/>
      <c r="V4" s="668"/>
      <c r="W4" s="668"/>
      <c r="X4" s="669"/>
      <c r="Y4" s="382"/>
      <c r="Z4" s="383"/>
      <c r="AA4" s="383"/>
      <c r="AB4" s="803"/>
      <c r="AC4" s="673"/>
      <c r="AD4" s="674"/>
      <c r="AE4" s="674"/>
      <c r="AF4" s="674"/>
      <c r="AG4" s="675"/>
      <c r="AH4" s="667"/>
      <c r="AI4" s="668"/>
      <c r="AJ4" s="668"/>
      <c r="AK4" s="668"/>
      <c r="AL4" s="668"/>
      <c r="AM4" s="668"/>
      <c r="AN4" s="668"/>
      <c r="AO4" s="668"/>
      <c r="AP4" s="668"/>
      <c r="AQ4" s="668"/>
      <c r="AR4" s="668"/>
      <c r="AS4" s="668"/>
      <c r="AT4" s="669"/>
      <c r="AU4" s="382"/>
      <c r="AV4" s="383"/>
      <c r="AW4" s="383"/>
      <c r="AX4" s="384"/>
      <c r="AY4" s="34">
        <f t="shared" ref="AY4:AY14" si="0">$AY$2</f>
        <v>0</v>
      </c>
    </row>
    <row r="5" spans="1:51"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5"/>
      <c r="B15" s="1046"/>
      <c r="C15" s="1046"/>
      <c r="D15" s="1046"/>
      <c r="E15" s="1046"/>
      <c r="F15" s="1047"/>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4"/>
      <c r="AY15">
        <f>COUNTA($G$17,$AC$17)</f>
        <v>0</v>
      </c>
    </row>
    <row r="16" spans="1:51" ht="25.5" customHeight="1" x14ac:dyDescent="0.15">
      <c r="A16" s="1045"/>
      <c r="B16" s="1046"/>
      <c r="C16" s="1046"/>
      <c r="D16" s="1046"/>
      <c r="E16" s="1046"/>
      <c r="F16" s="1047"/>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5"/>
      <c r="B17" s="1046"/>
      <c r="C17" s="1046"/>
      <c r="D17" s="1046"/>
      <c r="E17" s="1046"/>
      <c r="F17" s="1047"/>
      <c r="G17" s="673"/>
      <c r="H17" s="674"/>
      <c r="I17" s="674"/>
      <c r="J17" s="674"/>
      <c r="K17" s="675"/>
      <c r="L17" s="667"/>
      <c r="M17" s="668"/>
      <c r="N17" s="668"/>
      <c r="O17" s="668"/>
      <c r="P17" s="668"/>
      <c r="Q17" s="668"/>
      <c r="R17" s="668"/>
      <c r="S17" s="668"/>
      <c r="T17" s="668"/>
      <c r="U17" s="668"/>
      <c r="V17" s="668"/>
      <c r="W17" s="668"/>
      <c r="X17" s="669"/>
      <c r="Y17" s="382"/>
      <c r="Z17" s="383"/>
      <c r="AA17" s="383"/>
      <c r="AB17" s="803"/>
      <c r="AC17" s="673"/>
      <c r="AD17" s="674"/>
      <c r="AE17" s="674"/>
      <c r="AF17" s="674"/>
      <c r="AG17" s="675"/>
      <c r="AH17" s="667"/>
      <c r="AI17" s="668"/>
      <c r="AJ17" s="668"/>
      <c r="AK17" s="668"/>
      <c r="AL17" s="668"/>
      <c r="AM17" s="668"/>
      <c r="AN17" s="668"/>
      <c r="AO17" s="668"/>
      <c r="AP17" s="668"/>
      <c r="AQ17" s="668"/>
      <c r="AR17" s="668"/>
      <c r="AS17" s="668"/>
      <c r="AT17" s="669"/>
      <c r="AU17" s="382"/>
      <c r="AV17" s="383"/>
      <c r="AW17" s="383"/>
      <c r="AX17" s="384"/>
      <c r="AY17" s="34">
        <f t="shared" ref="AY17:AY27" si="1">$AY$15</f>
        <v>0</v>
      </c>
    </row>
    <row r="18" spans="1:51"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5"/>
      <c r="B28" s="1046"/>
      <c r="C28" s="1046"/>
      <c r="D28" s="1046"/>
      <c r="E28" s="1046"/>
      <c r="F28" s="1047"/>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4"/>
      <c r="AY28">
        <f>COUNTA($G$30,$AC$30)</f>
        <v>0</v>
      </c>
    </row>
    <row r="29" spans="1:51" ht="24.75" customHeight="1" x14ac:dyDescent="0.15">
      <c r="A29" s="1045"/>
      <c r="B29" s="1046"/>
      <c r="C29" s="1046"/>
      <c r="D29" s="1046"/>
      <c r="E29" s="1046"/>
      <c r="F29" s="1047"/>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5"/>
      <c r="B30" s="1046"/>
      <c r="C30" s="1046"/>
      <c r="D30" s="1046"/>
      <c r="E30" s="1046"/>
      <c r="F30" s="1047"/>
      <c r="G30" s="673"/>
      <c r="H30" s="674"/>
      <c r="I30" s="674"/>
      <c r="J30" s="674"/>
      <c r="K30" s="675"/>
      <c r="L30" s="667"/>
      <c r="M30" s="668"/>
      <c r="N30" s="668"/>
      <c r="O30" s="668"/>
      <c r="P30" s="668"/>
      <c r="Q30" s="668"/>
      <c r="R30" s="668"/>
      <c r="S30" s="668"/>
      <c r="T30" s="668"/>
      <c r="U30" s="668"/>
      <c r="V30" s="668"/>
      <c r="W30" s="668"/>
      <c r="X30" s="669"/>
      <c r="Y30" s="382"/>
      <c r="Z30" s="383"/>
      <c r="AA30" s="383"/>
      <c r="AB30" s="803"/>
      <c r="AC30" s="673"/>
      <c r="AD30" s="674"/>
      <c r="AE30" s="674"/>
      <c r="AF30" s="674"/>
      <c r="AG30" s="675"/>
      <c r="AH30" s="667"/>
      <c r="AI30" s="668"/>
      <c r="AJ30" s="668"/>
      <c r="AK30" s="668"/>
      <c r="AL30" s="668"/>
      <c r="AM30" s="668"/>
      <c r="AN30" s="668"/>
      <c r="AO30" s="668"/>
      <c r="AP30" s="668"/>
      <c r="AQ30" s="668"/>
      <c r="AR30" s="668"/>
      <c r="AS30" s="668"/>
      <c r="AT30" s="669"/>
      <c r="AU30" s="382"/>
      <c r="AV30" s="383"/>
      <c r="AW30" s="383"/>
      <c r="AX30" s="384"/>
      <c r="AY30" s="34">
        <f t="shared" ref="AY30:AY40" si="2">$AY$28</f>
        <v>0</v>
      </c>
    </row>
    <row r="31" spans="1:51"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5"/>
      <c r="B41" s="1046"/>
      <c r="C41" s="1046"/>
      <c r="D41" s="1046"/>
      <c r="E41" s="1046"/>
      <c r="F41" s="1047"/>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4"/>
      <c r="AY41">
        <f>COUNTA($G$43,$AC$43)</f>
        <v>0</v>
      </c>
    </row>
    <row r="42" spans="1:51" ht="24.75" customHeight="1" x14ac:dyDescent="0.15">
      <c r="A42" s="1045"/>
      <c r="B42" s="1046"/>
      <c r="C42" s="1046"/>
      <c r="D42" s="1046"/>
      <c r="E42" s="1046"/>
      <c r="F42" s="1047"/>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5"/>
      <c r="B43" s="1046"/>
      <c r="C43" s="1046"/>
      <c r="D43" s="1046"/>
      <c r="E43" s="1046"/>
      <c r="F43" s="1047"/>
      <c r="G43" s="673"/>
      <c r="H43" s="674"/>
      <c r="I43" s="674"/>
      <c r="J43" s="674"/>
      <c r="K43" s="675"/>
      <c r="L43" s="667"/>
      <c r="M43" s="668"/>
      <c r="N43" s="668"/>
      <c r="O43" s="668"/>
      <c r="P43" s="668"/>
      <c r="Q43" s="668"/>
      <c r="R43" s="668"/>
      <c r="S43" s="668"/>
      <c r="T43" s="668"/>
      <c r="U43" s="668"/>
      <c r="V43" s="668"/>
      <c r="W43" s="668"/>
      <c r="X43" s="669"/>
      <c r="Y43" s="382"/>
      <c r="Z43" s="383"/>
      <c r="AA43" s="383"/>
      <c r="AB43" s="803"/>
      <c r="AC43" s="673"/>
      <c r="AD43" s="674"/>
      <c r="AE43" s="674"/>
      <c r="AF43" s="674"/>
      <c r="AG43" s="675"/>
      <c r="AH43" s="667"/>
      <c r="AI43" s="668"/>
      <c r="AJ43" s="668"/>
      <c r="AK43" s="668"/>
      <c r="AL43" s="668"/>
      <c r="AM43" s="668"/>
      <c r="AN43" s="668"/>
      <c r="AO43" s="668"/>
      <c r="AP43" s="668"/>
      <c r="AQ43" s="668"/>
      <c r="AR43" s="668"/>
      <c r="AS43" s="668"/>
      <c r="AT43" s="669"/>
      <c r="AU43" s="382"/>
      <c r="AV43" s="383"/>
      <c r="AW43" s="383"/>
      <c r="AX43" s="384"/>
      <c r="AY43" s="34">
        <f t="shared" ref="AY43:AY53" si="3">$AY$41</f>
        <v>0</v>
      </c>
    </row>
    <row r="44" spans="1:51"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4"/>
      <c r="AY55">
        <f>COUNTA($G$57,$AC$57)</f>
        <v>0</v>
      </c>
    </row>
    <row r="56" spans="1:51" ht="24.75" customHeight="1" x14ac:dyDescent="0.15">
      <c r="A56" s="1045"/>
      <c r="B56" s="1046"/>
      <c r="C56" s="1046"/>
      <c r="D56" s="1046"/>
      <c r="E56" s="1046"/>
      <c r="F56" s="1047"/>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5"/>
      <c r="B57" s="1046"/>
      <c r="C57" s="1046"/>
      <c r="D57" s="1046"/>
      <c r="E57" s="1046"/>
      <c r="F57" s="1047"/>
      <c r="G57" s="673"/>
      <c r="H57" s="674"/>
      <c r="I57" s="674"/>
      <c r="J57" s="674"/>
      <c r="K57" s="675"/>
      <c r="L57" s="667"/>
      <c r="M57" s="668"/>
      <c r="N57" s="668"/>
      <c r="O57" s="668"/>
      <c r="P57" s="668"/>
      <c r="Q57" s="668"/>
      <c r="R57" s="668"/>
      <c r="S57" s="668"/>
      <c r="T57" s="668"/>
      <c r="U57" s="668"/>
      <c r="V57" s="668"/>
      <c r="W57" s="668"/>
      <c r="X57" s="669"/>
      <c r="Y57" s="382"/>
      <c r="Z57" s="383"/>
      <c r="AA57" s="383"/>
      <c r="AB57" s="803"/>
      <c r="AC57" s="673"/>
      <c r="AD57" s="674"/>
      <c r="AE57" s="674"/>
      <c r="AF57" s="674"/>
      <c r="AG57" s="675"/>
      <c r="AH57" s="667"/>
      <c r="AI57" s="668"/>
      <c r="AJ57" s="668"/>
      <c r="AK57" s="668"/>
      <c r="AL57" s="668"/>
      <c r="AM57" s="668"/>
      <c r="AN57" s="668"/>
      <c r="AO57" s="668"/>
      <c r="AP57" s="668"/>
      <c r="AQ57" s="668"/>
      <c r="AR57" s="668"/>
      <c r="AS57" s="668"/>
      <c r="AT57" s="669"/>
      <c r="AU57" s="382"/>
      <c r="AV57" s="383"/>
      <c r="AW57" s="383"/>
      <c r="AX57" s="384"/>
      <c r="AY57" s="34">
        <f t="shared" ref="AY57:AY67" si="4">$AY$55</f>
        <v>0</v>
      </c>
    </row>
    <row r="58" spans="1:51"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5"/>
      <c r="B68" s="1046"/>
      <c r="C68" s="1046"/>
      <c r="D68" s="1046"/>
      <c r="E68" s="1046"/>
      <c r="F68" s="1047"/>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4"/>
      <c r="AY68">
        <f>COUNTA($G$70,$AC$70)</f>
        <v>0</v>
      </c>
    </row>
    <row r="69" spans="1:51" ht="25.5" customHeight="1" x14ac:dyDescent="0.15">
      <c r="A69" s="1045"/>
      <c r="B69" s="1046"/>
      <c r="C69" s="1046"/>
      <c r="D69" s="1046"/>
      <c r="E69" s="1046"/>
      <c r="F69" s="1047"/>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5"/>
      <c r="B70" s="1046"/>
      <c r="C70" s="1046"/>
      <c r="D70" s="1046"/>
      <c r="E70" s="1046"/>
      <c r="F70" s="1047"/>
      <c r="G70" s="673"/>
      <c r="H70" s="674"/>
      <c r="I70" s="674"/>
      <c r="J70" s="674"/>
      <c r="K70" s="675"/>
      <c r="L70" s="667"/>
      <c r="M70" s="668"/>
      <c r="N70" s="668"/>
      <c r="O70" s="668"/>
      <c r="P70" s="668"/>
      <c r="Q70" s="668"/>
      <c r="R70" s="668"/>
      <c r="S70" s="668"/>
      <c r="T70" s="668"/>
      <c r="U70" s="668"/>
      <c r="V70" s="668"/>
      <c r="W70" s="668"/>
      <c r="X70" s="669"/>
      <c r="Y70" s="382"/>
      <c r="Z70" s="383"/>
      <c r="AA70" s="383"/>
      <c r="AB70" s="803"/>
      <c r="AC70" s="673"/>
      <c r="AD70" s="674"/>
      <c r="AE70" s="674"/>
      <c r="AF70" s="674"/>
      <c r="AG70" s="675"/>
      <c r="AH70" s="667"/>
      <c r="AI70" s="668"/>
      <c r="AJ70" s="668"/>
      <c r="AK70" s="668"/>
      <c r="AL70" s="668"/>
      <c r="AM70" s="668"/>
      <c r="AN70" s="668"/>
      <c r="AO70" s="668"/>
      <c r="AP70" s="668"/>
      <c r="AQ70" s="668"/>
      <c r="AR70" s="668"/>
      <c r="AS70" s="668"/>
      <c r="AT70" s="669"/>
      <c r="AU70" s="382"/>
      <c r="AV70" s="383"/>
      <c r="AW70" s="383"/>
      <c r="AX70" s="384"/>
      <c r="AY70" s="34">
        <f t="shared" ref="AY70:AY80" si="5">$AY$68</f>
        <v>0</v>
      </c>
    </row>
    <row r="71" spans="1:51"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5"/>
      <c r="B81" s="1046"/>
      <c r="C81" s="1046"/>
      <c r="D81" s="1046"/>
      <c r="E81" s="1046"/>
      <c r="F81" s="1047"/>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4"/>
      <c r="AY81">
        <f>COUNTA($G$83,$AC$83)</f>
        <v>0</v>
      </c>
    </row>
    <row r="82" spans="1:51" ht="24.75" customHeight="1" x14ac:dyDescent="0.15">
      <c r="A82" s="1045"/>
      <c r="B82" s="1046"/>
      <c r="C82" s="1046"/>
      <c r="D82" s="1046"/>
      <c r="E82" s="1046"/>
      <c r="F82" s="1047"/>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5"/>
      <c r="B83" s="1046"/>
      <c r="C83" s="1046"/>
      <c r="D83" s="1046"/>
      <c r="E83" s="1046"/>
      <c r="F83" s="1047"/>
      <c r="G83" s="673"/>
      <c r="H83" s="674"/>
      <c r="I83" s="674"/>
      <c r="J83" s="674"/>
      <c r="K83" s="675"/>
      <c r="L83" s="667"/>
      <c r="M83" s="668"/>
      <c r="N83" s="668"/>
      <c r="O83" s="668"/>
      <c r="P83" s="668"/>
      <c r="Q83" s="668"/>
      <c r="R83" s="668"/>
      <c r="S83" s="668"/>
      <c r="T83" s="668"/>
      <c r="U83" s="668"/>
      <c r="V83" s="668"/>
      <c r="W83" s="668"/>
      <c r="X83" s="669"/>
      <c r="Y83" s="382"/>
      <c r="Z83" s="383"/>
      <c r="AA83" s="383"/>
      <c r="AB83" s="803"/>
      <c r="AC83" s="673"/>
      <c r="AD83" s="674"/>
      <c r="AE83" s="674"/>
      <c r="AF83" s="674"/>
      <c r="AG83" s="675"/>
      <c r="AH83" s="667"/>
      <c r="AI83" s="668"/>
      <c r="AJ83" s="668"/>
      <c r="AK83" s="668"/>
      <c r="AL83" s="668"/>
      <c r="AM83" s="668"/>
      <c r="AN83" s="668"/>
      <c r="AO83" s="668"/>
      <c r="AP83" s="668"/>
      <c r="AQ83" s="668"/>
      <c r="AR83" s="668"/>
      <c r="AS83" s="668"/>
      <c r="AT83" s="669"/>
      <c r="AU83" s="382"/>
      <c r="AV83" s="383"/>
      <c r="AW83" s="383"/>
      <c r="AX83" s="384"/>
      <c r="AY83" s="34">
        <f t="shared" ref="AY83:AY93" si="6">$AY$81</f>
        <v>0</v>
      </c>
    </row>
    <row r="84" spans="1:51"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5"/>
      <c r="B94" s="1046"/>
      <c r="C94" s="1046"/>
      <c r="D94" s="1046"/>
      <c r="E94" s="1046"/>
      <c r="F94" s="1047"/>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4"/>
      <c r="AY94">
        <f>COUNTA($G$96,$AC$96)</f>
        <v>0</v>
      </c>
    </row>
    <row r="95" spans="1:51" ht="24.75" customHeight="1" x14ac:dyDescent="0.15">
      <c r="A95" s="1045"/>
      <c r="B95" s="1046"/>
      <c r="C95" s="1046"/>
      <c r="D95" s="1046"/>
      <c r="E95" s="1046"/>
      <c r="F95" s="1047"/>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5"/>
      <c r="B96" s="1046"/>
      <c r="C96" s="1046"/>
      <c r="D96" s="1046"/>
      <c r="E96" s="1046"/>
      <c r="F96" s="1047"/>
      <c r="G96" s="673"/>
      <c r="H96" s="674"/>
      <c r="I96" s="674"/>
      <c r="J96" s="674"/>
      <c r="K96" s="675"/>
      <c r="L96" s="667"/>
      <c r="M96" s="668"/>
      <c r="N96" s="668"/>
      <c r="O96" s="668"/>
      <c r="P96" s="668"/>
      <c r="Q96" s="668"/>
      <c r="R96" s="668"/>
      <c r="S96" s="668"/>
      <c r="T96" s="668"/>
      <c r="U96" s="668"/>
      <c r="V96" s="668"/>
      <c r="W96" s="668"/>
      <c r="X96" s="669"/>
      <c r="Y96" s="382"/>
      <c r="Z96" s="383"/>
      <c r="AA96" s="383"/>
      <c r="AB96" s="803"/>
      <c r="AC96" s="673"/>
      <c r="AD96" s="674"/>
      <c r="AE96" s="674"/>
      <c r="AF96" s="674"/>
      <c r="AG96" s="675"/>
      <c r="AH96" s="667"/>
      <c r="AI96" s="668"/>
      <c r="AJ96" s="668"/>
      <c r="AK96" s="668"/>
      <c r="AL96" s="668"/>
      <c r="AM96" s="668"/>
      <c r="AN96" s="668"/>
      <c r="AO96" s="668"/>
      <c r="AP96" s="668"/>
      <c r="AQ96" s="668"/>
      <c r="AR96" s="668"/>
      <c r="AS96" s="668"/>
      <c r="AT96" s="669"/>
      <c r="AU96" s="382"/>
      <c r="AV96" s="383"/>
      <c r="AW96" s="383"/>
      <c r="AX96" s="384"/>
      <c r="AY96" s="34">
        <f t="shared" ref="AY96:AY106" si="7">$AY$94</f>
        <v>0</v>
      </c>
    </row>
    <row r="97" spans="1:51"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c r="AY108">
        <f>COUNTA($G$110,$AC$110)</f>
        <v>0</v>
      </c>
    </row>
    <row r="109" spans="1:51" ht="24.75" customHeight="1" x14ac:dyDescent="0.15">
      <c r="A109" s="1045"/>
      <c r="B109" s="1046"/>
      <c r="C109" s="1046"/>
      <c r="D109" s="1046"/>
      <c r="E109" s="1046"/>
      <c r="F109" s="1047"/>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5"/>
      <c r="B110" s="1046"/>
      <c r="C110" s="1046"/>
      <c r="D110" s="1046"/>
      <c r="E110" s="1046"/>
      <c r="F110" s="1047"/>
      <c r="G110" s="673"/>
      <c r="H110" s="674"/>
      <c r="I110" s="674"/>
      <c r="J110" s="674"/>
      <c r="K110" s="675"/>
      <c r="L110" s="667"/>
      <c r="M110" s="668"/>
      <c r="N110" s="668"/>
      <c r="O110" s="668"/>
      <c r="P110" s="668"/>
      <c r="Q110" s="668"/>
      <c r="R110" s="668"/>
      <c r="S110" s="668"/>
      <c r="T110" s="668"/>
      <c r="U110" s="668"/>
      <c r="V110" s="668"/>
      <c r="W110" s="668"/>
      <c r="X110" s="669"/>
      <c r="Y110" s="382"/>
      <c r="Z110" s="383"/>
      <c r="AA110" s="383"/>
      <c r="AB110" s="803"/>
      <c r="AC110" s="673"/>
      <c r="AD110" s="674"/>
      <c r="AE110" s="674"/>
      <c r="AF110" s="674"/>
      <c r="AG110" s="675"/>
      <c r="AH110" s="667"/>
      <c r="AI110" s="668"/>
      <c r="AJ110" s="668"/>
      <c r="AK110" s="668"/>
      <c r="AL110" s="668"/>
      <c r="AM110" s="668"/>
      <c r="AN110" s="668"/>
      <c r="AO110" s="668"/>
      <c r="AP110" s="668"/>
      <c r="AQ110" s="668"/>
      <c r="AR110" s="668"/>
      <c r="AS110" s="668"/>
      <c r="AT110" s="669"/>
      <c r="AU110" s="382"/>
      <c r="AV110" s="383"/>
      <c r="AW110" s="383"/>
      <c r="AX110" s="384"/>
      <c r="AY110" s="34">
        <f t="shared" ref="AY110:AY120" si="8">$AY$108</f>
        <v>0</v>
      </c>
    </row>
    <row r="111" spans="1:51"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5"/>
      <c r="B121" s="1046"/>
      <c r="C121" s="1046"/>
      <c r="D121" s="1046"/>
      <c r="E121" s="1046"/>
      <c r="F121" s="1047"/>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c r="AY121">
        <f>COUNTA($G$123,$AC$123)</f>
        <v>0</v>
      </c>
    </row>
    <row r="122" spans="1:51" ht="25.5" customHeight="1" x14ac:dyDescent="0.15">
      <c r="A122" s="1045"/>
      <c r="B122" s="1046"/>
      <c r="C122" s="1046"/>
      <c r="D122" s="1046"/>
      <c r="E122" s="1046"/>
      <c r="F122" s="1047"/>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5"/>
      <c r="B123" s="1046"/>
      <c r="C123" s="1046"/>
      <c r="D123" s="1046"/>
      <c r="E123" s="1046"/>
      <c r="F123" s="1047"/>
      <c r="G123" s="673"/>
      <c r="H123" s="674"/>
      <c r="I123" s="674"/>
      <c r="J123" s="674"/>
      <c r="K123" s="675"/>
      <c r="L123" s="667"/>
      <c r="M123" s="668"/>
      <c r="N123" s="668"/>
      <c r="O123" s="668"/>
      <c r="P123" s="668"/>
      <c r="Q123" s="668"/>
      <c r="R123" s="668"/>
      <c r="S123" s="668"/>
      <c r="T123" s="668"/>
      <c r="U123" s="668"/>
      <c r="V123" s="668"/>
      <c r="W123" s="668"/>
      <c r="X123" s="669"/>
      <c r="Y123" s="382"/>
      <c r="Z123" s="383"/>
      <c r="AA123" s="383"/>
      <c r="AB123" s="803"/>
      <c r="AC123" s="673"/>
      <c r="AD123" s="674"/>
      <c r="AE123" s="674"/>
      <c r="AF123" s="674"/>
      <c r="AG123" s="675"/>
      <c r="AH123" s="667"/>
      <c r="AI123" s="668"/>
      <c r="AJ123" s="668"/>
      <c r="AK123" s="668"/>
      <c r="AL123" s="668"/>
      <c r="AM123" s="668"/>
      <c r="AN123" s="668"/>
      <c r="AO123" s="668"/>
      <c r="AP123" s="668"/>
      <c r="AQ123" s="668"/>
      <c r="AR123" s="668"/>
      <c r="AS123" s="668"/>
      <c r="AT123" s="669"/>
      <c r="AU123" s="382"/>
      <c r="AV123" s="383"/>
      <c r="AW123" s="383"/>
      <c r="AX123" s="384"/>
      <c r="AY123" s="34">
        <f t="shared" ref="AY123:AY133" si="9">$AY$121</f>
        <v>0</v>
      </c>
    </row>
    <row r="124" spans="1:51"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5"/>
      <c r="B134" s="1046"/>
      <c r="C134" s="1046"/>
      <c r="D134" s="1046"/>
      <c r="E134" s="1046"/>
      <c r="F134" s="1047"/>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c r="AY134">
        <f>COUNTA($G$136,$AC$136)</f>
        <v>0</v>
      </c>
    </row>
    <row r="135" spans="1:51" ht="24.75" customHeight="1" x14ac:dyDescent="0.15">
      <c r="A135" s="1045"/>
      <c r="B135" s="1046"/>
      <c r="C135" s="1046"/>
      <c r="D135" s="1046"/>
      <c r="E135" s="1046"/>
      <c r="F135" s="1047"/>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5"/>
      <c r="B136" s="1046"/>
      <c r="C136" s="1046"/>
      <c r="D136" s="1046"/>
      <c r="E136" s="1046"/>
      <c r="F136" s="1047"/>
      <c r="G136" s="673"/>
      <c r="H136" s="674"/>
      <c r="I136" s="674"/>
      <c r="J136" s="674"/>
      <c r="K136" s="675"/>
      <c r="L136" s="667"/>
      <c r="M136" s="668"/>
      <c r="N136" s="668"/>
      <c r="O136" s="668"/>
      <c r="P136" s="668"/>
      <c r="Q136" s="668"/>
      <c r="R136" s="668"/>
      <c r="S136" s="668"/>
      <c r="T136" s="668"/>
      <c r="U136" s="668"/>
      <c r="V136" s="668"/>
      <c r="W136" s="668"/>
      <c r="X136" s="669"/>
      <c r="Y136" s="382"/>
      <c r="Z136" s="383"/>
      <c r="AA136" s="383"/>
      <c r="AB136" s="803"/>
      <c r="AC136" s="673"/>
      <c r="AD136" s="674"/>
      <c r="AE136" s="674"/>
      <c r="AF136" s="674"/>
      <c r="AG136" s="675"/>
      <c r="AH136" s="667"/>
      <c r="AI136" s="668"/>
      <c r="AJ136" s="668"/>
      <c r="AK136" s="668"/>
      <c r="AL136" s="668"/>
      <c r="AM136" s="668"/>
      <c r="AN136" s="668"/>
      <c r="AO136" s="668"/>
      <c r="AP136" s="668"/>
      <c r="AQ136" s="668"/>
      <c r="AR136" s="668"/>
      <c r="AS136" s="668"/>
      <c r="AT136" s="669"/>
      <c r="AU136" s="382"/>
      <c r="AV136" s="383"/>
      <c r="AW136" s="383"/>
      <c r="AX136" s="384"/>
      <c r="AY136" s="34">
        <f t="shared" ref="AY136:AY146" si="10">$AY$134</f>
        <v>0</v>
      </c>
    </row>
    <row r="137" spans="1:51"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5"/>
      <c r="B147" s="1046"/>
      <c r="C147" s="1046"/>
      <c r="D147" s="1046"/>
      <c r="E147" s="1046"/>
      <c r="F147" s="1047"/>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c r="AY147">
        <f>COUNTA($G$149,$AC$149)</f>
        <v>0</v>
      </c>
    </row>
    <row r="148" spans="1:51" ht="24.75" customHeight="1" x14ac:dyDescent="0.15">
      <c r="A148" s="1045"/>
      <c r="B148" s="1046"/>
      <c r="C148" s="1046"/>
      <c r="D148" s="1046"/>
      <c r="E148" s="1046"/>
      <c r="F148" s="1047"/>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5"/>
      <c r="B149" s="1046"/>
      <c r="C149" s="1046"/>
      <c r="D149" s="1046"/>
      <c r="E149" s="1046"/>
      <c r="F149" s="1047"/>
      <c r="G149" s="673"/>
      <c r="H149" s="674"/>
      <c r="I149" s="674"/>
      <c r="J149" s="674"/>
      <c r="K149" s="675"/>
      <c r="L149" s="667"/>
      <c r="M149" s="668"/>
      <c r="N149" s="668"/>
      <c r="O149" s="668"/>
      <c r="P149" s="668"/>
      <c r="Q149" s="668"/>
      <c r="R149" s="668"/>
      <c r="S149" s="668"/>
      <c r="T149" s="668"/>
      <c r="U149" s="668"/>
      <c r="V149" s="668"/>
      <c r="W149" s="668"/>
      <c r="X149" s="669"/>
      <c r="Y149" s="382"/>
      <c r="Z149" s="383"/>
      <c r="AA149" s="383"/>
      <c r="AB149" s="803"/>
      <c r="AC149" s="673"/>
      <c r="AD149" s="674"/>
      <c r="AE149" s="674"/>
      <c r="AF149" s="674"/>
      <c r="AG149" s="675"/>
      <c r="AH149" s="667"/>
      <c r="AI149" s="668"/>
      <c r="AJ149" s="668"/>
      <c r="AK149" s="668"/>
      <c r="AL149" s="668"/>
      <c r="AM149" s="668"/>
      <c r="AN149" s="668"/>
      <c r="AO149" s="668"/>
      <c r="AP149" s="668"/>
      <c r="AQ149" s="668"/>
      <c r="AR149" s="668"/>
      <c r="AS149" s="668"/>
      <c r="AT149" s="669"/>
      <c r="AU149" s="382"/>
      <c r="AV149" s="383"/>
      <c r="AW149" s="383"/>
      <c r="AX149" s="384"/>
      <c r="AY149" s="34">
        <f t="shared" ref="AY149:AY159" si="11">$AY$147</f>
        <v>0</v>
      </c>
    </row>
    <row r="150" spans="1:51"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c r="AY161">
        <f>COUNTA($G$163,$AC$163)</f>
        <v>0</v>
      </c>
    </row>
    <row r="162" spans="1:51" ht="24.75" customHeight="1" x14ac:dyDescent="0.15">
      <c r="A162" s="1045"/>
      <c r="B162" s="1046"/>
      <c r="C162" s="1046"/>
      <c r="D162" s="1046"/>
      <c r="E162" s="1046"/>
      <c r="F162" s="1047"/>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5"/>
      <c r="B163" s="1046"/>
      <c r="C163" s="1046"/>
      <c r="D163" s="1046"/>
      <c r="E163" s="1046"/>
      <c r="F163" s="1047"/>
      <c r="G163" s="673"/>
      <c r="H163" s="674"/>
      <c r="I163" s="674"/>
      <c r="J163" s="674"/>
      <c r="K163" s="675"/>
      <c r="L163" s="667"/>
      <c r="M163" s="668"/>
      <c r="N163" s="668"/>
      <c r="O163" s="668"/>
      <c r="P163" s="668"/>
      <c r="Q163" s="668"/>
      <c r="R163" s="668"/>
      <c r="S163" s="668"/>
      <c r="T163" s="668"/>
      <c r="U163" s="668"/>
      <c r="V163" s="668"/>
      <c r="W163" s="668"/>
      <c r="X163" s="669"/>
      <c r="Y163" s="382"/>
      <c r="Z163" s="383"/>
      <c r="AA163" s="383"/>
      <c r="AB163" s="803"/>
      <c r="AC163" s="673"/>
      <c r="AD163" s="674"/>
      <c r="AE163" s="674"/>
      <c r="AF163" s="674"/>
      <c r="AG163" s="675"/>
      <c r="AH163" s="667"/>
      <c r="AI163" s="668"/>
      <c r="AJ163" s="668"/>
      <c r="AK163" s="668"/>
      <c r="AL163" s="668"/>
      <c r="AM163" s="668"/>
      <c r="AN163" s="668"/>
      <c r="AO163" s="668"/>
      <c r="AP163" s="668"/>
      <c r="AQ163" s="668"/>
      <c r="AR163" s="668"/>
      <c r="AS163" s="668"/>
      <c r="AT163" s="669"/>
      <c r="AU163" s="382"/>
      <c r="AV163" s="383"/>
      <c r="AW163" s="383"/>
      <c r="AX163" s="384"/>
      <c r="AY163" s="34">
        <f t="shared" ref="AY163:AY173" si="12">$AY$161</f>
        <v>0</v>
      </c>
    </row>
    <row r="164" spans="1:51"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5"/>
      <c r="B174" s="1046"/>
      <c r="C174" s="1046"/>
      <c r="D174" s="1046"/>
      <c r="E174" s="1046"/>
      <c r="F174" s="1047"/>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c r="AY174">
        <f>COUNTA($G$176,$AC$176)</f>
        <v>0</v>
      </c>
    </row>
    <row r="175" spans="1:51" ht="25.5" customHeight="1" x14ac:dyDescent="0.15">
      <c r="A175" s="1045"/>
      <c r="B175" s="1046"/>
      <c r="C175" s="1046"/>
      <c r="D175" s="1046"/>
      <c r="E175" s="1046"/>
      <c r="F175" s="1047"/>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5"/>
      <c r="B176" s="1046"/>
      <c r="C176" s="1046"/>
      <c r="D176" s="1046"/>
      <c r="E176" s="1046"/>
      <c r="F176" s="1047"/>
      <c r="G176" s="673"/>
      <c r="H176" s="674"/>
      <c r="I176" s="674"/>
      <c r="J176" s="674"/>
      <c r="K176" s="675"/>
      <c r="L176" s="667"/>
      <c r="M176" s="668"/>
      <c r="N176" s="668"/>
      <c r="O176" s="668"/>
      <c r="P176" s="668"/>
      <c r="Q176" s="668"/>
      <c r="R176" s="668"/>
      <c r="S176" s="668"/>
      <c r="T176" s="668"/>
      <c r="U176" s="668"/>
      <c r="V176" s="668"/>
      <c r="W176" s="668"/>
      <c r="X176" s="669"/>
      <c r="Y176" s="382"/>
      <c r="Z176" s="383"/>
      <c r="AA176" s="383"/>
      <c r="AB176" s="803"/>
      <c r="AC176" s="673"/>
      <c r="AD176" s="674"/>
      <c r="AE176" s="674"/>
      <c r="AF176" s="674"/>
      <c r="AG176" s="675"/>
      <c r="AH176" s="667"/>
      <c r="AI176" s="668"/>
      <c r="AJ176" s="668"/>
      <c r="AK176" s="668"/>
      <c r="AL176" s="668"/>
      <c r="AM176" s="668"/>
      <c r="AN176" s="668"/>
      <c r="AO176" s="668"/>
      <c r="AP176" s="668"/>
      <c r="AQ176" s="668"/>
      <c r="AR176" s="668"/>
      <c r="AS176" s="668"/>
      <c r="AT176" s="669"/>
      <c r="AU176" s="382"/>
      <c r="AV176" s="383"/>
      <c r="AW176" s="383"/>
      <c r="AX176" s="384"/>
      <c r="AY176" s="34">
        <f t="shared" ref="AY176:AY186" si="13">$AY$174</f>
        <v>0</v>
      </c>
    </row>
    <row r="177" spans="1:51"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5"/>
      <c r="B187" s="1046"/>
      <c r="C187" s="1046"/>
      <c r="D187" s="1046"/>
      <c r="E187" s="1046"/>
      <c r="F187" s="1047"/>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c r="AY187">
        <f>COUNTA($G$189,$AC$189)</f>
        <v>0</v>
      </c>
    </row>
    <row r="188" spans="1:51" ht="24.75" customHeight="1" x14ac:dyDescent="0.15">
      <c r="A188" s="1045"/>
      <c r="B188" s="1046"/>
      <c r="C188" s="1046"/>
      <c r="D188" s="1046"/>
      <c r="E188" s="1046"/>
      <c r="F188" s="1047"/>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5"/>
      <c r="B189" s="1046"/>
      <c r="C189" s="1046"/>
      <c r="D189" s="1046"/>
      <c r="E189" s="1046"/>
      <c r="F189" s="1047"/>
      <c r="G189" s="673"/>
      <c r="H189" s="674"/>
      <c r="I189" s="674"/>
      <c r="J189" s="674"/>
      <c r="K189" s="675"/>
      <c r="L189" s="667"/>
      <c r="M189" s="668"/>
      <c r="N189" s="668"/>
      <c r="O189" s="668"/>
      <c r="P189" s="668"/>
      <c r="Q189" s="668"/>
      <c r="R189" s="668"/>
      <c r="S189" s="668"/>
      <c r="T189" s="668"/>
      <c r="U189" s="668"/>
      <c r="V189" s="668"/>
      <c r="W189" s="668"/>
      <c r="X189" s="669"/>
      <c r="Y189" s="382"/>
      <c r="Z189" s="383"/>
      <c r="AA189" s="383"/>
      <c r="AB189" s="803"/>
      <c r="AC189" s="673"/>
      <c r="AD189" s="674"/>
      <c r="AE189" s="674"/>
      <c r="AF189" s="674"/>
      <c r="AG189" s="675"/>
      <c r="AH189" s="667"/>
      <c r="AI189" s="668"/>
      <c r="AJ189" s="668"/>
      <c r="AK189" s="668"/>
      <c r="AL189" s="668"/>
      <c r="AM189" s="668"/>
      <c r="AN189" s="668"/>
      <c r="AO189" s="668"/>
      <c r="AP189" s="668"/>
      <c r="AQ189" s="668"/>
      <c r="AR189" s="668"/>
      <c r="AS189" s="668"/>
      <c r="AT189" s="669"/>
      <c r="AU189" s="382"/>
      <c r="AV189" s="383"/>
      <c r="AW189" s="383"/>
      <c r="AX189" s="384"/>
      <c r="AY189" s="34">
        <f t="shared" ref="AY189:AY199" si="14">$AY$187</f>
        <v>0</v>
      </c>
    </row>
    <row r="190" spans="1:51"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5"/>
      <c r="B200" s="1046"/>
      <c r="C200" s="1046"/>
      <c r="D200" s="1046"/>
      <c r="E200" s="1046"/>
      <c r="F200" s="1047"/>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c r="AY200">
        <f>COUNTA($G$202,$AC$202)</f>
        <v>0</v>
      </c>
    </row>
    <row r="201" spans="1:51" ht="24.75" customHeight="1" x14ac:dyDescent="0.15">
      <c r="A201" s="1045"/>
      <c r="B201" s="1046"/>
      <c r="C201" s="1046"/>
      <c r="D201" s="1046"/>
      <c r="E201" s="1046"/>
      <c r="F201" s="1047"/>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5"/>
      <c r="B202" s="1046"/>
      <c r="C202" s="1046"/>
      <c r="D202" s="1046"/>
      <c r="E202" s="1046"/>
      <c r="F202" s="1047"/>
      <c r="G202" s="673"/>
      <c r="H202" s="674"/>
      <c r="I202" s="674"/>
      <c r="J202" s="674"/>
      <c r="K202" s="675"/>
      <c r="L202" s="667"/>
      <c r="M202" s="668"/>
      <c r="N202" s="668"/>
      <c r="O202" s="668"/>
      <c r="P202" s="668"/>
      <c r="Q202" s="668"/>
      <c r="R202" s="668"/>
      <c r="S202" s="668"/>
      <c r="T202" s="668"/>
      <c r="U202" s="668"/>
      <c r="V202" s="668"/>
      <c r="W202" s="668"/>
      <c r="X202" s="669"/>
      <c r="Y202" s="382"/>
      <c r="Z202" s="383"/>
      <c r="AA202" s="383"/>
      <c r="AB202" s="803"/>
      <c r="AC202" s="673"/>
      <c r="AD202" s="674"/>
      <c r="AE202" s="674"/>
      <c r="AF202" s="674"/>
      <c r="AG202" s="675"/>
      <c r="AH202" s="667"/>
      <c r="AI202" s="668"/>
      <c r="AJ202" s="668"/>
      <c r="AK202" s="668"/>
      <c r="AL202" s="668"/>
      <c r="AM202" s="668"/>
      <c r="AN202" s="668"/>
      <c r="AO202" s="668"/>
      <c r="AP202" s="668"/>
      <c r="AQ202" s="668"/>
      <c r="AR202" s="668"/>
      <c r="AS202" s="668"/>
      <c r="AT202" s="669"/>
      <c r="AU202" s="382"/>
      <c r="AV202" s="383"/>
      <c r="AW202" s="383"/>
      <c r="AX202" s="384"/>
      <c r="AY202" s="34">
        <f t="shared" ref="AY202:AY212" si="15">$AY$200</f>
        <v>0</v>
      </c>
    </row>
    <row r="203" spans="1:51"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c r="AY214">
        <f>COUNTA($G$216,$AC$216)</f>
        <v>0</v>
      </c>
    </row>
    <row r="215" spans="1:51" ht="24.75" customHeight="1" x14ac:dyDescent="0.15">
      <c r="A215" s="1045"/>
      <c r="B215" s="1046"/>
      <c r="C215" s="1046"/>
      <c r="D215" s="1046"/>
      <c r="E215" s="1046"/>
      <c r="F215" s="1047"/>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5"/>
      <c r="B216" s="1046"/>
      <c r="C216" s="1046"/>
      <c r="D216" s="1046"/>
      <c r="E216" s="1046"/>
      <c r="F216" s="1047"/>
      <c r="G216" s="673"/>
      <c r="H216" s="674"/>
      <c r="I216" s="674"/>
      <c r="J216" s="674"/>
      <c r="K216" s="675"/>
      <c r="L216" s="667"/>
      <c r="M216" s="668"/>
      <c r="N216" s="668"/>
      <c r="O216" s="668"/>
      <c r="P216" s="668"/>
      <c r="Q216" s="668"/>
      <c r="R216" s="668"/>
      <c r="S216" s="668"/>
      <c r="T216" s="668"/>
      <c r="U216" s="668"/>
      <c r="V216" s="668"/>
      <c r="W216" s="668"/>
      <c r="X216" s="669"/>
      <c r="Y216" s="382"/>
      <c r="Z216" s="383"/>
      <c r="AA216" s="383"/>
      <c r="AB216" s="803"/>
      <c r="AC216" s="673"/>
      <c r="AD216" s="674"/>
      <c r="AE216" s="674"/>
      <c r="AF216" s="674"/>
      <c r="AG216" s="675"/>
      <c r="AH216" s="667"/>
      <c r="AI216" s="668"/>
      <c r="AJ216" s="668"/>
      <c r="AK216" s="668"/>
      <c r="AL216" s="668"/>
      <c r="AM216" s="668"/>
      <c r="AN216" s="668"/>
      <c r="AO216" s="668"/>
      <c r="AP216" s="668"/>
      <c r="AQ216" s="668"/>
      <c r="AR216" s="668"/>
      <c r="AS216" s="668"/>
      <c r="AT216" s="669"/>
      <c r="AU216" s="382"/>
      <c r="AV216" s="383"/>
      <c r="AW216" s="383"/>
      <c r="AX216" s="384"/>
      <c r="AY216" s="34">
        <f t="shared" ref="AY216:AY226" si="16">$AY$214</f>
        <v>0</v>
      </c>
    </row>
    <row r="217" spans="1:51"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5"/>
      <c r="B227" s="1046"/>
      <c r="C227" s="1046"/>
      <c r="D227" s="1046"/>
      <c r="E227" s="1046"/>
      <c r="F227" s="1047"/>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c r="AY227">
        <f>COUNTA($G$229,$AC$229)</f>
        <v>0</v>
      </c>
    </row>
    <row r="228" spans="1:51" ht="25.5" customHeight="1" x14ac:dyDescent="0.15">
      <c r="A228" s="1045"/>
      <c r="B228" s="1046"/>
      <c r="C228" s="1046"/>
      <c r="D228" s="1046"/>
      <c r="E228" s="1046"/>
      <c r="F228" s="1047"/>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5"/>
      <c r="B229" s="1046"/>
      <c r="C229" s="1046"/>
      <c r="D229" s="1046"/>
      <c r="E229" s="1046"/>
      <c r="F229" s="1047"/>
      <c r="G229" s="673"/>
      <c r="H229" s="674"/>
      <c r="I229" s="674"/>
      <c r="J229" s="674"/>
      <c r="K229" s="675"/>
      <c r="L229" s="667"/>
      <c r="M229" s="668"/>
      <c r="N229" s="668"/>
      <c r="O229" s="668"/>
      <c r="P229" s="668"/>
      <c r="Q229" s="668"/>
      <c r="R229" s="668"/>
      <c r="S229" s="668"/>
      <c r="T229" s="668"/>
      <c r="U229" s="668"/>
      <c r="V229" s="668"/>
      <c r="W229" s="668"/>
      <c r="X229" s="669"/>
      <c r="Y229" s="382"/>
      <c r="Z229" s="383"/>
      <c r="AA229" s="383"/>
      <c r="AB229" s="803"/>
      <c r="AC229" s="673"/>
      <c r="AD229" s="674"/>
      <c r="AE229" s="674"/>
      <c r="AF229" s="674"/>
      <c r="AG229" s="675"/>
      <c r="AH229" s="667"/>
      <c r="AI229" s="668"/>
      <c r="AJ229" s="668"/>
      <c r="AK229" s="668"/>
      <c r="AL229" s="668"/>
      <c r="AM229" s="668"/>
      <c r="AN229" s="668"/>
      <c r="AO229" s="668"/>
      <c r="AP229" s="668"/>
      <c r="AQ229" s="668"/>
      <c r="AR229" s="668"/>
      <c r="AS229" s="668"/>
      <c r="AT229" s="669"/>
      <c r="AU229" s="382"/>
      <c r="AV229" s="383"/>
      <c r="AW229" s="383"/>
      <c r="AX229" s="384"/>
      <c r="AY229" s="34">
        <f t="shared" ref="AY229:AY239" si="17">$AY$227</f>
        <v>0</v>
      </c>
    </row>
    <row r="230" spans="1:51"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5"/>
      <c r="B240" s="1046"/>
      <c r="C240" s="1046"/>
      <c r="D240" s="1046"/>
      <c r="E240" s="1046"/>
      <c r="F240" s="1047"/>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c r="AY240">
        <f>COUNTA($G$242,$AC$242)</f>
        <v>0</v>
      </c>
    </row>
    <row r="241" spans="1:51" ht="24.75" customHeight="1" x14ac:dyDescent="0.15">
      <c r="A241" s="1045"/>
      <c r="B241" s="1046"/>
      <c r="C241" s="1046"/>
      <c r="D241" s="1046"/>
      <c r="E241" s="1046"/>
      <c r="F241" s="1047"/>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5"/>
      <c r="B242" s="1046"/>
      <c r="C242" s="1046"/>
      <c r="D242" s="1046"/>
      <c r="E242" s="1046"/>
      <c r="F242" s="1047"/>
      <c r="G242" s="673"/>
      <c r="H242" s="674"/>
      <c r="I242" s="674"/>
      <c r="J242" s="674"/>
      <c r="K242" s="675"/>
      <c r="L242" s="667"/>
      <c r="M242" s="668"/>
      <c r="N242" s="668"/>
      <c r="O242" s="668"/>
      <c r="P242" s="668"/>
      <c r="Q242" s="668"/>
      <c r="R242" s="668"/>
      <c r="S242" s="668"/>
      <c r="T242" s="668"/>
      <c r="U242" s="668"/>
      <c r="V242" s="668"/>
      <c r="W242" s="668"/>
      <c r="X242" s="669"/>
      <c r="Y242" s="382"/>
      <c r="Z242" s="383"/>
      <c r="AA242" s="383"/>
      <c r="AB242" s="803"/>
      <c r="AC242" s="673"/>
      <c r="AD242" s="674"/>
      <c r="AE242" s="674"/>
      <c r="AF242" s="674"/>
      <c r="AG242" s="675"/>
      <c r="AH242" s="667"/>
      <c r="AI242" s="668"/>
      <c r="AJ242" s="668"/>
      <c r="AK242" s="668"/>
      <c r="AL242" s="668"/>
      <c r="AM242" s="668"/>
      <c r="AN242" s="668"/>
      <c r="AO242" s="668"/>
      <c r="AP242" s="668"/>
      <c r="AQ242" s="668"/>
      <c r="AR242" s="668"/>
      <c r="AS242" s="668"/>
      <c r="AT242" s="669"/>
      <c r="AU242" s="382"/>
      <c r="AV242" s="383"/>
      <c r="AW242" s="383"/>
      <c r="AX242" s="384"/>
      <c r="AY242" s="34">
        <f t="shared" ref="AY242:AY252" si="18">$AY$240</f>
        <v>0</v>
      </c>
    </row>
    <row r="243" spans="1:51"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5"/>
      <c r="B253" s="1046"/>
      <c r="C253" s="1046"/>
      <c r="D253" s="1046"/>
      <c r="E253" s="1046"/>
      <c r="F253" s="1047"/>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c r="AY253">
        <f>COUNTA($G$255,$AC$255)</f>
        <v>0</v>
      </c>
    </row>
    <row r="254" spans="1:51" ht="24.75" customHeight="1" x14ac:dyDescent="0.15">
      <c r="A254" s="1045"/>
      <c r="B254" s="1046"/>
      <c r="C254" s="1046"/>
      <c r="D254" s="1046"/>
      <c r="E254" s="1046"/>
      <c r="F254" s="1047"/>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5"/>
      <c r="B255" s="1046"/>
      <c r="C255" s="1046"/>
      <c r="D255" s="1046"/>
      <c r="E255" s="1046"/>
      <c r="F255" s="1047"/>
      <c r="G255" s="673"/>
      <c r="H255" s="674"/>
      <c r="I255" s="674"/>
      <c r="J255" s="674"/>
      <c r="K255" s="675"/>
      <c r="L255" s="667"/>
      <c r="M255" s="668"/>
      <c r="N255" s="668"/>
      <c r="O255" s="668"/>
      <c r="P255" s="668"/>
      <c r="Q255" s="668"/>
      <c r="R255" s="668"/>
      <c r="S255" s="668"/>
      <c r="T255" s="668"/>
      <c r="U255" s="668"/>
      <c r="V255" s="668"/>
      <c r="W255" s="668"/>
      <c r="X255" s="669"/>
      <c r="Y255" s="382"/>
      <c r="Z255" s="383"/>
      <c r="AA255" s="383"/>
      <c r="AB255" s="803"/>
      <c r="AC255" s="673"/>
      <c r="AD255" s="674"/>
      <c r="AE255" s="674"/>
      <c r="AF255" s="674"/>
      <c r="AG255" s="675"/>
      <c r="AH255" s="667"/>
      <c r="AI255" s="668"/>
      <c r="AJ255" s="668"/>
      <c r="AK255" s="668"/>
      <c r="AL255" s="668"/>
      <c r="AM255" s="668"/>
      <c r="AN255" s="668"/>
      <c r="AO255" s="668"/>
      <c r="AP255" s="668"/>
      <c r="AQ255" s="668"/>
      <c r="AR255" s="668"/>
      <c r="AS255" s="668"/>
      <c r="AT255" s="669"/>
      <c r="AU255" s="382"/>
      <c r="AV255" s="383"/>
      <c r="AW255" s="383"/>
      <c r="AX255" s="384"/>
      <c r="AY255" s="34">
        <f t="shared" ref="AY255:AY265" si="19">$AY$253</f>
        <v>0</v>
      </c>
    </row>
    <row r="256" spans="1:51"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2021-06-02T05:06:32Z</dcterms:modified>
</cp:coreProperties>
</file>