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<sst xmlns="http://schemas.openxmlformats.org/spreadsheetml/2006/main" count="3054" uniqueCount="790">
  <si>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</si>
  <si>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</si>
  <si>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</si>
  <si>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</si>
  <si>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</si>
  <si>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</si>
  <si>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</si>
  <si>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</si>
  <si>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</si>
  <si>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</si>
  <si>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</si>
  <si>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</si>
  <si>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</si>
  <si>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</si>
  <si>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</si>
  <si>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</si>
  <si>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</si>
  <si>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</si>
  <si>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</si>
  <si>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</si>
  <si>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</si>
  <si>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</si>
  <si>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</si>
  <si>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</si>
  <si>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</si>
  <si>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</si>
  <si>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</si>
  <si>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</si>
  <si>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</si>
  <si>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</si>
  <si>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</si>
  <si>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</si>
  <si>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</si>
  <si>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</si>
  <si>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</si>
  <si>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</si>
  <si>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</si>
  <si>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</si>
  <si>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</si>
  <si>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</si>
  <si>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</si>
  <si>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</si>
  <si>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</si>
  <si>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</si>
  <si>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</si>
  <si>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</si>
  <si>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</si>
  <si>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</si>
  <si>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</si>
  <si>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</si>
  <si>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</si>
  <si>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</si>
  <si>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</si>
  <si>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</si>
  <si>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</si>
  <si>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</si>
  <si>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</si>
  <si>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</si>
  <si>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</si>
  <si>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</si>
  <si>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</si>
  <si>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</si>
  <si>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</si>
  <si>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</si>
  <si>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</si>
  <si>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</si>
  <si>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</si>
  <si>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</si>
  <si>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</si>
  <si>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</si>
  <si>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</si>
  <si>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</si>
  <si>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</si>
  <si>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</si>
  <si>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</si>
  <si>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</si>
  <si>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</si>
  <si>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</si>
  <si>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</si>
  <si>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</si>
  <si>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</si>
  <si>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</si>
  <si>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</si>
  <si>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</si>
  <si>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</si>
  <si>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</si>
  <si>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</si>
  <si>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</si>
  <si>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</si>
  <si>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</si>
  <si>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</si>
  <si>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</si>
  <si>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</si>
  <si>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</si>
  <si>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</si>
  <si>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</si>
  <si>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</si>
  <si>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</si>
  <si>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</si>
  <si>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</si>
  <si>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</si>
  <si>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</si>
  <si>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</si>
  <si>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</si>
  <si>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</si>
  <si>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</si>
  <si>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</si>
  <si>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</si>
  <si>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</si>
  <si>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</si>
  <si>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</si>
  <si>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</si>
  <si>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</si>
  <si>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</si>
  <si>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</si>
  <si>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</si>
  <si>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</si>
  <si>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</si>
  <si>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</si>
  <si>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</si>
  <si>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</si>
  <si>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</si>
  <si>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</si>
  <si>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</si>
  <si>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</si>
  <si>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</si>
  <si>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</si>
  <si>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</si>
  <si>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</si>
  <si>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</si>
  <si>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</si>
  <si>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</si>
  <si>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</si>
  <si>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</si>
  <si>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</si>
  <si>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</si>
  <si>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</si>
  <si>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</si>
  <si>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</si>
  <si>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</si>
  <si>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</si>
  <si>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</si>
  <si>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</si>
  <si>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</si>
  <si>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</si>
  <si>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</si>
  <si>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</si>
  <si>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</si>
  <si>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</si>
  <si>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</si>
  <si>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</si>
  <si>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</si>
  <si>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</si>
  <si>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</si>
  <si>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</si>
  <si>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</si>
  <si>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</si>
  <si>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</si>
  <si>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</si>
  <si>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</si>
  <si>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</si>
  <si>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</si>
  <si>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</si>
  <si>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</si>
  <si>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</si>
  <si>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</si>
  <si>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</si>
  <si>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</si>
  <si>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</si>
  <si>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</si>
  <si>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</si>
  <si>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</si>
  <si>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</si>
  <si>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</si>
  <si>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</si>
  <si>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</si>
  <si>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</si>
  <si>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</si>
  <si>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</si>
  <si>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</si>
  <si>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</si>
  <si>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</si>
  <si>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</si>
  <si>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</si>
  <si>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</si>
  <si>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</si>
  <si>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</si>
  <si>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</si>
  <si>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</si>
  <si>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</si>
  <si>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</si>
  <si>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</si>
  <si>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</si>
  <si>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</si>
  <si>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</si>
  <si>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</si>
  <si>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</si>
  <si>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</si>
  <si>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</si>
  <si>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</si>
  <si>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</si>
  <si>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</si>
  <si>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</si>
  <si>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</si>
  <si>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</si>
  <si>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</si>
  <si>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</si>
  <si>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</si>
  <si>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</si>
  <si>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</si>
  <si>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</si>
  <si>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</si>
  <si>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</si>
  <si>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</si>
  <si>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</si>
  <si>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</si>
  <si>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</si>
  <si>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</si>
  <si>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</si>
  <si>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</si>
  <si>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</si>
  <si>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</si>
  <si>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</si>
  <si>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</si>
  <si>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</si>
  <si>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</si>
  <si>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</si>
  <si>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</si>
  <si>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</si>
  <si>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</si>
  <si>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</si>
  <si>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</si>
  <si>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</si>
  <si>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</si>
  <si>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</si>
  <si>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</si>
  <si>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</si>
  <si>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</si>
  <si>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</si>
  <si>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</si>
  <si>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</si>
  <si>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</si>
  <si>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</si>
  <si>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</si>
  <si>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</si>
  <si>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</si>
  <si>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</si>
  <si>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</si>
  <si>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</si>
  <si>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</si>
  <si>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</si>
  <si>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</si>
  <si>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</si>
  <si>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</si>
  <si>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</si>
  <si>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</si>
  <si>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</si>
  <si>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</si>
  <si>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</si>
  <si>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</si>
  <si>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</si>
  <si>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</si>
  <si>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</si>
  <si>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</si>
  <si>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</si>
  <si>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</si>
  <si>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</si>
  <si>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</si>
  <si>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</si>
  <si>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</si>
  <si>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</si>
  <si>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</si>
  <si>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</si>
  <si>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</si>
  <si>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</si>
  <si>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</si>
  <si>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</si>
  <si>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</si>
  <si>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</si>
  <si>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</si>
  <si>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</si>
  <si>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</si>
  <si>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</si>
  <si>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</si>
  <si>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</si>
  <si>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</si>
  <si>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</si>
  <si>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</si>
  <si>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</si>
  <si>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</si>
  <si>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</si>
  <si>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</si>
  <si>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</si>
  <si>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</si>
  <si>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</si>
  <si>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</si>
  <si>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</si>
  <si>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</si>
  <si>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</si>
  <si>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</si>
  <si>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</si>
  <si>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</si>
  <si>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</si>
  <si>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</si>
  <si>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</si>
  <si>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</si>
  <si>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</si>
  <si>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</si>
  <si>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</si>
  <si>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</si>
  <si>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</si>
  <si>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</si>
  <si>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</si>
  <si>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</si>
  <si>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</si>
  <si>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</si>
  <si>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</si>
  <si>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</si>
  <si>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</si>
  <si>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</si>
  <si>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</si>
  <si>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</si>
  <si>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</si>
  <si>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</si>
  <si>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</si>
  <si>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</si>
  <si>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</si>
  <si>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</si>
  <si>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</si>
  <si>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</si>
  <si>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</si>
  <si>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</si>
  <si>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</si>
  <si>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</si>
  <si>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</si>
  <si>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</si>
  <si>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</si>
  <si>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</si>
  <si>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</si>
  <si>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</si>
  <si>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</si>
  <si>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</si>
  <si>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</si>
  <si>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</si>
  <si>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</si>
  <si>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</si>
  <si>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</si>
  <si>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</si>
  <si>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</si>
  <si>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</si>
  <si>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</si>
  <si>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</si>
  <si>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</si>
  <si>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</si>
  <si>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</si>
  <si>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</si>
  <si>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</si>
  <si>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</si>
  <si>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</si>
  <si>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</si>
  <si>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</si>
  <si>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</si>
  <si>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</si>
  <si>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</si>
  <si>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</si>
  <si>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</si>
  <si>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</si>
  <si>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</si>
  <si>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</si>
  <si>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</si>
  <si>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</si>
  <si>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</si>
  <si>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</si>
  <si>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</si>
  <si>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</si>
  <si>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</si>
  <si>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</si>
  <si>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</si>
  <si>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</si>
  <si>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</si>
  <si>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</si>
  <si>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</si>
  <si>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</si>
  <si>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</si>
  <si>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</si>
  <si>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</si>
  <si>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</si>
  <si>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</si>
  <si>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</si>
  <si>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</si>
  <si>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</si>
  <si>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</si>
  <si>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</si>
  <si>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</si>
  <si>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</si>
  <si>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</si>
  <si>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</si>
  <si>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</si>
  <si>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</si>
  <si>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</si>
  <si>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</si>
  <si>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</si>
  <si>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</si>
  <si>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</si>
  <si>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</si>
  <si>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</si>
  <si>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</si>
  <si>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</si>
  <si>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</si>
  <si>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</si>
  <si>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</si>
  <si>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</si>
  <si>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</si>
  <si>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</si>
  <si>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</si>
  <si>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</si>
  <si>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</si>
  <si>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</si>
  <si>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</si>
  <si>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</si>
  <si>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</si>
  <si>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</si>
  <si>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</si>
  <si>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</si>
  <si>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</si>
  <si>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</si>
  <si>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</si>
  <si>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</si>
  <si>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</si>
  <si>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</si>
  <si>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</si>
  <si>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</si>
  <si>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</si>
  <si>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</si>
  <si>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</si>
  <si>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</si>
  <si>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</si>
  <si>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</si>
  <si>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</si>
  <si>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</si>
  <si>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</si>
  <si>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</si>
  <si>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</si>
  <si>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</si>
  <si>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</si>
  <si>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</si>
  <si>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</si>
  <si>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</si>
  <si>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</si>
  <si>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</si>
  <si>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</si>
  <si>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</si>
  <si>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</si>
  <si>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</si>
  <si>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</si>
  <si>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</si>
  <si>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</si>
  <si>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</si>
  <si>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</si>
  <si>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</si>
  <si>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</si>
  <si>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</si>
  <si>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</si>
  <si>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</si>
  <si>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</si>
  <si>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</si>
  <si>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</si>
  <si>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</si>
  <si>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</si>
  <si>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</si>
  <si>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</si>
  <si>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</si>
  <si>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</si>
  <si>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</si>
  <si>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</si>
  <si>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</si>
  <si>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</si>
  <si>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</si>
  <si>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</si>
  <si>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</si>
  <si>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</si>
  <si>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</si>
  <si>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</si>
  <si>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</si>
  <si>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</si>
  <si>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</si>
  <si>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</si>
  <si>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</si>
  <si>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</si>
  <si>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</si>
  <si>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</si>
  <si>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</si>
  <si>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</si>
  <si>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</si>
  <si>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</si>
  <si>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</si>
  <si>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</si>
  <si>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</si>
  <si>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</si>
  <si>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</si>
  <si>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</si>
  <si>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</si>
  <si>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</si>
  <si>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</si>
  <si>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</si>
  <si>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</si>
  <si>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</si>
  <si>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</si>
  <si>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</si>
  <si>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</si>
  <si>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</si>
  <si>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</si>
  <si>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</si>
  <si>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</si>
  <si>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</si>
  <si>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</si>
  <si>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</si>
  <si>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</si>
  <si>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</si>
  <si>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</si>
  <si>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</si>
  <si>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</si>
  <si>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</si>
  <si>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</si>
  <si>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</si>
  <si>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</si>
  <si>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</si>
  <si>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</si>
  <si>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</si>
  <si>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</si>
  <si>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</si>
  <si>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</si>
  <si>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</si>
  <si>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</si>
  <si>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</si>
  <si>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</si>
  <si>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</si>
  <si>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</si>
  <si>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</si>
  <si>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</si>
  <si>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</si>
  <si>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</si>
  <si>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</si>
  <si>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</si>
  <si>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</si>
  <si>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</si>
  <si>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</si>
  <si>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</si>
  <si>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</si>
  <si>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</si>
  <si>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</si>
  <si>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</si>
  <si>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</si>
  <si>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</si>
  <si>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</si>
  <si>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</si>
  <si>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</si>
  <si>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</si>
  <si>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</si>
  <si>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</si>
  <si>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</si>
  <si>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</si>
  <si>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</si>
  <si>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</si>
  <si>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</si>
  <si>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</si>
  <si>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</si>
  <si>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</si>
  <si>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</si>
  <si>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</si>
  <si>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</si>
  <si>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</si>
  <si>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</si>
  <si>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</si>
  <si>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</si>
  <si>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</si>
  <si>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</si>
  <si>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</si>
  <si>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</si>
  <si>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</si>
  <si>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</si>
  <si>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</si>
  <si>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</si>
  <si>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</si>
  <si>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</si>
  <si>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</si>
  <si>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</si>
  <si>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</si>
  <si>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</si>
  <si>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</si>
  <si>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</si>
  <si>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</si>
  <si>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</si>
  <si>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</si>
  <si>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</si>
  <si>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</si>
  <si>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</si>
  <si>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</si>
  <si>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</si>
  <si>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</si>
  <si>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</si>
  <si>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</si>
  <si>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</si>
  <si>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</si>
  <si>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</si>
  <si>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</si>
  <si>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</si>
  <si>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</si>
  <si>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</si>
  <si>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</si>
  <si>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</si>
  <si>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</si>
  <si>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</si>
  <si>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</si>
  <si>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</si>
  <si>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</si>
  <si>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</si>
  <si>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</si>
  <si>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</si>
  <si>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</si>
  <si>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</si>
  <si>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</si>
  <si>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</si>
  <si>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</si>
  <si>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</si>
  <si>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</si>
  <si>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</si>
  <si>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</si>
  <si>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</si>
  <si>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</si>
  <si>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</si>
  <si>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</si>
  <si>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</si>
  <si>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</si>
  <si>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</si>
  <si>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</si>
  <si>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</si>
  <si>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</si>
  <si>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</si>
  <si>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</si>
  <si>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</si>
  <si>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</si>
  <si>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</si>
  <si>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</si>
  <si>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</si>
  <si>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</si>
  <si>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</si>
  <si>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</si>
  <si>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</si>
  <si>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</si>
  <si>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</si>
  <si>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</si>
  <si>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</si>
  <si>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</si>
  <si>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</si>
  <si>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</si>
  <si>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</si>
  <si>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</si>
  <si>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</si>
  <si>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</si>
  <si>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</si>
  <si>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</si>
  <si>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</si>
  <si>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</si>
  <si>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</si>
  <si>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</si>
  <si>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</si>
  <si>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</si>
  <si>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</si>
  <si>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</si>
  <si>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</si>
  <si>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</si>
  <si>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</si>
  <si>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</si>
  <si>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</si>
  <si>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</si>
  <si>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</si>
  <si>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</si>
  <si>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</si>
  <si>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</si>
  <si>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</si>
  <si>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</si>
  <si>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</si>
  <si>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</si>
  <si>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</si>
  <si>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</si>
  <si>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</si>
  <si>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</si>
  <si>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</si>
  <si>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</si>
  <si>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</si>
  <si>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</si>
  <si>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</si>
  <si>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</si>
  <si>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</si>
  <si>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</si>
  <si>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</si>
  <si>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</si>
  <si>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</si>
  <si>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</si>
  <si>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</si>
  <si>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</si>
  <si>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</si>
  <si>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</si>
  <si>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</si>
  <si>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</si>
  <si>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</si>
  <si>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</si>
  <si>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</si>
  <si>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</si>
  <si>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</si>
  <si>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保健医療情報利活用推進関連事業</t>
  </si>
  <si>
    <t>医政局</t>
  </si>
  <si>
    <t>室長：前田　彰久</t>
  </si>
  <si>
    <t>平成３０年度</t>
  </si>
  <si>
    <t>終了予定なし</t>
  </si>
  <si>
    <t>研究開発振興課医療技術情報推進室</t>
  </si>
  <si>
    <t>-</t>
  </si>
  <si>
    <t>医療情報化基盤整備等委託費</t>
  </si>
  <si>
    <t>保健医療情報利活用推進関連事業の進捗状況</t>
  </si>
  <si>
    <t>保健医療情報利活用推進関連事業に係る報告書作成件数</t>
  </si>
  <si>
    <t>保健医療情報利活用推進関連事業に係るシステム整備件数（プロトタイプ含む）</t>
  </si>
  <si>
    <t>単位当たりコスト＝X／Y
X：当該年度執行額
Y：整備件数</t>
    <phoneticPr fontId="5"/>
  </si>
  <si>
    <t>　　X/Y</t>
    <phoneticPr fontId="5"/>
  </si>
  <si>
    <t>79,920,000/1</t>
  </si>
  <si>
    <t>121,064,000/1</t>
  </si>
  <si>
    <t>施策大目標３　利用者の視点に立った、効率的で安心かつ質の高い医療サービスの提供を促進すること</t>
  </si>
  <si>
    <t>医療情報化の体制整備の普及を推進すること（施策目標Ⅰ－３－１）</t>
  </si>
  <si>
    <t>医療情報システム普及啓発等経費</t>
  </si>
  <si>
    <t>新30-0007</t>
  </si>
  <si>
    <t>新30-006</t>
  </si>
  <si>
    <t>○</t>
  </si>
  <si>
    <t>令和2年7月：経済財政運営と改革の基本方針2020
令和2年7月：成長戦略フォローアップ</t>
    <rPh sb="0" eb="2">
      <t>レイワ</t>
    </rPh>
    <rPh sb="3" eb="4">
      <t>ネン</t>
    </rPh>
    <rPh sb="5" eb="6">
      <t>ガツ</t>
    </rPh>
    <rPh sb="7" eb="9">
      <t>ケイザイ</t>
    </rPh>
    <rPh sb="9" eb="11">
      <t>ザイセイ</t>
    </rPh>
    <rPh sb="11" eb="13">
      <t>ウンエイ</t>
    </rPh>
    <rPh sb="14" eb="16">
      <t>カイカク</t>
    </rPh>
    <rPh sb="17" eb="19">
      <t>キホン</t>
    </rPh>
    <rPh sb="19" eb="21">
      <t>ホウシン</t>
    </rPh>
    <rPh sb="26" eb="28">
      <t>レイワ</t>
    </rPh>
    <rPh sb="29" eb="30">
      <t>ネン</t>
    </rPh>
    <rPh sb="31" eb="32">
      <t>ガツ</t>
    </rPh>
    <rPh sb="33" eb="35">
      <t>セイチョウ</t>
    </rPh>
    <rPh sb="35" eb="37">
      <t>センリャク</t>
    </rPh>
    <phoneticPr fontId="5"/>
  </si>
  <si>
    <t>経済財政運営と改革の基本方針2020（令和2年7月17日閣議決定）において、患者の保健医療情報を患者本人や全国の医療機関等で確認できる仕組みに関し、特定健診情報は2020年度中に、レセプトに基づく薬剤情報については2021年中に稼働させ、さらに手術等の情報についても2022年中に稼働させる。それ以外のデータ項目については、情報連携の必要性や費用対効果等を検証しつつ、技術動向等を踏まえ、2020年中を目途にデータヘルス改革に関する工程を具体化すること、医療分野の個人情報の保護と利活用の推進策を検討することがそれぞれ盛り込まれた。本事業はそれらデータヘルス改革を着実に実施するものである。</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rPh sb="259" eb="260">
      <t>モ</t>
    </rPh>
    <rPh sb="261" eb="262">
      <t>コ</t>
    </rPh>
    <rPh sb="266" eb="267">
      <t>ホン</t>
    </rPh>
    <rPh sb="267" eb="269">
      <t>ジギョウ</t>
    </rPh>
    <rPh sb="279" eb="281">
      <t>カイカク</t>
    </rPh>
    <rPh sb="282" eb="284">
      <t>チャクジツ</t>
    </rPh>
    <rPh sb="285" eb="287">
      <t>ジッシ</t>
    </rPh>
    <phoneticPr fontId="5"/>
  </si>
  <si>
    <t xml:space="preserve">
本事業は、患者の保健医療情報を患者本人や全国の医療機関等で確認できる仕組みの稼働に必要な支払基金のデータベースの改修および、医療分野の個人情報の保護と利活用の推進策を検討するため、医療分野の個人情報保護法制の実態調査や諸課題へ対応するための法制上・技術上の問題点の整理するもの。</t>
    <rPh sb="39" eb="41">
      <t>カドウ</t>
    </rPh>
    <rPh sb="84" eb="86">
      <t>ケントウ</t>
    </rPh>
    <rPh sb="133" eb="135">
      <t>セイリ</t>
    </rPh>
    <phoneticPr fontId="5"/>
  </si>
  <si>
    <t>-</t>
    <phoneticPr fontId="5"/>
  </si>
  <si>
    <t>全国の医療機関等において確認できる保健医療情報のデータ項目数
【確認できる項目については健康・医療・介護情報利活用検討会等での議論を経て決定する予定であり、その結果を踏まえて指標を設定】</t>
    <phoneticPr fontId="5"/>
  </si>
  <si>
    <t>全国の医療機関等において保健医療情報を確認した件数
【確認できる項目については健康・医療・介護情報利活用検討会等での議論を経て決定する予定であり、その結果を踏まえて指標を設定】</t>
    <phoneticPr fontId="5"/>
  </si>
  <si>
    <t>国民が、個人・患者単位で最適な健康管理・診療・ケアを受けられるための基盤整備を目指すものである。</t>
    <rPh sb="0" eb="2">
      <t>コクミン</t>
    </rPh>
    <rPh sb="4" eb="6">
      <t>コジン</t>
    </rPh>
    <rPh sb="7" eb="9">
      <t>カンジャ</t>
    </rPh>
    <rPh sb="9" eb="11">
      <t>タンイ</t>
    </rPh>
    <rPh sb="12" eb="14">
      <t>サイテキ</t>
    </rPh>
    <rPh sb="15" eb="17">
      <t>ケンコウ</t>
    </rPh>
    <rPh sb="17" eb="19">
      <t>カンリ</t>
    </rPh>
    <rPh sb="20" eb="22">
      <t>シンリョウ</t>
    </rPh>
    <rPh sb="26" eb="27">
      <t>ウ</t>
    </rPh>
    <rPh sb="34" eb="36">
      <t>キバン</t>
    </rPh>
    <rPh sb="36" eb="38">
      <t>セイビ</t>
    </rPh>
    <rPh sb="39" eb="41">
      <t>メザ</t>
    </rPh>
    <phoneticPr fontId="5"/>
  </si>
  <si>
    <t>国民が、個人・患者単位で最適な健康管理・診療・ケアを受けられるための全国的な基盤整備を目指すものであり、国の責任として自らが実施すべきである。</t>
    <phoneticPr fontId="5"/>
  </si>
  <si>
    <t>△</t>
  </si>
  <si>
    <t>一般競争入札（総合評価落札方式）により実施したものであり、入札公告後の周知を幅広に行ったものの、一者応札となった。令和２年度は、一者応札にならないよう、事業者が社内で検討する時間をより確保できるよう努める。</t>
    <rPh sb="57" eb="59">
      <t>レイワ</t>
    </rPh>
    <rPh sb="61" eb="62">
      <t>ド</t>
    </rPh>
    <rPh sb="64" eb="65">
      <t>イッ</t>
    </rPh>
    <rPh sb="65" eb="66">
      <t>シャ</t>
    </rPh>
    <rPh sb="66" eb="68">
      <t>オウサツ</t>
    </rPh>
    <rPh sb="99" eb="100">
      <t>ツト</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</si>
  <si>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</si>
  <si>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</si>
  <si>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</si>
  <si>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合理的でかつ必要な経費に限られているため、単位当たりコストの水準は妥当である。</t>
    <phoneticPr fontId="5"/>
  </si>
  <si>
    <t>支出を行うにあたっては、必要性を勘案して合理的なものとしている。</t>
    <phoneticPr fontId="5"/>
  </si>
  <si>
    <t>必要最低限の経費のみを予算計上している。</t>
  </si>
  <si>
    <t>予算要求の際に更なるコスト削減や効率化が可能か検討しているところ。</t>
    <phoneticPr fontId="5"/>
  </si>
  <si>
    <t>国民が、個人・患者単位で最適な健康管理・診療・ケアを受けられるための全国的な基盤整備を目指すものであり、国の責任として自らが実施すべきものである。そのため、他の手段・方法等は考えられない。</t>
    <rPh sb="7" eb="9">
      <t>カンジャ</t>
    </rPh>
    <rPh sb="9" eb="11">
      <t>タンイ</t>
    </rPh>
    <rPh sb="78" eb="79">
      <t>タ</t>
    </rPh>
    <rPh sb="80" eb="82">
      <t>シュダン</t>
    </rPh>
    <rPh sb="83" eb="85">
      <t>ホウホウ</t>
    </rPh>
    <rPh sb="85" eb="86">
      <t>トウ</t>
    </rPh>
    <rPh sb="87" eb="88">
      <t>カンガ</t>
    </rPh>
    <phoneticPr fontId="5"/>
  </si>
  <si>
    <t>事業報告書を翌年度以降の政策に活用している。</t>
    <phoneticPr fontId="5"/>
  </si>
  <si>
    <t>「患者の保健医療情報を患者本人や全国の医療機関等で確認できる仕組み」の稼働に向けた実証事業であり、優先度の高い事業である。</t>
    <rPh sb="35" eb="37">
      <t>カドウ</t>
    </rPh>
    <rPh sb="38" eb="39">
      <t>ム</t>
    </rPh>
    <rPh sb="41" eb="43">
      <t>ジッショウ</t>
    </rPh>
    <rPh sb="43" eb="45">
      <t>ジギョウ</t>
    </rPh>
    <phoneticPr fontId="5"/>
  </si>
  <si>
    <t>令和2年度の成果実績については目標に見合っている。</t>
    <rPh sb="0" eb="2">
      <t>レイワ</t>
    </rPh>
    <rPh sb="3" eb="5">
      <t>ネンド</t>
    </rPh>
    <phoneticPr fontId="5"/>
  </si>
  <si>
    <t>令和2年度の活動実績については目標に見合っている。</t>
    <rPh sb="0" eb="2">
      <t>レイワ</t>
    </rPh>
    <rPh sb="3" eb="5">
      <t>ネンド</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</si>
  <si>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phoneticPr fontId="5"/>
  </si>
  <si>
    <t>本事業は、平成３０年度から実施しているものであり、経年比較は出来ないが、保健医療情報利活用推進関連事業に係る資料整備を行ったところであり、引き続き取り組んで行くこととしている。</t>
    <rPh sb="0" eb="1">
      <t>ホン</t>
    </rPh>
    <rPh sb="1" eb="3">
      <t>ジギョウ</t>
    </rPh>
    <rPh sb="13" eb="15">
      <t>ジッシ</t>
    </rPh>
    <rPh sb="25" eb="27">
      <t>ケイネン</t>
    </rPh>
    <rPh sb="27" eb="29">
      <t>ヒカク</t>
    </rPh>
    <rPh sb="30" eb="32">
      <t>デキ</t>
    </rPh>
    <rPh sb="59" eb="60">
      <t>オコナ</t>
    </rPh>
    <rPh sb="69" eb="70">
      <t>ヒ</t>
    </rPh>
    <rPh sb="71" eb="72">
      <t>ツヅ</t>
    </rPh>
    <rPh sb="73" eb="74">
      <t>ト</t>
    </rPh>
    <rPh sb="75" eb="76">
      <t>ク</t>
    </rPh>
    <rPh sb="78" eb="79">
      <t>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</si>
  <si>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</si>
  <si>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A.株式会社　アクセンチュア</t>
    <rPh sb="2" eb="6">
      <t>カブシキガイシャ</t>
    </rPh>
    <phoneticPr fontId="5"/>
  </si>
  <si>
    <t>B.株式会社テクノプロジェクト</t>
    <rPh sb="2" eb="6">
      <t>カブシキガイシャ</t>
    </rPh>
    <phoneticPr fontId="5"/>
  </si>
  <si>
    <t>人件費</t>
    <rPh sb="0" eb="3">
      <t>ジンケンヒ</t>
    </rPh>
    <phoneticPr fontId="5"/>
  </si>
  <si>
    <t>委託費</t>
    <rPh sb="0" eb="3">
      <t>イタクヒ</t>
    </rPh>
    <phoneticPr fontId="5"/>
  </si>
  <si>
    <t>旅費</t>
    <rPh sb="0" eb="2">
      <t>リョヒ</t>
    </rPh>
    <phoneticPr fontId="5"/>
  </si>
  <si>
    <t>通信運搬費</t>
    <rPh sb="0" eb="2">
      <t>ツウシン</t>
    </rPh>
    <rPh sb="2" eb="4">
      <t>ウンパン</t>
    </rPh>
    <rPh sb="4" eb="5">
      <t>ヒ</t>
    </rPh>
    <phoneticPr fontId="5"/>
  </si>
  <si>
    <t>その他</t>
    <rPh sb="2" eb="3">
      <t>タ</t>
    </rPh>
    <phoneticPr fontId="5"/>
  </si>
  <si>
    <t>消耗品費、印刷製本費等</t>
    <rPh sb="0" eb="3">
      <t>ショウモウヒン</t>
    </rPh>
    <rPh sb="3" eb="4">
      <t>ヒ</t>
    </rPh>
    <rPh sb="5" eb="7">
      <t>インサツ</t>
    </rPh>
    <rPh sb="7" eb="9">
      <t>セイホン</t>
    </rPh>
    <rPh sb="9" eb="10">
      <t>ヒ</t>
    </rPh>
    <rPh sb="10" eb="11">
      <t>トウ</t>
    </rPh>
    <phoneticPr fontId="5"/>
  </si>
  <si>
    <t>株式会社テクノプロジェクト</t>
    <rPh sb="0" eb="4">
      <t>カブシキガイシャ</t>
    </rPh>
    <phoneticPr fontId="5"/>
  </si>
  <si>
    <t>日鉄ソリューションズ株式会社</t>
    <rPh sb="0" eb="2">
      <t>ニッテツ</t>
    </rPh>
    <rPh sb="10" eb="14">
      <t>カブシキガイシャ</t>
    </rPh>
    <phoneticPr fontId="5"/>
  </si>
  <si>
    <t>特定非営利活動法人MINS</t>
    <rPh sb="0" eb="2">
      <t>トクテイ</t>
    </rPh>
    <rPh sb="2" eb="5">
      <t>ヒエイリ</t>
    </rPh>
    <rPh sb="5" eb="7">
      <t>カツドウ</t>
    </rPh>
    <rPh sb="7" eb="9">
      <t>ホウジン</t>
    </rPh>
    <phoneticPr fontId="5"/>
  </si>
  <si>
    <t>倫理審査の許可取得支援</t>
    <rPh sb="0" eb="2">
      <t>リンリ</t>
    </rPh>
    <rPh sb="2" eb="4">
      <t>シンサ</t>
    </rPh>
    <rPh sb="5" eb="7">
      <t>キョカ</t>
    </rPh>
    <rPh sb="7" eb="9">
      <t>シュトク</t>
    </rPh>
    <rPh sb="9" eb="11">
      <t>シエン</t>
    </rPh>
    <phoneticPr fontId="5"/>
  </si>
  <si>
    <t>検証用システム構築等</t>
    <rPh sb="0" eb="3">
      <t>ケンショウヨウ</t>
    </rPh>
    <rPh sb="7" eb="9">
      <t>コウチク</t>
    </rPh>
    <rPh sb="9" eb="10">
      <t>トウ</t>
    </rPh>
    <phoneticPr fontId="5"/>
  </si>
  <si>
    <t>-</t>
    <phoneticPr fontId="5"/>
  </si>
  <si>
    <t>株式会社アクセンチュア</t>
    <rPh sb="0" eb="4">
      <t>カブシキガイシャ</t>
    </rPh>
    <phoneticPr fontId="5"/>
  </si>
  <si>
    <t>電子レセプト情報を確認できる仕組みについて実証等</t>
    <rPh sb="0" eb="2">
      <t>デンシ</t>
    </rPh>
    <rPh sb="6" eb="8">
      <t>ジョウホウ</t>
    </rPh>
    <rPh sb="9" eb="11">
      <t>カクニン</t>
    </rPh>
    <rPh sb="14" eb="16">
      <t>シク</t>
    </rPh>
    <rPh sb="21" eb="23">
      <t>ジッショウ</t>
    </rPh>
    <rPh sb="23" eb="24">
      <t>トウ</t>
    </rPh>
    <phoneticPr fontId="5"/>
  </si>
  <si>
    <t>実証フィールド対応にかかる旅費</t>
    <rPh sb="0" eb="2">
      <t>ジッショウ</t>
    </rPh>
    <rPh sb="7" eb="9">
      <t>タイオウ</t>
    </rPh>
    <rPh sb="13" eb="15">
      <t>リョヒ</t>
    </rPh>
    <phoneticPr fontId="5"/>
  </si>
  <si>
    <t>調査業務等にかかる人件費</t>
    <rPh sb="0" eb="2">
      <t>チョウサ</t>
    </rPh>
    <rPh sb="2" eb="5">
      <t>ギョウムトウ</t>
    </rPh>
    <rPh sb="9" eb="12">
      <t>ジンケンヒ</t>
    </rPh>
    <phoneticPr fontId="5"/>
  </si>
  <si>
    <t>課株式会社テクノプロジェクト等</t>
    <rPh sb="0" eb="1">
      <t>カ</t>
    </rPh>
    <rPh sb="1" eb="5">
      <t>カブシキガイシャ</t>
    </rPh>
    <rPh sb="14" eb="15">
      <t>トウ</t>
    </rPh>
    <phoneticPr fontId="5"/>
  </si>
  <si>
    <t>クラウドサービス利用料等</t>
    <rPh sb="8" eb="11">
      <t>リヨウリョウ</t>
    </rPh>
    <rPh sb="11" eb="12">
      <t>トウ</t>
    </rPh>
    <phoneticPr fontId="5"/>
  </si>
  <si>
    <t>諸謝金</t>
    <rPh sb="0" eb="1">
      <t>ショ</t>
    </rPh>
    <rPh sb="1" eb="3">
      <t>シャキン</t>
    </rPh>
    <phoneticPr fontId="5"/>
  </si>
  <si>
    <t>地域実証実験の参加機関に対する謝金</t>
    <rPh sb="0" eb="2">
      <t>チイキ</t>
    </rPh>
    <rPh sb="2" eb="4">
      <t>ジッショウ</t>
    </rPh>
    <rPh sb="4" eb="6">
      <t>ジッケン</t>
    </rPh>
    <rPh sb="7" eb="9">
      <t>サンカ</t>
    </rPh>
    <rPh sb="9" eb="11">
      <t>キカン</t>
    </rPh>
    <rPh sb="12" eb="13">
      <t>タイ</t>
    </rPh>
    <rPh sb="15" eb="17">
      <t>シャキン</t>
    </rPh>
    <phoneticPr fontId="5"/>
  </si>
  <si>
    <t>人件費</t>
    <rPh sb="0" eb="3">
      <t>ジンケンヒ</t>
    </rPh>
    <phoneticPr fontId="5"/>
  </si>
  <si>
    <t>システム構築等に係る謝金</t>
    <rPh sb="4" eb="6">
      <t>コウチク</t>
    </rPh>
    <rPh sb="6" eb="7">
      <t>トウ</t>
    </rPh>
    <rPh sb="8" eb="9">
      <t>カカ</t>
    </rPh>
    <rPh sb="10" eb="12">
      <t>シャキン</t>
    </rPh>
    <phoneticPr fontId="5"/>
  </si>
  <si>
    <t>借料</t>
    <rPh sb="0" eb="2">
      <t>シャクリョウ</t>
    </rPh>
    <phoneticPr fontId="5"/>
  </si>
  <si>
    <t>機器類のレンタル料</t>
    <rPh sb="0" eb="3">
      <t>キキルイ</t>
    </rPh>
    <rPh sb="8" eb="9">
      <t>リョウ</t>
    </rPh>
    <phoneticPr fontId="5"/>
  </si>
  <si>
    <t>厚労</t>
    <rPh sb="0" eb="2">
      <t>コウロウ</t>
    </rPh>
    <phoneticPr fontId="5"/>
  </si>
  <si>
    <t>197,000,000/1</t>
  </si>
  <si>
    <t>197,000,000/1</t>
    <phoneticPr fontId="5"/>
  </si>
  <si>
    <t>-</t>
    <phoneticPr fontId="5"/>
  </si>
  <si>
    <t>令和2年第三次補正で措置された予算については、「患者の保健医療情報を患者本人や全国の医療機関等で確認できる仕組み」のシステム改修費であり、システム改修の工数等を勘案して、繰り越しは妥当である。</t>
    <rPh sb="0" eb="2">
      <t>レイワ</t>
    </rPh>
    <rPh sb="3" eb="4">
      <t>ネン</t>
    </rPh>
    <rPh sb="4" eb="7">
      <t>ダイサンジ</t>
    </rPh>
    <rPh sb="7" eb="9">
      <t>ホセイ</t>
    </rPh>
    <rPh sb="10" eb="12">
      <t>ソチ</t>
    </rPh>
    <rPh sb="15" eb="17">
      <t>ヨサン</t>
    </rPh>
    <rPh sb="62" eb="64">
      <t>カイシュウ</t>
    </rPh>
    <rPh sb="64" eb="65">
      <t>ヒ</t>
    </rPh>
    <rPh sb="73" eb="75">
      <t>カイシュウ</t>
    </rPh>
    <rPh sb="76" eb="78">
      <t>コウスウ</t>
    </rPh>
    <rPh sb="78" eb="79">
      <t>トウ</t>
    </rPh>
    <rPh sb="80" eb="82">
      <t>カンアン</t>
    </rPh>
    <rPh sb="85" eb="86">
      <t>ク</t>
    </rPh>
    <rPh sb="87" eb="88">
      <t>コ</t>
    </rPh>
    <rPh sb="90" eb="92">
      <t>ダトウ</t>
    </rPh>
    <phoneticPr fontId="5"/>
  </si>
  <si>
    <t>点検対象外</t>
    <rPh sb="0" eb="2">
      <t>テンケン</t>
    </rPh>
    <rPh sb="2" eb="4">
      <t>タイショウ</t>
    </rPh>
    <rPh sb="4" eb="5">
      <t>ガイ</t>
    </rPh>
    <phoneticPr fontId="5"/>
  </si>
  <si>
    <t>本事業で実現を目指す「患者の保健医療情報を患者本人や全国の医療機関等で確認できる仕組み」については、国のデータヘルス改革の一環であり、多くの有識者や検討会へのお諮りを行っているところ。事業の検討に求められる要件が流動的であるため、令和2年度の不要率は高くなってしまったが、今後も引き続きの予算措置が必要。</t>
    <rPh sb="0" eb="1">
      <t>ホン</t>
    </rPh>
    <rPh sb="1" eb="3">
      <t>ジギョウ</t>
    </rPh>
    <rPh sb="4" eb="6">
      <t>ジツゲン</t>
    </rPh>
    <rPh sb="7" eb="9">
      <t>メザ</t>
    </rPh>
    <rPh sb="50" eb="51">
      <t>クニ</t>
    </rPh>
    <rPh sb="58" eb="60">
      <t>カイカク</t>
    </rPh>
    <rPh sb="61" eb="63">
      <t>イッカン</t>
    </rPh>
    <rPh sb="67" eb="68">
      <t>オオ</t>
    </rPh>
    <rPh sb="70" eb="73">
      <t>ユウシキシャ</t>
    </rPh>
    <rPh sb="74" eb="77">
      <t>ケントウカイ</t>
    </rPh>
    <rPh sb="80" eb="81">
      <t>ハカ</t>
    </rPh>
    <rPh sb="83" eb="84">
      <t>オコナ</t>
    </rPh>
    <rPh sb="92" eb="94">
      <t>ジギョウ</t>
    </rPh>
    <rPh sb="95" eb="97">
      <t>ケントウ</t>
    </rPh>
    <rPh sb="98" eb="99">
      <t>モト</t>
    </rPh>
    <rPh sb="103" eb="105">
      <t>ヨウケン</t>
    </rPh>
    <rPh sb="106" eb="109">
      <t>リュウドウテキ</t>
    </rPh>
    <rPh sb="115" eb="117">
      <t>レイワ</t>
    </rPh>
    <rPh sb="118" eb="120">
      <t>ネンド</t>
    </rPh>
    <rPh sb="121" eb="123">
      <t>フヨウ</t>
    </rPh>
    <rPh sb="123" eb="124">
      <t>リツ</t>
    </rPh>
    <rPh sb="125" eb="126">
      <t>タカ</t>
    </rPh>
    <rPh sb="136" eb="138">
      <t>コンゴ</t>
    </rPh>
    <rPh sb="139" eb="140">
      <t>ヒ</t>
    </rPh>
    <rPh sb="141" eb="142">
      <t>ツヅ</t>
    </rPh>
    <rPh sb="144" eb="146">
      <t>ヨサン</t>
    </rPh>
    <rPh sb="146" eb="148">
      <t>ソチ</t>
    </rPh>
    <rPh sb="149" eb="1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</si>
</sst>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753</xdr:row>
      <xdr:rowOff>88900</xdr:rowOff>
    </xdr:from>
    <xdr:to>
      <xdr:col>25</xdr:col>
      <xdr:colOff>1</xdr:colOff>
      <xdr:row>756</xdr:row>
      <xdr:rowOff>88900</xdr:rowOff>
    </xdr:to>
    <xdr:cxnSp macro="">
      <xdr:nvCxnSpPr>
        <xdr:cNvPr id="2" name="直線矢印コネクタ 1"/>
        <xdr:cNvCxnSpPr/>
      </xdr:nvCxnSpPr>
      <xdr:spPr>
        <a:xfrm flipH="1">
          <a:off x="5400675" y="44808775"/>
          <a:ext cx="1"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750</xdr:row>
      <xdr:rowOff>0</xdr:rowOff>
    </xdr:from>
    <xdr:to>
      <xdr:col>36</xdr:col>
      <xdr:colOff>1</xdr:colOff>
      <xdr:row>753</xdr:row>
      <xdr:rowOff>0</xdr:rowOff>
    </xdr:to>
    <xdr:sp macro="" textlink="">
      <xdr:nvSpPr>
        <xdr:cNvPr id="3" name="正方形/長方形 2"/>
        <xdr:cNvSpPr/>
      </xdr:nvSpPr>
      <xdr:spPr>
        <a:xfrm>
          <a:off x="3200401" y="43662600"/>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１９６．７百万円</a:t>
          </a:r>
        </a:p>
      </xdr:txBody>
    </xdr:sp>
    <xdr:clientData/>
  </xdr:twoCellAnchor>
  <xdr:twoCellAnchor>
    <xdr:from>
      <xdr:col>14</xdr:col>
      <xdr:colOff>12700</xdr:colOff>
      <xdr:row>758</xdr:row>
      <xdr:rowOff>25400</xdr:rowOff>
    </xdr:from>
    <xdr:to>
      <xdr:col>36</xdr:col>
      <xdr:colOff>12700</xdr:colOff>
      <xdr:row>761</xdr:row>
      <xdr:rowOff>25400</xdr:rowOff>
    </xdr:to>
    <xdr:sp macro="" textlink="">
      <xdr:nvSpPr>
        <xdr:cNvPr id="4" name="正方形/長方形 3"/>
        <xdr:cNvSpPr/>
      </xdr:nvSpPr>
      <xdr:spPr>
        <a:xfrm>
          <a:off x="3213100" y="46507400"/>
          <a:ext cx="4400550" cy="1057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株式会社アクセンチュア</a:t>
          </a:r>
          <a:endParaRPr kumimoji="1" lang="en-US" altLang="ja-JP" sz="1600">
            <a:solidFill>
              <a:schemeClr val="tx1"/>
            </a:solidFill>
          </a:endParaRPr>
        </a:p>
        <a:p>
          <a:pPr algn="ctr"/>
          <a:r>
            <a:rPr kumimoji="1" lang="ja-JP" altLang="en-US" sz="1600">
              <a:solidFill>
                <a:schemeClr val="tx1"/>
              </a:solidFill>
            </a:rPr>
            <a:t>１９６．７百万円</a:t>
          </a:r>
        </a:p>
      </xdr:txBody>
    </xdr:sp>
    <xdr:clientData/>
  </xdr:twoCellAnchor>
  <xdr:twoCellAnchor>
    <xdr:from>
      <xdr:col>14</xdr:col>
      <xdr:colOff>27214</xdr:colOff>
      <xdr:row>761</xdr:row>
      <xdr:rowOff>147864</xdr:rowOff>
    </xdr:from>
    <xdr:to>
      <xdr:col>35</xdr:col>
      <xdr:colOff>190500</xdr:colOff>
      <xdr:row>764</xdr:row>
      <xdr:rowOff>308428</xdr:rowOff>
    </xdr:to>
    <xdr:sp macro="" textlink="">
      <xdr:nvSpPr>
        <xdr:cNvPr id="5" name="大かっこ 4"/>
        <xdr:cNvSpPr/>
      </xdr:nvSpPr>
      <xdr:spPr>
        <a:xfrm>
          <a:off x="3227614" y="47687139"/>
          <a:ext cx="4363811" cy="153216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電子レセプトの記載の情報を確認できる仕組みについて、検証用システムを構築したうえで地域実証を実施し、有用な情報の範囲や運用を検証する。あわせて、技術を踏まえた課題等の確認調査を実施及びこれらの結果を基に今後のシステム調達に向けた要件定義書案等を作成する。</a:t>
          </a:r>
        </a:p>
      </xdr:txBody>
    </xdr:sp>
    <xdr:clientData/>
  </xdr:twoCellAnchor>
  <xdr:twoCellAnchor>
    <xdr:from>
      <xdr:col>25</xdr:col>
      <xdr:colOff>0</xdr:colOff>
      <xdr:row>764</xdr:row>
      <xdr:rowOff>419100</xdr:rowOff>
    </xdr:from>
    <xdr:to>
      <xdr:col>25</xdr:col>
      <xdr:colOff>1</xdr:colOff>
      <xdr:row>766</xdr:row>
      <xdr:rowOff>139700</xdr:rowOff>
    </xdr:to>
    <xdr:cxnSp macro="">
      <xdr:nvCxnSpPr>
        <xdr:cNvPr id="6" name="直線矢印コネクタ 5"/>
        <xdr:cNvCxnSpPr/>
      </xdr:nvCxnSpPr>
      <xdr:spPr>
        <a:xfrm flipH="1">
          <a:off x="5400675" y="49329975"/>
          <a:ext cx="1" cy="1054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67128</xdr:colOff>
      <xdr:row>769</xdr:row>
      <xdr:rowOff>27668</xdr:rowOff>
    </xdr:from>
    <xdr:to>
      <xdr:col>38</xdr:col>
      <xdr:colOff>68036</xdr:colOff>
      <xdr:row>771</xdr:row>
      <xdr:rowOff>268514</xdr:rowOff>
    </xdr:to>
    <xdr:sp macro="" textlink="">
      <xdr:nvSpPr>
        <xdr:cNvPr id="7" name="正方形/長方形 6"/>
        <xdr:cNvSpPr/>
      </xdr:nvSpPr>
      <xdr:spPr>
        <a:xfrm>
          <a:off x="2516414" y="49312739"/>
          <a:ext cx="5307693" cy="1070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株式会社、非営利活動法人等　３団体</a:t>
          </a:r>
          <a:endParaRPr kumimoji="1" lang="en-US" altLang="ja-JP" sz="1600">
            <a:solidFill>
              <a:schemeClr val="tx1"/>
            </a:solidFill>
          </a:endParaRPr>
        </a:p>
        <a:p>
          <a:pPr algn="ctr"/>
          <a:r>
            <a:rPr kumimoji="1" lang="ja-JP" altLang="en-US" sz="1600">
              <a:solidFill>
                <a:schemeClr val="tx1"/>
              </a:solidFill>
            </a:rPr>
            <a:t>３０．２百万円</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a:t>
          </a:r>
          <a:r>
            <a:rPr kumimoji="1" lang="ja-JP" altLang="en-US" sz="1600">
              <a:solidFill>
                <a:schemeClr val="tx1"/>
              </a:solidFill>
            </a:rPr>
            <a:t>最大委託先：株式会社テクノプロジェクト　１６．７百万円）</a:t>
          </a:r>
        </a:p>
      </xdr:txBody>
    </xdr:sp>
    <xdr:clientData/>
  </xdr:twoCellAnchor>
  <xdr:twoCellAnchor>
    <xdr:from>
      <xdr:col>14</xdr:col>
      <xdr:colOff>50800</xdr:colOff>
      <xdr:row>772</xdr:row>
      <xdr:rowOff>25400</xdr:rowOff>
    </xdr:from>
    <xdr:to>
      <xdr:col>36</xdr:col>
      <xdr:colOff>10886</xdr:colOff>
      <xdr:row>774</xdr:row>
      <xdr:rowOff>38100</xdr:rowOff>
    </xdr:to>
    <xdr:sp macro="" textlink="">
      <xdr:nvSpPr>
        <xdr:cNvPr id="8" name="大かっこ 7"/>
        <xdr:cNvSpPr/>
      </xdr:nvSpPr>
      <xdr:spPr>
        <a:xfrm>
          <a:off x="3251200" y="52327175"/>
          <a:ext cx="4360636" cy="6413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検証用システム構築等</a:t>
          </a:r>
        </a:p>
      </xdr:txBody>
    </xdr:sp>
    <xdr:clientData/>
  </xdr:twoCellAnchor>
  <xdr:twoCellAnchor>
    <xdr:from>
      <xdr:col>18</xdr:col>
      <xdr:colOff>50800</xdr:colOff>
      <xdr:row>756</xdr:row>
      <xdr:rowOff>127001</xdr:rowOff>
    </xdr:from>
    <xdr:to>
      <xdr:col>32</xdr:col>
      <xdr:colOff>101600</xdr:colOff>
      <xdr:row>757</xdr:row>
      <xdr:rowOff>292101</xdr:rowOff>
    </xdr:to>
    <xdr:sp macro="" textlink="">
      <xdr:nvSpPr>
        <xdr:cNvPr id="9" name="正方形/長方形 8"/>
        <xdr:cNvSpPr/>
      </xdr:nvSpPr>
      <xdr:spPr>
        <a:xfrm>
          <a:off x="4051300" y="45904151"/>
          <a:ext cx="2851150" cy="517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一般競争契約（総合評価）</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twoCellAnchor>
    <xdr:from>
      <xdr:col>20</xdr:col>
      <xdr:colOff>114300</xdr:colOff>
      <xdr:row>767</xdr:row>
      <xdr:rowOff>1</xdr:rowOff>
    </xdr:from>
    <xdr:to>
      <xdr:col>29</xdr:col>
      <xdr:colOff>63500</xdr:colOff>
      <xdr:row>768</xdr:row>
      <xdr:rowOff>215901</xdr:rowOff>
    </xdr:to>
    <xdr:sp macro="" textlink="">
      <xdr:nvSpPr>
        <xdr:cNvPr id="10" name="正方形/長方形 9"/>
        <xdr:cNvSpPr/>
      </xdr:nvSpPr>
      <xdr:spPr>
        <a:xfrm>
          <a:off x="4514850" y="50615851"/>
          <a:ext cx="1749425" cy="444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随意契約（その他）</a:t>
          </a:r>
          <a:r>
            <a:rPr lang="en-US" altLang="ja-JP" sz="1100" b="0" i="0" u="none" strike="noStrike" baseline="0" smtClean="0">
              <a:solidFill>
                <a:schemeClr val="dk1"/>
              </a:solidFill>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3" zoomScale="85" zoomScaleNormal="75" zoomScaleSheetLayoutView="85" zoomScalePageLayoutView="85" workbookViewId="0">
      <selection activeCell="AG711" sqref="AG711:AX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783</v>
      </c>
      <c r="AK2" s="942"/>
      <c r="AL2" s="942"/>
      <c r="AM2" s="942"/>
      <c r="AN2" s="98" t="s">
        <v>406</v>
      </c>
      <c r="AO2" s="942">
        <v>20</v>
      </c>
      <c r="AP2" s="942"/>
      <c r="AQ2" s="942"/>
      <c r="AR2" s="99" t="s">
        <v>709</v>
      </c>
      <c r="AS2" s="948">
        <v>119</v>
      </c>
      <c r="AT2" s="948"/>
      <c r="AU2" s="948"/>
      <c r="AV2" s="98" t="str">
        <f>IF(AW2="","","-")</f>
        <v/>
      </c>
      <c r="AW2" s="908"/>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732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72.75" customHeight="1" x14ac:dyDescent="0.15">
      <c r="A9" s="844" t="s">
        <v>23</v>
      </c>
      <c r="B9" s="845"/>
      <c r="C9" s="845"/>
      <c r="D9" s="845"/>
      <c r="E9" s="845"/>
      <c r="F9" s="845"/>
      <c r="G9" s="846" t="s">
        <v>733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84</v>
      </c>
      <c r="Q13" s="656"/>
      <c r="R13" s="656"/>
      <c r="S13" s="656"/>
      <c r="T13" s="656"/>
      <c r="U13" s="656"/>
      <c r="V13" s="657"/>
      <c r="W13" s="655">
        <v>771</v>
      </c>
      <c r="X13" s="656"/>
      <c r="Y13" s="656"/>
      <c r="Z13" s="656"/>
      <c r="AA13" s="656"/>
      <c r="AB13" s="656"/>
      <c r="AC13" s="657"/>
      <c r="AD13" s="655">
        <v>1419</v>
      </c>
      <c r="AE13" s="656"/>
      <c r="AF13" s="656"/>
      <c r="AG13" s="656"/>
      <c r="AH13" s="656"/>
      <c r="AI13" s="656"/>
      <c r="AJ13" s="657"/>
      <c r="AK13" s="655">
        <v>449</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786</v>
      </c>
      <c r="X14" s="656"/>
      <c r="Y14" s="656"/>
      <c r="Z14" s="656"/>
      <c r="AA14" s="656"/>
      <c r="AB14" s="656"/>
      <c r="AC14" s="657"/>
      <c r="AD14" s="655">
        <v>970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v>970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786</v>
      </c>
      <c r="X16" s="656"/>
      <c r="Y16" s="656"/>
      <c r="Z16" s="656"/>
      <c r="AA16" s="656"/>
      <c r="AB16" s="656"/>
      <c r="AC16" s="657"/>
      <c r="AD16" s="655">
        <v>-970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786</v>
      </c>
      <c r="X17" s="656"/>
      <c r="Y17" s="656"/>
      <c r="Z17" s="656"/>
      <c r="AA17" s="656"/>
      <c r="AB17" s="656"/>
      <c r="AC17" s="657"/>
      <c r="AD17" s="655" t="s">
        <v>786</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84</v>
      </c>
      <c r="Q18" s="874"/>
      <c r="R18" s="874"/>
      <c r="S18" s="874"/>
      <c r="T18" s="874"/>
      <c r="U18" s="874"/>
      <c r="V18" s="875"/>
      <c r="W18" s="873">
        <f>SUM(W13:AC17)</f>
        <v>771</v>
      </c>
      <c r="X18" s="874"/>
      <c r="Y18" s="874"/>
      <c r="Z18" s="874"/>
      <c r="AA18" s="874"/>
      <c r="AB18" s="874"/>
      <c r="AC18" s="875"/>
      <c r="AD18" s="873">
        <f>SUM(AD13:AJ17)</f>
        <v>1419</v>
      </c>
      <c r="AE18" s="874"/>
      <c r="AF18" s="874"/>
      <c r="AG18" s="874"/>
      <c r="AH18" s="874"/>
      <c r="AI18" s="874"/>
      <c r="AJ18" s="875"/>
      <c r="AK18" s="873">
        <f>SUM(AK13:AQ17)</f>
        <v>1419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80</v>
      </c>
      <c r="Q19" s="656"/>
      <c r="R19" s="656"/>
      <c r="S19" s="656"/>
      <c r="T19" s="656"/>
      <c r="U19" s="656"/>
      <c r="V19" s="657"/>
      <c r="W19" s="655">
        <v>286</v>
      </c>
      <c r="X19" s="656"/>
      <c r="Y19" s="656"/>
      <c r="Z19" s="656"/>
      <c r="AA19" s="656"/>
      <c r="AB19" s="656"/>
      <c r="AC19" s="657"/>
      <c r="AD19" s="655">
        <v>197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0.95238095238095233</v>
      </c>
      <c r="Q20" s="316"/>
      <c r="R20" s="316"/>
      <c r="S20" s="316"/>
      <c r="T20" s="316"/>
      <c r="U20" s="316"/>
      <c r="V20" s="316"/>
      <c r="W20" s="316">
        <f t="shared" ref="W20" si="0">IF(W18=0, "-", SUM(W19)/W18)</f>
        <v>0.37094682230869003</v>
      </c>
      <c r="X20" s="316"/>
      <c r="Y20" s="316"/>
      <c r="Z20" s="316"/>
      <c r="AA20" s="316"/>
      <c r="AB20" s="316"/>
      <c r="AC20" s="316"/>
      <c r="AD20" s="316">
        <f t="shared" ref="AD20" si="1">IF(AD18=0, "-", SUM(AD19)/AD18)</f>
        <v>0.13883016208597604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0.95238095238095233</v>
      </c>
      <c r="Q21" s="316"/>
      <c r="R21" s="316"/>
      <c r="S21" s="316"/>
      <c r="T21" s="316"/>
      <c r="U21" s="316"/>
      <c r="V21" s="316"/>
      <c r="W21" s="316">
        <f t="shared" ref="W21" si="2">IF(W19=0, "-", SUM(W19)/SUM(W13,W14))</f>
        <v>0.37094682230869003</v>
      </c>
      <c r="X21" s="316"/>
      <c r="Y21" s="316"/>
      <c r="Z21" s="316"/>
      <c r="AA21" s="316"/>
      <c r="AB21" s="316"/>
      <c r="AC21" s="316"/>
      <c r="AD21" s="316">
        <f t="shared" ref="AD21" si="3">IF(AD19=0, "-", SUM(AD19)/SUM(AD13,AD14))</f>
        <v>8.2461280870657183E-2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718</v>
      </c>
      <c r="H23" s="968"/>
      <c r="I23" s="968"/>
      <c r="J23" s="968"/>
      <c r="K23" s="968"/>
      <c r="L23" s="968"/>
      <c r="M23" s="968"/>
      <c r="N23" s="968"/>
      <c r="O23" s="969"/>
      <c r="P23" s="917">
        <v>449</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449</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2" t="s">
        <v>412</v>
      </c>
      <c r="AJ30" s="912"/>
      <c r="AK30" s="912"/>
      <c r="AL30" s="853"/>
      <c r="AM30" s="912" t="s">
        <v>509</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717</v>
      </c>
      <c r="AC32" s="460"/>
      <c r="AD32" s="460"/>
      <c r="AE32" s="218">
        <v>1</v>
      </c>
      <c r="AF32" s="219"/>
      <c r="AG32" s="219"/>
      <c r="AH32" s="219"/>
      <c r="AI32" s="218">
        <v>1</v>
      </c>
      <c r="AJ32" s="219"/>
      <c r="AK32" s="219"/>
      <c r="AL32" s="219"/>
      <c r="AM32" s="218">
        <v>1</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1</v>
      </c>
      <c r="AF33" s="219"/>
      <c r="AG33" s="219"/>
      <c r="AH33" s="219"/>
      <c r="AI33" s="218">
        <v>1</v>
      </c>
      <c r="AJ33" s="219"/>
      <c r="AK33" s="219"/>
      <c r="AL33" s="219"/>
      <c r="AM33" s="218">
        <v>1</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v>1</v>
      </c>
      <c r="AF101" s="282"/>
      <c r="AG101" s="282"/>
      <c r="AH101" s="282"/>
      <c r="AI101" s="282">
        <v>1</v>
      </c>
      <c r="AJ101" s="282"/>
      <c r="AK101" s="282"/>
      <c r="AL101" s="282"/>
      <c r="AM101" s="282">
        <v>1</v>
      </c>
      <c r="AN101" s="282"/>
      <c r="AO101" s="282"/>
      <c r="AP101" s="282"/>
      <c r="AQ101" s="282" t="s">
        <v>735</v>
      </c>
      <c r="AR101" s="282"/>
      <c r="AS101" s="282"/>
      <c r="AT101" s="282"/>
      <c r="AU101" s="218" t="s">
        <v>735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735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79920000</v>
      </c>
      <c r="AF116" s="282"/>
      <c r="AG116" s="282"/>
      <c r="AH116" s="282"/>
      <c r="AI116" s="282">
        <v>121064000</v>
      </c>
      <c r="AJ116" s="282"/>
      <c r="AK116" s="282"/>
      <c r="AL116" s="282"/>
      <c r="AM116" s="282">
        <v>197000</v>
      </c>
      <c r="AN116" s="282"/>
      <c r="AO116" s="282"/>
      <c r="AP116" s="282"/>
      <c r="AQ116" s="218">
        <v>197000</v>
      </c>
      <c r="AR116" s="219"/>
      <c r="AS116" s="219"/>
      <c r="AT116" s="219"/>
      <c r="AU116" s="219"/>
      <c r="AV116" s="219"/>
      <c r="AW116" s="219"/>
      <c r="AX116" s="221"/>
    </row>
    <row r="117" spans="1:51" ht="54.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t="s">
        <v>785</v>
      </c>
      <c r="AN117" s="550"/>
      <c r="AO117" s="550"/>
      <c r="AP117" s="550"/>
      <c r="AQ117" s="550" t="s">
        <v>784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735</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735</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399</v>
      </c>
      <c r="F430" s="893"/>
      <c r="G430" s="894" t="s">
        <v>252</v>
      </c>
      <c r="H430" s="126"/>
      <c r="I430" s="126"/>
      <c r="J430" s="895" t="s">
        <v>103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31.5" customHeight="1" x14ac:dyDescent="0.15">
      <c r="A433" s="190"/>
      <c r="B433" s="187"/>
      <c r="C433" s="181"/>
      <c r="D433" s="187"/>
      <c r="E433" s="338"/>
      <c r="F433" s="339"/>
      <c r="G433" s="107" t="s">
        <v>736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735</v>
      </c>
      <c r="AN433" s="208"/>
      <c r="AO433" s="208"/>
      <c r="AP433" s="337"/>
      <c r="AQ433" s="336" t="s">
        <v>717</v>
      </c>
      <c r="AR433" s="208"/>
      <c r="AS433" s="208"/>
      <c r="AT433" s="337"/>
      <c r="AU433" s="208" t="s">
        <v>717</v>
      </c>
      <c r="AV433" s="208"/>
      <c r="AW433" s="208"/>
      <c r="AX433" s="209"/>
      <c r="AY433">
        <f t="shared" ref="AY433:AY435" si="63">$AY$431</f>
        <v>1</v>
      </c>
    </row>
    <row r="434" spans="1:51" ht="31.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735</v>
      </c>
      <c r="AN434" s="208"/>
      <c r="AO434" s="208"/>
      <c r="AP434" s="337"/>
      <c r="AQ434" s="336" t="s">
        <v>717</v>
      </c>
      <c r="AR434" s="208"/>
      <c r="AS434" s="208"/>
      <c r="AT434" s="337"/>
      <c r="AU434" s="208" t="s">
        <v>717</v>
      </c>
      <c r="AV434" s="208"/>
      <c r="AW434" s="208"/>
      <c r="AX434" s="209"/>
      <c r="AY434">
        <f t="shared" si="63"/>
        <v>1</v>
      </c>
    </row>
    <row r="435" spans="1:51" ht="31.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735</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31.5" customHeight="1" x14ac:dyDescent="0.15">
      <c r="A458" s="190"/>
      <c r="B458" s="187"/>
      <c r="C458" s="181"/>
      <c r="D458" s="187"/>
      <c r="E458" s="338"/>
      <c r="F458" s="339"/>
      <c r="G458" s="107" t="s">
        <v>737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735</v>
      </c>
      <c r="AN458" s="208"/>
      <c r="AO458" s="208"/>
      <c r="AP458" s="337"/>
      <c r="AQ458" s="336" t="s">
        <v>717</v>
      </c>
      <c r="AR458" s="208"/>
      <c r="AS458" s="208"/>
      <c r="AT458" s="337"/>
      <c r="AU458" s="208" t="s">
        <v>717</v>
      </c>
      <c r="AV458" s="208"/>
      <c r="AW458" s="208"/>
      <c r="AX458" s="209"/>
      <c r="AY458">
        <f t="shared" ref="AY458:AY460" si="68">$AY$456</f>
        <v>1</v>
      </c>
    </row>
    <row r="459" spans="1:51" ht="31.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735</v>
      </c>
      <c r="AN459" s="208"/>
      <c r="AO459" s="208"/>
      <c r="AP459" s="337"/>
      <c r="AQ459" s="336" t="s">
        <v>717</v>
      </c>
      <c r="AR459" s="208"/>
      <c r="AS459" s="208"/>
      <c r="AT459" s="337"/>
      <c r="AU459" s="208" t="s">
        <v>717</v>
      </c>
      <c r="AV459" s="208"/>
      <c r="AW459" s="208"/>
      <c r="AX459" s="209"/>
      <c r="AY459">
        <f t="shared" si="68"/>
        <v>1</v>
      </c>
    </row>
    <row r="460" spans="1:51" ht="31.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735</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731</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731</v>
      </c>
      <c r="AE712" s="781"/>
      <c r="AF712" s="781"/>
      <c r="AG712" s="805" t="s">
        <v>789</v>
      </c>
      <c r="AH712" s="806"/>
      <c r="AI712" s="806"/>
      <c r="AJ712" s="806"/>
      <c r="AK712" s="806"/>
      <c r="AL712" s="806"/>
      <c r="AM712" s="806"/>
      <c r="AN712" s="806"/>
      <c r="AO712" s="806"/>
      <c r="AP712" s="806"/>
      <c r="AQ712" s="806"/>
      <c r="AR712" s="806"/>
      <c r="AS712" s="806"/>
      <c r="AT712" s="806"/>
      <c r="AU712" s="806"/>
      <c r="AV712" s="806"/>
      <c r="AW712" s="806"/>
      <c r="AX712" s="807"/>
    </row>
    <row r="713" spans="1:50" ht="67.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731</v>
      </c>
      <c r="AE713" s="323"/>
      <c r="AF713" s="661"/>
      <c r="AG713" s="104" t="s">
        <v>787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731</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6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731</v>
      </c>
      <c r="AE716" s="625"/>
      <c r="AF716" s="625"/>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728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8.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788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7"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7"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717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717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717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717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729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730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90</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88</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774</v>
      </c>
      <c r="M789" s="663"/>
      <c r="N789" s="663"/>
      <c r="O789" s="663"/>
      <c r="P789" s="663"/>
      <c r="Q789" s="663"/>
      <c r="R789" s="663"/>
      <c r="S789" s="663"/>
      <c r="T789" s="663"/>
      <c r="U789" s="663"/>
      <c r="V789" s="663"/>
      <c r="W789" s="663"/>
      <c r="X789" s="664"/>
      <c r="Y789" s="382">
        <v>146.19999999999999</v>
      </c>
      <c r="Z789" s="383"/>
      <c r="AA789" s="383"/>
      <c r="AB789" s="800"/>
      <c r="AC789" s="668" t="s">
        <v>779</v>
      </c>
      <c r="AD789" s="669"/>
      <c r="AE789" s="669"/>
      <c r="AF789" s="669"/>
      <c r="AG789" s="670"/>
      <c r="AH789" s="662" t="s">
        <v>780</v>
      </c>
      <c r="AI789" s="663"/>
      <c r="AJ789" s="663"/>
      <c r="AK789" s="663"/>
      <c r="AL789" s="663"/>
      <c r="AM789" s="663"/>
      <c r="AN789" s="663"/>
      <c r="AO789" s="663"/>
      <c r="AP789" s="663"/>
      <c r="AQ789" s="663"/>
      <c r="AR789" s="663"/>
      <c r="AS789" s="663"/>
      <c r="AT789" s="664"/>
      <c r="AU789" s="382">
        <v>13.6</v>
      </c>
      <c r="AV789" s="383"/>
      <c r="AW789" s="383"/>
      <c r="AX789" s="384"/>
    </row>
    <row r="790" spans="1:51" ht="24.75" customHeight="1" x14ac:dyDescent="0.15">
      <c r="A790" s="629"/>
      <c r="B790" s="630"/>
      <c r="C790" s="630"/>
      <c r="D790" s="630"/>
      <c r="E790" s="630"/>
      <c r="F790" s="631"/>
      <c r="G790" s="604" t="s">
        <v>760</v>
      </c>
      <c r="H790" s="605"/>
      <c r="I790" s="605"/>
      <c r="J790" s="605"/>
      <c r="K790" s="606"/>
      <c r="L790" s="596" t="s">
        <v>775</v>
      </c>
      <c r="M790" s="597"/>
      <c r="N790" s="597"/>
      <c r="O790" s="597"/>
      <c r="P790" s="597"/>
      <c r="Q790" s="597"/>
      <c r="R790" s="597"/>
      <c r="S790" s="597"/>
      <c r="T790" s="597"/>
      <c r="U790" s="597"/>
      <c r="V790" s="597"/>
      <c r="W790" s="597"/>
      <c r="X790" s="598"/>
      <c r="Y790" s="599">
        <v>30.2</v>
      </c>
      <c r="Z790" s="600"/>
      <c r="AA790" s="600"/>
      <c r="AB790" s="610"/>
      <c r="AC790" s="604" t="s">
        <v>781</v>
      </c>
      <c r="AD790" s="605"/>
      <c r="AE790" s="605"/>
      <c r="AF790" s="605"/>
      <c r="AG790" s="606"/>
      <c r="AH790" s="596" t="s">
        <v>782</v>
      </c>
      <c r="AI790" s="597"/>
      <c r="AJ790" s="597"/>
      <c r="AK790" s="597"/>
      <c r="AL790" s="597"/>
      <c r="AM790" s="597"/>
      <c r="AN790" s="597"/>
      <c r="AO790" s="597"/>
      <c r="AP790" s="597"/>
      <c r="AQ790" s="597"/>
      <c r="AR790" s="597"/>
      <c r="AS790" s="597"/>
      <c r="AT790" s="598"/>
      <c r="AU790" s="599">
        <v>2.1</v>
      </c>
      <c r="AV790" s="600"/>
      <c r="AW790" s="600"/>
      <c r="AX790" s="601"/>
    </row>
    <row r="791" spans="1:51" ht="24.75" customHeight="1" x14ac:dyDescent="0.15">
      <c r="A791" s="629"/>
      <c r="B791" s="630"/>
      <c r="C791" s="630"/>
      <c r="D791" s="630"/>
      <c r="E791" s="630"/>
      <c r="F791" s="631"/>
      <c r="G791" s="604" t="s">
        <v>762</v>
      </c>
      <c r="H791" s="605"/>
      <c r="I791" s="605"/>
      <c r="J791" s="605"/>
      <c r="K791" s="606"/>
      <c r="L791" s="596" t="s">
        <v>776</v>
      </c>
      <c r="M791" s="597"/>
      <c r="N791" s="597"/>
      <c r="O791" s="597"/>
      <c r="P791" s="597"/>
      <c r="Q791" s="597"/>
      <c r="R791" s="597"/>
      <c r="S791" s="597"/>
      <c r="T791" s="597"/>
      <c r="U791" s="597"/>
      <c r="V791" s="597"/>
      <c r="W791" s="597"/>
      <c r="X791" s="598"/>
      <c r="Y791" s="599">
        <v>1.1000000000000001</v>
      </c>
      <c r="Z791" s="600"/>
      <c r="AA791" s="600"/>
      <c r="AB791" s="610"/>
      <c r="AC791" s="604" t="s">
        <v>777</v>
      </c>
      <c r="AD791" s="605"/>
      <c r="AE791" s="605"/>
      <c r="AF791" s="605"/>
      <c r="AG791" s="606"/>
      <c r="AH791" s="596" t="s">
        <v>778</v>
      </c>
      <c r="AI791" s="597"/>
      <c r="AJ791" s="597"/>
      <c r="AK791" s="597"/>
      <c r="AL791" s="597"/>
      <c r="AM791" s="597"/>
      <c r="AN791" s="597"/>
      <c r="AO791" s="597"/>
      <c r="AP791" s="597"/>
      <c r="AQ791" s="597"/>
      <c r="AR791" s="597"/>
      <c r="AS791" s="597"/>
      <c r="AT791" s="598"/>
      <c r="AU791" s="599">
        <v>1</v>
      </c>
      <c r="AV791" s="600"/>
      <c r="AW791" s="600"/>
      <c r="AX791" s="601"/>
    </row>
    <row r="792" spans="1:51" ht="24.75" customHeight="1" x14ac:dyDescent="0.15">
      <c r="A792" s="629"/>
      <c r="B792" s="630"/>
      <c r="C792" s="630"/>
      <c r="D792" s="630"/>
      <c r="E792" s="630"/>
      <c r="F792" s="631"/>
      <c r="G792" s="604" t="s">
        <v>761</v>
      </c>
      <c r="H792" s="605"/>
      <c r="I792" s="605"/>
      <c r="J792" s="605"/>
      <c r="K792" s="606"/>
      <c r="L792" s="596" t="s">
        <v>773</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763</v>
      </c>
      <c r="H793" s="605"/>
      <c r="I793" s="605"/>
      <c r="J793" s="605"/>
      <c r="K793" s="606"/>
      <c r="L793" s="596" t="s">
        <v>764</v>
      </c>
      <c r="M793" s="597"/>
      <c r="N793" s="597"/>
      <c r="O793" s="597"/>
      <c r="P793" s="597"/>
      <c r="Q793" s="597"/>
      <c r="R793" s="597"/>
      <c r="S793" s="597"/>
      <c r="T793" s="597"/>
      <c r="U793" s="597"/>
      <c r="V793" s="597"/>
      <c r="W793" s="597"/>
      <c r="X793" s="598"/>
      <c r="Y793" s="599">
        <v>18.2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196.69999999999996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16.7</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771</v>
      </c>
      <c r="D845" s="343"/>
      <c r="E845" s="343"/>
      <c r="F845" s="343"/>
      <c r="G845" s="343"/>
      <c r="H845" s="343"/>
      <c r="I845" s="343"/>
      <c r="J845" s="344">
        <v>6260001024470</v>
      </c>
      <c r="K845" s="345"/>
      <c r="L845" s="345"/>
      <c r="M845" s="345"/>
      <c r="N845" s="345"/>
      <c r="O845" s="345"/>
      <c r="P845" s="359" t="s">
        <v>772</v>
      </c>
      <c r="Q845" s="346"/>
      <c r="R845" s="346"/>
      <c r="S845" s="346"/>
      <c r="T845" s="346"/>
      <c r="U845" s="346"/>
      <c r="V845" s="346"/>
      <c r="W845" s="346"/>
      <c r="X845" s="346"/>
      <c r="Y845" s="347">
        <v>196.7</v>
      </c>
      <c r="Z845" s="348"/>
      <c r="AA845" s="348"/>
      <c r="AB845" s="349"/>
      <c r="AC845" s="350" t="s">
        <v>373</v>
      </c>
      <c r="AD845" s="351"/>
      <c r="AE845" s="351"/>
      <c r="AF845" s="351"/>
      <c r="AG845" s="351"/>
      <c r="AH845" s="366" t="s">
        <v>770</v>
      </c>
      <c r="AI845" s="367"/>
      <c r="AJ845" s="367"/>
      <c r="AK845" s="367"/>
      <c r="AL845" s="354" t="s">
        <v>770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765</v>
      </c>
      <c r="D878" s="343"/>
      <c r="E878" s="343"/>
      <c r="F878" s="343"/>
      <c r="G878" s="343"/>
      <c r="H878" s="343"/>
      <c r="I878" s="343"/>
      <c r="J878" s="344">
        <v>7010405003689</v>
      </c>
      <c r="K878" s="345"/>
      <c r="L878" s="345"/>
      <c r="M878" s="345"/>
      <c r="N878" s="345"/>
      <c r="O878" s="345"/>
      <c r="P878" s="905" t="s">
        <v>769</v>
      </c>
      <c r="Q878" s="906"/>
      <c r="R878" s="906"/>
      <c r="S878" s="906"/>
      <c r="T878" s="906"/>
      <c r="U878" s="906"/>
      <c r="V878" s="906"/>
      <c r="W878" s="906"/>
      <c r="X878" s="906"/>
      <c r="Y878" s="347">
        <v>16.7</v>
      </c>
      <c r="Z878" s="348"/>
      <c r="AA878" s="348"/>
      <c r="AB878" s="349"/>
      <c r="AC878" s="350" t="s">
        <v>379</v>
      </c>
      <c r="AD878" s="351"/>
      <c r="AE878" s="351"/>
      <c r="AF878" s="351"/>
      <c r="AG878" s="351"/>
      <c r="AH878" s="366" t="s">
        <v>770</v>
      </c>
      <c r="AI878" s="367"/>
      <c r="AJ878" s="367"/>
      <c r="AK878" s="367"/>
      <c r="AL878" s="354" t="s">
        <v>770</v>
      </c>
      <c r="AM878" s="355"/>
      <c r="AN878" s="355"/>
      <c r="AO878" s="356"/>
      <c r="AP878" s="357"/>
      <c r="AQ878" s="357"/>
      <c r="AR878" s="357"/>
      <c r="AS878" s="357"/>
      <c r="AT878" s="357"/>
      <c r="AU878" s="357"/>
      <c r="AV878" s="357"/>
      <c r="AW878" s="357"/>
      <c r="AX878" s="357"/>
      <c r="AY878">
        <f t="shared" si="118"/>
        <v>1</v>
      </c>
    </row>
    <row r="879" spans="1:51" ht="36.75" customHeight="1" x14ac:dyDescent="0.15">
      <c r="A879" s="370">
        <v>2</v>
      </c>
      <c r="B879" s="370">
        <v>1</v>
      </c>
      <c r="C879" s="358" t="s">
        <v>766</v>
      </c>
      <c r="D879" s="343"/>
      <c r="E879" s="343"/>
      <c r="F879" s="343"/>
      <c r="G879" s="343"/>
      <c r="H879" s="343"/>
      <c r="I879" s="343"/>
      <c r="J879" s="344">
        <v>9010001045803</v>
      </c>
      <c r="K879" s="345"/>
      <c r="L879" s="345"/>
      <c r="M879" s="345"/>
      <c r="N879" s="345"/>
      <c r="O879" s="345"/>
      <c r="P879" s="905" t="s">
        <v>769</v>
      </c>
      <c r="Q879" s="906"/>
      <c r="R879" s="906"/>
      <c r="S879" s="906"/>
      <c r="T879" s="906"/>
      <c r="U879" s="906"/>
      <c r="V879" s="906"/>
      <c r="W879" s="906"/>
      <c r="X879" s="906"/>
      <c r="Y879" s="347">
        <v>13.1</v>
      </c>
      <c r="Z879" s="348"/>
      <c r="AA879" s="348"/>
      <c r="AB879" s="349"/>
      <c r="AC879" s="350" t="s">
        <v>379</v>
      </c>
      <c r="AD879" s="351"/>
      <c r="AE879" s="351"/>
      <c r="AF879" s="351"/>
      <c r="AG879" s="351"/>
      <c r="AH879" s="366" t="s">
        <v>770</v>
      </c>
      <c r="AI879" s="367"/>
      <c r="AJ879" s="367"/>
      <c r="AK879" s="367"/>
      <c r="AL879" s="354" t="s">
        <v>770</v>
      </c>
      <c r="AM879" s="355"/>
      <c r="AN879" s="355"/>
      <c r="AO879" s="356"/>
      <c r="AP879" s="357"/>
      <c r="AQ879" s="357"/>
      <c r="AR879" s="357"/>
      <c r="AS879" s="357"/>
      <c r="AT879" s="357"/>
      <c r="AU879" s="357"/>
      <c r="AV879" s="357"/>
      <c r="AW879" s="357"/>
      <c r="AX879" s="357"/>
      <c r="AY879">
        <f>COUNTA($C$879)</f>
        <v>1</v>
      </c>
    </row>
    <row r="880" spans="1:51" ht="36.75" customHeight="1" x14ac:dyDescent="0.15">
      <c r="A880" s="370">
        <v>3</v>
      </c>
      <c r="B880" s="370">
        <v>1</v>
      </c>
      <c r="C880" s="358" t="s">
        <v>767</v>
      </c>
      <c r="D880" s="343"/>
      <c r="E880" s="343"/>
      <c r="F880" s="343"/>
      <c r="G880" s="343"/>
      <c r="H880" s="343"/>
      <c r="I880" s="343"/>
      <c r="J880" s="344">
        <v>701040500</v>
      </c>
      <c r="K880" s="345"/>
      <c r="L880" s="345"/>
      <c r="M880" s="345"/>
      <c r="N880" s="345"/>
      <c r="O880" s="345"/>
      <c r="P880" s="905" t="s">
        <v>768</v>
      </c>
      <c r="Q880" s="906"/>
      <c r="R880" s="906"/>
      <c r="S880" s="906"/>
      <c r="T880" s="906"/>
      <c r="U880" s="906"/>
      <c r="V880" s="906"/>
      <c r="W880" s="906"/>
      <c r="X880" s="906"/>
      <c r="Y880" s="347">
        <v>0.4</v>
      </c>
      <c r="Z880" s="348"/>
      <c r="AA880" s="348"/>
      <c r="AB880" s="349"/>
      <c r="AC880" s="350" t="s">
        <v>379</v>
      </c>
      <c r="AD880" s="351"/>
      <c r="AE880" s="351"/>
      <c r="AF880" s="351"/>
      <c r="AG880" s="351"/>
      <c r="AH880" s="366" t="s">
        <v>770</v>
      </c>
      <c r="AI880" s="367"/>
      <c r="AJ880" s="367"/>
      <c r="AK880" s="367"/>
      <c r="AL880" s="354" t="s">
        <v>770</v>
      </c>
      <c r="AM880" s="355"/>
      <c r="AN880" s="355"/>
      <c r="AO880" s="356"/>
      <c r="AP880" s="357"/>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0">
    <cfRule type="expression" dxfId="2781" priority="13681">
      <formula>IF(RIGHT(TEXT(AU790,"0.#"),1)=".",FALSE,TRUE)</formula>
    </cfRule>
    <cfRule type="expression" dxfId="2780" priority="13682">
      <formula>IF(RIGHT(TEXT(AU790,"0.#"),1)=".",TRUE,FALSE)</formula>
    </cfRule>
  </conditionalFormatting>
  <conditionalFormatting sqref="AU799">
    <cfRule type="expression" dxfId="2779" priority="13679">
      <formula>IF(RIGHT(TEXT(AU799,"0.#"),1)=".",FALSE,TRUE)</formula>
    </cfRule>
    <cfRule type="expression" dxfId="2778" priority="13680">
      <formula>IF(RIGHT(TEXT(AU799,"0.#"),1)=".",TRUE,FALSE)</formula>
    </cfRule>
  </conditionalFormatting>
  <conditionalFormatting sqref="AU791:AU798 AU789">
    <cfRule type="expression" dxfId="2777" priority="13677">
      <formula>IF(RIGHT(TEXT(AU789,"0.#"),1)=".",FALSE,TRUE)</formula>
    </cfRule>
    <cfRule type="expression" dxfId="2776" priority="13678">
      <formula>IF(RIGHT(TEXT(AU789,"0.#"),1)=".",TRUE,FALSE)</formula>
    </cfRule>
  </conditionalFormatting>
  <conditionalFormatting sqref="Y829 Y816 Y803">
    <cfRule type="expression" dxfId="2775" priority="13663">
      <formula>IF(RIGHT(TEXT(Y803,"0.#"),1)=".",FALSE,TRUE)</formula>
    </cfRule>
    <cfRule type="expression" dxfId="2774" priority="13664">
      <formula>IF(RIGHT(TEXT(Y803,"0.#"),1)=".",TRUE,FALSE)</formula>
    </cfRule>
  </conditionalFormatting>
  <conditionalFormatting sqref="Y838 Y825 Y812">
    <cfRule type="expression" dxfId="2773" priority="13661">
      <formula>IF(RIGHT(TEXT(Y812,"0.#"),1)=".",FALSE,TRUE)</formula>
    </cfRule>
    <cfRule type="expression" dxfId="2772" priority="13662">
      <formula>IF(RIGHT(TEXT(Y812,"0.#"),1)=".",TRUE,FALSE)</formula>
    </cfRule>
  </conditionalFormatting>
  <conditionalFormatting sqref="AU829 AU816 AU803">
    <cfRule type="expression" dxfId="2771" priority="13657">
      <formula>IF(RIGHT(TEXT(AU803,"0.#"),1)=".",FALSE,TRUE)</formula>
    </cfRule>
    <cfRule type="expression" dxfId="2770" priority="13658">
      <formula>IF(RIGHT(TEXT(AU803,"0.#"),1)=".",TRUE,FALSE)</formula>
    </cfRule>
  </conditionalFormatting>
  <conditionalFormatting sqref="AU838 AU825 AU812">
    <cfRule type="expression" dxfId="2769" priority="13655">
      <formula>IF(RIGHT(TEXT(AU812,"0.#"),1)=".",FALSE,TRUE)</formula>
    </cfRule>
    <cfRule type="expression" dxfId="2768" priority="13656">
      <formula>IF(RIGHT(TEXT(AU812,"0.#"),1)=".",TRUE,FALSE)</formula>
    </cfRule>
  </conditionalFormatting>
  <conditionalFormatting sqref="AU830:AU837 AU828 AU817:AU824 AU815 AU804:AU811 AU802">
    <cfRule type="expression" dxfId="2767" priority="13653">
      <formula>IF(RIGHT(TEXT(AU802,"0.#"),1)=".",FALSE,TRUE)</formula>
    </cfRule>
    <cfRule type="expression" dxfId="2766" priority="13654">
      <formula>IF(RIGHT(TEXT(AU802,"0.#"),1)=".",TRUE,FALSE)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74">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7:Y874">
    <cfRule type="expression" dxfId="2427" priority="2959">
      <formula>IF(RIGHT(TEXT(Y847,"0.#"),1)=".",FALSE,TRUE)</formula>
    </cfRule>
    <cfRule type="expression" dxfId="2426" priority="2960">
      <formula>IF(RIGHT(TEXT(Y847,"0.#"),1)=".",TRUE,FALSE)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10:AO1139">
    <cfRule type="expression" dxfId="2397" priority="2865">
      <formula>IF(AND(AL1110&gt;=0, RIGHT(TEXT(AL1110,"0.#"),1)&lt;&gt;"."),TRUE,FALSE)</formula>
    </cfRule>
    <cfRule type="expression" dxfId="2396" priority="2866">
      <formula>IF(AND(AL1110&gt;=0, RIGHT(TEXT(AL1110,"0.#"),1)="."),TRUE,FALSE)</formula>
    </cfRule>
    <cfRule type="expression" dxfId="2395" priority="2867">
      <formula>IF(AND(AL1110&lt;0, RIGHT(TEXT(AL1110,"0.#"),1)&lt;&gt;"."),TRUE,FALSE)</formula>
    </cfRule>
    <cfRule type="expression" dxfId="2394" priority="2868">
      <formula>IF(AND(AL1110&lt;0, RIGHT(TEXT(AL1110,"0.#"),1)="."),TRUE,FALSE)</formula>
    </cfRule>
  </conditionalFormatting>
  <conditionalFormatting sqref="Y1110:Y1139">
    <cfRule type="expression" dxfId="2393" priority="2863">
      <formula>IF(RIGHT(TEXT(Y1110,"0.#"),1)=".",FALSE,TRUE)</formula>
    </cfRule>
    <cfRule type="expression" dxfId="2392" priority="2864">
      <formula>IF(RIGHT(TEXT(Y1110,"0.#"),1)=".",TRUE,FALSE)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45:AO846">
    <cfRule type="expression" dxfId="2383" priority="2817">
      <formula>IF(AND(AL845&gt;=0, RIGHT(TEXT(AL845,"0.#"),1)&lt;&gt;"."),TRUE,FALSE)</formula>
    </cfRule>
    <cfRule type="expression" dxfId="2382" priority="2818">
      <formula>IF(AND(AL845&gt;=0, RIGHT(TEXT(AL845,"0.#"),1)="."),TRUE,FALSE)</formula>
    </cfRule>
    <cfRule type="expression" dxfId="2381" priority="2819">
      <formula>IF(AND(AL845&lt;0, RIGHT(TEXT(AL845,"0.#"),1)&lt;&gt;"."),TRUE,FALSE)</formula>
    </cfRule>
    <cfRule type="expression" dxfId="2380" priority="2820">
      <formula>IF(AND(AL845&lt;0, RIGHT(TEXT(AL845,"0.#"),1)="."),TRUE,FALSE)</formula>
    </cfRule>
  </conditionalFormatting>
  <conditionalFormatting sqref="Y845:Y846">
    <cfRule type="expression" dxfId="2379" priority="2815">
      <formula>IF(RIGHT(TEXT(Y845,"0.#"),1)=".",FALSE,TRUE)</formula>
    </cfRule>
    <cfRule type="expression" dxfId="2378" priority="2816">
      <formula>IF(RIGHT(TEXT(Y845,"0.#"),1)=".",TRUE,FALSE)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81:Y907">
    <cfRule type="expression" dxfId="2061" priority="2075">
      <formula>IF(RIGHT(TEXT(Y881,"0.#"),1)=".",FALSE,TRUE)</formula>
    </cfRule>
    <cfRule type="expression" dxfId="2060" priority="2076">
      <formula>IF(RIGHT(TEXT(Y881,"0.#"),1)=".",TRUE,FALSE)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1:AO907">
    <cfRule type="expression" dxfId="1965" priority="2077">
      <formula>IF(AND(AL881&gt;=0, RIGHT(TEXT(AL881,"0.#"),1)&lt;&gt;"."),TRUE,FALSE)</formula>
    </cfRule>
    <cfRule type="expression" dxfId="1964" priority="2078">
      <formula>IF(AND(AL881&gt;=0, RIGHT(TEXT(AL881,"0.#"),1)="."),TRUE,FALSE)</formula>
    </cfRule>
    <cfRule type="expression" dxfId="1963" priority="2079">
      <formula>IF(AND(AL881&lt;0, RIGHT(TEXT(AL881,"0.#"),1)&lt;&gt;"."),TRUE,FALSE)</formula>
    </cfRule>
    <cfRule type="expression" dxfId="1962" priority="2080">
      <formula>IF(AND(AL881&lt;0, RIGHT(TEXT(AL881,"0.#"),1)="."),TRUE,FALSE)</formula>
    </cfRule>
  </conditionalFormatting>
  <conditionalFormatting sqref="AL878:AO880">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2021-06-30T02:05:57Z</cp:lastPrinted>
  <dcterms:created xsi:type="dcterms:W3CDTF">2012-03-13T00:50:25Z</dcterms:created>
  <dcterms:modified xsi:type="dcterms:W3CDTF">2021-06-30T02:36:15Z</dcterms:modified>
</cp:coreProperties>
</file>