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２．5月13日〆\４機関回答\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5" i="3" l="1"/>
  <c r="AM134" i="3"/>
  <c r="AU134" i="3" s="1"/>
  <c r="AM116" i="3"/>
  <c r="AU32"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55" i="3"/>
  <c r="AY645"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<sst xmlns="http://schemas.openxmlformats.org/spreadsheetml/2006/main" count="3076" uniqueCount="773">
  <si>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</si>
  <si>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</si>
  <si>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</si>
  <si>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</si>
  <si>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</si>
  <si>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</si>
  <si>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</si>
  <si>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</si>
  <si>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</si>
  <si>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</si>
  <si>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</si>
  <si>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</si>
  <si>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</si>
  <si>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</si>
  <si>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</si>
  <si>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</si>
  <si>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</si>
  <si>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</si>
  <si>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</si>
  <si>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</si>
  <si>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</si>
  <si>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</si>
  <si>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</si>
  <si>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</si>
  <si>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</si>
  <si>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</si>
  <si>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</si>
  <si>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</si>
  <si>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</si>
  <si>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</si>
  <si>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</si>
  <si>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</si>
  <si>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</si>
  <si>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</si>
  <si>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</si>
  <si>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</si>
  <si>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</si>
  <si>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</si>
  <si>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</si>
  <si>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</si>
  <si>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</si>
  <si>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</si>
  <si>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</si>
  <si>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</si>
  <si>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</si>
  <si>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</si>
  <si>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</si>
  <si>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</si>
  <si>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</si>
  <si>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</si>
  <si>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</si>
  <si>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</si>
  <si>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</si>
  <si>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</si>
  <si>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</si>
  <si>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</si>
  <si>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</si>
  <si>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</si>
  <si>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</si>
  <si>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</si>
  <si>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</si>
  <si>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</si>
  <si>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</si>
  <si>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</si>
  <si>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</si>
  <si>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</si>
  <si>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</si>
  <si>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</si>
  <si>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</si>
  <si>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</si>
  <si>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</si>
  <si>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</si>
  <si>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</si>
  <si>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</si>
  <si>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</si>
  <si>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</si>
  <si>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</si>
  <si>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</si>
  <si>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</si>
  <si>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</si>
  <si>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</si>
  <si>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</si>
  <si>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</si>
  <si>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</si>
  <si>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</si>
  <si>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</si>
  <si>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</si>
  <si>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</si>
  <si>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</si>
  <si>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</si>
  <si>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</si>
  <si>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</si>
  <si>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</si>
  <si>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</si>
  <si>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</si>
  <si>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</si>
  <si>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</si>
  <si>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</si>
  <si>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</si>
  <si>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</si>
  <si>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</si>
  <si>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</si>
  <si>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</si>
  <si>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</si>
  <si>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</si>
  <si>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</si>
  <si>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</si>
  <si>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</si>
  <si>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</si>
  <si>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</si>
  <si>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</si>
  <si>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</si>
  <si>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</si>
  <si>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</si>
  <si>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</si>
  <si>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</si>
  <si>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</si>
  <si>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</si>
  <si>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</si>
  <si>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</si>
  <si>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</si>
  <si>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</si>
  <si>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</si>
  <si>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</si>
  <si>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</si>
  <si>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</si>
  <si>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</si>
  <si>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</si>
  <si>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</si>
  <si>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</si>
  <si>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</si>
  <si>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</si>
  <si>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</si>
  <si>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</si>
  <si>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</si>
  <si>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</si>
  <si>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</si>
  <si>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</si>
  <si>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</si>
  <si>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</si>
  <si>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</si>
  <si>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</si>
  <si>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</si>
  <si>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</si>
  <si>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</si>
  <si>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</si>
  <si>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</si>
  <si>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</si>
  <si>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</si>
  <si>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</si>
  <si>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</si>
  <si>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</si>
  <si>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</si>
  <si>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</si>
  <si>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</si>
  <si>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</si>
  <si>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</si>
  <si>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</si>
  <si>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</si>
  <si>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</si>
  <si>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</si>
  <si>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</si>
  <si>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</si>
  <si>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</si>
  <si>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</si>
  <si>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</si>
  <si>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</si>
  <si>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</si>
  <si>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</si>
  <si>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</si>
  <si>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</si>
  <si>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</si>
  <si>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</si>
  <si>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</si>
  <si>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</si>
  <si>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</si>
  <si>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</si>
  <si>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</si>
  <si>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</si>
  <si>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</si>
  <si>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</si>
  <si>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</si>
  <si>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</si>
  <si>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</si>
  <si>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</si>
  <si>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</si>
  <si>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</si>
  <si>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</si>
  <si>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</si>
  <si>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</si>
  <si>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</si>
  <si>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</si>
  <si>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</si>
  <si>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</si>
  <si>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</si>
  <si>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</si>
  <si>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</si>
  <si>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</si>
  <si>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</si>
  <si>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</si>
  <si>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</si>
  <si>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</si>
  <si>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</si>
  <si>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</si>
  <si>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</si>
  <si>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</si>
  <si>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</si>
  <si>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</si>
  <si>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</si>
  <si>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</si>
  <si>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</si>
  <si>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</si>
  <si>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</si>
  <si>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</si>
  <si>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</si>
  <si>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</si>
  <si>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</si>
  <si>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</si>
  <si>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</si>
  <si>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</si>
  <si>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</si>
  <si>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</si>
  <si>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</si>
  <si>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</si>
  <si>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</si>
  <si>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</si>
  <si>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</si>
  <si>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</si>
  <si>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</si>
  <si>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</si>
  <si>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</si>
  <si>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</si>
  <si>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</si>
  <si>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</si>
  <si>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</si>
  <si>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</si>
  <si>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</si>
  <si>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</si>
  <si>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</si>
  <si>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</si>
  <si>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</si>
  <si>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</si>
  <si>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</si>
  <si>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</si>
  <si>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</si>
  <si>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</si>
  <si>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</si>
  <si>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</si>
  <si>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</si>
  <si>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</si>
  <si>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</si>
  <si>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</si>
  <si>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</si>
  <si>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</si>
  <si>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</si>
  <si>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</si>
  <si>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</si>
  <si>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</si>
  <si>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</si>
  <si>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</si>
  <si>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</si>
  <si>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</si>
  <si>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</si>
  <si>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</si>
  <si>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</si>
  <si>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</si>
  <si>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</si>
  <si>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</si>
  <si>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</si>
  <si>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</si>
  <si>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</si>
  <si>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</si>
  <si>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</si>
  <si>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</si>
  <si>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</si>
  <si>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</si>
  <si>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</si>
  <si>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</si>
  <si>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</si>
  <si>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</si>
  <si>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</si>
  <si>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</si>
  <si>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</si>
  <si>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</si>
  <si>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</si>
  <si>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</si>
  <si>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</si>
  <si>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</si>
  <si>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</si>
  <si>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</si>
  <si>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</si>
  <si>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</si>
  <si>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</si>
  <si>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</si>
  <si>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</si>
  <si>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</si>
  <si>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</si>
  <si>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</si>
  <si>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</si>
  <si>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</si>
  <si>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</si>
  <si>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</si>
  <si>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</si>
  <si>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</si>
  <si>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</si>
  <si>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</si>
  <si>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</si>
  <si>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</si>
  <si>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</si>
  <si>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</si>
  <si>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</si>
  <si>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</si>
  <si>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</si>
  <si>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</si>
  <si>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</si>
  <si>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</si>
  <si>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</si>
  <si>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</si>
  <si>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</si>
  <si>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</si>
  <si>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</si>
  <si>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</si>
  <si>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</si>
  <si>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</si>
  <si>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</si>
  <si>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</si>
  <si>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</si>
  <si>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</si>
  <si>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</si>
  <si>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</si>
  <si>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</si>
  <si>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</si>
  <si>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</si>
  <si>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</si>
  <si>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</si>
  <si>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</si>
  <si>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</si>
  <si>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</si>
  <si>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</si>
  <si>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</si>
  <si>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</si>
  <si>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</si>
  <si>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</si>
  <si>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</si>
  <si>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</si>
  <si>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</si>
  <si>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</si>
  <si>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</si>
  <si>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</si>
  <si>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</si>
  <si>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</si>
  <si>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</si>
  <si>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</si>
  <si>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</si>
  <si>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</si>
  <si>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</si>
  <si>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</si>
  <si>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</si>
  <si>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</si>
  <si>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</si>
  <si>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</si>
  <si>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</si>
  <si>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</si>
  <si>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</si>
  <si>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</si>
  <si>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</si>
  <si>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</si>
  <si>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</si>
  <si>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</si>
  <si>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</si>
  <si>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</si>
  <si>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</si>
  <si>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</si>
  <si>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</si>
  <si>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</si>
  <si>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</si>
  <si>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</si>
  <si>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</si>
  <si>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</si>
  <si>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</si>
  <si>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</si>
  <si>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</si>
  <si>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</si>
  <si>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</si>
  <si>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</si>
  <si>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</si>
  <si>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</si>
  <si>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</si>
  <si>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</si>
  <si>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</si>
  <si>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</si>
  <si>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</si>
  <si>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</si>
  <si>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</si>
  <si>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</si>
  <si>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</si>
  <si>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</si>
  <si>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</si>
  <si>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</si>
  <si>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</si>
  <si>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</si>
  <si>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</si>
  <si>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</si>
  <si>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</si>
  <si>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</si>
  <si>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</si>
  <si>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</si>
  <si>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</si>
  <si>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</si>
  <si>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</si>
  <si>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</si>
  <si>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</si>
  <si>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</si>
  <si>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</si>
  <si>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</si>
  <si>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</si>
  <si>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</si>
  <si>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</si>
  <si>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</si>
  <si>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</si>
  <si>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</si>
  <si>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</si>
  <si>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</si>
  <si>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</si>
  <si>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</si>
  <si>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</si>
  <si>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</si>
  <si>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</si>
  <si>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</si>
  <si>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</si>
  <si>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</si>
  <si>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</si>
  <si>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</si>
  <si>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</si>
  <si>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</si>
  <si>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</si>
  <si>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</si>
  <si>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</si>
  <si>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</si>
  <si>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</si>
  <si>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</si>
  <si>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</si>
  <si>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</si>
  <si>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</si>
  <si>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</si>
  <si>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</si>
  <si>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</si>
  <si>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</si>
  <si>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</si>
  <si>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</si>
  <si>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</si>
  <si>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</si>
  <si>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</si>
  <si>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</si>
  <si>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</si>
  <si>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</si>
  <si>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</si>
  <si>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</si>
  <si>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</si>
  <si>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</si>
  <si>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</si>
  <si>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</si>
  <si>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</si>
  <si>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</si>
  <si>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</si>
  <si>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</si>
  <si>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</si>
  <si>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</si>
  <si>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</si>
  <si>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</si>
  <si>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</si>
  <si>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</si>
  <si>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</si>
  <si>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</si>
  <si>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</si>
  <si>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</si>
  <si>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</si>
  <si>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</si>
  <si>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</si>
  <si>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</si>
  <si>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</si>
  <si>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</si>
  <si>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</si>
  <si>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</si>
  <si>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</si>
  <si>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</si>
  <si>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</si>
  <si>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</si>
  <si>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</si>
  <si>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</si>
  <si>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</si>
  <si>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</si>
  <si>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</si>
  <si>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</si>
  <si>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</si>
  <si>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</si>
  <si>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</si>
  <si>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</si>
  <si>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</si>
  <si>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</si>
  <si>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</si>
  <si>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</si>
  <si>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</si>
  <si>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</si>
  <si>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</si>
  <si>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</si>
  <si>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</si>
  <si>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</si>
  <si>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</si>
  <si>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</si>
  <si>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</si>
  <si>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</si>
  <si>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</si>
  <si>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</si>
  <si>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</si>
  <si>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</si>
  <si>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</si>
  <si>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</si>
  <si>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</si>
  <si>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</si>
  <si>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</si>
  <si>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</si>
  <si>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</si>
  <si>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</si>
  <si>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</si>
  <si>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</si>
  <si>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</si>
  <si>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</si>
  <si>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</si>
  <si>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</si>
  <si>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</si>
  <si>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</si>
  <si>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</si>
  <si>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</si>
  <si>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</si>
  <si>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</si>
  <si>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</si>
  <si>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</si>
  <si>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</si>
  <si>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</si>
  <si>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</si>
  <si>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</si>
  <si>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</si>
  <si>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</si>
  <si>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</si>
  <si>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</si>
  <si>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</si>
  <si>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</si>
  <si>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</si>
  <si>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</si>
  <si>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</si>
  <si>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</si>
  <si>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</si>
  <si>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</si>
  <si>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</si>
  <si>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</si>
  <si>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</si>
  <si>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</si>
  <si>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</si>
  <si>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</si>
  <si>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</si>
  <si>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</si>
  <si>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</si>
  <si>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</si>
  <si>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</si>
  <si>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</si>
  <si>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</si>
  <si>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</si>
  <si>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</si>
  <si>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</si>
  <si>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</si>
  <si>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</si>
  <si>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</si>
  <si>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</si>
  <si>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</si>
  <si>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</si>
  <si>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</si>
  <si>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</si>
  <si>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</si>
  <si>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</si>
  <si>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</si>
  <si>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</si>
  <si>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</si>
  <si>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</si>
  <si>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</si>
  <si>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</si>
  <si>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</si>
  <si>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</si>
  <si>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</si>
  <si>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</si>
  <si>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</si>
  <si>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</si>
  <si>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</si>
  <si>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</si>
  <si>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</si>
  <si>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</si>
  <si>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</si>
  <si>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</si>
  <si>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</si>
  <si>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</si>
  <si>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</si>
  <si>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</si>
  <si>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</si>
  <si>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</si>
  <si>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</si>
  <si>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</si>
  <si>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</si>
  <si>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</si>
  <si>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</si>
  <si>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</si>
  <si>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</si>
  <si>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</si>
  <si>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</si>
  <si>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</si>
  <si>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</si>
  <si>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</si>
  <si>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</si>
  <si>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</si>
  <si>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</si>
  <si>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</si>
  <si>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</si>
  <si>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</si>
  <si>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</si>
  <si>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</si>
  <si>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</si>
  <si>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</si>
  <si>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</si>
  <si>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</si>
  <si>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</si>
  <si>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</si>
  <si>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</si>
  <si>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</si>
  <si>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</si>
  <si>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</si>
  <si>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</si>
  <si>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</si>
  <si>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</si>
  <si>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</si>
  <si>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</si>
  <si>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</si>
  <si>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</si>
  <si>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</si>
  <si>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</si>
  <si>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</si>
  <si>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</si>
  <si>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</si>
  <si>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</si>
  <si>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</si>
  <si>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</si>
  <si>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</si>
  <si>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</si>
  <si>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</si>
  <si>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</si>
  <si>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</si>
  <si>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</si>
  <si>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</si>
  <si>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</si>
  <si>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</si>
  <si>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</si>
  <si>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</si>
  <si>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</si>
  <si>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</si>
  <si>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</si>
  <si>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</si>
  <si>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</si>
  <si>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</si>
  <si>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</si>
  <si>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</si>
  <si>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</si>
  <si>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</si>
  <si>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</si>
  <si>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</si>
  <si>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</si>
  <si>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</si>
  <si>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</si>
  <si>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</si>
  <si>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</si>
  <si>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</si>
  <si>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</si>
  <si>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</si>
  <si>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</si>
  <si>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</si>
  <si>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</si>
  <si>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</si>
  <si>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</si>
  <si>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</si>
  <si>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</si>
  <si>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</si>
  <si>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</si>
  <si>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</si>
  <si>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</si>
  <si>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</si>
  <si>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</si>
  <si>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</si>
  <si>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</si>
  <si>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</si>
  <si>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</si>
  <si>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</si>
  <si>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</si>
  <si>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</si>
  <si>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</si>
  <si>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</si>
  <si>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</si>
  <si>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</si>
  <si>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</si>
  <si>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</si>
  <si>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</si>
  <si>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</si>
  <si>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</si>
  <si>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</si>
  <si>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</si>
  <si>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</si>
  <si>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</si>
  <si>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令和2年度</t>
  </si>
  <si>
    <t>総務課</t>
  </si>
  <si>
    <t>－</t>
  </si>
  <si>
    <t xml:space="preserve">アジア諸国から海外への労働力移動に関して以下の点を明らかにするため調査を実施する。
 アジア諸国の海外労働力送り出し政策の概要
 各国における民間あっせん事業者のマーケット構造
 ミクロレベルの個々人の国際移動に対する意識
</t>
  </si>
  <si>
    <t>-</t>
  </si>
  <si>
    <t>外部委員により構成される当研究所の令和２年度の研究評価委員会において、総合評点３．５点以上を得ること。</t>
  </si>
  <si>
    <t>研究評価委員会の総合評点の平均をもって成果指標とする。（5=特に優れている、4=優れている、3=良好、2=やや劣っている、1=劣っている）</t>
  </si>
  <si>
    <t>点</t>
  </si>
  <si>
    <t>研究報告書の作成・公表</t>
  </si>
  <si>
    <t>件</t>
  </si>
  <si>
    <t>執行額／報告書の作成・公表件数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</si>
  <si>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</si>
  <si>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</si>
  <si>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</si>
  <si>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</si>
  <si>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</si>
  <si>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新32</t>
  </si>
  <si>
    <t>○</t>
  </si>
  <si>
    <t>厚労</t>
  </si>
  <si>
    <t>-</t>
    <phoneticPr fontId="5"/>
  </si>
  <si>
    <t>－</t>
    <phoneticPr fontId="5"/>
  </si>
  <si>
    <t>令和２年度国立社会保障・人口問題研究所研究課題評価報告書</t>
    <phoneticPr fontId="5"/>
  </si>
  <si>
    <t>18百万円/1件</t>
    <rPh sb="2" eb="4">
      <t>ヒャクマン</t>
    </rPh>
    <rPh sb="4" eb="5">
      <t>エン</t>
    </rPh>
    <rPh sb="7" eb="8">
      <t>ケン</t>
    </rPh>
    <phoneticPr fontId="5"/>
  </si>
  <si>
    <t>アジア諸国から海外への労働力移動に関して、アジア諸国の海外労働力送り出し政策の概要等を調査し、研究を深めることで知的基盤を構築し、日本における外国人受け入れの政策構築に寄与するもの。</t>
    <phoneticPr fontId="5"/>
  </si>
  <si>
    <t>△</t>
  </si>
  <si>
    <t>競争性を確保するため一般競争入札を行ったが、応札者がなく、複数者からの見積のうち最も安価な者と不落随意契約を締結したものであるが、予定価格の範囲内であり、支出先の選定は妥当であると考える。</t>
    <rPh sb="10" eb="12">
      <t>イッパン</t>
    </rPh>
    <rPh sb="12" eb="14">
      <t>キョウソウ</t>
    </rPh>
    <rPh sb="14" eb="16">
      <t>ニュウサツ</t>
    </rPh>
    <rPh sb="22" eb="24">
      <t>オウサツ</t>
    </rPh>
    <rPh sb="24" eb="25">
      <t>シャ</t>
    </rPh>
    <rPh sb="29" eb="31">
      <t>フクスウ</t>
    </rPh>
    <rPh sb="31" eb="32">
      <t>シャ</t>
    </rPh>
    <rPh sb="35" eb="37">
      <t>ミツ</t>
    </rPh>
    <rPh sb="40" eb="41">
      <t>モット</t>
    </rPh>
    <rPh sb="42" eb="44">
      <t>アンカ</t>
    </rPh>
    <rPh sb="45" eb="46">
      <t>モノ</t>
    </rPh>
    <rPh sb="47" eb="48">
      <t>フ</t>
    </rPh>
    <rPh sb="48" eb="49">
      <t>ラク</t>
    </rPh>
    <rPh sb="49" eb="51">
      <t>ズイイ</t>
    </rPh>
    <rPh sb="51" eb="53">
      <t>ケイヤク</t>
    </rPh>
    <rPh sb="54" eb="56">
      <t>テイケツ</t>
    </rPh>
    <rPh sb="65" eb="67">
      <t>ヨテイ</t>
    </rPh>
    <rPh sb="67" eb="69">
      <t>カカク</t>
    </rPh>
    <rPh sb="70" eb="73">
      <t>ハンイナイ</t>
    </rPh>
    <phoneticPr fontId="5"/>
  </si>
  <si>
    <t>無</t>
  </si>
  <si>
    <t>有</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</si>
  <si>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</si>
  <si>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</si>
  <si>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</si>
  <si>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</si>
  <si>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</si>
  <si>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</si>
  <si>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</si>
  <si>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A.三菱UFJリサーチ＆コンサルティング（株）</t>
    <rPh sb="2" eb="4">
      <t>ミツビシ</t>
    </rPh>
    <rPh sb="20" eb="23">
      <t>カブ</t>
    </rPh>
    <phoneticPr fontId="5"/>
  </si>
  <si>
    <t>委託費</t>
    <rPh sb="0" eb="3">
      <t>イタクヒ</t>
    </rPh>
    <phoneticPr fontId="5"/>
  </si>
  <si>
    <t>調査業務委託</t>
    <rPh sb="0" eb="2">
      <t>チョウサ</t>
    </rPh>
    <rPh sb="2" eb="4">
      <t>ギョウム</t>
    </rPh>
    <rPh sb="4" eb="6">
      <t>イタク</t>
    </rPh>
    <phoneticPr fontId="5"/>
  </si>
  <si>
    <t>B.Gallup,Inc.</t>
    <phoneticPr fontId="5"/>
  </si>
  <si>
    <t>使用料</t>
    <rPh sb="0" eb="3">
      <t>シヨウリョウ</t>
    </rPh>
    <phoneticPr fontId="5"/>
  </si>
  <si>
    <t>謝金</t>
    <rPh sb="0" eb="2">
      <t>シャキン</t>
    </rPh>
    <phoneticPr fontId="5"/>
  </si>
  <si>
    <t>審査会出席謝金</t>
    <rPh sb="0" eb="3">
      <t>シンサカイ</t>
    </rPh>
    <rPh sb="3" eb="5">
      <t>シュッセキ</t>
    </rPh>
    <rPh sb="5" eb="7">
      <t>シャキン</t>
    </rPh>
    <phoneticPr fontId="5"/>
  </si>
  <si>
    <t>三菱UFJリサーチ＆コンサルティング（株）</t>
    <rPh sb="0" eb="2">
      <t>ミツビシ</t>
    </rPh>
    <rPh sb="19" eb="20">
      <t>カブ</t>
    </rPh>
    <phoneticPr fontId="5"/>
  </si>
  <si>
    <t>-</t>
    <phoneticPr fontId="5"/>
  </si>
  <si>
    <t>－</t>
    <phoneticPr fontId="5"/>
  </si>
  <si>
    <t>Gallup,Inc.</t>
    <phoneticPr fontId="5"/>
  </si>
  <si>
    <t>調査結果データ利用料</t>
    <rPh sb="0" eb="2">
      <t>チョウサ</t>
    </rPh>
    <rPh sb="2" eb="4">
      <t>ケッカ</t>
    </rPh>
    <rPh sb="7" eb="10">
      <t>リヨウリョウ</t>
    </rPh>
    <phoneticPr fontId="5"/>
  </si>
  <si>
    <t>調査に係るコンサルティング業務</t>
    <rPh sb="0" eb="2">
      <t>チョウサ</t>
    </rPh>
    <rPh sb="3" eb="4">
      <t>カカ</t>
    </rPh>
    <rPh sb="13" eb="15">
      <t>ギョウム</t>
    </rPh>
    <phoneticPr fontId="5"/>
  </si>
  <si>
    <t>大和綜合印刷</t>
    <rPh sb="0" eb="6">
      <t>ダイワソウゴウインサツ</t>
    </rPh>
    <phoneticPr fontId="5"/>
  </si>
  <si>
    <t>研究報告書印刷</t>
    <rPh sb="0" eb="2">
      <t>ケンキュウ</t>
    </rPh>
    <rPh sb="2" eb="5">
      <t>ホウコクショ</t>
    </rPh>
    <rPh sb="5" eb="7">
      <t>インサツ</t>
    </rPh>
    <phoneticPr fontId="5"/>
  </si>
  <si>
    <t>個人Ａ</t>
    <rPh sb="0" eb="2">
      <t>コジン</t>
    </rPh>
    <phoneticPr fontId="5"/>
  </si>
  <si>
    <t>個人Ｂ</t>
    <rPh sb="0" eb="2">
      <t>コジン</t>
    </rPh>
    <phoneticPr fontId="5"/>
  </si>
  <si>
    <t>麹町税務署</t>
    <rPh sb="0" eb="5">
      <t>コウジマチゼイムショ</t>
    </rPh>
    <phoneticPr fontId="5"/>
  </si>
  <si>
    <t>謝金支払いに伴う所得税</t>
    <rPh sb="0" eb="2">
      <t>シャキン</t>
    </rPh>
    <rPh sb="2" eb="4">
      <t>シハラ</t>
    </rPh>
    <rPh sb="6" eb="7">
      <t>トモナ</t>
    </rPh>
    <rPh sb="8" eb="11">
      <t>ショトクゼイ</t>
    </rPh>
    <phoneticPr fontId="5"/>
  </si>
  <si>
    <t>「経済財政運営と改革の基本方針2020（令和２年７月17日閣議決定）」</t>
  </si>
  <si>
    <t>アジア諸国からの労働力送り出し圧力に関する総合研究（第二次）</t>
    <phoneticPr fontId="5"/>
  </si>
  <si>
    <t>アジア諸国は依然として強い人口増加圧力や国内労働市場が未成熟であることにより、海外への労働力移動が世界でも最も盛んな地域であり、一方、日本においては、少子化等による人手不足を背景に近年急ピッチで外国人受け入れ施策が進められている。こうした状況を踏まえ、これまで実施した送り出し国の状況に関する研究の対象国を広げ、さらに研究を深めることで、日本における外国人受け入れの政策構築に資する知的基盤を構築することを目的とする。</t>
    <phoneticPr fontId="5"/>
  </si>
  <si>
    <t>事業目標達成のため、令和２年度をもって事業を終了する。</t>
    <rPh sb="0" eb="2">
      <t>ジギョウ</t>
    </rPh>
    <rPh sb="2" eb="4">
      <t>モクヒョウ</t>
    </rPh>
    <rPh sb="4" eb="6">
      <t>タッセイ</t>
    </rPh>
    <rPh sb="10" eb="12">
      <t>レイワ</t>
    </rPh>
    <rPh sb="13" eb="15">
      <t>ネンド</t>
    </rPh>
    <rPh sb="19" eb="21">
      <t>ジギョウ</t>
    </rPh>
    <rPh sb="22" eb="24">
      <t>シュウリョウ</t>
    </rPh>
    <phoneticPr fontId="5"/>
  </si>
  <si>
    <t>-</t>
    <phoneticPr fontId="5"/>
  </si>
  <si>
    <t>本事業は、研究評価委員会から「アジア諸国から日本への労働力移動の実態を把握することを目的とする研究であり、非常に重要である。また、これまであまり注目されていなかった、対象国の民間送り出し事業者について興味深い成果が上がったと考えられる。」との評価をいただいている。予算の執行面については、一般競争入札の実施により執行額を抑えることを図ったが、不落随意契約となった。複数者からの見積のうち予定価格の範囲内で最も安価な者との契約する等、執行は適正である。</t>
    <rPh sb="0" eb="1">
      <t>ホン</t>
    </rPh>
    <rPh sb="1" eb="3">
      <t>ジギョウ</t>
    </rPh>
    <rPh sb="5" eb="7">
      <t>ケンキュウ</t>
    </rPh>
    <rPh sb="7" eb="9">
      <t>ヒョウカ</t>
    </rPh>
    <rPh sb="9" eb="12">
      <t>イインカイ</t>
    </rPh>
    <rPh sb="72" eb="74">
      <t>チュウモク</t>
    </rPh>
    <rPh sb="83" eb="86">
      <t>タイショウコク</t>
    </rPh>
    <rPh sb="87" eb="89">
      <t>ミンカン</t>
    </rPh>
    <rPh sb="89" eb="90">
      <t>オク</t>
    </rPh>
    <rPh sb="91" eb="92">
      <t>ダ</t>
    </rPh>
    <rPh sb="93" eb="96">
      <t>ジギョウシャ</t>
    </rPh>
    <rPh sb="100" eb="103">
      <t>キョウミブカ</t>
    </rPh>
    <rPh sb="104" eb="106">
      <t>セイカ</t>
    </rPh>
    <rPh sb="107" eb="108">
      <t>ア</t>
    </rPh>
    <rPh sb="112" eb="113">
      <t>カンガ</t>
    </rPh>
    <rPh sb="121" eb="123">
      <t>ヒョウカ</t>
    </rPh>
    <rPh sb="132" eb="134">
      <t>ヨサン</t>
    </rPh>
    <rPh sb="135" eb="138">
      <t>シッコウメン</t>
    </rPh>
    <rPh sb="144" eb="146">
      <t>イッパン</t>
    </rPh>
    <rPh sb="146" eb="148">
      <t>キョウソウ</t>
    </rPh>
    <rPh sb="148" eb="150">
      <t>ニュウサツ</t>
    </rPh>
    <rPh sb="151" eb="153">
      <t>ジッシ</t>
    </rPh>
    <rPh sb="156" eb="158">
      <t>シッコウ</t>
    </rPh>
    <rPh sb="158" eb="159">
      <t>ガク</t>
    </rPh>
    <rPh sb="160" eb="161">
      <t>オサ</t>
    </rPh>
    <rPh sb="166" eb="167">
      <t>ハカ</t>
    </rPh>
    <rPh sb="171" eb="173">
      <t>フラク</t>
    </rPh>
    <rPh sb="173" eb="175">
      <t>ズイイ</t>
    </rPh>
    <rPh sb="175" eb="177">
      <t>ケイヤク</t>
    </rPh>
    <rPh sb="210" eb="212">
      <t>ケイヤク</t>
    </rPh>
    <rPh sb="214" eb="215">
      <t>トウ</t>
    </rPh>
    <rPh sb="219" eb="221">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</si>
</sst>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2" name="直線コネクタ 1">
          <a:extLst>
            <a:ext uri="{FF2B5EF4-FFF2-40B4-BE49-F238E27FC236}">
              <a16:creationId xmlns:a16="http://schemas.microsoft.com/office/drawing/2014/main" id="{00000000-0008-0000-0000-000005000000}"/>
            </a:ext>
          </a:extLst>
        </xdr:cNvPr>
        <xdr:cNvCxnSpPr/>
      </xdr:nvCxnSpPr>
      <xdr:spPr>
        <a:xfrm>
          <a:off x="5504046" y="388395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3" name="直線矢印コネクタ 2">
          <a:extLst>
            <a:ext uri="{FF2B5EF4-FFF2-40B4-BE49-F238E27FC236}">
              <a16:creationId xmlns:a16="http://schemas.microsoft.com/office/drawing/2014/main" id="{00000000-0008-0000-0000-000007000000}"/>
            </a:ext>
          </a:extLst>
        </xdr:cNvPr>
        <xdr:cNvCxnSpPr/>
      </xdr:nvCxnSpPr>
      <xdr:spPr>
        <a:xfrm flipH="1">
          <a:off x="4518275" y="401987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flipH="1">
          <a:off x="4496871" y="421843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5" name="直線矢印コネクタ 4">
          <a:extLst>
            <a:ext uri="{FF2B5EF4-FFF2-40B4-BE49-F238E27FC236}">
              <a16:creationId xmlns:a16="http://schemas.microsoft.com/office/drawing/2014/main" id="{00000000-0008-0000-0000-00000B000000}"/>
            </a:ext>
          </a:extLst>
        </xdr:cNvPr>
        <xdr:cNvCxnSpPr/>
      </xdr:nvCxnSpPr>
      <xdr:spPr>
        <a:xfrm flipH="1">
          <a:off x="4496871" y="440500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6" name="角丸四角形 5">
          <a:extLst>
            <a:ext uri="{FF2B5EF4-FFF2-40B4-BE49-F238E27FC236}">
              <a16:creationId xmlns:a16="http://schemas.microsoft.com/office/drawing/2014/main" id="{00000000-0008-0000-0000-00000C000000}"/>
            </a:ext>
          </a:extLst>
        </xdr:cNvPr>
        <xdr:cNvSpPr/>
      </xdr:nvSpPr>
      <xdr:spPr>
        <a:xfrm>
          <a:off x="2328990" y="376358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調査委託費、論文データ使用料、研究報告書員策、審査会出席謝金等</a:t>
          </a:r>
        </a:p>
      </xdr:txBody>
    </xdr:sp>
    <xdr:clientData/>
  </xdr:twoCellAnchor>
  <xdr:twoCellAnchor>
    <xdr:from>
      <xdr:col>7</xdr:col>
      <xdr:colOff>12700</xdr:colOff>
      <xdr:row>754</xdr:row>
      <xdr:rowOff>88901</xdr:rowOff>
    </xdr:from>
    <xdr:to>
      <xdr:col>22</xdr:col>
      <xdr:colOff>15043</xdr:colOff>
      <xdr:row>756</xdr:row>
      <xdr:rowOff>337541</xdr:rowOff>
    </xdr:to>
    <xdr:sp macro="" textlink="">
      <xdr:nvSpPr>
        <xdr:cNvPr id="7" name="正方形/長方形 6">
          <a:extLst>
            <a:ext uri="{FF2B5EF4-FFF2-40B4-BE49-F238E27FC236}">
              <a16:creationId xmlns:a16="http://schemas.microsoft.com/office/drawing/2014/main" id="{00000000-0008-0000-0000-00000D000000}"/>
            </a:ext>
          </a:extLst>
        </xdr:cNvPr>
        <xdr:cNvSpPr/>
      </xdr:nvSpPr>
      <xdr:spPr>
        <a:xfrm>
          <a:off x="1435100" y="38455601"/>
          <a:ext cx="3050343" cy="95984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ja-JP" altLang="en-US" sz="1100">
              <a:solidFill>
                <a:schemeClr val="tx1"/>
              </a:solidFill>
            </a:rPr>
            <a:t>Ａ　三菱</a:t>
          </a:r>
          <a:r>
            <a:rPr kumimoji="1" lang="en-US" altLang="ja-JP" sz="1100">
              <a:solidFill>
                <a:schemeClr val="tx1"/>
              </a:solidFill>
            </a:rPr>
            <a:t>UFJ</a:t>
          </a:r>
          <a:r>
            <a:rPr kumimoji="1" lang="ja-JP" altLang="en-US" sz="1100">
              <a:solidFill>
                <a:schemeClr val="tx1"/>
              </a:solidFill>
            </a:rPr>
            <a:t>リサーチ＆コンサルティング（株）</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2238890" y="416847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　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7</xdr:col>
      <xdr:colOff>121733</xdr:colOff>
      <xdr:row>753</xdr:row>
      <xdr:rowOff>73625</xdr:rowOff>
    </xdr:from>
    <xdr:to>
      <xdr:col>16</xdr:col>
      <xdr:colOff>95256</xdr:colOff>
      <xdr:row>754</xdr:row>
      <xdr:rowOff>117021</xdr:rowOff>
    </xdr:to>
    <xdr:sp macro="" textlink="">
      <xdr:nvSpPr>
        <xdr:cNvPr id="9" name="正方形/長方形 8">
          <a:extLst>
            <a:ext uri="{FF2B5EF4-FFF2-40B4-BE49-F238E27FC236}">
              <a16:creationId xmlns:a16="http://schemas.microsoft.com/office/drawing/2014/main" id="{00000000-0008-0000-0000-000010000000}"/>
            </a:ext>
          </a:extLst>
        </xdr:cNvPr>
        <xdr:cNvSpPr/>
      </xdr:nvSpPr>
      <xdr:spPr>
        <a:xfrm>
          <a:off x="1544133" y="38249825"/>
          <a:ext cx="1802323" cy="23389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随意契約（不落随契）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116579</xdr:colOff>
      <xdr:row>759</xdr:row>
      <xdr:rowOff>128724</xdr:rowOff>
    </xdr:from>
    <xdr:to>
      <xdr:col>18</xdr:col>
      <xdr:colOff>54430</xdr:colOff>
      <xdr:row>759</xdr:row>
      <xdr:rowOff>272144</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1953543" y="240743831"/>
          <a:ext cx="1774816" cy="14342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6252</xdr:colOff>
      <xdr:row>766</xdr:row>
      <xdr:rowOff>100025</xdr:rowOff>
    </xdr:from>
    <xdr:to>
      <xdr:col>25</xdr:col>
      <xdr:colOff>70610</xdr:colOff>
      <xdr:row>767</xdr:row>
      <xdr:rowOff>138646</xdr:rowOff>
    </xdr:to>
    <xdr:sp macro="" textlink="">
      <xdr:nvSpPr>
        <xdr:cNvPr id="11" name="正方形/長方形 10">
          <a:extLst>
            <a:ext uri="{FF2B5EF4-FFF2-40B4-BE49-F238E27FC236}">
              <a16:creationId xmlns:a16="http://schemas.microsoft.com/office/drawing/2014/main" id="{00000000-0008-0000-0000-000012000000}"/>
            </a:ext>
          </a:extLst>
        </xdr:cNvPr>
        <xdr:cNvSpPr/>
      </xdr:nvSpPr>
      <xdr:spPr>
        <a:xfrm>
          <a:off x="1435002" y="243817561"/>
          <a:ext cx="3738287"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［審査会出席謝金］</a:t>
          </a:r>
        </a:p>
      </xdr:txBody>
    </xdr:sp>
    <xdr:clientData/>
  </xdr:twoCellAnchor>
  <xdr:twoCellAnchor>
    <xdr:from>
      <xdr:col>9</xdr:col>
      <xdr:colOff>60683</xdr:colOff>
      <xdr:row>762</xdr:row>
      <xdr:rowOff>308923</xdr:rowOff>
    </xdr:from>
    <xdr:to>
      <xdr:col>23</xdr:col>
      <xdr:colOff>54427</xdr:colOff>
      <xdr:row>764</xdr:row>
      <xdr:rowOff>258534</xdr:rowOff>
    </xdr:to>
    <xdr:sp macro="" textlink="">
      <xdr:nvSpPr>
        <xdr:cNvPr id="12" name="正方形/長方形 11">
          <a:extLst>
            <a:ext uri="{FF2B5EF4-FFF2-40B4-BE49-F238E27FC236}">
              <a16:creationId xmlns:a16="http://schemas.microsoft.com/office/drawing/2014/main" id="{00000000-0008-0000-0000-000013000000}"/>
            </a:ext>
          </a:extLst>
        </xdr:cNvPr>
        <xdr:cNvSpPr/>
      </xdr:nvSpPr>
      <xdr:spPr>
        <a:xfrm>
          <a:off x="1897647" y="241985387"/>
          <a:ext cx="2851244" cy="65718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［調査結果データ利用料、調査に係るコンサルティング業務、研究報告書印刷］</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13" name="正方形/長方形 12">
          <a:extLst>
            <a:ext uri="{FF2B5EF4-FFF2-40B4-BE49-F238E27FC236}">
              <a16:creationId xmlns:a16="http://schemas.microsoft.com/office/drawing/2014/main" id="{00000000-0008-0000-0000-000014000000}"/>
            </a:ext>
          </a:extLst>
        </xdr:cNvPr>
        <xdr:cNvSpPr/>
      </xdr:nvSpPr>
      <xdr:spPr>
        <a:xfrm>
          <a:off x="2251761" y="437122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　２人）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14" name="正方形/長方形 13">
          <a:extLst>
            <a:ext uri="{FF2B5EF4-FFF2-40B4-BE49-F238E27FC236}">
              <a16:creationId xmlns:a16="http://schemas.microsoft.com/office/drawing/2014/main" id="{00000000-0008-0000-0000-000015000000}"/>
            </a:ext>
          </a:extLst>
        </xdr:cNvPr>
        <xdr:cNvSpPr/>
      </xdr:nvSpPr>
      <xdr:spPr>
        <a:xfrm>
          <a:off x="2103220" y="434419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12138</xdr:colOff>
      <xdr:row>757</xdr:row>
      <xdr:rowOff>38615</xdr:rowOff>
    </xdr:from>
    <xdr:to>
      <xdr:col>22</xdr:col>
      <xdr:colOff>166598</xdr:colOff>
      <xdr:row>758</xdr:row>
      <xdr:rowOff>1</xdr:rowOff>
    </xdr:to>
    <xdr:sp macro="" textlink="">
      <xdr:nvSpPr>
        <xdr:cNvPr id="15" name="正方形/長方形 14">
          <a:extLst>
            <a:ext uri="{FF2B5EF4-FFF2-40B4-BE49-F238E27FC236}">
              <a16:creationId xmlns:a16="http://schemas.microsoft.com/office/drawing/2014/main" id="{00000000-0008-0000-0000-00001B000000}"/>
            </a:ext>
          </a:extLst>
        </xdr:cNvPr>
        <xdr:cNvSpPr/>
      </xdr:nvSpPr>
      <xdr:spPr>
        <a:xfrm>
          <a:off x="1644995" y="239946151"/>
          <a:ext cx="3011960" cy="3151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［調査委託業務］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731</v>
      </c>
      <c r="AK2" s="941"/>
      <c r="AL2" s="941"/>
      <c r="AM2" s="941"/>
      <c r="AN2" s="98" t="s">
        <v>406</v>
      </c>
      <c r="AO2" s="941">
        <v>20</v>
      </c>
      <c r="AP2" s="941"/>
      <c r="AQ2" s="941"/>
      <c r="AR2" s="99" t="s">
        <v>709</v>
      </c>
      <c r="AS2" s="947">
        <v>1003</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768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712</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37.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767</v>
      </c>
      <c r="AF7" s="909"/>
      <c r="AG7" s="909"/>
      <c r="AH7" s="909"/>
      <c r="AI7" s="909"/>
      <c r="AJ7" s="909"/>
      <c r="AK7" s="909"/>
      <c r="AL7" s="909"/>
      <c r="AM7" s="909"/>
      <c r="AN7" s="909"/>
      <c r="AO7" s="909"/>
      <c r="AP7" s="909"/>
      <c r="AQ7" s="909"/>
      <c r="AR7" s="909"/>
      <c r="AS7" s="909"/>
      <c r="AT7" s="909"/>
      <c r="AU7" s="909"/>
      <c r="AV7" s="909"/>
      <c r="AW7" s="909"/>
      <c r="AX7" s="910"/>
    </row>
    <row r="8" spans="1:50" ht="46.5" customHeight="1" x14ac:dyDescent="0.15">
      <c r="A8" s="495" t="s">
        <v>256</v>
      </c>
      <c r="B8" s="496"/>
      <c r="C8" s="496"/>
      <c r="D8" s="496"/>
      <c r="E8" s="496"/>
      <c r="F8" s="497"/>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769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2.5" customHeight="1" x14ac:dyDescent="0.15">
      <c r="A10" s="659" t="s">
        <v>30</v>
      </c>
      <c r="B10" s="660"/>
      <c r="C10" s="660"/>
      <c r="D10" s="660"/>
      <c r="E10" s="660"/>
      <c r="F10" s="660"/>
      <c r="G10" s="753" t="s">
        <v>716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6.75"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717</v>
      </c>
      <c r="Q13" s="657"/>
      <c r="R13" s="657"/>
      <c r="S13" s="657"/>
      <c r="T13" s="657"/>
      <c r="U13" s="657"/>
      <c r="V13" s="658"/>
      <c r="W13" s="656" t="s">
        <v>717</v>
      </c>
      <c r="X13" s="657"/>
      <c r="Y13" s="657"/>
      <c r="Z13" s="657"/>
      <c r="AA13" s="657"/>
      <c r="AB13" s="657"/>
      <c r="AC13" s="658"/>
      <c r="AD13" s="656">
        <v>19</v>
      </c>
      <c r="AE13" s="657"/>
      <c r="AF13" s="657"/>
      <c r="AG13" s="657"/>
      <c r="AH13" s="657"/>
      <c r="AI13" s="657"/>
      <c r="AJ13" s="658"/>
      <c r="AK13" s="656" t="s">
        <v>732</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732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732</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732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732</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19</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t="s">
        <v>717</v>
      </c>
      <c r="Q19" s="657"/>
      <c r="R19" s="657"/>
      <c r="S19" s="657"/>
      <c r="T19" s="657"/>
      <c r="U19" s="657"/>
      <c r="V19" s="658"/>
      <c r="W19" s="656" t="s">
        <v>717</v>
      </c>
      <c r="X19" s="657"/>
      <c r="Y19" s="657"/>
      <c r="Z19" s="657"/>
      <c r="AA19" s="657"/>
      <c r="AB19" s="657"/>
      <c r="AC19" s="658"/>
      <c r="AD19" s="656">
        <v>18</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0.94736842105263153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0.94736842105263153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733</v>
      </c>
      <c r="H23" s="967"/>
      <c r="I23" s="967"/>
      <c r="J23" s="967"/>
      <c r="K23" s="967"/>
      <c r="L23" s="967"/>
      <c r="M23" s="967"/>
      <c r="N23" s="967"/>
      <c r="O23" s="968"/>
      <c r="P23" s="916" t="s">
        <v>732</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t="e">
        <f>P29-SUM(P23:P27)</f>
        <v>#VALUE!</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t="str">
        <f>AK13</f>
        <v>-</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717</v>
      </c>
      <c r="AR31" s="202"/>
      <c r="AS31" s="137" t="s">
        <v>233</v>
      </c>
      <c r="AT31" s="138"/>
      <c r="AU31" s="201">
        <v>2</v>
      </c>
      <c r="AV31" s="201"/>
      <c r="AW31" s="393" t="s">
        <v>179</v>
      </c>
      <c r="AX31" s="394"/>
    </row>
    <row r="32" spans="1:50" ht="23.25" customHeight="1" x14ac:dyDescent="0.15">
      <c r="A32" s="398"/>
      <c r="B32" s="396"/>
      <c r="C32" s="396"/>
      <c r="D32" s="396"/>
      <c r="E32" s="396"/>
      <c r="F32" s="397"/>
      <c r="G32" s="564" t="s">
        <v>718</v>
      </c>
      <c r="H32" s="565"/>
      <c r="I32" s="565"/>
      <c r="J32" s="565"/>
      <c r="K32" s="565"/>
      <c r="L32" s="565"/>
      <c r="M32" s="565"/>
      <c r="N32" s="565"/>
      <c r="O32" s="566"/>
      <c r="P32" s="109" t="s">
        <v>719</v>
      </c>
      <c r="Q32" s="109"/>
      <c r="R32" s="109"/>
      <c r="S32" s="109"/>
      <c r="T32" s="109"/>
      <c r="U32" s="109"/>
      <c r="V32" s="109"/>
      <c r="W32" s="109"/>
      <c r="X32" s="110"/>
      <c r="Y32" s="471" t="s">
        <v>12</v>
      </c>
      <c r="Z32" s="531"/>
      <c r="AA32" s="532"/>
      <c r="AB32" s="461" t="s">
        <v>720</v>
      </c>
      <c r="AC32" s="461"/>
      <c r="AD32" s="461"/>
      <c r="AE32" s="219" t="s">
        <v>717</v>
      </c>
      <c r="AF32" s="220"/>
      <c r="AG32" s="220"/>
      <c r="AH32" s="220"/>
      <c r="AI32" s="219" t="s">
        <v>717</v>
      </c>
      <c r="AJ32" s="220"/>
      <c r="AK32" s="220"/>
      <c r="AL32" s="220"/>
      <c r="AM32" s="219">
        <v>4.3</v>
      </c>
      <c r="AN32" s="220"/>
      <c r="AO32" s="220"/>
      <c r="AP32" s="220"/>
      <c r="AQ32" s="337" t="s">
        <v>717</v>
      </c>
      <c r="AR32" s="209"/>
      <c r="AS32" s="209"/>
      <c r="AT32" s="338"/>
      <c r="AU32" s="220">
        <f>AM32</f>
        <v>4.3</v>
      </c>
      <c r="AV32" s="220"/>
      <c r="AW32" s="220"/>
      <c r="AX32" s="222"/>
    </row>
    <row r="33" spans="1:51" ht="37.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720</v>
      </c>
      <c r="AC33" s="523"/>
      <c r="AD33" s="523"/>
      <c r="AE33" s="219" t="s">
        <v>717</v>
      </c>
      <c r="AF33" s="220"/>
      <c r="AG33" s="220"/>
      <c r="AH33" s="220"/>
      <c r="AI33" s="219" t="s">
        <v>717</v>
      </c>
      <c r="AJ33" s="220"/>
      <c r="AK33" s="220"/>
      <c r="AL33" s="220"/>
      <c r="AM33" s="219">
        <v>3.5</v>
      </c>
      <c r="AN33" s="220"/>
      <c r="AO33" s="220"/>
      <c r="AP33" s="220"/>
      <c r="AQ33" s="337" t="s">
        <v>717</v>
      </c>
      <c r="AR33" s="209"/>
      <c r="AS33" s="209"/>
      <c r="AT33" s="338"/>
      <c r="AU33" s="220">
        <v>3.5</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717</v>
      </c>
      <c r="AF34" s="220"/>
      <c r="AG34" s="220"/>
      <c r="AH34" s="220"/>
      <c r="AI34" s="219" t="s">
        <v>717</v>
      </c>
      <c r="AJ34" s="220"/>
      <c r="AK34" s="220"/>
      <c r="AL34" s="220"/>
      <c r="AM34" s="219">
        <f>ROUND(AM32/AM33*100,0)</f>
        <v>123</v>
      </c>
      <c r="AN34" s="220"/>
      <c r="AO34" s="220"/>
      <c r="AP34" s="220"/>
      <c r="AQ34" s="337" t="s">
        <v>717</v>
      </c>
      <c r="AR34" s="209"/>
      <c r="AS34" s="209"/>
      <c r="AT34" s="338"/>
      <c r="AU34" s="220" t="s">
        <v>717</v>
      </c>
      <c r="AV34" s="220"/>
      <c r="AW34" s="220"/>
      <c r="AX34" s="222"/>
    </row>
    <row r="35" spans="1:51" ht="23.25" customHeight="1" x14ac:dyDescent="0.15">
      <c r="A35" s="229" t="s">
        <v>380</v>
      </c>
      <c r="B35" s="230"/>
      <c r="C35" s="230"/>
      <c r="D35" s="230"/>
      <c r="E35" s="230"/>
      <c r="F35" s="231"/>
      <c r="G35" s="235" t="s">
        <v>734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721</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722</v>
      </c>
      <c r="AC101" s="461"/>
      <c r="AD101" s="461"/>
      <c r="AE101" s="283" t="s">
        <v>717</v>
      </c>
      <c r="AF101" s="283"/>
      <c r="AG101" s="283"/>
      <c r="AH101" s="283"/>
      <c r="AI101" s="283" t="s">
        <v>717</v>
      </c>
      <c r="AJ101" s="283"/>
      <c r="AK101" s="283"/>
      <c r="AL101" s="283"/>
      <c r="AM101" s="283">
        <v>1</v>
      </c>
      <c r="AN101" s="283"/>
      <c r="AO101" s="283"/>
      <c r="AP101" s="283"/>
      <c r="AQ101" s="283" t="s">
        <v>732</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722</v>
      </c>
      <c r="AC102" s="461"/>
      <c r="AD102" s="461"/>
      <c r="AE102" s="283" t="s">
        <v>717</v>
      </c>
      <c r="AF102" s="283"/>
      <c r="AG102" s="283"/>
      <c r="AH102" s="283"/>
      <c r="AI102" s="283" t="s">
        <v>717</v>
      </c>
      <c r="AJ102" s="283"/>
      <c r="AK102" s="283"/>
      <c r="AL102" s="283"/>
      <c r="AM102" s="283">
        <v>1</v>
      </c>
      <c r="AN102" s="283"/>
      <c r="AO102" s="283"/>
      <c r="AP102" s="283"/>
      <c r="AQ102" s="283" t="s">
        <v>732</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724</v>
      </c>
      <c r="AC116" s="463"/>
      <c r="AD116" s="464"/>
      <c r="AE116" s="283" t="s">
        <v>717</v>
      </c>
      <c r="AF116" s="283"/>
      <c r="AG116" s="283"/>
      <c r="AH116" s="283"/>
      <c r="AI116" s="283" t="s">
        <v>717</v>
      </c>
      <c r="AJ116" s="283"/>
      <c r="AK116" s="283"/>
      <c r="AL116" s="283"/>
      <c r="AM116" s="283">
        <f>AD19</f>
        <v>18</v>
      </c>
      <c r="AN116" s="283"/>
      <c r="AO116" s="283"/>
      <c r="AP116" s="283"/>
      <c r="AQ116" s="219" t="s">
        <v>732</v>
      </c>
      <c r="AR116" s="220"/>
      <c r="AS116" s="220"/>
      <c r="AT116" s="220"/>
      <c r="AU116" s="220"/>
      <c r="AV116" s="220"/>
      <c r="AW116" s="220"/>
      <c r="AX116" s="222"/>
    </row>
    <row r="117" spans="1:51" ht="30"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51" t="s">
        <v>717</v>
      </c>
      <c r="AF117" s="551"/>
      <c r="AG117" s="551"/>
      <c r="AH117" s="551"/>
      <c r="AI117" s="551" t="s">
        <v>717</v>
      </c>
      <c r="AJ117" s="551"/>
      <c r="AK117" s="551"/>
      <c r="AL117" s="551"/>
      <c r="AM117" s="551" t="s">
        <v>735</v>
      </c>
      <c r="AN117" s="551"/>
      <c r="AO117" s="551"/>
      <c r="AP117" s="551"/>
      <c r="AQ117" s="551" t="s">
        <v>732</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39.75" customHeight="1" x14ac:dyDescent="0.15">
      <c r="A130" s="190" t="s">
        <v>405</v>
      </c>
      <c r="B130" s="187"/>
      <c r="C130" s="186" t="s">
        <v>236</v>
      </c>
      <c r="D130" s="187"/>
      <c r="E130" s="171" t="s">
        <v>265</v>
      </c>
      <c r="F130" s="172"/>
      <c r="G130" s="173" t="s">
        <v>726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9.75" customHeight="1" x14ac:dyDescent="0.15">
      <c r="A131" s="191"/>
      <c r="B131" s="188"/>
      <c r="C131" s="182"/>
      <c r="D131" s="188"/>
      <c r="E131" s="176" t="s">
        <v>264</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720</v>
      </c>
      <c r="AC134" s="207"/>
      <c r="AD134" s="207"/>
      <c r="AE134" s="208">
        <v>4.3</v>
      </c>
      <c r="AF134" s="209"/>
      <c r="AG134" s="209"/>
      <c r="AH134" s="209"/>
      <c r="AI134" s="208">
        <v>4.3</v>
      </c>
      <c r="AJ134" s="209"/>
      <c r="AK134" s="209"/>
      <c r="AL134" s="209"/>
      <c r="AM134" s="208">
        <f>AM32</f>
        <v>4.3</v>
      </c>
      <c r="AN134" s="209"/>
      <c r="AO134" s="209"/>
      <c r="AP134" s="209"/>
      <c r="AQ134" s="208" t="s">
        <v>717</v>
      </c>
      <c r="AR134" s="209"/>
      <c r="AS134" s="209"/>
      <c r="AT134" s="209"/>
      <c r="AU134" s="208">
        <f>AM134</f>
        <v>4.3</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720</v>
      </c>
      <c r="AC135" s="215"/>
      <c r="AD135" s="215"/>
      <c r="AE135" s="208">
        <v>3.5</v>
      </c>
      <c r="AF135" s="209"/>
      <c r="AG135" s="209"/>
      <c r="AH135" s="209"/>
      <c r="AI135" s="208">
        <v>3.5</v>
      </c>
      <c r="AJ135" s="209"/>
      <c r="AK135" s="209"/>
      <c r="AL135" s="209"/>
      <c r="AM135" s="208">
        <f>AM33</f>
        <v>3.5</v>
      </c>
      <c r="AN135" s="209"/>
      <c r="AO135" s="209"/>
      <c r="AP135" s="209"/>
      <c r="AQ135" s="208" t="s">
        <v>717</v>
      </c>
      <c r="AR135" s="209"/>
      <c r="AS135" s="209"/>
      <c r="AT135" s="209"/>
      <c r="AU135" s="208">
        <v>3.5</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4.25" customHeight="1" x14ac:dyDescent="0.15">
      <c r="A154" s="191"/>
      <c r="B154" s="188"/>
      <c r="C154" s="182"/>
      <c r="D154" s="188"/>
      <c r="E154" s="182"/>
      <c r="F154" s="183"/>
      <c r="G154" s="108" t="s">
        <v>717</v>
      </c>
      <c r="H154" s="109"/>
      <c r="I154" s="109"/>
      <c r="J154" s="109"/>
      <c r="K154" s="109"/>
      <c r="L154" s="109"/>
      <c r="M154" s="109"/>
      <c r="N154" s="109"/>
      <c r="O154" s="109"/>
      <c r="P154" s="110"/>
      <c r="Q154" s="129" t="s">
        <v>717</v>
      </c>
      <c r="R154" s="109"/>
      <c r="S154" s="109"/>
      <c r="T154" s="109"/>
      <c r="U154" s="109"/>
      <c r="V154" s="109"/>
      <c r="W154" s="109"/>
      <c r="X154" s="109"/>
      <c r="Y154" s="109"/>
      <c r="Z154" s="109"/>
      <c r="AA154" s="291"/>
      <c r="AB154" s="145" t="s">
        <v>717</v>
      </c>
      <c r="AC154" s="146"/>
      <c r="AD154" s="146"/>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4.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4.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732</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4.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28"/>
      <c r="E430" s="176" t="s">
        <v>399</v>
      </c>
      <c r="F430" s="894"/>
      <c r="G430" s="895" t="s">
        <v>252</v>
      </c>
      <c r="H430" s="127"/>
      <c r="I430" s="127"/>
      <c r="J430" s="896" t="s">
        <v>717</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717</v>
      </c>
      <c r="AF432" s="202"/>
      <c r="AG432" s="137" t="s">
        <v>233</v>
      </c>
      <c r="AH432" s="138"/>
      <c r="AI432" s="336"/>
      <c r="AJ432" s="336"/>
      <c r="AK432" s="336"/>
      <c r="AL432" s="158"/>
      <c r="AM432" s="336"/>
      <c r="AN432" s="336"/>
      <c r="AO432" s="336"/>
      <c r="AP432" s="158"/>
      <c r="AQ432" s="251" t="s">
        <v>717</v>
      </c>
      <c r="AR432" s="202"/>
      <c r="AS432" s="137" t="s">
        <v>233</v>
      </c>
      <c r="AT432" s="138"/>
      <c r="AU432" s="202" t="s">
        <v>717</v>
      </c>
      <c r="AV432" s="202"/>
      <c r="AW432" s="137" t="s">
        <v>179</v>
      </c>
      <c r="AX432" s="197"/>
      <c r="AY432">
        <f>$AY$431</f>
        <v>1</v>
      </c>
    </row>
    <row r="433" spans="1:51" ht="23.25" customHeight="1" x14ac:dyDescent="0.15">
      <c r="A433" s="191"/>
      <c r="B433" s="188"/>
      <c r="C433" s="182"/>
      <c r="D433" s="188"/>
      <c r="E433" s="339"/>
      <c r="F433" s="340"/>
      <c r="G433" s="108" t="s">
        <v>715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37" t="s">
        <v>717</v>
      </c>
      <c r="AF433" s="209"/>
      <c r="AG433" s="209"/>
      <c r="AH433" s="209"/>
      <c r="AI433" s="337" t="s">
        <v>717</v>
      </c>
      <c r="AJ433" s="209"/>
      <c r="AK433" s="209"/>
      <c r="AL433" s="209"/>
      <c r="AM433" s="337" t="s">
        <v>732</v>
      </c>
      <c r="AN433" s="209"/>
      <c r="AO433" s="209"/>
      <c r="AP433" s="338"/>
      <c r="AQ433" s="337" t="s">
        <v>717</v>
      </c>
      <c r="AR433" s="209"/>
      <c r="AS433" s="209"/>
      <c r="AT433" s="338"/>
      <c r="AU433" s="209" t="s">
        <v>717</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37" t="s">
        <v>717</v>
      </c>
      <c r="AF434" s="209"/>
      <c r="AG434" s="209"/>
      <c r="AH434" s="338"/>
      <c r="AI434" s="337" t="s">
        <v>717</v>
      </c>
      <c r="AJ434" s="209"/>
      <c r="AK434" s="209"/>
      <c r="AL434" s="209"/>
      <c r="AM434" s="337" t="s">
        <v>732</v>
      </c>
      <c r="AN434" s="209"/>
      <c r="AO434" s="209"/>
      <c r="AP434" s="338"/>
      <c r="AQ434" s="337" t="s">
        <v>717</v>
      </c>
      <c r="AR434" s="209"/>
      <c r="AS434" s="209"/>
      <c r="AT434" s="338"/>
      <c r="AU434" s="209" t="s">
        <v>717</v>
      </c>
      <c r="AV434" s="209"/>
      <c r="AW434" s="209"/>
      <c r="AX434" s="210"/>
      <c r="AY434">
        <f t="shared" si="63"/>
        <v>1</v>
      </c>
    </row>
    <row r="435" spans="1:51" ht="23.25" customHeight="1" thickBo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717</v>
      </c>
      <c r="AF435" s="209"/>
      <c r="AG435" s="209"/>
      <c r="AH435" s="338"/>
      <c r="AI435" s="337" t="s">
        <v>717</v>
      </c>
      <c r="AJ435" s="209"/>
      <c r="AK435" s="209"/>
      <c r="AL435" s="209"/>
      <c r="AM435" s="337" t="s">
        <v>732</v>
      </c>
      <c r="AN435" s="209"/>
      <c r="AO435" s="209"/>
      <c r="AP435" s="338"/>
      <c r="AQ435" s="337" t="s">
        <v>717</v>
      </c>
      <c r="AR435" s="209"/>
      <c r="AS435" s="209"/>
      <c r="AT435" s="338"/>
      <c r="AU435" s="209" t="s">
        <v>717</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730</v>
      </c>
      <c r="AE702" s="343"/>
      <c r="AF702" s="343"/>
      <c r="AG702" s="380"/>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730</v>
      </c>
      <c r="AE703" s="324"/>
      <c r="AF703" s="324"/>
      <c r="AG703" s="105"/>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730</v>
      </c>
      <c r="AE704" s="782"/>
      <c r="AF704" s="782"/>
      <c r="AG704" s="169"/>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737</v>
      </c>
      <c r="AE705" s="714"/>
      <c r="AF705" s="714"/>
      <c r="AG705" s="129" t="s">
        <v>738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739</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741</v>
      </c>
      <c r="AE708" s="604"/>
      <c r="AF708" s="604"/>
      <c r="AG708" s="741" t="s">
        <v>717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730</v>
      </c>
      <c r="AE709" s="324"/>
      <c r="AF709" s="324"/>
      <c r="AG709" s="105" t="s">
        <v>742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741</v>
      </c>
      <c r="AE710" s="324"/>
      <c r="AF710" s="324"/>
      <c r="AG710" s="105" t="s">
        <v>717</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730</v>
      </c>
      <c r="AE711" s="324"/>
      <c r="AF711" s="324"/>
      <c r="AG711" s="105" t="s">
        <v>743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741</v>
      </c>
      <c r="AE712" s="782"/>
      <c r="AF712" s="782"/>
      <c r="AG712" s="806" t="s">
        <v>717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741</v>
      </c>
      <c r="AE713" s="324"/>
      <c r="AF713" s="662"/>
      <c r="AG713" s="105" t="s">
        <v>717</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741</v>
      </c>
      <c r="AE714" s="804"/>
      <c r="AF714" s="805"/>
      <c r="AG714" s="735" t="s">
        <v>717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730</v>
      </c>
      <c r="AE715" s="604"/>
      <c r="AF715" s="655"/>
      <c r="AG715" s="741" t="s">
        <v>744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730</v>
      </c>
      <c r="AE716" s="626"/>
      <c r="AF716" s="626"/>
      <c r="AG716" s="105" t="s">
        <v>745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730</v>
      </c>
      <c r="AE717" s="324"/>
      <c r="AF717" s="324"/>
      <c r="AG717" s="105" t="s">
        <v>746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730</v>
      </c>
      <c r="AE718" s="324"/>
      <c r="AF718" s="324"/>
      <c r="AG718" s="131" t="s">
        <v>747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741</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6.25" customHeight="1" x14ac:dyDescent="0.15">
      <c r="A726" s="639" t="s">
        <v>48</v>
      </c>
      <c r="B726" s="798"/>
      <c r="C726" s="811" t="s">
        <v>53</v>
      </c>
      <c r="D726" s="833"/>
      <c r="E726" s="833"/>
      <c r="F726" s="834"/>
      <c r="G726" s="577" t="s">
        <v>772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3.25" customHeight="1" thickBot="1" x14ac:dyDescent="0.2">
      <c r="A727" s="799"/>
      <c r="B727" s="800"/>
      <c r="C727" s="747" t="s">
        <v>57</v>
      </c>
      <c r="D727" s="748"/>
      <c r="E727" s="748"/>
      <c r="F727" s="749"/>
      <c r="G727" s="575" t="s">
        <v>770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53.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53.2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53.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1" t="s">
        <v>715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t="s">
        <v>715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t="s">
        <v>715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t="s">
        <v>715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t="s">
        <v>715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t="s">
        <v>715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t="s">
        <v>715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t="s">
        <v>715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t="s">
        <v>715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t="s">
        <v>710</v>
      </c>
      <c r="F746" s="955"/>
      <c r="G746" s="955"/>
      <c r="H746" s="100" t="str">
        <f>IF(E746="","","-")</f>
        <v>-</v>
      </c>
      <c r="I746" s="955" t="s">
        <v>729</v>
      </c>
      <c r="J746" s="955"/>
      <c r="K746" s="100" t="str">
        <f>IF(I746="","","-")</f>
        <v>-</v>
      </c>
      <c r="L746" s="956">
        <v>53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710</v>
      </c>
      <c r="F747" s="955"/>
      <c r="G747" s="955"/>
      <c r="H747" s="100" t="str">
        <f>IF(E747="","","-")</f>
        <v>-</v>
      </c>
      <c r="I747" s="955" t="s">
        <v>413</v>
      </c>
      <c r="J747" s="955"/>
      <c r="K747" s="100" t="str">
        <f>IF(I747="","","-")</f>
        <v>-</v>
      </c>
      <c r="L747" s="956">
        <v>88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0.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 hidden="1"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748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749</v>
      </c>
      <c r="H789" s="670"/>
      <c r="I789" s="670"/>
      <c r="J789" s="670"/>
      <c r="K789" s="671"/>
      <c r="L789" s="663" t="s">
        <v>750</v>
      </c>
      <c r="M789" s="664"/>
      <c r="N789" s="664"/>
      <c r="O789" s="664"/>
      <c r="P789" s="664"/>
      <c r="Q789" s="664"/>
      <c r="R789" s="664"/>
      <c r="S789" s="664"/>
      <c r="T789" s="664"/>
      <c r="U789" s="664"/>
      <c r="V789" s="664"/>
      <c r="W789" s="664"/>
      <c r="X789" s="665"/>
      <c r="Y789" s="383">
        <v>13</v>
      </c>
      <c r="Z789" s="384"/>
      <c r="AA789" s="384"/>
      <c r="AB789" s="801"/>
      <c r="AC789" s="669" t="s">
        <v>752</v>
      </c>
      <c r="AD789" s="670"/>
      <c r="AE789" s="670"/>
      <c r="AF789" s="670"/>
      <c r="AG789" s="671"/>
      <c r="AH789" s="663" t="s">
        <v>759</v>
      </c>
      <c r="AI789" s="664"/>
      <c r="AJ789" s="664"/>
      <c r="AK789" s="664"/>
      <c r="AL789" s="664"/>
      <c r="AM789" s="664"/>
      <c r="AN789" s="664"/>
      <c r="AO789" s="664"/>
      <c r="AP789" s="664"/>
      <c r="AQ789" s="664"/>
      <c r="AR789" s="664"/>
      <c r="AS789" s="664"/>
      <c r="AT789" s="665"/>
      <c r="AU789" s="383">
        <v>3</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13</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v>
      </c>
      <c r="AV799" s="828"/>
      <c r="AW799" s="828"/>
      <c r="AX799" s="830"/>
    </row>
    <row r="800" spans="1:51" ht="24.75"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753</v>
      </c>
      <c r="H802" s="670"/>
      <c r="I802" s="670"/>
      <c r="J802" s="670"/>
      <c r="K802" s="671"/>
      <c r="L802" s="663" t="s">
        <v>754</v>
      </c>
      <c r="M802" s="664"/>
      <c r="N802" s="664"/>
      <c r="O802" s="664"/>
      <c r="P802" s="664"/>
      <c r="Q802" s="664"/>
      <c r="R802" s="664"/>
      <c r="S802" s="664"/>
      <c r="T802" s="664"/>
      <c r="U802" s="664"/>
      <c r="V802" s="664"/>
      <c r="W802" s="664"/>
      <c r="X802" s="665"/>
      <c r="Y802" s="383">
        <v>0</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44.25" customHeight="1" x14ac:dyDescent="0.15">
      <c r="A845" s="371">
        <v>1</v>
      </c>
      <c r="B845" s="371">
        <v>1</v>
      </c>
      <c r="C845" s="359" t="s">
        <v>755</v>
      </c>
      <c r="D845" s="344"/>
      <c r="E845" s="344"/>
      <c r="F845" s="344"/>
      <c r="G845" s="344"/>
      <c r="H845" s="344"/>
      <c r="I845" s="344"/>
      <c r="J845" s="345">
        <v>3010401011971</v>
      </c>
      <c r="K845" s="346"/>
      <c r="L845" s="346"/>
      <c r="M845" s="346"/>
      <c r="N845" s="346"/>
      <c r="O845" s="346"/>
      <c r="P845" s="360" t="s">
        <v>750</v>
      </c>
      <c r="Q845" s="347"/>
      <c r="R845" s="347"/>
      <c r="S845" s="347"/>
      <c r="T845" s="347"/>
      <c r="U845" s="347"/>
      <c r="V845" s="347"/>
      <c r="W845" s="347"/>
      <c r="X845" s="347"/>
      <c r="Y845" s="348">
        <v>13</v>
      </c>
      <c r="Z845" s="349"/>
      <c r="AA845" s="349"/>
      <c r="AB845" s="350"/>
      <c r="AC845" s="351" t="s">
        <v>379</v>
      </c>
      <c r="AD845" s="352"/>
      <c r="AE845" s="352"/>
      <c r="AF845" s="352"/>
      <c r="AG845" s="352"/>
      <c r="AH845" s="367" t="s">
        <v>756</v>
      </c>
      <c r="AI845" s="368"/>
      <c r="AJ845" s="368"/>
      <c r="AK845" s="368"/>
      <c r="AL845" s="355">
        <v>99</v>
      </c>
      <c r="AM845" s="356"/>
      <c r="AN845" s="356"/>
      <c r="AO845" s="357"/>
      <c r="AP845" s="358" t="s">
        <v>757</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758</v>
      </c>
      <c r="D878" s="344"/>
      <c r="E878" s="344"/>
      <c r="F878" s="344"/>
      <c r="G878" s="344"/>
      <c r="H878" s="344"/>
      <c r="I878" s="344"/>
      <c r="J878" s="345" t="s">
        <v>756</v>
      </c>
      <c r="K878" s="346"/>
      <c r="L878" s="346"/>
      <c r="M878" s="346"/>
      <c r="N878" s="346"/>
      <c r="O878" s="346"/>
      <c r="P878" s="360" t="s">
        <v>759</v>
      </c>
      <c r="Q878" s="347"/>
      <c r="R878" s="347"/>
      <c r="S878" s="347"/>
      <c r="T878" s="347"/>
      <c r="U878" s="347"/>
      <c r="V878" s="347"/>
      <c r="W878" s="347"/>
      <c r="X878" s="347"/>
      <c r="Y878" s="348">
        <v>3</v>
      </c>
      <c r="Z878" s="349"/>
      <c r="AA878" s="349"/>
      <c r="AB878" s="350"/>
      <c r="AC878" s="351" t="s">
        <v>379</v>
      </c>
      <c r="AD878" s="352"/>
      <c r="AE878" s="352"/>
      <c r="AF878" s="352"/>
      <c r="AG878" s="352"/>
      <c r="AH878" s="367" t="s">
        <v>756</v>
      </c>
      <c r="AI878" s="368"/>
      <c r="AJ878" s="368"/>
      <c r="AK878" s="368"/>
      <c r="AL878" s="355">
        <v>100</v>
      </c>
      <c r="AM878" s="356"/>
      <c r="AN878" s="356"/>
      <c r="AO878" s="357"/>
      <c r="AP878" s="358" t="s">
        <v>757</v>
      </c>
      <c r="AQ878" s="358"/>
      <c r="AR878" s="358"/>
      <c r="AS878" s="358"/>
      <c r="AT878" s="358"/>
      <c r="AU878" s="358"/>
      <c r="AV878" s="358"/>
      <c r="AW878" s="358"/>
      <c r="AX878" s="358"/>
      <c r="AY878">
        <f t="shared" si="118"/>
        <v>1</v>
      </c>
    </row>
    <row r="879" spans="1:51" ht="41.25" customHeight="1" x14ac:dyDescent="0.15">
      <c r="A879" s="371">
        <v>2</v>
      </c>
      <c r="B879" s="371">
        <v>1</v>
      </c>
      <c r="C879" s="359" t="s">
        <v>755</v>
      </c>
      <c r="D879" s="344"/>
      <c r="E879" s="344"/>
      <c r="F879" s="344"/>
      <c r="G879" s="344"/>
      <c r="H879" s="344"/>
      <c r="I879" s="344"/>
      <c r="J879" s="345">
        <v>3010401011971</v>
      </c>
      <c r="K879" s="346"/>
      <c r="L879" s="346"/>
      <c r="M879" s="346"/>
      <c r="N879" s="346"/>
      <c r="O879" s="346"/>
      <c r="P879" s="360" t="s">
        <v>760</v>
      </c>
      <c r="Q879" s="347"/>
      <c r="R879" s="347"/>
      <c r="S879" s="347"/>
      <c r="T879" s="347"/>
      <c r="U879" s="347"/>
      <c r="V879" s="347"/>
      <c r="W879" s="347"/>
      <c r="X879" s="347"/>
      <c r="Y879" s="348">
        <v>1</v>
      </c>
      <c r="Z879" s="349"/>
      <c r="AA879" s="349"/>
      <c r="AB879" s="350"/>
      <c r="AC879" s="351" t="s">
        <v>378</v>
      </c>
      <c r="AD879" s="352"/>
      <c r="AE879" s="352"/>
      <c r="AF879" s="352"/>
      <c r="AG879" s="352"/>
      <c r="AH879" s="367" t="s">
        <v>756</v>
      </c>
      <c r="AI879" s="368"/>
      <c r="AJ879" s="368"/>
      <c r="AK879" s="368"/>
      <c r="AL879" s="355">
        <v>100</v>
      </c>
      <c r="AM879" s="356"/>
      <c r="AN879" s="356"/>
      <c r="AO879" s="357"/>
      <c r="AP879" s="358" t="s">
        <v>757</v>
      </c>
      <c r="AQ879" s="358"/>
      <c r="AR879" s="358"/>
      <c r="AS879" s="358"/>
      <c r="AT879" s="358"/>
      <c r="AU879" s="358"/>
      <c r="AV879" s="358"/>
      <c r="AW879" s="358"/>
      <c r="AX879" s="358"/>
      <c r="AY879">
        <f>COUNTA($C$879)</f>
        <v>1</v>
      </c>
    </row>
    <row r="880" spans="1:51" ht="30" customHeight="1" x14ac:dyDescent="0.15">
      <c r="A880" s="371">
        <v>3</v>
      </c>
      <c r="B880" s="371">
        <v>1</v>
      </c>
      <c r="C880" s="359" t="s">
        <v>761</v>
      </c>
      <c r="D880" s="344"/>
      <c r="E880" s="344"/>
      <c r="F880" s="344"/>
      <c r="G880" s="344"/>
      <c r="H880" s="344"/>
      <c r="I880" s="344"/>
      <c r="J880" s="345">
        <v>6010001021699</v>
      </c>
      <c r="K880" s="346"/>
      <c r="L880" s="346"/>
      <c r="M880" s="346"/>
      <c r="N880" s="346"/>
      <c r="O880" s="346"/>
      <c r="P880" s="360" t="s">
        <v>762</v>
      </c>
      <c r="Q880" s="347"/>
      <c r="R880" s="347"/>
      <c r="S880" s="347"/>
      <c r="T880" s="347"/>
      <c r="U880" s="347"/>
      <c r="V880" s="347"/>
      <c r="W880" s="347"/>
      <c r="X880" s="347"/>
      <c r="Y880" s="348">
        <v>0.3</v>
      </c>
      <c r="Z880" s="349"/>
      <c r="AA880" s="349"/>
      <c r="AB880" s="350"/>
      <c r="AC880" s="351" t="s">
        <v>378</v>
      </c>
      <c r="AD880" s="352"/>
      <c r="AE880" s="352"/>
      <c r="AF880" s="352"/>
      <c r="AG880" s="352"/>
      <c r="AH880" s="353" t="s">
        <v>756</v>
      </c>
      <c r="AI880" s="354"/>
      <c r="AJ880" s="354"/>
      <c r="AK880" s="354"/>
      <c r="AL880" s="355">
        <v>100</v>
      </c>
      <c r="AM880" s="356"/>
      <c r="AN880" s="356"/>
      <c r="AO880" s="357"/>
      <c r="AP880" s="358" t="s">
        <v>757</v>
      </c>
      <c r="AQ880" s="358"/>
      <c r="AR880" s="358"/>
      <c r="AS880" s="358"/>
      <c r="AT880" s="358"/>
      <c r="AU880" s="358"/>
      <c r="AV880" s="358"/>
      <c r="AW880" s="358"/>
      <c r="AX880" s="358"/>
      <c r="AY880">
        <f>COUNTA($C$880)</f>
        <v>1</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59" t="s">
        <v>763</v>
      </c>
      <c r="D911" s="344"/>
      <c r="E911" s="344"/>
      <c r="F911" s="344"/>
      <c r="G911" s="344"/>
      <c r="H911" s="344"/>
      <c r="I911" s="344"/>
      <c r="J911" s="345" t="s">
        <v>756</v>
      </c>
      <c r="K911" s="346"/>
      <c r="L911" s="346"/>
      <c r="M911" s="346"/>
      <c r="N911" s="346"/>
      <c r="O911" s="346"/>
      <c r="P911" s="360" t="s">
        <v>754</v>
      </c>
      <c r="Q911" s="347"/>
      <c r="R911" s="347"/>
      <c r="S911" s="347"/>
      <c r="T911" s="347"/>
      <c r="U911" s="347"/>
      <c r="V911" s="347"/>
      <c r="W911" s="347"/>
      <c r="X911" s="347"/>
      <c r="Y911" s="348">
        <v>0</v>
      </c>
      <c r="Z911" s="349"/>
      <c r="AA911" s="349"/>
      <c r="AB911" s="350"/>
      <c r="AC911" s="351" t="s">
        <v>80</v>
      </c>
      <c r="AD911" s="352"/>
      <c r="AE911" s="352"/>
      <c r="AF911" s="352"/>
      <c r="AG911" s="352"/>
      <c r="AH911" s="367" t="s">
        <v>756</v>
      </c>
      <c r="AI911" s="368"/>
      <c r="AJ911" s="368"/>
      <c r="AK911" s="368"/>
      <c r="AL911" s="355" t="s">
        <v>756</v>
      </c>
      <c r="AM911" s="356"/>
      <c r="AN911" s="356"/>
      <c r="AO911" s="357"/>
      <c r="AP911" s="358" t="s">
        <v>757</v>
      </c>
      <c r="AQ911" s="358"/>
      <c r="AR911" s="358"/>
      <c r="AS911" s="358"/>
      <c r="AT911" s="358"/>
      <c r="AU911" s="358"/>
      <c r="AV911" s="358"/>
      <c r="AW911" s="358"/>
      <c r="AX911" s="358"/>
      <c r="AY911">
        <f t="shared" si="119"/>
        <v>1</v>
      </c>
    </row>
    <row r="912" spans="1:51" ht="30" customHeight="1" x14ac:dyDescent="0.15">
      <c r="A912" s="371">
        <v>2</v>
      </c>
      <c r="B912" s="371">
        <v>1</v>
      </c>
      <c r="C912" s="359" t="s">
        <v>764</v>
      </c>
      <c r="D912" s="344"/>
      <c r="E912" s="344"/>
      <c r="F912" s="344"/>
      <c r="G912" s="344"/>
      <c r="H912" s="344"/>
      <c r="I912" s="344"/>
      <c r="J912" s="345" t="s">
        <v>756</v>
      </c>
      <c r="K912" s="346"/>
      <c r="L912" s="346"/>
      <c r="M912" s="346"/>
      <c r="N912" s="346"/>
      <c r="O912" s="346"/>
      <c r="P912" s="360" t="s">
        <v>754</v>
      </c>
      <c r="Q912" s="347"/>
      <c r="R912" s="347"/>
      <c r="S912" s="347"/>
      <c r="T912" s="347"/>
      <c r="U912" s="347"/>
      <c r="V912" s="347"/>
      <c r="W912" s="347"/>
      <c r="X912" s="347"/>
      <c r="Y912" s="348">
        <v>0</v>
      </c>
      <c r="Z912" s="349"/>
      <c r="AA912" s="349"/>
      <c r="AB912" s="350"/>
      <c r="AC912" s="351" t="s">
        <v>80</v>
      </c>
      <c r="AD912" s="352"/>
      <c r="AE912" s="352"/>
      <c r="AF912" s="352"/>
      <c r="AG912" s="352"/>
      <c r="AH912" s="367" t="s">
        <v>756</v>
      </c>
      <c r="AI912" s="368"/>
      <c r="AJ912" s="368"/>
      <c r="AK912" s="368"/>
      <c r="AL912" s="355" t="s">
        <v>756</v>
      </c>
      <c r="AM912" s="356"/>
      <c r="AN912" s="356"/>
      <c r="AO912" s="357"/>
      <c r="AP912" s="358" t="s">
        <v>757</v>
      </c>
      <c r="AQ912" s="358"/>
      <c r="AR912" s="358"/>
      <c r="AS912" s="358"/>
      <c r="AT912" s="358"/>
      <c r="AU912" s="358"/>
      <c r="AV912" s="358"/>
      <c r="AW912" s="358"/>
      <c r="AX912" s="358"/>
      <c r="AY912">
        <f>COUNTA($C$912)</f>
        <v>1</v>
      </c>
    </row>
    <row r="913" spans="1:51" ht="30" customHeight="1" x14ac:dyDescent="0.15">
      <c r="A913" s="371">
        <v>3</v>
      </c>
      <c r="B913" s="371">
        <v>1</v>
      </c>
      <c r="C913" s="359" t="s">
        <v>765</v>
      </c>
      <c r="D913" s="344"/>
      <c r="E913" s="344"/>
      <c r="F913" s="344"/>
      <c r="G913" s="344"/>
      <c r="H913" s="344"/>
      <c r="I913" s="344"/>
      <c r="J913" s="345" t="s">
        <v>756</v>
      </c>
      <c r="K913" s="346"/>
      <c r="L913" s="346"/>
      <c r="M913" s="346"/>
      <c r="N913" s="346"/>
      <c r="O913" s="346"/>
      <c r="P913" s="360" t="s">
        <v>766</v>
      </c>
      <c r="Q913" s="347"/>
      <c r="R913" s="347"/>
      <c r="S913" s="347"/>
      <c r="T913" s="347"/>
      <c r="U913" s="347"/>
      <c r="V913" s="347"/>
      <c r="W913" s="347"/>
      <c r="X913" s="347"/>
      <c r="Y913" s="348">
        <v>0</v>
      </c>
      <c r="Z913" s="349"/>
      <c r="AA913" s="349"/>
      <c r="AB913" s="350"/>
      <c r="AC913" s="351" t="s">
        <v>80</v>
      </c>
      <c r="AD913" s="352"/>
      <c r="AE913" s="352"/>
      <c r="AF913" s="352"/>
      <c r="AG913" s="352"/>
      <c r="AH913" s="353" t="s">
        <v>756</v>
      </c>
      <c r="AI913" s="354"/>
      <c r="AJ913" s="354"/>
      <c r="AK913" s="354"/>
      <c r="AL913" s="355" t="s">
        <v>756</v>
      </c>
      <c r="AM913" s="356"/>
      <c r="AN913" s="356"/>
      <c r="AO913" s="357"/>
      <c r="AP913" s="358" t="s">
        <v>757</v>
      </c>
      <c r="AQ913" s="358"/>
      <c r="AR913" s="358"/>
      <c r="AS913" s="358"/>
      <c r="AT913" s="358"/>
      <c r="AU913" s="358"/>
      <c r="AV913" s="358"/>
      <c r="AW913" s="358"/>
      <c r="AX913" s="358"/>
      <c r="AY913">
        <f>COUNTA($C$913)</f>
        <v>1</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771</v>
      </c>
      <c r="F1110" s="370"/>
      <c r="G1110" s="370"/>
      <c r="H1110" s="370"/>
      <c r="I1110" s="370"/>
      <c r="J1110" s="345" t="s">
        <v>771</v>
      </c>
      <c r="K1110" s="346"/>
      <c r="L1110" s="346"/>
      <c r="M1110" s="346"/>
      <c r="N1110" s="346"/>
      <c r="O1110" s="346"/>
      <c r="P1110" s="360" t="s">
        <v>771</v>
      </c>
      <c r="Q1110" s="347"/>
      <c r="R1110" s="347"/>
      <c r="S1110" s="347"/>
      <c r="T1110" s="347"/>
      <c r="U1110" s="347"/>
      <c r="V1110" s="347"/>
      <c r="W1110" s="347"/>
      <c r="X1110" s="347"/>
      <c r="Y1110" s="348" t="s">
        <v>771</v>
      </c>
      <c r="Z1110" s="349"/>
      <c r="AA1110" s="349"/>
      <c r="AB1110" s="350"/>
      <c r="AC1110" s="351"/>
      <c r="AD1110" s="352"/>
      <c r="AE1110" s="352"/>
      <c r="AF1110" s="352"/>
      <c r="AG1110" s="352"/>
      <c r="AH1110" s="353" t="s">
        <v>771</v>
      </c>
      <c r="AI1110" s="354"/>
      <c r="AJ1110" s="354"/>
      <c r="AK1110" s="354"/>
      <c r="AL1110" s="355" t="s">
        <v>771</v>
      </c>
      <c r="AM1110" s="356"/>
      <c r="AN1110" s="356"/>
      <c r="AO1110" s="357"/>
      <c r="AP1110" s="358" t="s">
        <v>771</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730</v>
      </c>
      <c r="C2" s="13" t="str">
        <f>IF(B2="","",A2)</f>
        <v>医療分野の研究開発関連</v>
      </c>
      <c r="D2" s="13" t="str">
        <f>IF(C2="","",IF(D1&lt;&gt;"",CONCATENATE(D1,"、",C2),C2))</f>
        <v>医療分野の研究開発関連</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2021-05-18T07:23:23Z</cp:lastPrinted>
  <dcterms:modified xsi:type="dcterms:W3CDTF">2021-05-18T07:23:27Z</dcterms:modified>
</cp:coreProperties>
</file>