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<sst xmlns="http://schemas.openxmlformats.org/spreadsheetml/2006/main" count="3222" uniqueCount="834">
  <si>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</si>
  <si>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</si>
  <si>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</si>
  <si>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</si>
  <si>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</si>
  <si>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</si>
  <si>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</si>
  <si>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</si>
  <si>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</si>
  <si>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</si>
  <si>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</si>
  <si>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</si>
  <si>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</si>
  <si>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</si>
  <si>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</si>
  <si>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</si>
  <si>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</si>
  <si>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</si>
  <si>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</si>
  <si>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</si>
  <si>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</si>
  <si>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</si>
  <si>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</si>
  <si>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</si>
  <si>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</si>
  <si>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</si>
  <si>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</si>
  <si>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</si>
  <si>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</si>
  <si>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</si>
  <si>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</si>
  <si>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</si>
  <si>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</si>
  <si>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</si>
  <si>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</si>
  <si>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</si>
  <si>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</si>
  <si>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</si>
  <si>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</si>
  <si>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</si>
  <si>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</si>
  <si>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</si>
  <si>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</si>
  <si>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</si>
  <si>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</si>
  <si>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</si>
  <si>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</si>
  <si>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</si>
  <si>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</si>
  <si>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</si>
  <si>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</si>
  <si>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</si>
  <si>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</si>
  <si>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</si>
  <si>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</si>
  <si>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</si>
  <si>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</si>
  <si>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</si>
  <si>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</si>
  <si>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</si>
  <si>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</si>
  <si>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</si>
  <si>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</si>
  <si>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</si>
  <si>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</si>
  <si>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</si>
  <si>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</si>
  <si>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</si>
  <si>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</si>
  <si>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</si>
  <si>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</si>
  <si>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</si>
  <si>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</si>
  <si>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</si>
  <si>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</si>
  <si>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</si>
  <si>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</si>
  <si>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</si>
  <si>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</si>
  <si>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</si>
  <si>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</si>
  <si>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</si>
  <si>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</si>
  <si>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</si>
  <si>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</si>
  <si>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</si>
  <si>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</si>
  <si>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</si>
  <si>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</si>
  <si>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</si>
  <si>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</si>
  <si>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</si>
  <si>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</si>
  <si>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</si>
  <si>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</si>
  <si>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</si>
  <si>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</si>
  <si>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</si>
  <si>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</si>
  <si>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</si>
  <si>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</si>
  <si>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</si>
  <si>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</si>
  <si>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</si>
  <si>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</si>
  <si>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</si>
  <si>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</si>
  <si>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</si>
  <si>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</si>
  <si>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</si>
  <si>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</si>
  <si>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</si>
  <si>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</si>
  <si>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</si>
  <si>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</si>
  <si>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</si>
  <si>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</si>
  <si>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</si>
  <si>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</si>
  <si>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</si>
  <si>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</si>
  <si>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</si>
  <si>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</si>
  <si>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</si>
  <si>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</si>
  <si>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</si>
  <si>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</si>
  <si>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</si>
  <si>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</si>
  <si>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</si>
  <si>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</si>
  <si>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</si>
  <si>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</si>
  <si>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</si>
  <si>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</si>
  <si>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</si>
  <si>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</si>
  <si>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</si>
  <si>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</si>
  <si>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</si>
  <si>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</si>
  <si>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</si>
  <si>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</si>
  <si>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</si>
  <si>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</si>
  <si>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</si>
  <si>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</si>
  <si>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</si>
  <si>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</si>
  <si>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</si>
  <si>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</si>
  <si>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</si>
  <si>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</si>
  <si>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</si>
  <si>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</si>
  <si>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</si>
  <si>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</si>
  <si>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</si>
  <si>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</si>
  <si>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</si>
  <si>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</si>
  <si>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</si>
  <si>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</si>
  <si>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</si>
  <si>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</si>
  <si>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</si>
  <si>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</si>
  <si>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</si>
  <si>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</si>
  <si>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</si>
  <si>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</si>
  <si>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</si>
  <si>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</si>
  <si>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</si>
  <si>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</si>
  <si>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</si>
  <si>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</si>
  <si>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</si>
  <si>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</si>
  <si>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</si>
  <si>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</si>
  <si>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</si>
  <si>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</si>
  <si>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</si>
  <si>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</si>
  <si>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</si>
  <si>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</si>
  <si>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</si>
  <si>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</si>
  <si>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</si>
  <si>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</si>
  <si>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</si>
  <si>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</si>
  <si>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</si>
  <si>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</si>
  <si>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</si>
  <si>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</si>
  <si>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</si>
  <si>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</si>
  <si>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</si>
  <si>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</si>
  <si>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</si>
  <si>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</si>
  <si>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</si>
  <si>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</si>
  <si>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</si>
  <si>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</si>
  <si>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</si>
  <si>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</si>
  <si>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</si>
  <si>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</si>
  <si>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</si>
  <si>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</si>
  <si>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</si>
  <si>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</si>
  <si>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</si>
  <si>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</si>
  <si>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</si>
  <si>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</si>
  <si>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</si>
  <si>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</si>
  <si>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</si>
  <si>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</si>
  <si>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</si>
  <si>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</si>
  <si>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</si>
  <si>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</si>
  <si>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</si>
  <si>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</si>
  <si>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</si>
  <si>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</si>
  <si>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</si>
  <si>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</si>
  <si>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</si>
  <si>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</si>
  <si>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</si>
  <si>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</si>
  <si>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</si>
  <si>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</si>
  <si>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</si>
  <si>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</si>
  <si>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</si>
  <si>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</si>
  <si>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</si>
  <si>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</si>
  <si>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</si>
  <si>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</si>
  <si>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</si>
  <si>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</si>
  <si>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</si>
  <si>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</si>
  <si>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</si>
  <si>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</si>
  <si>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</si>
  <si>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</si>
  <si>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</si>
  <si>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</si>
  <si>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</si>
  <si>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</si>
  <si>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</si>
  <si>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</si>
  <si>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</si>
  <si>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</si>
  <si>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</si>
  <si>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</si>
  <si>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</si>
  <si>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</si>
  <si>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</si>
  <si>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</si>
  <si>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</si>
  <si>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</si>
  <si>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</si>
  <si>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</si>
  <si>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</si>
  <si>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</si>
  <si>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</si>
  <si>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</si>
  <si>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</si>
  <si>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</si>
  <si>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</si>
  <si>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</si>
  <si>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</si>
  <si>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</si>
  <si>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</si>
  <si>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</si>
  <si>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</si>
  <si>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</si>
  <si>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</si>
  <si>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</si>
  <si>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</si>
  <si>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</si>
  <si>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</si>
  <si>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</si>
  <si>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</si>
  <si>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</si>
  <si>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</si>
  <si>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</si>
  <si>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</si>
  <si>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</si>
  <si>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</si>
  <si>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</si>
  <si>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</si>
  <si>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</si>
  <si>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</si>
  <si>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</si>
  <si>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</si>
  <si>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</si>
  <si>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</si>
  <si>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</si>
  <si>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</si>
  <si>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</si>
  <si>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</si>
  <si>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</si>
  <si>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</si>
  <si>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</si>
  <si>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</si>
  <si>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</si>
  <si>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</si>
  <si>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</si>
  <si>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</si>
  <si>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</si>
  <si>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</si>
  <si>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</si>
  <si>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</si>
  <si>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</si>
  <si>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</si>
  <si>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</si>
  <si>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</si>
  <si>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</si>
  <si>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</si>
  <si>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</si>
  <si>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</si>
  <si>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</si>
  <si>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</si>
  <si>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</si>
  <si>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</si>
  <si>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</si>
  <si>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</si>
  <si>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</si>
  <si>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</si>
  <si>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</si>
  <si>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</si>
  <si>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</si>
  <si>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</si>
  <si>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</si>
  <si>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</si>
  <si>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</si>
  <si>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</si>
  <si>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</si>
  <si>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</si>
  <si>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</si>
  <si>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</si>
  <si>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</si>
  <si>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</si>
  <si>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</si>
  <si>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</si>
  <si>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</si>
  <si>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</si>
  <si>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</si>
  <si>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</si>
  <si>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</si>
  <si>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</si>
  <si>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</si>
  <si>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</si>
  <si>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</si>
  <si>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</si>
  <si>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</si>
  <si>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</si>
  <si>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</si>
  <si>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</si>
  <si>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</si>
  <si>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</si>
  <si>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</si>
  <si>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</si>
  <si>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</si>
  <si>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</si>
  <si>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</si>
  <si>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</si>
  <si>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</si>
  <si>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</si>
  <si>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</si>
  <si>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</si>
  <si>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</si>
  <si>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</si>
  <si>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</si>
  <si>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</si>
  <si>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</si>
  <si>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</si>
  <si>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</si>
  <si>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</si>
  <si>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</si>
  <si>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</si>
  <si>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</si>
  <si>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</si>
  <si>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</si>
  <si>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</si>
  <si>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</si>
  <si>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</si>
  <si>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</si>
  <si>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</si>
  <si>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</si>
  <si>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</si>
  <si>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</si>
  <si>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</si>
  <si>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</si>
  <si>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</si>
  <si>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</si>
  <si>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</si>
  <si>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</si>
  <si>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</si>
  <si>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</si>
  <si>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</si>
  <si>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</si>
  <si>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</si>
  <si>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</si>
  <si>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</si>
  <si>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</si>
  <si>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</si>
  <si>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</si>
  <si>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</si>
  <si>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</si>
  <si>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</si>
  <si>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</si>
  <si>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</si>
  <si>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</si>
  <si>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</si>
  <si>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</si>
  <si>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</si>
  <si>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</si>
  <si>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</si>
  <si>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</si>
  <si>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</si>
  <si>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</si>
  <si>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</si>
  <si>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</si>
  <si>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</si>
  <si>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</si>
  <si>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</si>
  <si>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</si>
  <si>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</si>
  <si>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</si>
  <si>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</si>
  <si>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</si>
  <si>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</si>
  <si>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</si>
  <si>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</si>
  <si>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</si>
  <si>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</si>
  <si>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</si>
  <si>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</si>
  <si>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</si>
  <si>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</si>
  <si>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</si>
  <si>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</si>
  <si>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</si>
  <si>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</si>
  <si>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</si>
  <si>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</si>
  <si>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</si>
  <si>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</si>
  <si>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</si>
  <si>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</si>
  <si>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</si>
  <si>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</si>
  <si>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</si>
  <si>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</si>
  <si>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</si>
  <si>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</si>
  <si>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</si>
  <si>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</si>
  <si>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</si>
  <si>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</si>
  <si>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</si>
  <si>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</si>
  <si>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</si>
  <si>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</si>
  <si>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</si>
  <si>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</si>
  <si>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</si>
  <si>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</si>
  <si>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</si>
  <si>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</si>
  <si>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</si>
  <si>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</si>
  <si>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</si>
  <si>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</si>
  <si>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</si>
  <si>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</si>
  <si>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</si>
  <si>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</si>
  <si>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</si>
  <si>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</si>
  <si>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</si>
  <si>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</si>
  <si>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</si>
  <si>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</si>
  <si>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</si>
  <si>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</si>
  <si>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</si>
  <si>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</si>
  <si>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</si>
  <si>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</si>
  <si>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</si>
  <si>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</si>
  <si>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</si>
  <si>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</si>
  <si>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</si>
  <si>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</si>
  <si>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</si>
  <si>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</si>
  <si>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</si>
  <si>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</si>
  <si>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</si>
  <si>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</si>
  <si>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</si>
  <si>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</si>
  <si>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</si>
  <si>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</si>
  <si>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</si>
  <si>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</si>
  <si>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</si>
  <si>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</si>
  <si>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</si>
  <si>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</si>
  <si>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</si>
  <si>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</si>
  <si>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</si>
  <si>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</si>
  <si>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</si>
  <si>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</si>
  <si>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</si>
  <si>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</si>
  <si>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</si>
  <si>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</si>
  <si>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</si>
  <si>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</si>
  <si>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</si>
  <si>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</si>
  <si>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</si>
  <si>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</si>
  <si>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</si>
  <si>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</si>
  <si>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</si>
  <si>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</si>
  <si>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</si>
  <si>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</si>
  <si>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</si>
  <si>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</si>
  <si>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</si>
  <si>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</si>
  <si>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</si>
  <si>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</si>
  <si>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</si>
  <si>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</si>
  <si>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</si>
  <si>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</si>
  <si>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</si>
  <si>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</si>
  <si>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</si>
  <si>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</si>
  <si>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</si>
  <si>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</si>
  <si>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</si>
  <si>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</si>
  <si>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</si>
  <si>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</si>
  <si>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</si>
  <si>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</si>
  <si>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</si>
  <si>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</si>
  <si>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</si>
  <si>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</si>
  <si>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</si>
  <si>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</si>
  <si>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</si>
  <si>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</si>
  <si>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</si>
  <si>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</si>
  <si>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</si>
  <si>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</si>
  <si>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</si>
  <si>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</si>
  <si>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</si>
  <si>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</si>
  <si>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</si>
  <si>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</si>
  <si>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</si>
  <si>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</si>
  <si>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</si>
  <si>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</si>
  <si>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</si>
  <si>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</si>
  <si>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</si>
  <si>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</si>
  <si>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</si>
  <si>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</si>
  <si>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</si>
  <si>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</si>
  <si>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</si>
  <si>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</si>
  <si>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</si>
  <si>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</si>
  <si>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</si>
  <si>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</si>
  <si>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</si>
  <si>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</si>
  <si>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</si>
  <si>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</si>
  <si>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</si>
  <si>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</si>
  <si>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</si>
  <si>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</si>
  <si>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</si>
  <si>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</si>
  <si>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</si>
  <si>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</si>
  <si>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</si>
  <si>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</si>
  <si>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</si>
  <si>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</si>
  <si>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</si>
  <si>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</si>
  <si>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</si>
  <si>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</si>
  <si>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</si>
  <si>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</si>
  <si>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</si>
  <si>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</si>
  <si>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</si>
  <si>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</si>
  <si>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</si>
  <si>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</si>
  <si>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</si>
  <si>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</si>
  <si>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</si>
  <si>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</si>
  <si>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</si>
  <si>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</si>
  <si>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</si>
  <si>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</si>
  <si>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</si>
  <si>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</si>
  <si>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</si>
  <si>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</si>
  <si>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</si>
  <si>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</si>
  <si>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</si>
  <si>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</si>
  <si>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</si>
  <si>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</si>
  <si>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</si>
  <si>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</si>
  <si>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</si>
  <si>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</si>
  <si>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</si>
  <si>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</si>
  <si>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</si>
  <si>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</si>
  <si>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</si>
  <si>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</si>
  <si>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</si>
  <si>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</si>
  <si>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</si>
  <si>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</si>
  <si>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</si>
  <si>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</si>
  <si>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</si>
  <si>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</si>
  <si>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</si>
  <si>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</si>
  <si>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</si>
  <si>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</si>
  <si>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</si>
  <si>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</si>
  <si>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</si>
  <si>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</si>
  <si>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</si>
  <si>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</si>
  <si>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</si>
  <si>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</si>
  <si>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</si>
  <si>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</si>
  <si>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</si>
  <si>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</si>
  <si>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</si>
  <si>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</si>
  <si>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</si>
  <si>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</si>
  <si>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</si>
  <si>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</si>
  <si>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</si>
  <si>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</si>
  <si>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</si>
  <si>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</si>
  <si>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</si>
  <si>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</si>
  <si>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</si>
  <si>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</si>
  <si>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</si>
  <si>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</si>
  <si>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</si>
  <si>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</si>
  <si>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</si>
  <si>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</si>
  <si>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</si>
  <si>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</si>
  <si>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</si>
  <si>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</si>
  <si>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口腔保健推進事業費</t>
  </si>
  <si>
    <t>医政局</t>
  </si>
  <si>
    <t>課長：田口　円裕</t>
  </si>
  <si>
    <t>平成２５年度</t>
  </si>
  <si>
    <t>終了予定なし</t>
  </si>
  <si>
    <t>歯科保健課</t>
  </si>
  <si>
    <t>平成23年8月10日公布、施行「歯科口腔保健の推進に関する法律」</t>
  </si>
  <si>
    <t>・平成24年7月23日告示「歯科口腔保健の推進に関する基本的事項」</t>
  </si>
  <si>
    <t>地域の実情を応じた総合的な歯科口腔保健推進施策を推進することで、国民の歯科疾患の予防等による口腔の健康の保持を推進させ、質の高いライフスタイルに寄与することを目的とする。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</si>
  <si>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⑥口腔保健に関する予防強化推進モデル事業（令和元年度～）
対象経費：諸謝金、旅費、需用費、役務費等
補助率　 ：①～⑤…１／２（国1/2、都道府県1/2）、⑥…委託</t>
  </si>
  <si>
    <t>-</t>
  </si>
  <si>
    <t>医療施設運営費等補助金</t>
  </si>
  <si>
    <t>医療提供体制確保対策等委託費</t>
  </si>
  <si>
    <t>庁費</t>
  </si>
  <si>
    <t>委員等旅費</t>
  </si>
  <si>
    <t>職員旅費</t>
  </si>
  <si>
    <t>歯科疾患予防・食育推進等口腔機能維持向上事業の実施増加</t>
  </si>
  <si>
    <t>歯科疾患予防・食育推進等口腔機能維持向上事業の実施箇所数</t>
  </si>
  <si>
    <t>箇所</t>
  </si>
  <si>
    <t>医療施設運営費補助金交付申請書</t>
  </si>
  <si>
    <t>歯科保健医療サービス提供困難者への歯科保健医療推進・技術者養成事業の実施増加</t>
  </si>
  <si>
    <t>歯科保健医療サービス提供困難者への歯科保健医療推進・技術者養成事業の実施箇所数</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</si>
  <si>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</si>
  <si>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</si>
  <si>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</si>
  <si>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12歳児でう蝕のない者の割合の増加</t>
  </si>
  <si>
    <t>12歳児でう蝕のない者の割合</t>
  </si>
  <si>
    <t>学校保健統計調査
※今後基本的事項の最終評価を行う予定。</t>
  </si>
  <si>
    <t>40歳代における進行した歯周炎を有する者の割合の減少</t>
  </si>
  <si>
    <t>40歳代における進行した歯周炎を有する者の割合</t>
  </si>
  <si>
    <t>歯科疾患実態調査（平成28年）
※5年毎に調査実施。次回2021年に調査を実施予定。今後基本的事項の最終評価を行う予定。</t>
  </si>
  <si>
    <t>口腔保健推進事業における、「口腔保健の推進に資するために必要となる事業」の実施箇所数</t>
  </si>
  <si>
    <t>口腔保健推進事業における、「口腔保健の推進に資するために必要となる事業」の実施数（延べ）</t>
  </si>
  <si>
    <t>口腔保健に関する予防強化推進モデル事業におけるモデル事業実施箇所数</t>
  </si>
  <si>
    <t>単位当たりコスト ＝ Ｘ ／ Ｙ
X：「口腔保健推進事業費執行額（医療施設
運営費等補助金分）」
Y：「事業実施箇所数」　　　　　　　　　　</t>
    <phoneticPr fontId="5"/>
  </si>
  <si>
    <t>百万円</t>
  </si>
  <si>
    <t>X／Y</t>
    <phoneticPr fontId="5"/>
  </si>
  <si>
    <t>96/127</t>
  </si>
  <si>
    <t>96/131</t>
  </si>
  <si>
    <t>単位当たりコスト ＝ Ｘ ／ Ｙ
X：「口腔保健推進事業費執行額（医療施設
運営費等補助金分、2年度は予算額）」
Y：「事業実施箇所数（2年度は目標数）」　　　　</t>
    <phoneticPr fontId="5"/>
  </si>
  <si>
    <t>96/140</t>
  </si>
  <si>
    <t>単位当たりコスト ＝ Ｘ ／ Ｙ
X：「口腔保健に関する予防強化推進モデル事業
執行額（2年度は予算額）」
Y：「モデル事業実施箇所数（2年度は目標数）」　</t>
    <phoneticPr fontId="5"/>
  </si>
  <si>
    <t>施策大目標１　地域において必要な医療を提供できる体制を整備すること</t>
  </si>
  <si>
    <t>日常生活圏の中で良質かつ適切な医療が効率的に提供できる体制を整備すること（施策目標Ⅰ－１－１）</t>
  </si>
  <si>
    <t>歯科健康診査等推進事業</t>
  </si>
  <si>
    <t>新25-001</t>
  </si>
  <si>
    <t>28</t>
  </si>
  <si>
    <t>24</t>
  </si>
  <si>
    <t>23</t>
  </si>
  <si>
    <t>0022</t>
  </si>
  <si>
    <t>２３</t>
  </si>
  <si>
    <t>○</t>
  </si>
  <si>
    <t>-</t>
    <phoneticPr fontId="5"/>
  </si>
  <si>
    <t>B.株式会社日本能率協会総合研究所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</si>
  <si>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C.一般社団法人日本口腔衛生学会</t>
    <rPh sb="2" eb="4">
      <t>イッパン</t>
    </rPh>
    <rPh sb="4" eb="8">
      <t>シャダンホウジン</t>
    </rPh>
    <rPh sb="8" eb="10">
      <t>ニホン</t>
    </rPh>
    <rPh sb="10" eb="12">
      <t>コウクウ</t>
    </rPh>
    <rPh sb="12" eb="14">
      <t>エイセイ</t>
    </rPh>
    <rPh sb="14" eb="16">
      <t>ガッカイ</t>
    </rPh>
    <phoneticPr fontId="5"/>
  </si>
  <si>
    <t>諸謝金</t>
    <rPh sb="0" eb="1">
      <t>ショ</t>
    </rPh>
    <rPh sb="1" eb="3">
      <t>シャキン</t>
    </rPh>
    <phoneticPr fontId="5"/>
  </si>
  <si>
    <t>口腔内診査等に係る謝金</t>
    <rPh sb="0" eb="3">
      <t>コウクウナイ</t>
    </rPh>
    <rPh sb="3" eb="5">
      <t>シンサ</t>
    </rPh>
    <rPh sb="5" eb="6">
      <t>トウ</t>
    </rPh>
    <rPh sb="7" eb="8">
      <t>カカ</t>
    </rPh>
    <rPh sb="9" eb="11">
      <t>シャキン</t>
    </rPh>
    <phoneticPr fontId="5"/>
  </si>
  <si>
    <t>人件費</t>
    <rPh sb="0" eb="3">
      <t>ジンケンヒ</t>
    </rPh>
    <phoneticPr fontId="5"/>
  </si>
  <si>
    <t>診査補助等に係る人件費</t>
    <rPh sb="0" eb="2">
      <t>シンサ</t>
    </rPh>
    <rPh sb="2" eb="4">
      <t>ホジョ</t>
    </rPh>
    <rPh sb="4" eb="5">
      <t>トウ</t>
    </rPh>
    <rPh sb="6" eb="7">
      <t>カカ</t>
    </rPh>
    <rPh sb="8" eb="11">
      <t>ジンケンヒ</t>
    </rPh>
    <phoneticPr fontId="5"/>
  </si>
  <si>
    <t>消耗品費</t>
    <rPh sb="0" eb="3">
      <t>ショウモウヒン</t>
    </rPh>
    <rPh sb="3" eb="4">
      <t>ヒ</t>
    </rPh>
    <phoneticPr fontId="5"/>
  </si>
  <si>
    <t>文具・診査機材等</t>
    <rPh sb="0" eb="2">
      <t>ブング</t>
    </rPh>
    <rPh sb="3" eb="5">
      <t>シンサ</t>
    </rPh>
    <rPh sb="5" eb="7">
      <t>キザイ</t>
    </rPh>
    <rPh sb="7" eb="8">
      <t>トウ</t>
    </rPh>
    <phoneticPr fontId="5"/>
  </si>
  <si>
    <t>印刷製本費</t>
    <rPh sb="0" eb="2">
      <t>インサツ</t>
    </rPh>
    <rPh sb="2" eb="4">
      <t>セイホン</t>
    </rPh>
    <rPh sb="4" eb="5">
      <t>ヒ</t>
    </rPh>
    <phoneticPr fontId="5"/>
  </si>
  <si>
    <t>チラシ・案内文等の印刷</t>
    <rPh sb="4" eb="7">
      <t>アンナイブン</t>
    </rPh>
    <rPh sb="7" eb="8">
      <t>トウ</t>
    </rPh>
    <rPh sb="9" eb="11">
      <t>インサツ</t>
    </rPh>
    <phoneticPr fontId="5"/>
  </si>
  <si>
    <t>通信運搬費</t>
    <rPh sb="0" eb="2">
      <t>ツウシン</t>
    </rPh>
    <rPh sb="2" eb="5">
      <t>ウンパンヒ</t>
    </rPh>
    <phoneticPr fontId="5"/>
  </si>
  <si>
    <t>送料</t>
    <rPh sb="0" eb="2">
      <t>ソウリョウ</t>
    </rPh>
    <phoneticPr fontId="5"/>
  </si>
  <si>
    <t>E.</t>
    <phoneticPr fontId="5"/>
  </si>
  <si>
    <t>その他</t>
    <rPh sb="2" eb="3">
      <t>タ</t>
    </rPh>
    <phoneticPr fontId="5"/>
  </si>
  <si>
    <t>借料、会計管理</t>
    <rPh sb="0" eb="2">
      <t>シャクリョウ</t>
    </rPh>
    <rPh sb="3" eb="5">
      <t>カイケイ</t>
    </rPh>
    <rPh sb="5" eb="7">
      <t>カンリ</t>
    </rPh>
    <phoneticPr fontId="5"/>
  </si>
  <si>
    <t>－</t>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</si>
  <si>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</si>
  <si>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一般社団法人日本衛生学会</t>
    <rPh sb="0" eb="2">
      <t>イッパン</t>
    </rPh>
    <rPh sb="2" eb="6">
      <t>シャダンホウジン</t>
    </rPh>
    <rPh sb="6" eb="8">
      <t>ニホン</t>
    </rPh>
    <rPh sb="8" eb="10">
      <t>エイセイ</t>
    </rPh>
    <rPh sb="10" eb="12">
      <t>ガッカイ</t>
    </rPh>
    <phoneticPr fontId="5"/>
  </si>
  <si>
    <t>う蝕予防対策の長期的な影響等の検証に係る調査等一式</t>
    <phoneticPr fontId="5"/>
  </si>
  <si>
    <t>口腔保健に関する予防強化推進モデル事業に係る調査研究等一式</t>
    <phoneticPr fontId="5"/>
  </si>
  <si>
    <t>東京都</t>
    <rPh sb="0" eb="3">
      <t>トウキョウト</t>
    </rPh>
    <phoneticPr fontId="5"/>
  </si>
  <si>
    <t>補助金</t>
    <rPh sb="0" eb="3">
      <t>ホジョキン</t>
    </rPh>
    <phoneticPr fontId="5"/>
  </si>
  <si>
    <t>補助金等交付</t>
  </si>
  <si>
    <t>-</t>
    <phoneticPr fontId="5"/>
  </si>
  <si>
    <t>新潟県</t>
    <rPh sb="0" eb="3">
      <t>ニイガタケン</t>
    </rPh>
    <phoneticPr fontId="5"/>
  </si>
  <si>
    <t>岐阜県</t>
    <rPh sb="0" eb="3">
      <t>ギフケン</t>
    </rPh>
    <phoneticPr fontId="5"/>
  </si>
  <si>
    <t>青森県</t>
    <rPh sb="0" eb="3">
      <t>アオモリケン</t>
    </rPh>
    <phoneticPr fontId="5"/>
  </si>
  <si>
    <t>京都市</t>
    <rPh sb="0" eb="3">
      <t>キョウトシ</t>
    </rPh>
    <phoneticPr fontId="5"/>
  </si>
  <si>
    <t>静岡市</t>
    <rPh sb="0" eb="3">
      <t>シズオカシ</t>
    </rPh>
    <phoneticPr fontId="5"/>
  </si>
  <si>
    <t>岐阜市</t>
    <rPh sb="0" eb="3">
      <t>ギフシ</t>
    </rPh>
    <phoneticPr fontId="5"/>
  </si>
  <si>
    <t>千葉県</t>
    <rPh sb="0" eb="3">
      <t>チバケン</t>
    </rPh>
    <phoneticPr fontId="5"/>
  </si>
  <si>
    <t>徳島県</t>
    <rPh sb="0" eb="3">
      <t>トクシマケン</t>
    </rPh>
    <phoneticPr fontId="5"/>
  </si>
  <si>
    <t>岩手県</t>
    <rPh sb="0" eb="3">
      <t>イワテケン</t>
    </rPh>
    <phoneticPr fontId="5"/>
  </si>
  <si>
    <t>A.東京都</t>
    <rPh sb="2" eb="5">
      <t>トウキョウト</t>
    </rPh>
    <phoneticPr fontId="5"/>
  </si>
  <si>
    <t>補助金業務</t>
    <rPh sb="0" eb="3">
      <t>ホジョキン</t>
    </rPh>
    <rPh sb="3" eb="5">
      <t>ギョウム</t>
    </rPh>
    <phoneticPr fontId="5"/>
  </si>
  <si>
    <t>人件費等</t>
    <rPh sb="0" eb="3">
      <t>ジンケンヒ</t>
    </rPh>
    <rPh sb="3" eb="4">
      <t>トウ</t>
    </rPh>
    <phoneticPr fontId="5"/>
  </si>
  <si>
    <t>その他</t>
    <rPh sb="2" eb="3">
      <t>タ</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</si>
  <si>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</si>
  <si>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厚労</t>
    <rPh sb="0" eb="2">
      <t>コウロウ</t>
    </rPh>
    <phoneticPr fontId="5"/>
  </si>
  <si>
    <t>66/14</t>
  </si>
  <si>
    <t>66/14</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</si>
  <si>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</si>
  <si>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</si>
  <si>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</si>
  <si>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</si>
  <si>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委託事業の実施にあたり、実施者をＨＰに掲載して広く公募しており、競争性の確保は図っているが、一者応札となった。今後広く声かけなどを実施する。</t>
    <rPh sb="0" eb="2">
      <t>イタク</t>
    </rPh>
    <rPh sb="2" eb="4">
      <t>ジギョウ</t>
    </rPh>
    <phoneticPr fontId="5"/>
  </si>
  <si>
    <t>有</t>
  </si>
  <si>
    <t>無</t>
  </si>
  <si>
    <t>交付要綱に補助対象等を定めており、負担関係は妥当である。</t>
    <phoneticPr fontId="5"/>
  </si>
  <si>
    <t>必要経費に関し、不要な経費があれば削除するよう指摘し、コスト削減に努めている。</t>
    <phoneticPr fontId="5"/>
  </si>
  <si>
    <t>各都道府県から事業計画書に必要経費を記載させ、事業目的に即したものか確認を行っている。</t>
    <phoneticPr fontId="5"/>
  </si>
  <si>
    <t>前年度からの予算の増加を執行額の増加が下回ったものであるが、口腔保健推進事業の執行実績は昨年度と比べ増加しており、適切に事業が実施できたものと考えられる。</t>
    <rPh sb="0" eb="3">
      <t>ゼンネンド</t>
    </rPh>
    <rPh sb="6" eb="8">
      <t>ヨサン</t>
    </rPh>
    <rPh sb="9" eb="11">
      <t>ゾウカ</t>
    </rPh>
    <rPh sb="12" eb="14">
      <t>シッコウ</t>
    </rPh>
    <rPh sb="14" eb="15">
      <t>ガク</t>
    </rPh>
    <rPh sb="16" eb="18">
      <t>ゾウカ</t>
    </rPh>
    <rPh sb="19" eb="21">
      <t>シタマワ</t>
    </rPh>
    <rPh sb="30" eb="32">
      <t>コウクウ</t>
    </rPh>
    <rPh sb="32" eb="34">
      <t>ホケン</t>
    </rPh>
    <rPh sb="34" eb="36">
      <t>スイシン</t>
    </rPh>
    <rPh sb="36" eb="38">
      <t>ジギョウ</t>
    </rPh>
    <rPh sb="39" eb="41">
      <t>シッコウ</t>
    </rPh>
    <rPh sb="41" eb="43">
      <t>ジッセキ</t>
    </rPh>
    <rPh sb="44" eb="47">
      <t>サクネンド</t>
    </rPh>
    <rPh sb="48" eb="49">
      <t>クラ</t>
    </rPh>
    <rPh sb="50" eb="52">
      <t>ゾウカ</t>
    </rPh>
    <rPh sb="57" eb="59">
      <t>テキセツ</t>
    </rPh>
    <rPh sb="60" eb="62">
      <t>ジギョウ</t>
    </rPh>
    <rPh sb="63" eb="65">
      <t>ジッシ</t>
    </rPh>
    <rPh sb="71" eb="72">
      <t>カンガ</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</si>
  <si>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</si>
  <si>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令和元年度においては、モデル（素案）を検討し、実証に向けた具体的なヒアリング等までを行った。令和２年度においては、令和元年度の成果等を踏まえつつ、モデル事業等を実施していく予定。</t>
    <rPh sb="0" eb="2">
      <t>レイワ</t>
    </rPh>
    <rPh sb="2" eb="4">
      <t>ガンネン</t>
    </rPh>
    <rPh sb="4" eb="5">
      <t>ド</t>
    </rPh>
    <rPh sb="15" eb="16">
      <t>ソ</t>
    </rPh>
    <rPh sb="16" eb="17">
      <t>アン</t>
    </rPh>
    <rPh sb="19" eb="21">
      <t>ケントウ</t>
    </rPh>
    <rPh sb="23" eb="25">
      <t>ジッショウ</t>
    </rPh>
    <rPh sb="26" eb="27">
      <t>ム</t>
    </rPh>
    <rPh sb="29" eb="32">
      <t>グタイテキ</t>
    </rPh>
    <rPh sb="38" eb="39">
      <t>トウ</t>
    </rPh>
    <rPh sb="42" eb="43">
      <t>オコナ</t>
    </rPh>
    <rPh sb="46" eb="48">
      <t>レイワ</t>
    </rPh>
    <rPh sb="49" eb="51">
      <t>ネンド</t>
    </rPh>
    <rPh sb="57" eb="59">
      <t>レイワ</t>
    </rPh>
    <rPh sb="59" eb="61">
      <t>ガンネン</t>
    </rPh>
    <rPh sb="61" eb="62">
      <t>ド</t>
    </rPh>
    <rPh sb="63" eb="65">
      <t>セイカ</t>
    </rPh>
    <rPh sb="65" eb="66">
      <t>トウ</t>
    </rPh>
    <rPh sb="67" eb="68">
      <t>フ</t>
    </rPh>
    <rPh sb="76" eb="78">
      <t>ジギョウ</t>
    </rPh>
    <rPh sb="78" eb="79">
      <t>トウ</t>
    </rPh>
    <rPh sb="80" eb="82">
      <t>ジッシ</t>
    </rPh>
    <rPh sb="86" eb="88">
      <t>ヨテイ</t>
    </rPh>
    <phoneticPr fontId="5"/>
  </si>
  <si>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5"/>
  </si>
  <si>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</si>
  <si>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引き続き事業の内容・規模・予算額等について精査し、適切な執行をして参りたい。</t>
  </si>
  <si>
    <t>116/76</t>
    <phoneticPr fontId="5"/>
  </si>
  <si>
    <t>116/173</t>
    <phoneticPr fontId="5"/>
  </si>
  <si>
    <t>116/76</t>
  </si>
  <si>
    <t>116/173</t>
  </si>
  <si>
    <t>雑役務費</t>
    <rPh sb="0" eb="1">
      <t>ザツ</t>
    </rPh>
    <rPh sb="1" eb="3">
      <t>エキム</t>
    </rPh>
    <rPh sb="3" eb="4">
      <t>ヒ</t>
    </rPh>
    <phoneticPr fontId="5"/>
  </si>
  <si>
    <t>新型コロナウィルス感染症に関するＰＣＲ検体採取等に係る研修資料制作</t>
    <rPh sb="0" eb="2">
      <t>シンガタ</t>
    </rPh>
    <rPh sb="9" eb="12">
      <t>カンセンショウ</t>
    </rPh>
    <rPh sb="13" eb="14">
      <t>カン</t>
    </rPh>
    <rPh sb="19" eb="21">
      <t>ケンタイ</t>
    </rPh>
    <rPh sb="21" eb="23">
      <t>サイシュ</t>
    </rPh>
    <rPh sb="23" eb="24">
      <t>トウ</t>
    </rPh>
    <rPh sb="25" eb="26">
      <t>カカ</t>
    </rPh>
    <rPh sb="27" eb="29">
      <t>ケンシュウ</t>
    </rPh>
    <rPh sb="29" eb="31">
      <t>シリョウ</t>
    </rPh>
    <rPh sb="31" eb="33">
      <t>セイサク</t>
    </rPh>
    <phoneticPr fontId="5"/>
  </si>
  <si>
    <t>（株）ステージ</t>
    <phoneticPr fontId="5"/>
  </si>
  <si>
    <t>新型コロナウィルス感染症に関するＰＣＲ検体採取等に係る研修資料制作業務</t>
    <rPh sb="33" eb="35">
      <t>ギョウム</t>
    </rPh>
    <phoneticPr fontId="5"/>
  </si>
  <si>
    <t>（株）ＴＣフォーラム</t>
    <phoneticPr fontId="5"/>
  </si>
  <si>
    <t>会場貸出</t>
    <rPh sb="0" eb="2">
      <t>カイジョウ</t>
    </rPh>
    <rPh sb="2" eb="4">
      <t>カシダシ</t>
    </rPh>
    <phoneticPr fontId="5"/>
  </si>
  <si>
    <t>検討会出席委員（複数名）</t>
    <phoneticPr fontId="5"/>
  </si>
  <si>
    <t>－</t>
  </si>
  <si>
    <t>検討会出席謝金</t>
  </si>
  <si>
    <t>その他</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</si>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</sst>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749</xdr:row>
      <xdr:rowOff>235324</xdr:rowOff>
    </xdr:from>
    <xdr:to>
      <xdr:col>36</xdr:col>
      <xdr:colOff>44823</xdr:colOff>
      <xdr:row>752</xdr:row>
      <xdr:rowOff>75827</xdr:rowOff>
    </xdr:to>
    <xdr:sp macro="" textlink="">
      <xdr:nvSpPr>
        <xdr:cNvPr id="2" name="正方形/長方形 1"/>
        <xdr:cNvSpPr/>
      </xdr:nvSpPr>
      <xdr:spPr>
        <a:xfrm>
          <a:off x="3634067" y="5228944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１５７百万円</a:t>
          </a:r>
        </a:p>
      </xdr:txBody>
    </xdr:sp>
    <xdr:clientData/>
  </xdr:twoCellAnchor>
  <xdr:twoCellAnchor>
    <xdr:from>
      <xdr:col>18</xdr:col>
      <xdr:colOff>32373</xdr:colOff>
      <xdr:row>752</xdr:row>
      <xdr:rowOff>125133</xdr:rowOff>
    </xdr:from>
    <xdr:to>
      <xdr:col>36</xdr:col>
      <xdr:colOff>43579</xdr:colOff>
      <xdr:row>754</xdr:row>
      <xdr:rowOff>178761</xdr:rowOff>
    </xdr:to>
    <xdr:sp macro="" textlink="">
      <xdr:nvSpPr>
        <xdr:cNvPr id="3" name="大かっこ 2"/>
        <xdr:cNvSpPr/>
      </xdr:nvSpPr>
      <xdr:spPr>
        <a:xfrm>
          <a:off x="3651873" y="55973383"/>
          <a:ext cx="3630706" cy="75212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76372</xdr:colOff>
      <xdr:row>754</xdr:row>
      <xdr:rowOff>64090</xdr:rowOff>
    </xdr:from>
    <xdr:to>
      <xdr:col>19</xdr:col>
      <xdr:colOff>91313</xdr:colOff>
      <xdr:row>756</xdr:row>
      <xdr:rowOff>46036</xdr:rowOff>
    </xdr:to>
    <xdr:cxnSp macro="">
      <xdr:nvCxnSpPr>
        <xdr:cNvPr id="4" name="直線矢印コネクタ 3"/>
        <xdr:cNvCxnSpPr/>
      </xdr:nvCxnSpPr>
      <xdr:spPr>
        <a:xfrm>
          <a:off x="3876847" y="53880340"/>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94225</xdr:colOff>
      <xdr:row>754</xdr:row>
      <xdr:rowOff>335318</xdr:rowOff>
    </xdr:from>
    <xdr:to>
      <xdr:col>18</xdr:col>
      <xdr:colOff>4577</xdr:colOff>
      <xdr:row>755</xdr:row>
      <xdr:rowOff>290495</xdr:rowOff>
    </xdr:to>
    <xdr:sp macro="" textlink="">
      <xdr:nvSpPr>
        <xdr:cNvPr id="5" name="テキスト ボックス 4"/>
        <xdr:cNvSpPr txBox="1"/>
      </xdr:nvSpPr>
      <xdr:spPr>
        <a:xfrm>
          <a:off x="2105058" y="56882068"/>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81503</xdr:colOff>
      <xdr:row>756</xdr:row>
      <xdr:rowOff>145039</xdr:rowOff>
    </xdr:from>
    <xdr:to>
      <xdr:col>22</xdr:col>
      <xdr:colOff>64358</xdr:colOff>
      <xdr:row>758</xdr:row>
      <xdr:rowOff>333594</xdr:rowOff>
    </xdr:to>
    <xdr:sp macro="" textlink="">
      <xdr:nvSpPr>
        <xdr:cNvPr id="6" name="正方形/長方形 5"/>
        <xdr:cNvSpPr/>
      </xdr:nvSpPr>
      <xdr:spPr>
        <a:xfrm>
          <a:off x="1681703" y="54666139"/>
          <a:ext cx="2783205" cy="8934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東京都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105090</xdr:colOff>
      <xdr:row>759</xdr:row>
      <xdr:rowOff>130750</xdr:rowOff>
    </xdr:from>
    <xdr:to>
      <xdr:col>23</xdr:col>
      <xdr:colOff>2288</xdr:colOff>
      <xdr:row>763</xdr:row>
      <xdr:rowOff>126999</xdr:rowOff>
    </xdr:to>
    <xdr:sp macro="" textlink="">
      <xdr:nvSpPr>
        <xdr:cNvPr id="7" name="大かっこ 6"/>
        <xdr:cNvSpPr/>
      </xdr:nvSpPr>
      <xdr:spPr>
        <a:xfrm>
          <a:off x="1512673" y="58423750"/>
          <a:ext cx="3114532" cy="1393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歯科疾患予防・食育推進等口腔機能維持向上事業、歯科保健医療サービス提供困難者への歯科保健医療推進事業、歯科保健医療サービス提供困難者への歯科医療技術者養成事業、歯科口腔保健調査研究事業、歯科口腔保健推進体制強化事業、多職種連携等調査研究事業</a:t>
          </a:r>
          <a:endParaRPr lang="ja-JP" altLang="ja-JP">
            <a:effectLst/>
          </a:endParaRPr>
        </a:p>
      </xdr:txBody>
    </xdr:sp>
    <xdr:clientData/>
  </xdr:twoCellAnchor>
  <xdr:twoCellAnchor>
    <xdr:from>
      <xdr:col>29</xdr:col>
      <xdr:colOff>166223</xdr:colOff>
      <xdr:row>754</xdr:row>
      <xdr:rowOff>26786</xdr:rowOff>
    </xdr:from>
    <xdr:to>
      <xdr:col>29</xdr:col>
      <xdr:colOff>174283</xdr:colOff>
      <xdr:row>756</xdr:row>
      <xdr:rowOff>128631</xdr:rowOff>
    </xdr:to>
    <xdr:cxnSp macro="">
      <xdr:nvCxnSpPr>
        <xdr:cNvPr id="8" name="直線矢印コネクタ 7"/>
        <xdr:cNvCxnSpPr/>
      </xdr:nvCxnSpPr>
      <xdr:spPr>
        <a:xfrm>
          <a:off x="5966948" y="53843036"/>
          <a:ext cx="8060" cy="80669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129882</xdr:colOff>
      <xdr:row>756</xdr:row>
      <xdr:rowOff>175912</xdr:rowOff>
    </xdr:from>
    <xdr:to>
      <xdr:col>36</xdr:col>
      <xdr:colOff>141589</xdr:colOff>
      <xdr:row>759</xdr:row>
      <xdr:rowOff>64358</xdr:rowOff>
    </xdr:to>
    <xdr:sp macro="" textlink="">
      <xdr:nvSpPr>
        <xdr:cNvPr id="10" name="正方形/長方形 9"/>
        <xdr:cNvSpPr/>
      </xdr:nvSpPr>
      <xdr:spPr>
        <a:xfrm>
          <a:off x="4730457" y="54697012"/>
          <a:ext cx="2612032" cy="9457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Ｂ．株式会社日本能率協会総合研究所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xdr:colOff>
      <xdr:row>756</xdr:row>
      <xdr:rowOff>218817</xdr:rowOff>
    </xdr:from>
    <xdr:to>
      <xdr:col>49</xdr:col>
      <xdr:colOff>51488</xdr:colOff>
      <xdr:row>759</xdr:row>
      <xdr:rowOff>12871</xdr:rowOff>
    </xdr:to>
    <xdr:sp macro="" textlink="">
      <xdr:nvSpPr>
        <xdr:cNvPr id="12" name="正方形/長方形 11"/>
        <xdr:cNvSpPr/>
      </xdr:nvSpPr>
      <xdr:spPr>
        <a:xfrm>
          <a:off x="7800976" y="54739917"/>
          <a:ext cx="2051737" cy="8513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日本口腔衛生学会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128715</xdr:colOff>
      <xdr:row>753</xdr:row>
      <xdr:rowOff>334663</xdr:rowOff>
    </xdr:from>
    <xdr:to>
      <xdr:col>39</xdr:col>
      <xdr:colOff>136775</xdr:colOff>
      <xdr:row>756</xdr:row>
      <xdr:rowOff>88974</xdr:rowOff>
    </xdr:to>
    <xdr:cxnSp macro="">
      <xdr:nvCxnSpPr>
        <xdr:cNvPr id="13" name="直線矢印コネクタ 12"/>
        <xdr:cNvCxnSpPr/>
      </xdr:nvCxnSpPr>
      <xdr:spPr>
        <a:xfrm>
          <a:off x="7929690" y="53798488"/>
          <a:ext cx="8060" cy="81158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92389</xdr:colOff>
      <xdr:row>759</xdr:row>
      <xdr:rowOff>171907</xdr:rowOff>
    </xdr:from>
    <xdr:to>
      <xdr:col>37</xdr:col>
      <xdr:colOff>42334</xdr:colOff>
      <xdr:row>763</xdr:row>
      <xdr:rowOff>169333</xdr:rowOff>
    </xdr:to>
    <xdr:sp macro="" textlink="">
      <xdr:nvSpPr>
        <xdr:cNvPr id="16" name="大かっこ 15"/>
        <xdr:cNvSpPr/>
      </xdr:nvSpPr>
      <xdr:spPr>
        <a:xfrm>
          <a:off x="4717306" y="58464907"/>
          <a:ext cx="2765111" cy="1394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口腔保健に関する予防強化推進モデル事業に係る調査研究等一式</a:t>
          </a:r>
          <a:endParaRPr lang="ja-JP" altLang="ja-JP">
            <a:effectLst/>
          </a:endParaRPr>
        </a:p>
      </xdr:txBody>
    </xdr:sp>
    <xdr:clientData/>
  </xdr:twoCellAnchor>
  <xdr:twoCellAnchor>
    <xdr:from>
      <xdr:col>38</xdr:col>
      <xdr:colOff>55206</xdr:colOff>
      <xdr:row>759</xdr:row>
      <xdr:rowOff>198225</xdr:rowOff>
    </xdr:from>
    <xdr:to>
      <xdr:col>49</xdr:col>
      <xdr:colOff>211667</xdr:colOff>
      <xdr:row>763</xdr:row>
      <xdr:rowOff>148167</xdr:rowOff>
    </xdr:to>
    <xdr:sp macro="" textlink="">
      <xdr:nvSpPr>
        <xdr:cNvPr id="17" name="大かっこ 16"/>
        <xdr:cNvSpPr/>
      </xdr:nvSpPr>
      <xdr:spPr>
        <a:xfrm>
          <a:off x="7696373" y="58491225"/>
          <a:ext cx="2368377" cy="13469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う蝕予防対策の長期的な影響等の検証に係る調査等一式</a:t>
          </a:r>
          <a:endParaRPr lang="ja-JP" altLang="ja-JP">
            <a:effectLst/>
          </a:endParaRPr>
        </a:p>
      </xdr:txBody>
    </xdr:sp>
    <xdr:clientData/>
  </xdr:twoCellAnchor>
  <xdr:twoCellAnchor>
    <xdr:from>
      <xdr:col>7</xdr:col>
      <xdr:colOff>141587</xdr:colOff>
      <xdr:row>750</xdr:row>
      <xdr:rowOff>231689</xdr:rowOff>
    </xdr:from>
    <xdr:to>
      <xdr:col>17</xdr:col>
      <xdr:colOff>141588</xdr:colOff>
      <xdr:row>750</xdr:row>
      <xdr:rowOff>231689</xdr:rowOff>
    </xdr:to>
    <xdr:cxnSp macro="">
      <xdr:nvCxnSpPr>
        <xdr:cNvPr id="18" name="直線コネクタ 17"/>
        <xdr:cNvCxnSpPr/>
      </xdr:nvCxnSpPr>
      <xdr:spPr>
        <a:xfrm flipH="1">
          <a:off x="1541762" y="52638239"/>
          <a:ext cx="20002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90101</xdr:colOff>
      <xdr:row>750</xdr:row>
      <xdr:rowOff>270304</xdr:rowOff>
    </xdr:from>
    <xdr:to>
      <xdr:col>7</xdr:col>
      <xdr:colOff>90101</xdr:colOff>
      <xdr:row>764</xdr:row>
      <xdr:rowOff>90101</xdr:rowOff>
    </xdr:to>
    <xdr:cxnSp macro="">
      <xdr:nvCxnSpPr>
        <xdr:cNvPr id="19" name="直線矢印コネクタ 18"/>
        <xdr:cNvCxnSpPr/>
      </xdr:nvCxnSpPr>
      <xdr:spPr>
        <a:xfrm>
          <a:off x="1490276" y="52676854"/>
          <a:ext cx="0" cy="47537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154459</xdr:colOff>
      <xdr:row>764</xdr:row>
      <xdr:rowOff>193074</xdr:rowOff>
    </xdr:from>
    <xdr:to>
      <xdr:col>20</xdr:col>
      <xdr:colOff>137314</xdr:colOff>
      <xdr:row>765</xdr:row>
      <xdr:rowOff>407373</xdr:rowOff>
    </xdr:to>
    <xdr:sp macro="" textlink="">
      <xdr:nvSpPr>
        <xdr:cNvPr id="20" name="正方形/長方形 19"/>
        <xdr:cNvSpPr/>
      </xdr:nvSpPr>
      <xdr:spPr>
        <a:xfrm>
          <a:off x="1354609" y="57533574"/>
          <a:ext cx="2783205" cy="88104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．（株）ステージ他（３）</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52916</xdr:colOff>
      <xdr:row>765</xdr:row>
      <xdr:rowOff>548903</xdr:rowOff>
    </xdr:from>
    <xdr:to>
      <xdr:col>18</xdr:col>
      <xdr:colOff>84666</xdr:colOff>
      <xdr:row>766</xdr:row>
      <xdr:rowOff>600389</xdr:rowOff>
    </xdr:to>
    <xdr:sp macro="" textlink="">
      <xdr:nvSpPr>
        <xdr:cNvPr id="21" name="大かっこ 20"/>
        <xdr:cNvSpPr/>
      </xdr:nvSpPr>
      <xdr:spPr>
        <a:xfrm>
          <a:off x="1661583" y="61254903"/>
          <a:ext cx="2042583" cy="718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会議費、検討会出席旅費等</a:t>
          </a:r>
          <a:endParaRPr lang="ja-JP" altLang="ja-JP">
            <a:effectLst/>
          </a:endParaRPr>
        </a:p>
      </xdr:txBody>
    </xdr:sp>
    <xdr:clientData/>
  </xdr:twoCellAnchor>
  <xdr:twoCellAnchor>
    <xdr:from>
      <xdr:col>8</xdr:col>
      <xdr:colOff>21166</xdr:colOff>
      <xdr:row>763</xdr:row>
      <xdr:rowOff>144818</xdr:rowOff>
    </xdr:from>
    <xdr:to>
      <xdr:col>16</xdr:col>
      <xdr:colOff>10583</xdr:colOff>
      <xdr:row>764</xdr:row>
      <xdr:rowOff>99995</xdr:rowOff>
    </xdr:to>
    <xdr:sp macro="" textlink="">
      <xdr:nvSpPr>
        <xdr:cNvPr id="22" name="テキスト ボックス 21"/>
        <xdr:cNvSpPr txBox="1"/>
      </xdr:nvSpPr>
      <xdr:spPr>
        <a:xfrm>
          <a:off x="1629833" y="59834818"/>
          <a:ext cx="1598083"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158750</xdr:colOff>
      <xdr:row>754</xdr:row>
      <xdr:rowOff>264583</xdr:rowOff>
    </xdr:from>
    <xdr:to>
      <xdr:col>29</xdr:col>
      <xdr:colOff>69102</xdr:colOff>
      <xdr:row>755</xdr:row>
      <xdr:rowOff>219760</xdr:rowOff>
    </xdr:to>
    <xdr:sp macro="" textlink="">
      <xdr:nvSpPr>
        <xdr:cNvPr id="24" name="テキスト ボックス 23"/>
        <xdr:cNvSpPr txBox="1"/>
      </xdr:nvSpPr>
      <xdr:spPr>
        <a:xfrm>
          <a:off x="4381500" y="56811333"/>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0</xdr:colOff>
      <xdr:row>755</xdr:row>
      <xdr:rowOff>0</xdr:rowOff>
    </xdr:from>
    <xdr:to>
      <xdr:col>48</xdr:col>
      <xdr:colOff>111436</xdr:colOff>
      <xdr:row>755</xdr:row>
      <xdr:rowOff>304427</xdr:rowOff>
    </xdr:to>
    <xdr:sp macro="" textlink="">
      <xdr:nvSpPr>
        <xdr:cNvPr id="25" name="テキスト ボックス 24"/>
        <xdr:cNvSpPr txBox="1"/>
      </xdr:nvSpPr>
      <xdr:spPr>
        <a:xfrm>
          <a:off x="8244417" y="56896000"/>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75950</xdr:colOff>
      <xdr:row>52</xdr:row>
      <xdr:rowOff>29260</xdr:rowOff>
    </xdr:from>
    <xdr:to>
      <xdr:col>41</xdr:col>
      <xdr:colOff>134470</xdr:colOff>
      <xdr:row>52</xdr:row>
      <xdr:rowOff>280147</xdr:rowOff>
    </xdr:to>
    <xdr:sp macro="" textlink="">
      <xdr:nvSpPr>
        <xdr:cNvPr id="9" name="正方形/長方形 8"/>
        <xdr:cNvSpPr/>
      </xdr:nvSpPr>
      <xdr:spPr>
        <a:xfrm>
          <a:off x="7740774" y="17532848"/>
          <a:ext cx="663637" cy="250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403</v>
      </c>
      <c r="AJ2" s="961" t="s">
        <v>799</v>
      </c>
      <c r="AK2" s="961"/>
      <c r="AL2" s="961"/>
      <c r="AM2" s="961"/>
      <c r="AN2" s="98" t="s">
        <v>403</v>
      </c>
      <c r="AO2" s="961">
        <v>20</v>
      </c>
      <c r="AP2" s="961"/>
      <c r="AQ2" s="961"/>
      <c r="AR2" s="99" t="s">
        <v>706</v>
      </c>
      <c r="AS2" s="967">
        <v>22</v>
      </c>
      <c r="AT2" s="967"/>
      <c r="AU2" s="967"/>
      <c r="AV2" s="98" t="str">
        <f>IF(AW2="","","-")</f>
        <v/>
      </c>
      <c r="AW2" s="927"/>
      <c r="AX2" s="927"/>
    </row>
    <row r="3" spans="1:50" ht="21" customHeight="1" thickBot="1" x14ac:dyDescent="0.2">
      <c r="A3" s="871" t="s">
        <v>699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707</v>
      </c>
      <c r="AK3" s="873"/>
      <c r="AL3" s="873"/>
      <c r="AM3" s="873"/>
      <c r="AN3" s="873"/>
      <c r="AO3" s="873"/>
      <c r="AP3" s="873"/>
      <c r="AQ3" s="873"/>
      <c r="AR3" s="873"/>
      <c r="AS3" s="873"/>
      <c r="AT3" s="873"/>
      <c r="AU3" s="873"/>
      <c r="AV3" s="873"/>
      <c r="AW3" s="873"/>
      <c r="AX3" s="24" t="s">
        <v>65</v>
      </c>
    </row>
    <row r="4" spans="1:50" ht="30" customHeight="1" x14ac:dyDescent="0.15">
      <c r="A4" s="711" t="s">
        <v>25</v>
      </c>
      <c r="B4" s="712"/>
      <c r="C4" s="712"/>
      <c r="D4" s="712"/>
      <c r="E4" s="712"/>
      <c r="F4" s="712"/>
      <c r="G4" s="689" t="s">
        <v>708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711</v>
      </c>
      <c r="H5" s="844"/>
      <c r="I5" s="844"/>
      <c r="J5" s="844"/>
      <c r="K5" s="844"/>
      <c r="L5" s="844"/>
      <c r="M5" s="845" t="s">
        <v>66</v>
      </c>
      <c r="N5" s="846"/>
      <c r="O5" s="846"/>
      <c r="P5" s="846"/>
      <c r="Q5" s="846"/>
      <c r="R5" s="847"/>
      <c r="S5" s="848" t="s">
        <v>712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710</v>
      </c>
      <c r="AR5" s="709"/>
      <c r="AS5" s="709"/>
      <c r="AT5" s="709"/>
      <c r="AU5" s="709"/>
      <c r="AV5" s="709"/>
      <c r="AW5" s="709"/>
      <c r="AX5" s="710"/>
    </row>
    <row r="6" spans="1:50" ht="27"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9" t="s">
        <v>386</v>
      </c>
      <c r="Z7" s="448"/>
      <c r="AA7" s="448"/>
      <c r="AB7" s="448"/>
      <c r="AC7" s="448"/>
      <c r="AD7" s="940"/>
      <c r="AE7" s="928" t="s">
        <v>715</v>
      </c>
      <c r="AF7" s="929"/>
      <c r="AG7" s="929"/>
      <c r="AH7" s="929"/>
      <c r="AI7" s="929"/>
      <c r="AJ7" s="929"/>
      <c r="AK7" s="929"/>
      <c r="AL7" s="929"/>
      <c r="AM7" s="929"/>
      <c r="AN7" s="929"/>
      <c r="AO7" s="929"/>
      <c r="AP7" s="929"/>
      <c r="AQ7" s="929"/>
      <c r="AR7" s="929"/>
      <c r="AS7" s="929"/>
      <c r="AT7" s="929"/>
      <c r="AU7" s="929"/>
      <c r="AV7" s="929"/>
      <c r="AW7" s="929"/>
      <c r="AX7" s="930"/>
    </row>
    <row r="8" spans="1:50" ht="27" customHeight="1" x14ac:dyDescent="0.15">
      <c r="A8" s="503" t="s">
        <v>256</v>
      </c>
      <c r="B8" s="504"/>
      <c r="C8" s="504"/>
      <c r="D8" s="504"/>
      <c r="E8" s="504"/>
      <c r="F8" s="505"/>
      <c r="G8" s="962" t="str">
        <f>入力規則等!A27</f>
        <v>-</v>
      </c>
      <c r="H8" s="727"/>
      <c r="I8" s="727"/>
      <c r="J8" s="727"/>
      <c r="K8" s="727"/>
      <c r="L8" s="727"/>
      <c r="M8" s="727"/>
      <c r="N8" s="727"/>
      <c r="O8" s="727"/>
      <c r="P8" s="727"/>
      <c r="Q8" s="727"/>
      <c r="R8" s="727"/>
      <c r="S8" s="727"/>
      <c r="T8" s="727"/>
      <c r="U8" s="727"/>
      <c r="V8" s="727"/>
      <c r="W8" s="727"/>
      <c r="X8" s="963"/>
      <c r="Y8" s="850" t="s">
        <v>257</v>
      </c>
      <c r="Z8" s="851"/>
      <c r="AA8" s="851"/>
      <c r="AB8" s="851"/>
      <c r="AC8" s="851"/>
      <c r="AD8" s="852"/>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1.7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 customHeight="1" x14ac:dyDescent="0.15">
      <c r="A11" s="667" t="s">
        <v>5</v>
      </c>
      <c r="B11" s="668"/>
      <c r="C11" s="668"/>
      <c r="D11" s="668"/>
      <c r="E11" s="668"/>
      <c r="F11" s="669"/>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0" t="s">
        <v>24</v>
      </c>
      <c r="B12" s="981"/>
      <c r="C12" s="981"/>
      <c r="D12" s="981"/>
      <c r="E12" s="981"/>
      <c r="F12" s="982"/>
      <c r="G12" s="767"/>
      <c r="H12" s="768"/>
      <c r="I12" s="768"/>
      <c r="J12" s="768"/>
      <c r="K12" s="768"/>
      <c r="L12" s="768"/>
      <c r="M12" s="768"/>
      <c r="N12" s="768"/>
      <c r="O12" s="768"/>
      <c r="P12" s="455" t="s">
        <v>387</v>
      </c>
      <c r="Q12" s="450"/>
      <c r="R12" s="450"/>
      <c r="S12" s="450"/>
      <c r="T12" s="450"/>
      <c r="U12" s="450"/>
      <c r="V12" s="451"/>
      <c r="W12" s="455" t="s">
        <v>409</v>
      </c>
      <c r="X12" s="450"/>
      <c r="Y12" s="450"/>
      <c r="Z12" s="450"/>
      <c r="AA12" s="450"/>
      <c r="AB12" s="450"/>
      <c r="AC12" s="451"/>
      <c r="AD12" s="455" t="s">
        <v>696</v>
      </c>
      <c r="AE12" s="450"/>
      <c r="AF12" s="450"/>
      <c r="AG12" s="450"/>
      <c r="AH12" s="450"/>
      <c r="AI12" s="450"/>
      <c r="AJ12" s="451"/>
      <c r="AK12" s="455" t="s">
        <v>700</v>
      </c>
      <c r="AL12" s="450"/>
      <c r="AM12" s="450"/>
      <c r="AN12" s="450"/>
      <c r="AO12" s="450"/>
      <c r="AP12" s="450"/>
      <c r="AQ12" s="451"/>
      <c r="AR12" s="455" t="s">
        <v>701</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109</v>
      </c>
      <c r="Q13" s="665"/>
      <c r="R13" s="665"/>
      <c r="S13" s="665"/>
      <c r="T13" s="665"/>
      <c r="U13" s="665"/>
      <c r="V13" s="666"/>
      <c r="W13" s="664">
        <v>175</v>
      </c>
      <c r="X13" s="665"/>
      <c r="Y13" s="665"/>
      <c r="Z13" s="665"/>
      <c r="AA13" s="665"/>
      <c r="AB13" s="665"/>
      <c r="AC13" s="666"/>
      <c r="AD13" s="664">
        <v>503</v>
      </c>
      <c r="AE13" s="665"/>
      <c r="AF13" s="665"/>
      <c r="AG13" s="665"/>
      <c r="AH13" s="665"/>
      <c r="AI13" s="665"/>
      <c r="AJ13" s="666"/>
      <c r="AK13" s="664">
        <v>528</v>
      </c>
      <c r="AL13" s="665"/>
      <c r="AM13" s="665"/>
      <c r="AN13" s="665"/>
      <c r="AO13" s="665"/>
      <c r="AP13" s="665"/>
      <c r="AQ13" s="666"/>
      <c r="AR13" s="936"/>
      <c r="AS13" s="937"/>
      <c r="AT13" s="937"/>
      <c r="AU13" s="937"/>
      <c r="AV13" s="937"/>
      <c r="AW13" s="937"/>
      <c r="AX13" s="938"/>
    </row>
    <row r="14" spans="1:50" ht="21" customHeight="1" x14ac:dyDescent="0.15">
      <c r="A14" s="621"/>
      <c r="B14" s="622"/>
      <c r="C14" s="622"/>
      <c r="D14" s="622"/>
      <c r="E14" s="622"/>
      <c r="F14" s="623"/>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718</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t="s">
        <v>832</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718</v>
      </c>
      <c r="Q16" s="665"/>
      <c r="R16" s="665"/>
      <c r="S16" s="665"/>
      <c r="T16" s="665"/>
      <c r="U16" s="665"/>
      <c r="V16" s="666"/>
      <c r="W16" s="664" t="s">
        <v>718</v>
      </c>
      <c r="X16" s="665"/>
      <c r="Y16" s="665"/>
      <c r="Z16" s="665"/>
      <c r="AA16" s="665"/>
      <c r="AB16" s="665"/>
      <c r="AC16" s="666"/>
      <c r="AD16" s="664" t="s">
        <v>718</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c r="AL17" s="665"/>
      <c r="AM17" s="665"/>
      <c r="AN17" s="665"/>
      <c r="AO17" s="665"/>
      <c r="AP17" s="665"/>
      <c r="AQ17" s="666"/>
      <c r="AR17" s="934"/>
      <c r="AS17" s="934"/>
      <c r="AT17" s="934"/>
      <c r="AU17" s="934"/>
      <c r="AV17" s="934"/>
      <c r="AW17" s="934"/>
      <c r="AX17" s="935"/>
    </row>
    <row r="18" spans="1:50" ht="24.75" customHeight="1" x14ac:dyDescent="0.15">
      <c r="A18" s="621"/>
      <c r="B18" s="622"/>
      <c r="C18" s="622"/>
      <c r="D18" s="622"/>
      <c r="E18" s="622"/>
      <c r="F18" s="623"/>
      <c r="G18" s="734"/>
      <c r="H18" s="735"/>
      <c r="I18" s="723" t="s">
        <v>20</v>
      </c>
      <c r="J18" s="724"/>
      <c r="K18" s="724"/>
      <c r="L18" s="724"/>
      <c r="M18" s="724"/>
      <c r="N18" s="724"/>
      <c r="O18" s="725"/>
      <c r="P18" s="882">
        <f>SUM(P13:V17)</f>
        <v>109</v>
      </c>
      <c r="Q18" s="883"/>
      <c r="R18" s="883"/>
      <c r="S18" s="883"/>
      <c r="T18" s="883"/>
      <c r="U18" s="883"/>
      <c r="V18" s="884"/>
      <c r="W18" s="882">
        <f>SUM(W13:AC17)</f>
        <v>175</v>
      </c>
      <c r="X18" s="883"/>
      <c r="Y18" s="883"/>
      <c r="Z18" s="883"/>
      <c r="AA18" s="883"/>
      <c r="AB18" s="883"/>
      <c r="AC18" s="884"/>
      <c r="AD18" s="882">
        <f>SUM(AD13:AJ17)</f>
        <v>503</v>
      </c>
      <c r="AE18" s="883"/>
      <c r="AF18" s="883"/>
      <c r="AG18" s="883"/>
      <c r="AH18" s="883"/>
      <c r="AI18" s="883"/>
      <c r="AJ18" s="884"/>
      <c r="AK18" s="882">
        <f>SUM(AK13:AQ17)</f>
        <v>528</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98</v>
      </c>
      <c r="Q19" s="665"/>
      <c r="R19" s="665"/>
      <c r="S19" s="665"/>
      <c r="T19" s="665"/>
      <c r="U19" s="665"/>
      <c r="V19" s="666"/>
      <c r="W19" s="664">
        <v>149.4</v>
      </c>
      <c r="X19" s="665"/>
      <c r="Y19" s="665"/>
      <c r="Z19" s="665"/>
      <c r="AA19" s="665"/>
      <c r="AB19" s="665"/>
      <c r="AC19" s="666"/>
      <c r="AD19" s="664">
        <v>157</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0.8990825688073395</v>
      </c>
      <c r="Q20" s="316"/>
      <c r="R20" s="316"/>
      <c r="S20" s="316"/>
      <c r="T20" s="316"/>
      <c r="U20" s="316"/>
      <c r="V20" s="316"/>
      <c r="W20" s="316">
        <f>IF(W18=0, "-", SUM(W19)/W18)</f>
        <v>0.85371428571428576</v>
      </c>
      <c r="X20" s="316"/>
      <c r="Y20" s="316"/>
      <c r="Z20" s="316"/>
      <c r="AA20" s="316"/>
      <c r="AB20" s="316"/>
      <c r="AC20" s="316"/>
      <c r="AD20" s="316">
        <f>IF(AD18=0, "-", SUM(AD19)/AD18)</f>
        <v>0.31212723658051689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83"/>
      <c r="G21" s="314" t="s">
        <v>352</v>
      </c>
      <c r="H21" s="315"/>
      <c r="I21" s="315"/>
      <c r="J21" s="315"/>
      <c r="K21" s="315"/>
      <c r="L21" s="315"/>
      <c r="M21" s="315"/>
      <c r="N21" s="315"/>
      <c r="O21" s="315"/>
      <c r="P21" s="316">
        <f>IF(P19=0, "-", SUM(P19)/SUM(P13,P14))</f>
        <v>0.8990825688073395</v>
      </c>
      <c r="Q21" s="316"/>
      <c r="R21" s="316"/>
      <c r="S21" s="316"/>
      <c r="T21" s="316"/>
      <c r="U21" s="316"/>
      <c r="V21" s="316"/>
      <c r="W21" s="316">
        <f>IF(W19=0, "-", SUM(W19)/SUM(W13,W14))</f>
        <v>0.85371428571428576</v>
      </c>
      <c r="X21" s="316"/>
      <c r="Y21" s="316"/>
      <c r="Z21" s="316"/>
      <c r="AA21" s="316"/>
      <c r="AB21" s="316"/>
      <c r="AC21" s="316"/>
      <c r="AD21" s="316">
        <f>IF(AD19=0, "-", SUM(AD19)/SUM(AD13,AD14))</f>
        <v>0.31212723658051689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704</v>
      </c>
      <c r="B22" s="990"/>
      <c r="C22" s="990"/>
      <c r="D22" s="990"/>
      <c r="E22" s="990"/>
      <c r="F22" s="991"/>
      <c r="G22" s="985" t="s">
        <v>331</v>
      </c>
      <c r="H22" s="222"/>
      <c r="I22" s="222"/>
      <c r="J22" s="222"/>
      <c r="K22" s="222"/>
      <c r="L22" s="222"/>
      <c r="M22" s="222"/>
      <c r="N22" s="222"/>
      <c r="O22" s="223"/>
      <c r="P22" s="950" t="s">
        <v>702</v>
      </c>
      <c r="Q22" s="222"/>
      <c r="R22" s="222"/>
      <c r="S22" s="222"/>
      <c r="T22" s="222"/>
      <c r="U22" s="222"/>
      <c r="V22" s="223"/>
      <c r="W22" s="950" t="s">
        <v>703</v>
      </c>
      <c r="X22" s="222"/>
      <c r="Y22" s="222"/>
      <c r="Z22" s="222"/>
      <c r="AA22" s="222"/>
      <c r="AB22" s="222"/>
      <c r="AC22" s="223"/>
      <c r="AD22" s="950" t="s">
        <v>330</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719</v>
      </c>
      <c r="H23" s="987"/>
      <c r="I23" s="987"/>
      <c r="J23" s="987"/>
      <c r="K23" s="987"/>
      <c r="L23" s="987"/>
      <c r="M23" s="987"/>
      <c r="N23" s="987"/>
      <c r="O23" s="988"/>
      <c r="P23" s="936">
        <v>461</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720</v>
      </c>
      <c r="H24" s="953"/>
      <c r="I24" s="953"/>
      <c r="J24" s="953"/>
      <c r="K24" s="953"/>
      <c r="L24" s="953"/>
      <c r="M24" s="953"/>
      <c r="N24" s="953"/>
      <c r="O24" s="954"/>
      <c r="P24" s="664">
        <v>66</v>
      </c>
      <c r="Q24" s="665"/>
      <c r="R24" s="665"/>
      <c r="S24" s="665"/>
      <c r="T24" s="665"/>
      <c r="U24" s="665"/>
      <c r="V24" s="666"/>
      <c r="W24" s="664"/>
      <c r="X24" s="665"/>
      <c r="Y24" s="665"/>
      <c r="Z24" s="665"/>
      <c r="AA24" s="665"/>
      <c r="AB24" s="665"/>
      <c r="AC24" s="666"/>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721</v>
      </c>
      <c r="H25" s="953"/>
      <c r="I25" s="953"/>
      <c r="J25" s="953"/>
      <c r="K25" s="953"/>
      <c r="L25" s="953"/>
      <c r="M25" s="953"/>
      <c r="N25" s="953"/>
      <c r="O25" s="954"/>
      <c r="P25" s="664">
        <v>0.5</v>
      </c>
      <c r="Q25" s="665"/>
      <c r="R25" s="665"/>
      <c r="S25" s="665"/>
      <c r="T25" s="665"/>
      <c r="U25" s="665"/>
      <c r="V25" s="666"/>
      <c r="W25" s="664"/>
      <c r="X25" s="665"/>
      <c r="Y25" s="665"/>
      <c r="Z25" s="665"/>
      <c r="AA25" s="665"/>
      <c r="AB25" s="665"/>
      <c r="AC25" s="666"/>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722</v>
      </c>
      <c r="H26" s="953"/>
      <c r="I26" s="953"/>
      <c r="J26" s="953"/>
      <c r="K26" s="953"/>
      <c r="L26" s="953"/>
      <c r="M26" s="953"/>
      <c r="N26" s="953"/>
      <c r="O26" s="954"/>
      <c r="P26" s="664">
        <v>0.2</v>
      </c>
      <c r="Q26" s="665"/>
      <c r="R26" s="665"/>
      <c r="S26" s="665"/>
      <c r="T26" s="665"/>
      <c r="U26" s="665"/>
      <c r="V26" s="666"/>
      <c r="W26" s="664"/>
      <c r="X26" s="665"/>
      <c r="Y26" s="665"/>
      <c r="Z26" s="665"/>
      <c r="AA26" s="665"/>
      <c r="AB26" s="665"/>
      <c r="AC26" s="666"/>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723</v>
      </c>
      <c r="H27" s="953"/>
      <c r="I27" s="953"/>
      <c r="J27" s="953"/>
      <c r="K27" s="953"/>
      <c r="L27" s="953"/>
      <c r="M27" s="953"/>
      <c r="N27" s="953"/>
      <c r="O27" s="954"/>
      <c r="P27" s="664">
        <v>0.2</v>
      </c>
      <c r="Q27" s="665"/>
      <c r="R27" s="665"/>
      <c r="S27" s="665"/>
      <c r="T27" s="665"/>
      <c r="U27" s="665"/>
      <c r="V27" s="666"/>
      <c r="W27" s="664"/>
      <c r="X27" s="665"/>
      <c r="Y27" s="665"/>
      <c r="Z27" s="665"/>
      <c r="AA27" s="665"/>
      <c r="AB27" s="665"/>
      <c r="AC27" s="666"/>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5" t="s">
        <v>335</v>
      </c>
      <c r="H28" s="956"/>
      <c r="I28" s="956"/>
      <c r="J28" s="956"/>
      <c r="K28" s="956"/>
      <c r="L28" s="956"/>
      <c r="M28" s="956"/>
      <c r="N28" s="956"/>
      <c r="O28" s="957"/>
      <c r="P28" s="882">
        <f>P29-SUM(P23:P27)</f>
        <v>9.9999999999909051E-2</v>
      </c>
      <c r="Q28" s="883"/>
      <c r="R28" s="883"/>
      <c r="S28" s="883"/>
      <c r="T28" s="883"/>
      <c r="U28" s="883"/>
      <c r="V28" s="884"/>
      <c r="W28" s="882">
        <f>W29-SUM(W23:W27)</f>
        <v>0</v>
      </c>
      <c r="X28" s="883"/>
      <c r="Y28" s="883"/>
      <c r="Z28" s="883"/>
      <c r="AA28" s="883"/>
      <c r="AB28" s="883"/>
      <c r="AC28" s="884"/>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332</v>
      </c>
      <c r="H29" s="959"/>
      <c r="I29" s="959"/>
      <c r="J29" s="959"/>
      <c r="K29" s="959"/>
      <c r="L29" s="959"/>
      <c r="M29" s="959"/>
      <c r="N29" s="959"/>
      <c r="O29" s="960"/>
      <c r="P29" s="664">
        <f>AK13</f>
        <v>528</v>
      </c>
      <c r="Q29" s="665"/>
      <c r="R29" s="665"/>
      <c r="S29" s="665"/>
      <c r="T29" s="665"/>
      <c r="U29" s="665"/>
      <c r="V29" s="666"/>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5" t="s">
        <v>347</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387</v>
      </c>
      <c r="AF30" s="863"/>
      <c r="AG30" s="863"/>
      <c r="AH30" s="864"/>
      <c r="AI30" s="931" t="s">
        <v>409</v>
      </c>
      <c r="AJ30" s="931"/>
      <c r="AK30" s="931"/>
      <c r="AL30" s="862"/>
      <c r="AM30" s="931" t="s">
        <v>506</v>
      </c>
      <c r="AN30" s="931"/>
      <c r="AO30" s="931"/>
      <c r="AP30" s="862"/>
      <c r="AQ30" s="774" t="s">
        <v>232</v>
      </c>
      <c r="AR30" s="775"/>
      <c r="AS30" s="775"/>
      <c r="AT30" s="776"/>
      <c r="AU30" s="781" t="s">
        <v>134</v>
      </c>
      <c r="AV30" s="781"/>
      <c r="AW30" s="781"/>
      <c r="AX30" s="933"/>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32"/>
      <c r="AJ31" s="932"/>
      <c r="AK31" s="932"/>
      <c r="AL31" s="416"/>
      <c r="AM31" s="932"/>
      <c r="AN31" s="932"/>
      <c r="AO31" s="932"/>
      <c r="AP31" s="416"/>
      <c r="AQ31" s="250" t="s">
        <v>718</v>
      </c>
      <c r="AR31" s="201"/>
      <c r="AS31" s="136" t="s">
        <v>233</v>
      </c>
      <c r="AT31" s="137"/>
      <c r="AU31" s="200">
        <v>3</v>
      </c>
      <c r="AV31" s="200"/>
      <c r="AW31" s="401" t="s">
        <v>179</v>
      </c>
      <c r="AX31" s="402"/>
    </row>
    <row r="32" spans="1:50" ht="23.25" customHeight="1" x14ac:dyDescent="0.15">
      <c r="A32" s="406"/>
      <c r="B32" s="404"/>
      <c r="C32" s="404"/>
      <c r="D32" s="404"/>
      <c r="E32" s="404"/>
      <c r="F32" s="405"/>
      <c r="G32" s="572" t="s">
        <v>724</v>
      </c>
      <c r="H32" s="573"/>
      <c r="I32" s="573"/>
      <c r="J32" s="573"/>
      <c r="K32" s="573"/>
      <c r="L32" s="573"/>
      <c r="M32" s="573"/>
      <c r="N32" s="573"/>
      <c r="O32" s="574"/>
      <c r="P32" s="108" t="s">
        <v>725</v>
      </c>
      <c r="Q32" s="108"/>
      <c r="R32" s="108"/>
      <c r="S32" s="108"/>
      <c r="T32" s="108"/>
      <c r="U32" s="108"/>
      <c r="V32" s="108"/>
      <c r="W32" s="108"/>
      <c r="X32" s="109"/>
      <c r="Y32" s="479" t="s">
        <v>12</v>
      </c>
      <c r="Z32" s="539"/>
      <c r="AA32" s="540"/>
      <c r="AB32" s="469" t="s">
        <v>726</v>
      </c>
      <c r="AC32" s="469"/>
      <c r="AD32" s="469"/>
      <c r="AE32" s="218">
        <v>63</v>
      </c>
      <c r="AF32" s="219"/>
      <c r="AG32" s="219"/>
      <c r="AH32" s="219"/>
      <c r="AI32" s="218">
        <v>66</v>
      </c>
      <c r="AJ32" s="219"/>
      <c r="AK32" s="219"/>
      <c r="AL32" s="219"/>
      <c r="AM32" s="218">
        <v>105</v>
      </c>
      <c r="AN32" s="219"/>
      <c r="AO32" s="219"/>
      <c r="AP32" s="219"/>
      <c r="AQ32" s="336" t="s">
        <v>718</v>
      </c>
      <c r="AR32" s="208"/>
      <c r="AS32" s="208"/>
      <c r="AT32" s="337"/>
      <c r="AU32" s="219" t="s">
        <v>718</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726</v>
      </c>
      <c r="AC33" s="531"/>
      <c r="AD33" s="531"/>
      <c r="AE33" s="218">
        <v>57</v>
      </c>
      <c r="AF33" s="219"/>
      <c r="AG33" s="219"/>
      <c r="AH33" s="219"/>
      <c r="AI33" s="218">
        <v>63</v>
      </c>
      <c r="AJ33" s="219"/>
      <c r="AK33" s="219"/>
      <c r="AL33" s="219"/>
      <c r="AM33" s="218">
        <v>90</v>
      </c>
      <c r="AN33" s="219"/>
      <c r="AO33" s="219"/>
      <c r="AP33" s="219"/>
      <c r="AQ33" s="336" t="s">
        <v>718</v>
      </c>
      <c r="AR33" s="208"/>
      <c r="AS33" s="208"/>
      <c r="AT33" s="337"/>
      <c r="AU33" s="219">
        <v>226</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111</v>
      </c>
      <c r="AF34" s="219"/>
      <c r="AG34" s="219"/>
      <c r="AH34" s="219"/>
      <c r="AI34" s="218">
        <v>105</v>
      </c>
      <c r="AJ34" s="219"/>
      <c r="AK34" s="219"/>
      <c r="AL34" s="219"/>
      <c r="AM34" s="218">
        <v>159</v>
      </c>
      <c r="AN34" s="219"/>
      <c r="AO34" s="219"/>
      <c r="AP34" s="219"/>
      <c r="AQ34" s="336" t="s">
        <v>718</v>
      </c>
      <c r="AR34" s="208"/>
      <c r="AS34" s="208"/>
      <c r="AT34" s="337"/>
      <c r="AU34" s="219" t="s">
        <v>718</v>
      </c>
      <c r="AV34" s="219"/>
      <c r="AW34" s="219"/>
      <c r="AX34" s="221"/>
    </row>
    <row r="35" spans="1:51" ht="23.25" customHeight="1" x14ac:dyDescent="0.15">
      <c r="A35" s="228" t="s">
        <v>377</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347</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387</v>
      </c>
      <c r="AF37" s="247"/>
      <c r="AG37" s="247"/>
      <c r="AH37" s="247"/>
      <c r="AI37" s="247" t="s">
        <v>409</v>
      </c>
      <c r="AJ37" s="247"/>
      <c r="AK37" s="247"/>
      <c r="AL37" s="247"/>
      <c r="AM37" s="247" t="s">
        <v>506</v>
      </c>
      <c r="AN37" s="247"/>
      <c r="AO37" s="247"/>
      <c r="AP37" s="247"/>
      <c r="AQ37" s="154" t="s">
        <v>232</v>
      </c>
      <c r="AR37" s="155"/>
      <c r="AS37" s="155"/>
      <c r="AT37" s="156"/>
      <c r="AU37" s="420" t="s">
        <v>134</v>
      </c>
      <c r="AV37" s="420"/>
      <c r="AW37" s="420"/>
      <c r="AX37" s="926"/>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718</v>
      </c>
      <c r="AR38" s="201"/>
      <c r="AS38" s="136" t="s">
        <v>233</v>
      </c>
      <c r="AT38" s="137"/>
      <c r="AU38" s="200">
        <v>3</v>
      </c>
      <c r="AV38" s="200"/>
      <c r="AW38" s="401" t="s">
        <v>179</v>
      </c>
      <c r="AX38" s="402"/>
      <c r="AY38">
        <f t="shared" ref="AY38:AY43" si="0">$AY$37</f>
        <v>1</v>
      </c>
    </row>
    <row r="39" spans="1:51" ht="23.25" customHeight="1" x14ac:dyDescent="0.15">
      <c r="A39" s="406"/>
      <c r="B39" s="404"/>
      <c r="C39" s="404"/>
      <c r="D39" s="404"/>
      <c r="E39" s="404"/>
      <c r="F39" s="405"/>
      <c r="G39" s="572" t="s">
        <v>728</v>
      </c>
      <c r="H39" s="573"/>
      <c r="I39" s="573"/>
      <c r="J39" s="573"/>
      <c r="K39" s="573"/>
      <c r="L39" s="573"/>
      <c r="M39" s="573"/>
      <c r="N39" s="573"/>
      <c r="O39" s="574"/>
      <c r="P39" s="108" t="s">
        <v>729</v>
      </c>
      <c r="Q39" s="108"/>
      <c r="R39" s="108"/>
      <c r="S39" s="108"/>
      <c r="T39" s="108"/>
      <c r="U39" s="108"/>
      <c r="V39" s="108"/>
      <c r="W39" s="108"/>
      <c r="X39" s="109"/>
      <c r="Y39" s="479" t="s">
        <v>12</v>
      </c>
      <c r="Z39" s="539"/>
      <c r="AA39" s="540"/>
      <c r="AB39" s="469" t="s">
        <v>726</v>
      </c>
      <c r="AC39" s="469"/>
      <c r="AD39" s="469"/>
      <c r="AE39" s="218">
        <v>64</v>
      </c>
      <c r="AF39" s="219"/>
      <c r="AG39" s="219"/>
      <c r="AH39" s="219"/>
      <c r="AI39" s="218">
        <v>65</v>
      </c>
      <c r="AJ39" s="219"/>
      <c r="AK39" s="219"/>
      <c r="AL39" s="219"/>
      <c r="AM39" s="218">
        <v>56</v>
      </c>
      <c r="AN39" s="219"/>
      <c r="AO39" s="219"/>
      <c r="AP39" s="219"/>
      <c r="AQ39" s="336" t="s">
        <v>718</v>
      </c>
      <c r="AR39" s="208"/>
      <c r="AS39" s="208"/>
      <c r="AT39" s="337"/>
      <c r="AU39" s="219" t="s">
        <v>718</v>
      </c>
      <c r="AV39" s="219"/>
      <c r="AW39" s="219"/>
      <c r="AX39" s="221"/>
      <c r="AY39">
        <f t="shared" si="0"/>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726</v>
      </c>
      <c r="AC40" s="531"/>
      <c r="AD40" s="531"/>
      <c r="AE40" s="218">
        <v>62</v>
      </c>
      <c r="AF40" s="219"/>
      <c r="AG40" s="219"/>
      <c r="AH40" s="219"/>
      <c r="AI40" s="218">
        <v>64</v>
      </c>
      <c r="AJ40" s="219"/>
      <c r="AK40" s="219"/>
      <c r="AL40" s="219"/>
      <c r="AM40" s="218">
        <v>65</v>
      </c>
      <c r="AN40" s="219"/>
      <c r="AO40" s="219"/>
      <c r="AP40" s="219"/>
      <c r="AQ40" s="336" t="s">
        <v>718</v>
      </c>
      <c r="AR40" s="208"/>
      <c r="AS40" s="208"/>
      <c r="AT40" s="337"/>
      <c r="AU40" s="219">
        <v>189</v>
      </c>
      <c r="AV40" s="219"/>
      <c r="AW40" s="219"/>
      <c r="AX40" s="221"/>
      <c r="AY40">
        <f t="shared" si="0"/>
        <v>1</v>
      </c>
    </row>
    <row r="41" spans="1:51" ht="23.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103</v>
      </c>
      <c r="AF41" s="219"/>
      <c r="AG41" s="219"/>
      <c r="AH41" s="219"/>
      <c r="AI41" s="218">
        <v>102</v>
      </c>
      <c r="AJ41" s="219"/>
      <c r="AK41" s="219"/>
      <c r="AL41" s="219"/>
      <c r="AM41" s="218">
        <v>86</v>
      </c>
      <c r="AN41" s="219"/>
      <c r="AO41" s="219"/>
      <c r="AP41" s="219"/>
      <c r="AQ41" s="336" t="s">
        <v>718</v>
      </c>
      <c r="AR41" s="208"/>
      <c r="AS41" s="208"/>
      <c r="AT41" s="337"/>
      <c r="AU41" s="219" t="s">
        <v>718</v>
      </c>
      <c r="AV41" s="219"/>
      <c r="AW41" s="219"/>
      <c r="AX41" s="221"/>
      <c r="AY41">
        <f t="shared" si="0"/>
        <v>1</v>
      </c>
    </row>
    <row r="42" spans="1:51" ht="23.25" customHeight="1" x14ac:dyDescent="0.15">
      <c r="A42" s="228" t="s">
        <v>377</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7" t="s">
        <v>347</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387</v>
      </c>
      <c r="AF44" s="247"/>
      <c r="AG44" s="247"/>
      <c r="AH44" s="247"/>
      <c r="AI44" s="247" t="s">
        <v>409</v>
      </c>
      <c r="AJ44" s="247"/>
      <c r="AK44" s="247"/>
      <c r="AL44" s="247"/>
      <c r="AM44" s="247" t="s">
        <v>506</v>
      </c>
      <c r="AN44" s="247"/>
      <c r="AO44" s="247"/>
      <c r="AP44" s="247"/>
      <c r="AQ44" s="154" t="s">
        <v>232</v>
      </c>
      <c r="AR44" s="155"/>
      <c r="AS44" s="155"/>
      <c r="AT44" s="156"/>
      <c r="AU44" s="420" t="s">
        <v>134</v>
      </c>
      <c r="AV44" s="420"/>
      <c r="AW44" s="420"/>
      <c r="AX44" s="926"/>
      <c r="AY44">
        <f>COUNTA($G$46)</f>
        <v>1</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t="s">
        <v>718</v>
      </c>
      <c r="AR45" s="201"/>
      <c r="AS45" s="136" t="s">
        <v>233</v>
      </c>
      <c r="AT45" s="137"/>
      <c r="AU45" s="200">
        <v>4</v>
      </c>
      <c r="AV45" s="200"/>
      <c r="AW45" s="401" t="s">
        <v>179</v>
      </c>
      <c r="AX45" s="402"/>
      <c r="AY45">
        <f t="shared" ref="AY45:AY50" si="1">$AY$44</f>
        <v>1</v>
      </c>
    </row>
    <row r="46" spans="1:51" ht="23.25" customHeight="1" x14ac:dyDescent="0.15">
      <c r="A46" s="406"/>
      <c r="B46" s="404"/>
      <c r="C46" s="404"/>
      <c r="D46" s="404"/>
      <c r="E46" s="404"/>
      <c r="F46" s="405"/>
      <c r="G46" s="572" t="s">
        <v>730</v>
      </c>
      <c r="H46" s="573"/>
      <c r="I46" s="573"/>
      <c r="J46" s="573"/>
      <c r="K46" s="573"/>
      <c r="L46" s="573"/>
      <c r="M46" s="573"/>
      <c r="N46" s="573"/>
      <c r="O46" s="574"/>
      <c r="P46" s="108" t="s">
        <v>731</v>
      </c>
      <c r="Q46" s="108"/>
      <c r="R46" s="108"/>
      <c r="S46" s="108"/>
      <c r="T46" s="108"/>
      <c r="U46" s="108"/>
      <c r="V46" s="108"/>
      <c r="W46" s="108"/>
      <c r="X46" s="109"/>
      <c r="Y46" s="479" t="s">
        <v>12</v>
      </c>
      <c r="Z46" s="539"/>
      <c r="AA46" s="540"/>
      <c r="AB46" s="469" t="s">
        <v>368</v>
      </c>
      <c r="AC46" s="469"/>
      <c r="AD46" s="469"/>
      <c r="AE46" s="282" t="s">
        <v>718</v>
      </c>
      <c r="AF46" s="282"/>
      <c r="AG46" s="282"/>
      <c r="AH46" s="282"/>
      <c r="AI46" s="282" t="s">
        <v>718</v>
      </c>
      <c r="AJ46" s="282"/>
      <c r="AK46" s="282"/>
      <c r="AL46" s="282"/>
      <c r="AM46" s="282" t="s">
        <v>760</v>
      </c>
      <c r="AN46" s="282"/>
      <c r="AO46" s="282"/>
      <c r="AP46" s="282"/>
      <c r="AQ46" s="336" t="s">
        <v>718</v>
      </c>
      <c r="AR46" s="208"/>
      <c r="AS46" s="208"/>
      <c r="AT46" s="337"/>
      <c r="AU46" s="219" t="s">
        <v>718</v>
      </c>
      <c r="AV46" s="219"/>
      <c r="AW46" s="219"/>
      <c r="AX46" s="221"/>
      <c r="AY46">
        <f t="shared" si="1"/>
        <v>1</v>
      </c>
    </row>
    <row r="47" spans="1:51" ht="23.25"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t="s">
        <v>368</v>
      </c>
      <c r="AC47" s="531"/>
      <c r="AD47" s="531"/>
      <c r="AE47" s="218" t="s">
        <v>718</v>
      </c>
      <c r="AF47" s="219"/>
      <c r="AG47" s="219"/>
      <c r="AH47" s="219"/>
      <c r="AI47" s="218" t="s">
        <v>718</v>
      </c>
      <c r="AJ47" s="219"/>
      <c r="AK47" s="219"/>
      <c r="AL47" s="219"/>
      <c r="AM47" s="218" t="s">
        <v>760</v>
      </c>
      <c r="AN47" s="219"/>
      <c r="AO47" s="219"/>
      <c r="AP47" s="219"/>
      <c r="AQ47" s="336" t="s">
        <v>718</v>
      </c>
      <c r="AR47" s="208"/>
      <c r="AS47" s="208"/>
      <c r="AT47" s="337"/>
      <c r="AU47" s="219">
        <v>65</v>
      </c>
      <c r="AV47" s="219"/>
      <c r="AW47" s="219"/>
      <c r="AX47" s="221"/>
      <c r="AY47">
        <f t="shared" si="1"/>
        <v>1</v>
      </c>
    </row>
    <row r="48" spans="1:51" ht="23.25"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t="s">
        <v>718</v>
      </c>
      <c r="AF48" s="219"/>
      <c r="AG48" s="219"/>
      <c r="AH48" s="219"/>
      <c r="AI48" s="218" t="s">
        <v>718</v>
      </c>
      <c r="AJ48" s="219"/>
      <c r="AK48" s="219"/>
      <c r="AL48" s="219"/>
      <c r="AM48" s="218" t="s">
        <v>760</v>
      </c>
      <c r="AN48" s="219"/>
      <c r="AO48" s="219"/>
      <c r="AP48" s="219"/>
      <c r="AQ48" s="336" t="s">
        <v>718</v>
      </c>
      <c r="AR48" s="208"/>
      <c r="AS48" s="208"/>
      <c r="AT48" s="337"/>
      <c r="AU48" s="219" t="s">
        <v>718</v>
      </c>
      <c r="AV48" s="219"/>
      <c r="AW48" s="219"/>
      <c r="AX48" s="221"/>
      <c r="AY48">
        <f t="shared" si="1"/>
        <v>1</v>
      </c>
    </row>
    <row r="49" spans="1:51" ht="23.25" customHeight="1" x14ac:dyDescent="0.15">
      <c r="A49" s="228" t="s">
        <v>377</v>
      </c>
      <c r="B49" s="229"/>
      <c r="C49" s="229"/>
      <c r="D49" s="229"/>
      <c r="E49" s="229"/>
      <c r="F49" s="230"/>
      <c r="G49" s="234" t="s">
        <v>732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387</v>
      </c>
      <c r="AF51" s="247"/>
      <c r="AG51" s="247"/>
      <c r="AH51" s="247"/>
      <c r="AI51" s="247" t="s">
        <v>409</v>
      </c>
      <c r="AJ51" s="247"/>
      <c r="AK51" s="247"/>
      <c r="AL51" s="247"/>
      <c r="AM51" s="247" t="s">
        <v>506</v>
      </c>
      <c r="AN51" s="247"/>
      <c r="AO51" s="247"/>
      <c r="AP51" s="247"/>
      <c r="AQ51" s="154" t="s">
        <v>232</v>
      </c>
      <c r="AR51" s="155"/>
      <c r="AS51" s="155"/>
      <c r="AT51" s="156"/>
      <c r="AU51" s="941" t="s">
        <v>134</v>
      </c>
      <c r="AV51" s="941"/>
      <c r="AW51" s="941"/>
      <c r="AX51" s="942"/>
      <c r="AY51">
        <f>COUNTA($G$53)</f>
        <v>1</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t="s">
        <v>718</v>
      </c>
      <c r="AR52" s="201"/>
      <c r="AS52" s="136" t="s">
        <v>233</v>
      </c>
      <c r="AT52" s="137"/>
      <c r="AU52" s="200">
        <v>4</v>
      </c>
      <c r="AV52" s="200"/>
      <c r="AW52" s="401" t="s">
        <v>179</v>
      </c>
      <c r="AX52" s="402"/>
      <c r="AY52">
        <f t="shared" ref="AY52:AY57" si="2">$AY$51</f>
        <v>1</v>
      </c>
    </row>
    <row r="53" spans="1:51" ht="23.25" customHeight="1" x14ac:dyDescent="0.15">
      <c r="A53" s="406"/>
      <c r="B53" s="404"/>
      <c r="C53" s="404"/>
      <c r="D53" s="404"/>
      <c r="E53" s="404"/>
      <c r="F53" s="405"/>
      <c r="G53" s="572" t="s">
        <v>733</v>
      </c>
      <c r="H53" s="573"/>
      <c r="I53" s="573"/>
      <c r="J53" s="573"/>
      <c r="K53" s="573"/>
      <c r="L53" s="573"/>
      <c r="M53" s="573"/>
      <c r="N53" s="573"/>
      <c r="O53" s="574"/>
      <c r="P53" s="108" t="s">
        <v>734</v>
      </c>
      <c r="Q53" s="108"/>
      <c r="R53" s="108"/>
      <c r="S53" s="108"/>
      <c r="T53" s="108"/>
      <c r="U53" s="108"/>
      <c r="V53" s="108"/>
      <c r="W53" s="108"/>
      <c r="X53" s="109"/>
      <c r="Y53" s="479" t="s">
        <v>12</v>
      </c>
      <c r="Z53" s="539"/>
      <c r="AA53" s="540"/>
      <c r="AB53" s="469" t="s">
        <v>368</v>
      </c>
      <c r="AC53" s="469"/>
      <c r="AD53" s="469"/>
      <c r="AE53" s="218">
        <v>67.3</v>
      </c>
      <c r="AF53" s="219"/>
      <c r="AG53" s="219"/>
      <c r="AH53" s="219"/>
      <c r="AI53" s="218">
        <v>68.2</v>
      </c>
      <c r="AJ53" s="219"/>
      <c r="AK53" s="219"/>
      <c r="AL53" s="219"/>
      <c r="AM53" s="218"/>
      <c r="AN53" s="219"/>
      <c r="AO53" s="219"/>
      <c r="AP53" s="219"/>
      <c r="AQ53" s="336" t="s">
        <v>718</v>
      </c>
      <c r="AR53" s="208"/>
      <c r="AS53" s="208"/>
      <c r="AT53" s="337"/>
      <c r="AU53" s="219" t="s">
        <v>718</v>
      </c>
      <c r="AV53" s="219"/>
      <c r="AW53" s="219"/>
      <c r="AX53" s="221"/>
      <c r="AY53">
        <f t="shared" si="2"/>
        <v>1</v>
      </c>
    </row>
    <row r="54" spans="1:51" ht="23.25"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t="s">
        <v>368</v>
      </c>
      <c r="AC54" s="531"/>
      <c r="AD54" s="531"/>
      <c r="AE54" s="218">
        <v>65</v>
      </c>
      <c r="AF54" s="219"/>
      <c r="AG54" s="219"/>
      <c r="AH54" s="219"/>
      <c r="AI54" s="218">
        <v>65</v>
      </c>
      <c r="AJ54" s="219"/>
      <c r="AK54" s="219"/>
      <c r="AL54" s="219"/>
      <c r="AM54" s="218">
        <v>65</v>
      </c>
      <c r="AN54" s="219"/>
      <c r="AO54" s="219"/>
      <c r="AP54" s="219"/>
      <c r="AQ54" s="336" t="s">
        <v>718</v>
      </c>
      <c r="AR54" s="208"/>
      <c r="AS54" s="208"/>
      <c r="AT54" s="337"/>
      <c r="AU54" s="219">
        <v>65</v>
      </c>
      <c r="AV54" s="219"/>
      <c r="AW54" s="219"/>
      <c r="AX54" s="221"/>
      <c r="AY54">
        <f t="shared" si="2"/>
        <v>1</v>
      </c>
    </row>
    <row r="55" spans="1:51" ht="23.25"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v>104</v>
      </c>
      <c r="AF55" s="219"/>
      <c r="AG55" s="219"/>
      <c r="AH55" s="219"/>
      <c r="AI55" s="218">
        <v>105</v>
      </c>
      <c r="AJ55" s="219"/>
      <c r="AK55" s="219"/>
      <c r="AL55" s="219"/>
      <c r="AM55" s="218" t="s">
        <v>760</v>
      </c>
      <c r="AN55" s="219"/>
      <c r="AO55" s="219"/>
      <c r="AP55" s="219"/>
      <c r="AQ55" s="336" t="s">
        <v>718</v>
      </c>
      <c r="AR55" s="208"/>
      <c r="AS55" s="208"/>
      <c r="AT55" s="337"/>
      <c r="AU55" s="219" t="s">
        <v>718</v>
      </c>
      <c r="AV55" s="219"/>
      <c r="AW55" s="219"/>
      <c r="AX55" s="221"/>
      <c r="AY55">
        <f t="shared" si="2"/>
        <v>1</v>
      </c>
    </row>
    <row r="56" spans="1:51" ht="23.25" customHeight="1" x14ac:dyDescent="0.15">
      <c r="A56" s="228" t="s">
        <v>377</v>
      </c>
      <c r="B56" s="229"/>
      <c r="C56" s="229"/>
      <c r="D56" s="229"/>
      <c r="E56" s="229"/>
      <c r="F56" s="230"/>
      <c r="G56" s="234" t="s">
        <v>735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387</v>
      </c>
      <c r="AF58" s="247"/>
      <c r="AG58" s="247"/>
      <c r="AH58" s="247"/>
      <c r="AI58" s="247" t="s">
        <v>409</v>
      </c>
      <c r="AJ58" s="247"/>
      <c r="AK58" s="247"/>
      <c r="AL58" s="247"/>
      <c r="AM58" s="247" t="s">
        <v>506</v>
      </c>
      <c r="AN58" s="247"/>
      <c r="AO58" s="247"/>
      <c r="AP58" s="247"/>
      <c r="AQ58" s="154" t="s">
        <v>232</v>
      </c>
      <c r="AR58" s="155"/>
      <c r="AS58" s="155"/>
      <c r="AT58" s="156"/>
      <c r="AU58" s="941" t="s">
        <v>134</v>
      </c>
      <c r="AV58" s="941"/>
      <c r="AW58" s="941"/>
      <c r="AX58" s="942"/>
      <c r="AY58">
        <f>COUNTA($G$60)</f>
        <v>1</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t="s">
        <v>718</v>
      </c>
      <c r="AR59" s="201"/>
      <c r="AS59" s="136" t="s">
        <v>233</v>
      </c>
      <c r="AT59" s="137"/>
      <c r="AU59" s="200">
        <v>4</v>
      </c>
      <c r="AV59" s="200"/>
      <c r="AW59" s="401" t="s">
        <v>179</v>
      </c>
      <c r="AX59" s="402"/>
      <c r="AY59">
        <f t="shared" ref="AY59:AY64" si="3">$AY$58</f>
        <v>1</v>
      </c>
    </row>
    <row r="60" spans="1:51" ht="23.25" customHeight="1" x14ac:dyDescent="0.15">
      <c r="A60" s="406"/>
      <c r="B60" s="404"/>
      <c r="C60" s="404"/>
      <c r="D60" s="404"/>
      <c r="E60" s="404"/>
      <c r="F60" s="405"/>
      <c r="G60" s="572" t="s">
        <v>736</v>
      </c>
      <c r="H60" s="573"/>
      <c r="I60" s="573"/>
      <c r="J60" s="573"/>
      <c r="K60" s="573"/>
      <c r="L60" s="573"/>
      <c r="M60" s="573"/>
      <c r="N60" s="573"/>
      <c r="O60" s="574"/>
      <c r="P60" s="108" t="s">
        <v>737</v>
      </c>
      <c r="Q60" s="108"/>
      <c r="R60" s="108"/>
      <c r="S60" s="108"/>
      <c r="T60" s="108"/>
      <c r="U60" s="108"/>
      <c r="V60" s="108"/>
      <c r="W60" s="108"/>
      <c r="X60" s="109"/>
      <c r="Y60" s="479" t="s">
        <v>12</v>
      </c>
      <c r="Z60" s="539"/>
      <c r="AA60" s="540"/>
      <c r="AB60" s="469" t="s">
        <v>368</v>
      </c>
      <c r="AC60" s="469"/>
      <c r="AD60" s="469"/>
      <c r="AE60" s="218" t="s">
        <v>718</v>
      </c>
      <c r="AF60" s="219"/>
      <c r="AG60" s="219"/>
      <c r="AH60" s="219"/>
      <c r="AI60" s="218" t="s">
        <v>718</v>
      </c>
      <c r="AJ60" s="219"/>
      <c r="AK60" s="219"/>
      <c r="AL60" s="219"/>
      <c r="AM60" s="218" t="s">
        <v>760</v>
      </c>
      <c r="AN60" s="219"/>
      <c r="AO60" s="219"/>
      <c r="AP60" s="219"/>
      <c r="AQ60" s="336" t="s">
        <v>718</v>
      </c>
      <c r="AR60" s="208"/>
      <c r="AS60" s="208"/>
      <c r="AT60" s="337"/>
      <c r="AU60" s="219" t="s">
        <v>718</v>
      </c>
      <c r="AV60" s="219"/>
      <c r="AW60" s="219"/>
      <c r="AX60" s="221"/>
      <c r="AY60">
        <f t="shared" si="3"/>
        <v>1</v>
      </c>
    </row>
    <row r="61" spans="1:51" ht="23.25"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t="s">
        <v>368</v>
      </c>
      <c r="AC61" s="531"/>
      <c r="AD61" s="531"/>
      <c r="AE61" s="218" t="s">
        <v>718</v>
      </c>
      <c r="AF61" s="219"/>
      <c r="AG61" s="219"/>
      <c r="AH61" s="219"/>
      <c r="AI61" s="218" t="s">
        <v>718</v>
      </c>
      <c r="AJ61" s="219"/>
      <c r="AK61" s="219"/>
      <c r="AL61" s="219"/>
      <c r="AM61" s="218" t="s">
        <v>760</v>
      </c>
      <c r="AN61" s="219"/>
      <c r="AO61" s="219"/>
      <c r="AP61" s="219"/>
      <c r="AQ61" s="336" t="s">
        <v>718</v>
      </c>
      <c r="AR61" s="208"/>
      <c r="AS61" s="208"/>
      <c r="AT61" s="337"/>
      <c r="AU61" s="219">
        <v>25</v>
      </c>
      <c r="AV61" s="219"/>
      <c r="AW61" s="219"/>
      <c r="AX61" s="221"/>
      <c r="AY61">
        <f t="shared" si="3"/>
        <v>1</v>
      </c>
    </row>
    <row r="62" spans="1:51" ht="23.25"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t="s">
        <v>718</v>
      </c>
      <c r="AF62" s="219"/>
      <c r="AG62" s="219"/>
      <c r="AH62" s="219"/>
      <c r="AI62" s="218" t="s">
        <v>718</v>
      </c>
      <c r="AJ62" s="219"/>
      <c r="AK62" s="219"/>
      <c r="AL62" s="219"/>
      <c r="AM62" s="218" t="s">
        <v>760</v>
      </c>
      <c r="AN62" s="219"/>
      <c r="AO62" s="219"/>
      <c r="AP62" s="219"/>
      <c r="AQ62" s="336" t="s">
        <v>718</v>
      </c>
      <c r="AR62" s="208"/>
      <c r="AS62" s="208"/>
      <c r="AT62" s="337"/>
      <c r="AU62" s="219" t="s">
        <v>718</v>
      </c>
      <c r="AV62" s="219"/>
      <c r="AW62" s="219"/>
      <c r="AX62" s="221"/>
      <c r="AY62">
        <f t="shared" si="3"/>
        <v>1</v>
      </c>
    </row>
    <row r="63" spans="1:51" ht="23.25" customHeight="1" x14ac:dyDescent="0.15">
      <c r="A63" s="228" t="s">
        <v>377</v>
      </c>
      <c r="B63" s="229"/>
      <c r="C63" s="229"/>
      <c r="D63" s="229"/>
      <c r="E63" s="229"/>
      <c r="F63" s="230"/>
      <c r="G63" s="234" t="s">
        <v>738</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1</v>
      </c>
    </row>
    <row r="65" spans="1:51" ht="18.75" hidden="1" customHeight="1" x14ac:dyDescent="0.15">
      <c r="A65" s="490" t="s">
        <v>348</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343</v>
      </c>
      <c r="X65" s="496"/>
      <c r="Y65" s="499"/>
      <c r="Z65" s="499"/>
      <c r="AA65" s="500"/>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3" t="s">
        <v>353</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4" t="s">
        <v>348</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$AY$73</f>
        <v>0</v>
      </c>
    </row>
    <row r="78" spans="1:51" ht="69.75" hidden="1" customHeight="1" x14ac:dyDescent="0.15">
      <c r="A78" s="329" t="s">
        <v>380</v>
      </c>
      <c r="B78" s="330"/>
      <c r="C78" s="330"/>
      <c r="D78" s="330"/>
      <c r="E78" s="327" t="s">
        <v>326</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$AY$73</f>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84"/>
      <c r="AY79">
        <f>COUNTIF($AR$79,"☑")</f>
        <v>0</v>
      </c>
    </row>
    <row r="80" spans="1:51" ht="18.75" hidden="1" customHeight="1" x14ac:dyDescent="0.15">
      <c r="A80" s="868"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5">$AY$80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5"/>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5"/>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387</v>
      </c>
      <c r="AF85" s="247"/>
      <c r="AG85" s="247"/>
      <c r="AH85" s="247"/>
      <c r="AI85" s="247" t="s">
        <v>409</v>
      </c>
      <c r="AJ85" s="247"/>
      <c r="AK85" s="247"/>
      <c r="AL85" s="247"/>
      <c r="AM85" s="247" t="s">
        <v>506</v>
      </c>
      <c r="AN85" s="247"/>
      <c r="AO85" s="247"/>
      <c r="AP85" s="247"/>
      <c r="AQ85" s="158" t="s">
        <v>232</v>
      </c>
      <c r="AR85" s="133"/>
      <c r="AS85" s="133"/>
      <c r="AT85" s="134"/>
      <c r="AU85" s="541" t="s">
        <v>134</v>
      </c>
      <c r="AV85" s="541"/>
      <c r="AW85" s="541"/>
      <c r="AX85" s="542"/>
      <c r="AY85">
        <f t="shared" si="5"/>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5"/>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387</v>
      </c>
      <c r="AF90" s="247"/>
      <c r="AG90" s="247"/>
      <c r="AH90" s="247"/>
      <c r="AI90" s="247" t="s">
        <v>409</v>
      </c>
      <c r="AJ90" s="247"/>
      <c r="AK90" s="247"/>
      <c r="AL90" s="247"/>
      <c r="AM90" s="247" t="s">
        <v>506</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387</v>
      </c>
      <c r="AF95" s="247"/>
      <c r="AG95" s="247"/>
      <c r="AH95" s="247"/>
      <c r="AI95" s="247" t="s">
        <v>409</v>
      </c>
      <c r="AJ95" s="247"/>
      <c r="AK95" s="247"/>
      <c r="AL95" s="247"/>
      <c r="AM95" s="247" t="s">
        <v>506</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$AY$95</f>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387</v>
      </c>
      <c r="AF100" s="548"/>
      <c r="AG100" s="548"/>
      <c r="AH100" s="549"/>
      <c r="AI100" s="547" t="s">
        <v>409</v>
      </c>
      <c r="AJ100" s="548"/>
      <c r="AK100" s="548"/>
      <c r="AL100" s="549"/>
      <c r="AM100" s="547" t="s">
        <v>506</v>
      </c>
      <c r="AN100" s="548"/>
      <c r="AO100" s="548"/>
      <c r="AP100" s="549"/>
      <c r="AQ100" s="317" t="s">
        <v>414</v>
      </c>
      <c r="AR100" s="318"/>
      <c r="AS100" s="318"/>
      <c r="AT100" s="319"/>
      <c r="AU100" s="317" t="s">
        <v>538</v>
      </c>
      <c r="AV100" s="318"/>
      <c r="AW100" s="318"/>
      <c r="AX100" s="320"/>
    </row>
    <row r="101" spans="1:60" ht="23.25" customHeight="1" x14ac:dyDescent="0.15">
      <c r="A101" s="427"/>
      <c r="B101" s="428"/>
      <c r="C101" s="428"/>
      <c r="D101" s="428"/>
      <c r="E101" s="428"/>
      <c r="F101" s="429"/>
      <c r="G101" s="108" t="s">
        <v>739</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726</v>
      </c>
      <c r="AC101" s="469"/>
      <c r="AD101" s="469"/>
      <c r="AE101" s="282">
        <v>76</v>
      </c>
      <c r="AF101" s="282"/>
      <c r="AG101" s="282"/>
      <c r="AH101" s="282"/>
      <c r="AI101" s="282">
        <v>76</v>
      </c>
      <c r="AJ101" s="282"/>
      <c r="AK101" s="282"/>
      <c r="AL101" s="282"/>
      <c r="AM101" s="282">
        <v>76</v>
      </c>
      <c r="AN101" s="282"/>
      <c r="AO101" s="282"/>
      <c r="AP101" s="282"/>
      <c r="AQ101" s="282"/>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726</v>
      </c>
      <c r="AC102" s="469"/>
      <c r="AD102" s="469"/>
      <c r="AE102" s="282">
        <v>75</v>
      </c>
      <c r="AF102" s="282"/>
      <c r="AG102" s="282"/>
      <c r="AH102" s="282"/>
      <c r="AI102" s="282">
        <v>77</v>
      </c>
      <c r="AJ102" s="282"/>
      <c r="AK102" s="282"/>
      <c r="AL102" s="282"/>
      <c r="AM102" s="282">
        <v>76</v>
      </c>
      <c r="AN102" s="282"/>
      <c r="AO102" s="282"/>
      <c r="AP102" s="282"/>
      <c r="AQ102" s="282">
        <v>76</v>
      </c>
      <c r="AR102" s="282"/>
      <c r="AS102" s="282"/>
      <c r="AT102" s="282"/>
      <c r="AU102" s="225"/>
      <c r="AV102" s="226"/>
      <c r="AW102" s="226"/>
      <c r="AX102" s="321"/>
    </row>
    <row r="103" spans="1:60" ht="31.5"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27"/>
      <c r="B104" s="428"/>
      <c r="C104" s="428"/>
      <c r="D104" s="428"/>
      <c r="E104" s="428"/>
      <c r="F104" s="429"/>
      <c r="G104" s="108" t="s">
        <v>740</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726</v>
      </c>
      <c r="AC104" s="554"/>
      <c r="AD104" s="555"/>
      <c r="AE104" s="282" t="s">
        <v>718</v>
      </c>
      <c r="AF104" s="282"/>
      <c r="AG104" s="282"/>
      <c r="AH104" s="282"/>
      <c r="AI104" s="282">
        <v>140</v>
      </c>
      <c r="AJ104" s="282"/>
      <c r="AK104" s="282"/>
      <c r="AL104" s="282"/>
      <c r="AM104" s="282">
        <v>173</v>
      </c>
      <c r="AN104" s="282"/>
      <c r="AO104" s="282"/>
      <c r="AP104" s="282"/>
      <c r="AQ104" s="282"/>
      <c r="AR104" s="282"/>
      <c r="AS104" s="282"/>
      <c r="AT104" s="282"/>
      <c r="AU104" s="282"/>
      <c r="AV104" s="282"/>
      <c r="AW104" s="282"/>
      <c r="AX104" s="283"/>
      <c r="AY104">
        <f>$AY$103</f>
        <v>1</v>
      </c>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726</v>
      </c>
      <c r="AC105" s="477"/>
      <c r="AD105" s="478"/>
      <c r="AE105" s="282" t="s">
        <v>718</v>
      </c>
      <c r="AF105" s="282"/>
      <c r="AG105" s="282"/>
      <c r="AH105" s="282"/>
      <c r="AI105" s="282">
        <v>471</v>
      </c>
      <c r="AJ105" s="282"/>
      <c r="AK105" s="282"/>
      <c r="AL105" s="282"/>
      <c r="AM105" s="282">
        <v>471</v>
      </c>
      <c r="AN105" s="282"/>
      <c r="AO105" s="282"/>
      <c r="AP105" s="282"/>
      <c r="AQ105" s="282">
        <v>471</v>
      </c>
      <c r="AR105" s="282"/>
      <c r="AS105" s="282"/>
      <c r="AT105" s="282"/>
      <c r="AU105" s="282"/>
      <c r="AV105" s="282"/>
      <c r="AW105" s="282"/>
      <c r="AX105" s="283"/>
      <c r="AY105">
        <f>$AY$103</f>
        <v>1</v>
      </c>
    </row>
    <row r="106" spans="1:60" ht="31.5"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1</v>
      </c>
    </row>
    <row r="107" spans="1:60" ht="23.25" customHeight="1" x14ac:dyDescent="0.15">
      <c r="A107" s="427"/>
      <c r="B107" s="428"/>
      <c r="C107" s="428"/>
      <c r="D107" s="428"/>
      <c r="E107" s="428"/>
      <c r="F107" s="429"/>
      <c r="G107" s="108" t="s">
        <v>741</v>
      </c>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t="s">
        <v>726</v>
      </c>
      <c r="AC107" s="554"/>
      <c r="AD107" s="555"/>
      <c r="AE107" s="282" t="s">
        <v>718</v>
      </c>
      <c r="AF107" s="282"/>
      <c r="AG107" s="282"/>
      <c r="AH107" s="282"/>
      <c r="AI107" s="282">
        <v>0</v>
      </c>
      <c r="AJ107" s="282"/>
      <c r="AK107" s="282"/>
      <c r="AL107" s="282"/>
      <c r="AM107" s="282">
        <v>14</v>
      </c>
      <c r="AN107" s="282"/>
      <c r="AO107" s="282"/>
      <c r="AP107" s="282"/>
      <c r="AQ107" s="282"/>
      <c r="AR107" s="282"/>
      <c r="AS107" s="282"/>
      <c r="AT107" s="282"/>
      <c r="AU107" s="282"/>
      <c r="AV107" s="282"/>
      <c r="AW107" s="282"/>
      <c r="AX107" s="283"/>
      <c r="AY107">
        <f>$AY$106</f>
        <v>1</v>
      </c>
    </row>
    <row r="108" spans="1:60" ht="23.25"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t="s">
        <v>726</v>
      </c>
      <c r="AC108" s="477"/>
      <c r="AD108" s="478"/>
      <c r="AE108" s="282" t="s">
        <v>718</v>
      </c>
      <c r="AF108" s="282"/>
      <c r="AG108" s="282"/>
      <c r="AH108" s="282"/>
      <c r="AI108" s="282">
        <v>2</v>
      </c>
      <c r="AJ108" s="282"/>
      <c r="AK108" s="282"/>
      <c r="AL108" s="282"/>
      <c r="AM108" s="282">
        <v>12</v>
      </c>
      <c r="AN108" s="282"/>
      <c r="AO108" s="282"/>
      <c r="AP108" s="282"/>
      <c r="AQ108" s="282">
        <v>14</v>
      </c>
      <c r="AR108" s="282"/>
      <c r="AS108" s="282"/>
      <c r="AT108" s="282"/>
      <c r="AU108" s="282"/>
      <c r="AV108" s="282"/>
      <c r="AW108" s="282"/>
      <c r="AX108" s="283"/>
      <c r="AY108">
        <f>$AY$106</f>
        <v>1</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387</v>
      </c>
      <c r="AF115" s="247"/>
      <c r="AG115" s="247"/>
      <c r="AH115" s="247"/>
      <c r="AI115" s="247" t="s">
        <v>409</v>
      </c>
      <c r="AJ115" s="247"/>
      <c r="AK115" s="247"/>
      <c r="AL115" s="247"/>
      <c r="AM115" s="247" t="s">
        <v>506</v>
      </c>
      <c r="AN115" s="247"/>
      <c r="AO115" s="247"/>
      <c r="AP115" s="247"/>
      <c r="AQ115" s="598" t="s">
        <v>539</v>
      </c>
      <c r="AR115" s="599"/>
      <c r="AS115" s="599"/>
      <c r="AT115" s="599"/>
      <c r="AU115" s="599"/>
      <c r="AV115" s="599"/>
      <c r="AW115" s="599"/>
      <c r="AX115" s="600"/>
    </row>
    <row r="116" spans="1:51" ht="23.25" customHeight="1" x14ac:dyDescent="0.15">
      <c r="A116" s="444"/>
      <c r="B116" s="445"/>
      <c r="C116" s="445"/>
      <c r="D116" s="445"/>
      <c r="E116" s="445"/>
      <c r="F116" s="446"/>
      <c r="G116" s="396" t="s">
        <v>742</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743</v>
      </c>
      <c r="AC116" s="471"/>
      <c r="AD116" s="472"/>
      <c r="AE116" s="282">
        <v>0.8</v>
      </c>
      <c r="AF116" s="282"/>
      <c r="AG116" s="282"/>
      <c r="AH116" s="282"/>
      <c r="AI116" s="282">
        <v>0.7</v>
      </c>
      <c r="AJ116" s="282"/>
      <c r="AK116" s="282"/>
      <c r="AL116" s="282"/>
      <c r="AM116" s="282">
        <v>1.5</v>
      </c>
      <c r="AN116" s="282"/>
      <c r="AO116" s="282"/>
      <c r="AP116" s="282"/>
      <c r="AQ116" s="218">
        <v>1.5</v>
      </c>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744</v>
      </c>
      <c r="AC117" s="481"/>
      <c r="AD117" s="482"/>
      <c r="AE117" s="559" t="s">
        <v>745</v>
      </c>
      <c r="AF117" s="559"/>
      <c r="AG117" s="559"/>
      <c r="AH117" s="559"/>
      <c r="AI117" s="559" t="s">
        <v>746</v>
      </c>
      <c r="AJ117" s="559"/>
      <c r="AK117" s="559"/>
      <c r="AL117" s="559"/>
      <c r="AM117" s="559" t="s">
        <v>818</v>
      </c>
      <c r="AN117" s="559"/>
      <c r="AO117" s="559"/>
      <c r="AP117" s="559"/>
      <c r="AQ117" s="559" t="s">
        <v>820</v>
      </c>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387</v>
      </c>
      <c r="AF118" s="247"/>
      <c r="AG118" s="247"/>
      <c r="AH118" s="247"/>
      <c r="AI118" s="247" t="s">
        <v>409</v>
      </c>
      <c r="AJ118" s="247"/>
      <c r="AK118" s="247"/>
      <c r="AL118" s="247"/>
      <c r="AM118" s="247" t="s">
        <v>506</v>
      </c>
      <c r="AN118" s="247"/>
      <c r="AO118" s="247"/>
      <c r="AP118" s="247"/>
      <c r="AQ118" s="598" t="s">
        <v>539</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747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743</v>
      </c>
      <c r="AC119" s="471"/>
      <c r="AD119" s="472"/>
      <c r="AE119" s="282" t="s">
        <v>718</v>
      </c>
      <c r="AF119" s="282"/>
      <c r="AG119" s="282"/>
      <c r="AH119" s="282"/>
      <c r="AI119" s="282">
        <v>0.7</v>
      </c>
      <c r="AJ119" s="282"/>
      <c r="AK119" s="282"/>
      <c r="AL119" s="282"/>
      <c r="AM119" s="282">
        <v>0.7</v>
      </c>
      <c r="AN119" s="282"/>
      <c r="AO119" s="282"/>
      <c r="AP119" s="282"/>
      <c r="AQ119" s="282">
        <v>0.7</v>
      </c>
      <c r="AR119" s="282"/>
      <c r="AS119" s="282"/>
      <c r="AT119" s="282"/>
      <c r="AU119" s="282"/>
      <c r="AV119" s="282"/>
      <c r="AW119" s="282"/>
      <c r="AX119" s="283"/>
      <c r="AY119">
        <f>$AY$118</f>
        <v>1</v>
      </c>
    </row>
    <row r="120" spans="1:51" ht="46.5"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744</v>
      </c>
      <c r="AC120" s="481"/>
      <c r="AD120" s="482"/>
      <c r="AE120" s="559" t="s">
        <v>718</v>
      </c>
      <c r="AF120" s="559"/>
      <c r="AG120" s="559"/>
      <c r="AH120" s="559"/>
      <c r="AI120" s="559" t="s">
        <v>748</v>
      </c>
      <c r="AJ120" s="559"/>
      <c r="AK120" s="559"/>
      <c r="AL120" s="559"/>
      <c r="AM120" s="559" t="s">
        <v>819</v>
      </c>
      <c r="AN120" s="559"/>
      <c r="AO120" s="559"/>
      <c r="AP120" s="559"/>
      <c r="AQ120" s="559" t="s">
        <v>821</v>
      </c>
      <c r="AR120" s="559"/>
      <c r="AS120" s="559"/>
      <c r="AT120" s="559"/>
      <c r="AU120" s="559"/>
      <c r="AV120" s="559"/>
      <c r="AW120" s="559"/>
      <c r="AX120" s="560"/>
      <c r="AY120">
        <f>$AY$118</f>
        <v>1</v>
      </c>
    </row>
    <row r="121" spans="1:51" ht="23.25"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387</v>
      </c>
      <c r="AF121" s="247"/>
      <c r="AG121" s="247"/>
      <c r="AH121" s="247"/>
      <c r="AI121" s="247" t="s">
        <v>409</v>
      </c>
      <c r="AJ121" s="247"/>
      <c r="AK121" s="247"/>
      <c r="AL121" s="247"/>
      <c r="AM121" s="247" t="s">
        <v>506</v>
      </c>
      <c r="AN121" s="247"/>
      <c r="AO121" s="247"/>
      <c r="AP121" s="247"/>
      <c r="AQ121" s="598" t="s">
        <v>539</v>
      </c>
      <c r="AR121" s="599"/>
      <c r="AS121" s="599"/>
      <c r="AT121" s="599"/>
      <c r="AU121" s="599"/>
      <c r="AV121" s="599"/>
      <c r="AW121" s="599"/>
      <c r="AX121" s="600"/>
      <c r="AY121" s="92">
        <f>IF(SUBSTITUTE(SUBSTITUTE($G$122,"／",""),"　","")="",0,1)</f>
        <v>1</v>
      </c>
    </row>
    <row r="122" spans="1:51" ht="23.25" customHeight="1" x14ac:dyDescent="0.15">
      <c r="A122" s="444"/>
      <c r="B122" s="445"/>
      <c r="C122" s="445"/>
      <c r="D122" s="445"/>
      <c r="E122" s="445"/>
      <c r="F122" s="446"/>
      <c r="G122" s="396" t="s">
        <v>749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t="s">
        <v>743</v>
      </c>
      <c r="AC122" s="471"/>
      <c r="AD122" s="472"/>
      <c r="AE122" s="282" t="s">
        <v>718</v>
      </c>
      <c r="AF122" s="282"/>
      <c r="AG122" s="282"/>
      <c r="AH122" s="282"/>
      <c r="AI122" s="282" t="s">
        <v>718</v>
      </c>
      <c r="AJ122" s="282"/>
      <c r="AK122" s="282"/>
      <c r="AL122" s="282"/>
      <c r="AM122" s="282">
        <v>4.7</v>
      </c>
      <c r="AN122" s="282"/>
      <c r="AO122" s="282"/>
      <c r="AP122" s="282"/>
      <c r="AQ122" s="282">
        <v>4.7</v>
      </c>
      <c r="AR122" s="282"/>
      <c r="AS122" s="282"/>
      <c r="AT122" s="282"/>
      <c r="AU122" s="282"/>
      <c r="AV122" s="282"/>
      <c r="AW122" s="282"/>
      <c r="AX122" s="283"/>
      <c r="AY122">
        <f>$AY$121</f>
        <v>1</v>
      </c>
    </row>
    <row r="123" spans="1:51" ht="46.5" customHeight="1" thickBot="1" x14ac:dyDescent="0.2">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744</v>
      </c>
      <c r="AC123" s="481"/>
      <c r="AD123" s="482"/>
      <c r="AE123" s="559" t="s">
        <v>718</v>
      </c>
      <c r="AF123" s="559"/>
      <c r="AG123" s="559"/>
      <c r="AH123" s="559"/>
      <c r="AI123" s="559" t="s">
        <v>718</v>
      </c>
      <c r="AJ123" s="559"/>
      <c r="AK123" s="559"/>
      <c r="AL123" s="559"/>
      <c r="AM123" s="559" t="s">
        <v>801</v>
      </c>
      <c r="AN123" s="559"/>
      <c r="AO123" s="559"/>
      <c r="AP123" s="559"/>
      <c r="AQ123" s="559" t="s">
        <v>800</v>
      </c>
      <c r="AR123" s="559"/>
      <c r="AS123" s="559"/>
      <c r="AT123" s="559"/>
      <c r="AU123" s="559"/>
      <c r="AV123" s="559"/>
      <c r="AW123" s="559"/>
      <c r="AX123" s="560"/>
      <c r="AY123">
        <f>$AY$121</f>
        <v>1</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387</v>
      </c>
      <c r="AF124" s="247"/>
      <c r="AG124" s="247"/>
      <c r="AH124" s="247"/>
      <c r="AI124" s="247" t="s">
        <v>409</v>
      </c>
      <c r="AJ124" s="247"/>
      <c r="AK124" s="247"/>
      <c r="AL124" s="247"/>
      <c r="AM124" s="247" t="s">
        <v>506</v>
      </c>
      <c r="AN124" s="247"/>
      <c r="AO124" s="247"/>
      <c r="AP124" s="247"/>
      <c r="AQ124" s="598" t="s">
        <v>539</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357</v>
      </c>
      <c r="H125" s="396"/>
      <c r="I125" s="396"/>
      <c r="J125" s="396"/>
      <c r="K125" s="396"/>
      <c r="L125" s="396"/>
      <c r="M125" s="396"/>
      <c r="N125" s="396"/>
      <c r="O125" s="396"/>
      <c r="P125" s="396"/>
      <c r="Q125" s="396"/>
      <c r="R125" s="396"/>
      <c r="S125" s="396"/>
      <c r="T125" s="396"/>
      <c r="U125" s="396"/>
      <c r="V125" s="396"/>
      <c r="W125" s="396"/>
      <c r="X125" s="946"/>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7"/>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43"/>
      <c r="Z127" s="944"/>
      <c r="AA127" s="945"/>
      <c r="AB127" s="416" t="s">
        <v>11</v>
      </c>
      <c r="AC127" s="417"/>
      <c r="AD127" s="418"/>
      <c r="AE127" s="247" t="s">
        <v>387</v>
      </c>
      <c r="AF127" s="247"/>
      <c r="AG127" s="247"/>
      <c r="AH127" s="247"/>
      <c r="AI127" s="247" t="s">
        <v>409</v>
      </c>
      <c r="AJ127" s="247"/>
      <c r="AK127" s="247"/>
      <c r="AL127" s="247"/>
      <c r="AM127" s="247" t="s">
        <v>506</v>
      </c>
      <c r="AN127" s="247"/>
      <c r="AO127" s="247"/>
      <c r="AP127" s="247"/>
      <c r="AQ127" s="598" t="s">
        <v>539</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357</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36" customHeight="1" x14ac:dyDescent="0.15">
      <c r="A130" s="189" t="s">
        <v>402</v>
      </c>
      <c r="B130" s="186"/>
      <c r="C130" s="185" t="s">
        <v>236</v>
      </c>
      <c r="D130" s="186"/>
      <c r="E130" s="170" t="s">
        <v>265</v>
      </c>
      <c r="F130" s="171"/>
      <c r="G130" s="172" t="s">
        <v>750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 customHeight="1" x14ac:dyDescent="0.15">
      <c r="A131" s="190"/>
      <c r="B131" s="187"/>
      <c r="C131" s="181"/>
      <c r="D131" s="187"/>
      <c r="E131" s="175" t="s">
        <v>264</v>
      </c>
      <c r="F131" s="176"/>
      <c r="G131" s="113" t="s">
        <v>751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6"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$AY$132</f>
        <v>1</v>
      </c>
    </row>
    <row r="135" spans="1:51" ht="36"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48"/>
      <c r="E430" s="175" t="s">
        <v>396</v>
      </c>
      <c r="F430" s="902"/>
      <c r="G430" s="903" t="s">
        <v>252</v>
      </c>
      <c r="H430" s="126"/>
      <c r="I430" s="126"/>
      <c r="J430" s="904" t="s">
        <v>718</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$AY$456</f>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35.2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759</v>
      </c>
      <c r="AE702" s="342"/>
      <c r="AF702" s="342"/>
      <c r="AG702" s="388" t="s">
        <v>802</v>
      </c>
      <c r="AH702" s="389"/>
      <c r="AI702" s="389"/>
      <c r="AJ702" s="389"/>
      <c r="AK702" s="389"/>
      <c r="AL702" s="389"/>
      <c r="AM702" s="389"/>
      <c r="AN702" s="389"/>
      <c r="AO702" s="389"/>
      <c r="AP702" s="389"/>
      <c r="AQ702" s="389"/>
      <c r="AR702" s="389"/>
      <c r="AS702" s="389"/>
      <c r="AT702" s="389"/>
      <c r="AU702" s="389"/>
      <c r="AV702" s="389"/>
      <c r="AW702" s="389"/>
      <c r="AX702" s="390"/>
    </row>
    <row r="703" spans="1:51" ht="35.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759</v>
      </c>
      <c r="AE703" s="323"/>
      <c r="AF703" s="323"/>
      <c r="AG703" s="104" t="s">
        <v>803</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759</v>
      </c>
      <c r="AE704" s="790"/>
      <c r="AF704" s="790"/>
      <c r="AG704" s="168" t="s">
        <v>804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805</v>
      </c>
      <c r="AE705" s="722"/>
      <c r="AF705" s="722"/>
      <c r="AG705" s="128" t="s">
        <v>806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378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807</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808</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759</v>
      </c>
      <c r="AE708" s="612"/>
      <c r="AF708" s="612"/>
      <c r="AG708" s="749" t="s">
        <v>809</v>
      </c>
      <c r="AH708" s="750"/>
      <c r="AI708" s="750"/>
      <c r="AJ708" s="750"/>
      <c r="AK708" s="750"/>
      <c r="AL708" s="750"/>
      <c r="AM708" s="750"/>
      <c r="AN708" s="750"/>
      <c r="AO708" s="750"/>
      <c r="AP708" s="750"/>
      <c r="AQ708" s="750"/>
      <c r="AR708" s="750"/>
      <c r="AS708" s="750"/>
      <c r="AT708" s="750"/>
      <c r="AU708" s="750"/>
      <c r="AV708" s="750"/>
      <c r="AW708" s="750"/>
      <c r="AX708" s="751"/>
    </row>
    <row r="709" spans="1:50" ht="34.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759</v>
      </c>
      <c r="AE709" s="323"/>
      <c r="AF709" s="323"/>
      <c r="AG709" s="104" t="s">
        <v>810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805</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759</v>
      </c>
      <c r="AE711" s="323"/>
      <c r="AF711" s="323"/>
      <c r="AG711" s="104" t="s">
        <v>811</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9"/>
      <c r="B712" s="651"/>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759</v>
      </c>
      <c r="AE712" s="790"/>
      <c r="AF712" s="790"/>
      <c r="AG712" s="814" t="s">
        <v>812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64" t="s">
        <v>345</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805</v>
      </c>
      <c r="AE713" s="323"/>
      <c r="AF713" s="670"/>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805</v>
      </c>
      <c r="AE714" s="812"/>
      <c r="AF714" s="813"/>
      <c r="AG714" s="743" t="s">
        <v>403</v>
      </c>
      <c r="AH714" s="744"/>
      <c r="AI714" s="744"/>
      <c r="AJ714" s="744"/>
      <c r="AK714" s="744"/>
      <c r="AL714" s="744"/>
      <c r="AM714" s="744"/>
      <c r="AN714" s="744"/>
      <c r="AO714" s="744"/>
      <c r="AP714" s="744"/>
      <c r="AQ714" s="744"/>
      <c r="AR714" s="744"/>
      <c r="AS714" s="744"/>
      <c r="AT714" s="744"/>
      <c r="AU714" s="744"/>
      <c r="AV714" s="744"/>
      <c r="AW714" s="744"/>
      <c r="AX714" s="745"/>
    </row>
    <row r="715" spans="1:50" ht="47.25" customHeight="1" x14ac:dyDescent="0.15">
      <c r="A715" s="647"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759</v>
      </c>
      <c r="AE715" s="612"/>
      <c r="AF715" s="663"/>
      <c r="AG715" s="749" t="s">
        <v>813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805</v>
      </c>
      <c r="AE716" s="634"/>
      <c r="AF716" s="634"/>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59.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759</v>
      </c>
      <c r="AE717" s="323"/>
      <c r="AF717" s="323"/>
      <c r="AG717" s="104" t="s">
        <v>814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805</v>
      </c>
      <c r="AE718" s="323"/>
      <c r="AF718" s="323"/>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8" t="s">
        <v>815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707</v>
      </c>
      <c r="D721" s="294"/>
      <c r="E721" s="294"/>
      <c r="F721" s="295"/>
      <c r="G721" s="284"/>
      <c r="H721" s="285"/>
      <c r="I721" s="77" t="str">
        <f>IF(OR(G721="　", G721=""), "", "-")</f>
        <v/>
      </c>
      <c r="J721" s="288"/>
      <c r="K721" s="288"/>
      <c r="L721" s="77" t="str">
        <f>IF(M721="","","-")</f>
        <v/>
      </c>
      <c r="M721" s="78"/>
      <c r="N721" s="301" t="s">
        <v>752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7" t="s">
        <v>48</v>
      </c>
      <c r="B726" s="806"/>
      <c r="C726" s="819" t="s">
        <v>53</v>
      </c>
      <c r="D726" s="841"/>
      <c r="E726" s="841"/>
      <c r="F726" s="842"/>
      <c r="G726" s="585" t="s">
        <v>816</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59.25" customHeight="1" thickBot="1" x14ac:dyDescent="0.2">
      <c r="A727" s="807"/>
      <c r="B727" s="808"/>
      <c r="C727" s="755" t="s">
        <v>57</v>
      </c>
      <c r="D727" s="756"/>
      <c r="E727" s="756"/>
      <c r="F727" s="757"/>
      <c r="G727" s="583" t="s">
        <v>817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47.25" customHeight="1" thickBot="1" x14ac:dyDescent="0.2">
      <c r="A729" s="641" t="s">
        <v>833</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47.25"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47.2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47.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7" t="s">
        <v>669</v>
      </c>
      <c r="B737" s="211"/>
      <c r="C737" s="211"/>
      <c r="D737" s="212"/>
      <c r="E737" s="971" t="s">
        <v>718</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394</v>
      </c>
      <c r="B738" s="361"/>
      <c r="C738" s="361"/>
      <c r="D738" s="361"/>
      <c r="E738" s="971" t="s">
        <v>718</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393</v>
      </c>
      <c r="B739" s="361"/>
      <c r="C739" s="361"/>
      <c r="D739" s="361"/>
      <c r="E739" s="971" t="s">
        <v>718</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392</v>
      </c>
      <c r="B740" s="361"/>
      <c r="C740" s="361"/>
      <c r="D740" s="361"/>
      <c r="E740" s="971" t="s">
        <v>753</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391</v>
      </c>
      <c r="B741" s="361"/>
      <c r="C741" s="361"/>
      <c r="D741" s="361"/>
      <c r="E741" s="971" t="s">
        <v>754</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390</v>
      </c>
      <c r="B742" s="361"/>
      <c r="C742" s="361"/>
      <c r="D742" s="361"/>
      <c r="E742" s="971" t="s">
        <v>755</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389</v>
      </c>
      <c r="B743" s="361"/>
      <c r="C743" s="361"/>
      <c r="D743" s="361"/>
      <c r="E743" s="971" t="s">
        <v>756</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388</v>
      </c>
      <c r="B744" s="361"/>
      <c r="C744" s="361"/>
      <c r="D744" s="361"/>
      <c r="E744" s="971" t="s">
        <v>757</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387</v>
      </c>
      <c r="B745" s="361"/>
      <c r="C745" s="361"/>
      <c r="D745" s="361"/>
      <c r="E745" s="1008" t="s">
        <v>758</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542</v>
      </c>
      <c r="B746" s="361"/>
      <c r="C746" s="361"/>
      <c r="D746" s="361"/>
      <c r="E746" s="977" t="s">
        <v>707</v>
      </c>
      <c r="F746" s="975"/>
      <c r="G746" s="975"/>
      <c r="H746" s="100" t="str">
        <f>IF(E746="","","-")</f>
        <v>-</v>
      </c>
      <c r="I746" s="975"/>
      <c r="J746" s="975"/>
      <c r="K746" s="100" t="str">
        <f>IF(I746="","","-")</f>
        <v/>
      </c>
      <c r="L746" s="976">
        <v>23</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506</v>
      </c>
      <c r="B747" s="361"/>
      <c r="C747" s="361"/>
      <c r="D747" s="361"/>
      <c r="E747" s="977" t="s">
        <v>707</v>
      </c>
      <c r="F747" s="975"/>
      <c r="G747" s="975"/>
      <c r="H747" s="100" t="str">
        <f>IF(E747="","","-")</f>
        <v>-</v>
      </c>
      <c r="I747" s="975"/>
      <c r="J747" s="975"/>
      <c r="K747" s="100" t="str">
        <f>IF(I747="","","-")</f>
        <v/>
      </c>
      <c r="L747" s="976">
        <v>22</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21" t="s">
        <v>381</v>
      </c>
      <c r="B748" s="622"/>
      <c r="C748" s="622"/>
      <c r="D748" s="622"/>
      <c r="E748" s="622"/>
      <c r="F748" s="623"/>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383</v>
      </c>
      <c r="B787" s="636"/>
      <c r="C787" s="636"/>
      <c r="D787" s="636"/>
      <c r="E787" s="636"/>
      <c r="F787" s="637"/>
      <c r="G787" s="602" t="s">
        <v>794</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761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782</v>
      </c>
      <c r="H789" s="678"/>
      <c r="I789" s="678"/>
      <c r="J789" s="678"/>
      <c r="K789" s="679"/>
      <c r="L789" s="671" t="s">
        <v>795</v>
      </c>
      <c r="M789" s="672"/>
      <c r="N789" s="672"/>
      <c r="O789" s="672"/>
      <c r="P789" s="672"/>
      <c r="Q789" s="672"/>
      <c r="R789" s="672"/>
      <c r="S789" s="672"/>
      <c r="T789" s="672"/>
      <c r="U789" s="672"/>
      <c r="V789" s="672"/>
      <c r="W789" s="672"/>
      <c r="X789" s="673"/>
      <c r="Y789" s="391">
        <v>4</v>
      </c>
      <c r="Z789" s="392"/>
      <c r="AA789" s="392"/>
      <c r="AB789" s="809"/>
      <c r="AC789" s="677" t="s">
        <v>765</v>
      </c>
      <c r="AD789" s="678"/>
      <c r="AE789" s="678"/>
      <c r="AF789" s="678"/>
      <c r="AG789" s="679"/>
      <c r="AH789" s="671" t="s">
        <v>796</v>
      </c>
      <c r="AI789" s="672"/>
      <c r="AJ789" s="672"/>
      <c r="AK789" s="672"/>
      <c r="AL789" s="672"/>
      <c r="AM789" s="672"/>
      <c r="AN789" s="672"/>
      <c r="AO789" s="672"/>
      <c r="AP789" s="672"/>
      <c r="AQ789" s="672"/>
      <c r="AR789" s="672"/>
      <c r="AS789" s="672"/>
      <c r="AT789" s="673"/>
      <c r="AU789" s="391">
        <v>35</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t="s">
        <v>797</v>
      </c>
      <c r="AD790" s="614"/>
      <c r="AE790" s="614"/>
      <c r="AF790" s="614"/>
      <c r="AG790" s="615"/>
      <c r="AH790" s="605" t="s">
        <v>798</v>
      </c>
      <c r="AI790" s="606"/>
      <c r="AJ790" s="606"/>
      <c r="AK790" s="606"/>
      <c r="AL790" s="606"/>
      <c r="AM790" s="606"/>
      <c r="AN790" s="606"/>
      <c r="AO790" s="606"/>
      <c r="AP790" s="606"/>
      <c r="AQ790" s="606"/>
      <c r="AR790" s="606"/>
      <c r="AS790" s="606"/>
      <c r="AT790" s="607"/>
      <c r="AU790" s="608">
        <v>3</v>
      </c>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38</v>
      </c>
      <c r="AV799" s="836"/>
      <c r="AW799" s="836"/>
      <c r="AX799" s="838"/>
    </row>
    <row r="800" spans="1:51" ht="24.75" customHeight="1" x14ac:dyDescent="0.15">
      <c r="A800" s="638"/>
      <c r="B800" s="639"/>
      <c r="C800" s="639"/>
      <c r="D800" s="639"/>
      <c r="E800" s="639"/>
      <c r="F800" s="640"/>
      <c r="G800" s="602" t="s">
        <v>762</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8"/>
      <c r="B802" s="639"/>
      <c r="C802" s="639"/>
      <c r="D802" s="639"/>
      <c r="E802" s="639"/>
      <c r="F802" s="640"/>
      <c r="G802" s="677" t="s">
        <v>763</v>
      </c>
      <c r="H802" s="678"/>
      <c r="I802" s="678"/>
      <c r="J802" s="678"/>
      <c r="K802" s="679"/>
      <c r="L802" s="671" t="s">
        <v>764</v>
      </c>
      <c r="M802" s="672"/>
      <c r="N802" s="672"/>
      <c r="O802" s="672"/>
      <c r="P802" s="672"/>
      <c r="Q802" s="672"/>
      <c r="R802" s="672"/>
      <c r="S802" s="672"/>
      <c r="T802" s="672"/>
      <c r="U802" s="672"/>
      <c r="V802" s="672"/>
      <c r="W802" s="672"/>
      <c r="X802" s="673"/>
      <c r="Y802" s="391">
        <v>1.1000000000000001</v>
      </c>
      <c r="Z802" s="392"/>
      <c r="AA802" s="392"/>
      <c r="AB802" s="809"/>
      <c r="AC802" s="677" t="s">
        <v>822</v>
      </c>
      <c r="AD802" s="678"/>
      <c r="AE802" s="678"/>
      <c r="AF802" s="678"/>
      <c r="AG802" s="679"/>
      <c r="AH802" s="671" t="s">
        <v>823</v>
      </c>
      <c r="AI802" s="672"/>
      <c r="AJ802" s="672"/>
      <c r="AK802" s="672"/>
      <c r="AL802" s="672"/>
      <c r="AM802" s="672"/>
      <c r="AN802" s="672"/>
      <c r="AO802" s="672"/>
      <c r="AP802" s="672"/>
      <c r="AQ802" s="672"/>
      <c r="AR802" s="672"/>
      <c r="AS802" s="672"/>
      <c r="AT802" s="673"/>
      <c r="AU802" s="391">
        <v>0.5</v>
      </c>
      <c r="AV802" s="392"/>
      <c r="AW802" s="392"/>
      <c r="AX802" s="393"/>
      <c r="AY802">
        <f t="shared" ref="AY802:AY812" si="31">$AY$800</f>
        <v>2</v>
      </c>
    </row>
    <row r="803" spans="1:51" ht="24.75" customHeight="1" x14ac:dyDescent="0.15">
      <c r="A803" s="638"/>
      <c r="B803" s="639"/>
      <c r="C803" s="639"/>
      <c r="D803" s="639"/>
      <c r="E803" s="639"/>
      <c r="F803" s="640"/>
      <c r="G803" s="613" t="s">
        <v>765</v>
      </c>
      <c r="H803" s="614"/>
      <c r="I803" s="614"/>
      <c r="J803" s="614"/>
      <c r="K803" s="615"/>
      <c r="L803" s="605" t="s">
        <v>766</v>
      </c>
      <c r="M803" s="606"/>
      <c r="N803" s="606"/>
      <c r="O803" s="606"/>
      <c r="P803" s="606"/>
      <c r="Q803" s="606"/>
      <c r="R803" s="606"/>
      <c r="S803" s="606"/>
      <c r="T803" s="606"/>
      <c r="U803" s="606"/>
      <c r="V803" s="606"/>
      <c r="W803" s="606"/>
      <c r="X803" s="607"/>
      <c r="Y803" s="608">
        <v>0.7</v>
      </c>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31"/>
        <v>2</v>
      </c>
    </row>
    <row r="804" spans="1:51" ht="24.75" customHeight="1" x14ac:dyDescent="0.15">
      <c r="A804" s="638"/>
      <c r="B804" s="639"/>
      <c r="C804" s="639"/>
      <c r="D804" s="639"/>
      <c r="E804" s="639"/>
      <c r="F804" s="640"/>
      <c r="G804" s="613" t="s">
        <v>767</v>
      </c>
      <c r="H804" s="614"/>
      <c r="I804" s="614"/>
      <c r="J804" s="614"/>
      <c r="K804" s="615"/>
      <c r="L804" s="605" t="s">
        <v>768</v>
      </c>
      <c r="M804" s="606"/>
      <c r="N804" s="606"/>
      <c r="O804" s="606"/>
      <c r="P804" s="606"/>
      <c r="Q804" s="606"/>
      <c r="R804" s="606"/>
      <c r="S804" s="606"/>
      <c r="T804" s="606"/>
      <c r="U804" s="606"/>
      <c r="V804" s="606"/>
      <c r="W804" s="606"/>
      <c r="X804" s="607"/>
      <c r="Y804" s="608">
        <v>0.2</v>
      </c>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31"/>
        <v>2</v>
      </c>
    </row>
    <row r="805" spans="1:51" ht="24.75" customHeight="1" x14ac:dyDescent="0.15">
      <c r="A805" s="638"/>
      <c r="B805" s="639"/>
      <c r="C805" s="639"/>
      <c r="D805" s="639"/>
      <c r="E805" s="639"/>
      <c r="F805" s="640"/>
      <c r="G805" s="613" t="s">
        <v>769</v>
      </c>
      <c r="H805" s="614"/>
      <c r="I805" s="614"/>
      <c r="J805" s="614"/>
      <c r="K805" s="615"/>
      <c r="L805" s="605" t="s">
        <v>770</v>
      </c>
      <c r="M805" s="606"/>
      <c r="N805" s="606"/>
      <c r="O805" s="606"/>
      <c r="P805" s="606"/>
      <c r="Q805" s="606"/>
      <c r="R805" s="606"/>
      <c r="S805" s="606"/>
      <c r="T805" s="606"/>
      <c r="U805" s="606"/>
      <c r="V805" s="606"/>
      <c r="W805" s="606"/>
      <c r="X805" s="607"/>
      <c r="Y805" s="608">
        <v>0.2</v>
      </c>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31"/>
        <v>2</v>
      </c>
    </row>
    <row r="806" spans="1:51" ht="24.75" customHeight="1" x14ac:dyDescent="0.15">
      <c r="A806" s="638"/>
      <c r="B806" s="639"/>
      <c r="C806" s="639"/>
      <c r="D806" s="639"/>
      <c r="E806" s="639"/>
      <c r="F806" s="640"/>
      <c r="G806" s="613" t="s">
        <v>771</v>
      </c>
      <c r="H806" s="614"/>
      <c r="I806" s="614"/>
      <c r="J806" s="614"/>
      <c r="K806" s="615"/>
      <c r="L806" s="605" t="s">
        <v>772</v>
      </c>
      <c r="M806" s="606"/>
      <c r="N806" s="606"/>
      <c r="O806" s="606"/>
      <c r="P806" s="606"/>
      <c r="Q806" s="606"/>
      <c r="R806" s="606"/>
      <c r="S806" s="606"/>
      <c r="T806" s="606"/>
      <c r="U806" s="606"/>
      <c r="V806" s="606"/>
      <c r="W806" s="606"/>
      <c r="X806" s="607"/>
      <c r="Y806" s="608">
        <v>0.1</v>
      </c>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31"/>
        <v>2</v>
      </c>
    </row>
    <row r="807" spans="1:51" ht="24.75" customHeight="1" x14ac:dyDescent="0.15">
      <c r="A807" s="638"/>
      <c r="B807" s="639"/>
      <c r="C807" s="639"/>
      <c r="D807" s="639"/>
      <c r="E807" s="639"/>
      <c r="F807" s="640"/>
      <c r="G807" s="613" t="s">
        <v>774</v>
      </c>
      <c r="H807" s="614"/>
      <c r="I807" s="614"/>
      <c r="J807" s="614"/>
      <c r="K807" s="615"/>
      <c r="L807" s="605" t="s">
        <v>775</v>
      </c>
      <c r="M807" s="606"/>
      <c r="N807" s="606"/>
      <c r="O807" s="606"/>
      <c r="P807" s="606"/>
      <c r="Q807" s="606"/>
      <c r="R807" s="606"/>
      <c r="S807" s="606"/>
      <c r="T807" s="606"/>
      <c r="U807" s="606"/>
      <c r="V807" s="606"/>
      <c r="W807" s="606"/>
      <c r="X807" s="607"/>
      <c r="Y807" s="608">
        <v>0.3</v>
      </c>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31"/>
        <v>2</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31"/>
        <v>2</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31"/>
        <v>2</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31"/>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31"/>
        <v>2</v>
      </c>
    </row>
    <row r="812" spans="1:51" ht="24.75" customHeight="1" x14ac:dyDescent="0.15">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2.6</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0.5</v>
      </c>
      <c r="AV812" s="836"/>
      <c r="AW812" s="836"/>
      <c r="AX812" s="838"/>
      <c r="AY812">
        <f t="shared" si="31"/>
        <v>2</v>
      </c>
    </row>
    <row r="813" spans="1:51" ht="30.75" hidden="1" customHeight="1" x14ac:dyDescent="0.15">
      <c r="A813" s="638"/>
      <c r="B813" s="639"/>
      <c r="C813" s="639"/>
      <c r="D813" s="639"/>
      <c r="E813" s="639"/>
      <c r="F813" s="640"/>
      <c r="G813" s="602" t="s">
        <v>773</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32">$AY$813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32"/>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32"/>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32"/>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32"/>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32"/>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32"/>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32"/>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32"/>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32"/>
        <v>0</v>
      </c>
    </row>
    <row r="825" spans="1:51" ht="24.75" hidden="1" customHeight="1" x14ac:dyDescent="0.15">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32"/>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33">$AY$826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33"/>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33"/>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33"/>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33"/>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33"/>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33"/>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33"/>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33"/>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33"/>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33"/>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9">
        <v>1</v>
      </c>
      <c r="B845" s="379">
        <v>1</v>
      </c>
      <c r="C845" s="358" t="s">
        <v>781</v>
      </c>
      <c r="D845" s="343"/>
      <c r="E845" s="343"/>
      <c r="F845" s="343"/>
      <c r="G845" s="343"/>
      <c r="H845" s="343"/>
      <c r="I845" s="343"/>
      <c r="J845" s="344">
        <v>8000020130001</v>
      </c>
      <c r="K845" s="345"/>
      <c r="L845" s="345"/>
      <c r="M845" s="345"/>
      <c r="N845" s="345"/>
      <c r="O845" s="345"/>
      <c r="P845" s="359" t="s">
        <v>782</v>
      </c>
      <c r="Q845" s="346"/>
      <c r="R845" s="346"/>
      <c r="S845" s="346"/>
      <c r="T845" s="346"/>
      <c r="U845" s="346"/>
      <c r="V845" s="346"/>
      <c r="W845" s="346"/>
      <c r="X845" s="346"/>
      <c r="Y845" s="347">
        <v>4</v>
      </c>
      <c r="Z845" s="348"/>
      <c r="AA845" s="348"/>
      <c r="AB845" s="349"/>
      <c r="AC845" s="350" t="s">
        <v>783</v>
      </c>
      <c r="AD845" s="351"/>
      <c r="AE845" s="351"/>
      <c r="AF845" s="351"/>
      <c r="AG845" s="351"/>
      <c r="AH845" s="366" t="s">
        <v>784</v>
      </c>
      <c r="AI845" s="367"/>
      <c r="AJ845" s="367"/>
      <c r="AK845" s="367"/>
      <c r="AL845" s="354" t="s">
        <v>784</v>
      </c>
      <c r="AM845" s="355"/>
      <c r="AN845" s="355"/>
      <c r="AO845" s="356"/>
      <c r="AP845" s="357" t="s">
        <v>776</v>
      </c>
      <c r="AQ845" s="357"/>
      <c r="AR845" s="357"/>
      <c r="AS845" s="357"/>
      <c r="AT845" s="357"/>
      <c r="AU845" s="357"/>
      <c r="AV845" s="357"/>
      <c r="AW845" s="357"/>
      <c r="AX845" s="357"/>
    </row>
    <row r="846" spans="1:51" ht="30" customHeight="1" x14ac:dyDescent="0.15">
      <c r="A846" s="379">
        <v>2</v>
      </c>
      <c r="B846" s="379">
        <v>1</v>
      </c>
      <c r="C846" s="358" t="s">
        <v>785</v>
      </c>
      <c r="D846" s="343"/>
      <c r="E846" s="343"/>
      <c r="F846" s="343"/>
      <c r="G846" s="343"/>
      <c r="H846" s="343"/>
      <c r="I846" s="343"/>
      <c r="J846" s="344">
        <v>5000020150002</v>
      </c>
      <c r="K846" s="345"/>
      <c r="L846" s="345"/>
      <c r="M846" s="345"/>
      <c r="N846" s="345"/>
      <c r="O846" s="345"/>
      <c r="P846" s="346" t="s">
        <v>782</v>
      </c>
      <c r="Q846" s="346"/>
      <c r="R846" s="346"/>
      <c r="S846" s="346"/>
      <c r="T846" s="346"/>
      <c r="U846" s="346"/>
      <c r="V846" s="346"/>
      <c r="W846" s="346"/>
      <c r="X846" s="346"/>
      <c r="Y846" s="347">
        <v>3</v>
      </c>
      <c r="Z846" s="348"/>
      <c r="AA846" s="348"/>
      <c r="AB846" s="349"/>
      <c r="AC846" s="350" t="s">
        <v>783</v>
      </c>
      <c r="AD846" s="351"/>
      <c r="AE846" s="351"/>
      <c r="AF846" s="351"/>
      <c r="AG846" s="351"/>
      <c r="AH846" s="366" t="s">
        <v>784</v>
      </c>
      <c r="AI846" s="367"/>
      <c r="AJ846" s="367"/>
      <c r="AK846" s="367"/>
      <c r="AL846" s="354" t="s">
        <v>784</v>
      </c>
      <c r="AM846" s="355"/>
      <c r="AN846" s="355"/>
      <c r="AO846" s="356"/>
      <c r="AP846" s="357" t="s">
        <v>776</v>
      </c>
      <c r="AQ846" s="357"/>
      <c r="AR846" s="357"/>
      <c r="AS846" s="357"/>
      <c r="AT846" s="357"/>
      <c r="AU846" s="357"/>
      <c r="AV846" s="357"/>
      <c r="AW846" s="357"/>
      <c r="AX846" s="357"/>
      <c r="AY846">
        <f>COUNTA($C$846)</f>
        <v>1</v>
      </c>
    </row>
    <row r="847" spans="1:51" ht="30" customHeight="1" x14ac:dyDescent="0.15">
      <c r="A847" s="379">
        <v>3</v>
      </c>
      <c r="B847" s="379">
        <v>1</v>
      </c>
      <c r="C847" s="358" t="s">
        <v>786</v>
      </c>
      <c r="D847" s="343"/>
      <c r="E847" s="343"/>
      <c r="F847" s="343"/>
      <c r="G847" s="343"/>
      <c r="H847" s="343"/>
      <c r="I847" s="343"/>
      <c r="J847" s="344">
        <v>4000020210005</v>
      </c>
      <c r="K847" s="345"/>
      <c r="L847" s="345"/>
      <c r="M847" s="345"/>
      <c r="N847" s="345"/>
      <c r="O847" s="345"/>
      <c r="P847" s="359" t="s">
        <v>782</v>
      </c>
      <c r="Q847" s="346"/>
      <c r="R847" s="346"/>
      <c r="S847" s="346"/>
      <c r="T847" s="346"/>
      <c r="U847" s="346"/>
      <c r="V847" s="346"/>
      <c r="W847" s="346"/>
      <c r="X847" s="346"/>
      <c r="Y847" s="347">
        <v>3</v>
      </c>
      <c r="Z847" s="348"/>
      <c r="AA847" s="348"/>
      <c r="AB847" s="349"/>
      <c r="AC847" s="350" t="s">
        <v>783</v>
      </c>
      <c r="AD847" s="351"/>
      <c r="AE847" s="351"/>
      <c r="AF847" s="351"/>
      <c r="AG847" s="351"/>
      <c r="AH847" s="366" t="s">
        <v>784</v>
      </c>
      <c r="AI847" s="367"/>
      <c r="AJ847" s="367"/>
      <c r="AK847" s="367"/>
      <c r="AL847" s="354" t="s">
        <v>784</v>
      </c>
      <c r="AM847" s="355"/>
      <c r="AN847" s="355"/>
      <c r="AO847" s="356"/>
      <c r="AP847" s="357" t="s">
        <v>776</v>
      </c>
      <c r="AQ847" s="357"/>
      <c r="AR847" s="357"/>
      <c r="AS847" s="357"/>
      <c r="AT847" s="357"/>
      <c r="AU847" s="357"/>
      <c r="AV847" s="357"/>
      <c r="AW847" s="357"/>
      <c r="AX847" s="357"/>
      <c r="AY847">
        <f>COUNTA($C$847)</f>
        <v>1</v>
      </c>
    </row>
    <row r="848" spans="1:51" ht="30" customHeight="1" x14ac:dyDescent="0.15">
      <c r="A848" s="379">
        <v>4</v>
      </c>
      <c r="B848" s="379">
        <v>1</v>
      </c>
      <c r="C848" s="358" t="s">
        <v>787</v>
      </c>
      <c r="D848" s="343"/>
      <c r="E848" s="343"/>
      <c r="F848" s="343"/>
      <c r="G848" s="343"/>
      <c r="H848" s="343"/>
      <c r="I848" s="343"/>
      <c r="J848" s="344">
        <v>2000020020001</v>
      </c>
      <c r="K848" s="345"/>
      <c r="L848" s="345"/>
      <c r="M848" s="345"/>
      <c r="N848" s="345"/>
      <c r="O848" s="345"/>
      <c r="P848" s="359" t="s">
        <v>782</v>
      </c>
      <c r="Q848" s="346"/>
      <c r="R848" s="346"/>
      <c r="S848" s="346"/>
      <c r="T848" s="346"/>
      <c r="U848" s="346"/>
      <c r="V848" s="346"/>
      <c r="W848" s="346"/>
      <c r="X848" s="346"/>
      <c r="Y848" s="347">
        <v>2</v>
      </c>
      <c r="Z848" s="348"/>
      <c r="AA848" s="348"/>
      <c r="AB848" s="349"/>
      <c r="AC848" s="350" t="s">
        <v>783</v>
      </c>
      <c r="AD848" s="351"/>
      <c r="AE848" s="351"/>
      <c r="AF848" s="351"/>
      <c r="AG848" s="351"/>
      <c r="AH848" s="366" t="s">
        <v>784</v>
      </c>
      <c r="AI848" s="367"/>
      <c r="AJ848" s="367"/>
      <c r="AK848" s="367"/>
      <c r="AL848" s="354" t="s">
        <v>784</v>
      </c>
      <c r="AM848" s="355"/>
      <c r="AN848" s="355"/>
      <c r="AO848" s="356"/>
      <c r="AP848" s="357" t="s">
        <v>776</v>
      </c>
      <c r="AQ848" s="357"/>
      <c r="AR848" s="357"/>
      <c r="AS848" s="357"/>
      <c r="AT848" s="357"/>
      <c r="AU848" s="357"/>
      <c r="AV848" s="357"/>
      <c r="AW848" s="357"/>
      <c r="AX848" s="357"/>
      <c r="AY848">
        <f>COUNTA($C$848)</f>
        <v>1</v>
      </c>
    </row>
    <row r="849" spans="1:51" ht="30" customHeight="1" x14ac:dyDescent="0.15">
      <c r="A849" s="379">
        <v>5</v>
      </c>
      <c r="B849" s="379">
        <v>1</v>
      </c>
      <c r="C849" s="358" t="s">
        <v>788</v>
      </c>
      <c r="D849" s="343"/>
      <c r="E849" s="343"/>
      <c r="F849" s="343"/>
      <c r="G849" s="343"/>
      <c r="H849" s="343"/>
      <c r="I849" s="343"/>
      <c r="J849" s="344">
        <v>2000020261009</v>
      </c>
      <c r="K849" s="345"/>
      <c r="L849" s="345"/>
      <c r="M849" s="345"/>
      <c r="N849" s="345"/>
      <c r="O849" s="345"/>
      <c r="P849" s="346" t="s">
        <v>782</v>
      </c>
      <c r="Q849" s="346"/>
      <c r="R849" s="346"/>
      <c r="S849" s="346"/>
      <c r="T849" s="346"/>
      <c r="U849" s="346"/>
      <c r="V849" s="346"/>
      <c r="W849" s="346"/>
      <c r="X849" s="346"/>
      <c r="Y849" s="347">
        <v>2</v>
      </c>
      <c r="Z849" s="348"/>
      <c r="AA849" s="348"/>
      <c r="AB849" s="349"/>
      <c r="AC849" s="350" t="s">
        <v>783</v>
      </c>
      <c r="AD849" s="351"/>
      <c r="AE849" s="351"/>
      <c r="AF849" s="351"/>
      <c r="AG849" s="351"/>
      <c r="AH849" s="366" t="s">
        <v>784</v>
      </c>
      <c r="AI849" s="367"/>
      <c r="AJ849" s="367"/>
      <c r="AK849" s="367"/>
      <c r="AL849" s="354" t="s">
        <v>784</v>
      </c>
      <c r="AM849" s="355"/>
      <c r="AN849" s="355"/>
      <c r="AO849" s="356"/>
      <c r="AP849" s="357" t="s">
        <v>776</v>
      </c>
      <c r="AQ849" s="357"/>
      <c r="AR849" s="357"/>
      <c r="AS849" s="357"/>
      <c r="AT849" s="357"/>
      <c r="AU849" s="357"/>
      <c r="AV849" s="357"/>
      <c r="AW849" s="357"/>
      <c r="AX849" s="357"/>
      <c r="AY849">
        <f>COUNTA($C$849)</f>
        <v>1</v>
      </c>
    </row>
    <row r="850" spans="1:51" ht="30" customHeight="1" x14ac:dyDescent="0.15">
      <c r="A850" s="379">
        <v>6</v>
      </c>
      <c r="B850" s="379">
        <v>1</v>
      </c>
      <c r="C850" s="358" t="s">
        <v>789</v>
      </c>
      <c r="D850" s="343"/>
      <c r="E850" s="343"/>
      <c r="F850" s="343"/>
      <c r="G850" s="343"/>
      <c r="H850" s="343"/>
      <c r="I850" s="343"/>
      <c r="J850" s="344">
        <v>8000020221007</v>
      </c>
      <c r="K850" s="345"/>
      <c r="L850" s="345"/>
      <c r="M850" s="345"/>
      <c r="N850" s="345"/>
      <c r="O850" s="345"/>
      <c r="P850" s="346" t="s">
        <v>782</v>
      </c>
      <c r="Q850" s="346"/>
      <c r="R850" s="346"/>
      <c r="S850" s="346"/>
      <c r="T850" s="346"/>
      <c r="U850" s="346"/>
      <c r="V850" s="346"/>
      <c r="W850" s="346"/>
      <c r="X850" s="346"/>
      <c r="Y850" s="347">
        <v>2</v>
      </c>
      <c r="Z850" s="348"/>
      <c r="AA850" s="348"/>
      <c r="AB850" s="349"/>
      <c r="AC850" s="350" t="s">
        <v>783</v>
      </c>
      <c r="AD850" s="351"/>
      <c r="AE850" s="351"/>
      <c r="AF850" s="351"/>
      <c r="AG850" s="351"/>
      <c r="AH850" s="366" t="s">
        <v>784</v>
      </c>
      <c r="AI850" s="367"/>
      <c r="AJ850" s="367"/>
      <c r="AK850" s="367"/>
      <c r="AL850" s="354" t="s">
        <v>784</v>
      </c>
      <c r="AM850" s="355"/>
      <c r="AN850" s="355"/>
      <c r="AO850" s="356"/>
      <c r="AP850" s="357" t="s">
        <v>776</v>
      </c>
      <c r="AQ850" s="357"/>
      <c r="AR850" s="357"/>
      <c r="AS850" s="357"/>
      <c r="AT850" s="357"/>
      <c r="AU850" s="357"/>
      <c r="AV850" s="357"/>
      <c r="AW850" s="357"/>
      <c r="AX850" s="357"/>
      <c r="AY850">
        <f>COUNTA($C$850)</f>
        <v>1</v>
      </c>
    </row>
    <row r="851" spans="1:51" ht="30" customHeight="1" x14ac:dyDescent="0.15">
      <c r="A851" s="379">
        <v>7</v>
      </c>
      <c r="B851" s="379">
        <v>1</v>
      </c>
      <c r="C851" s="358" t="s">
        <v>790</v>
      </c>
      <c r="D851" s="343"/>
      <c r="E851" s="343"/>
      <c r="F851" s="343"/>
      <c r="G851" s="343"/>
      <c r="H851" s="343"/>
      <c r="I851" s="343"/>
      <c r="J851" s="344">
        <v>6000020212016</v>
      </c>
      <c r="K851" s="345"/>
      <c r="L851" s="345"/>
      <c r="M851" s="345"/>
      <c r="N851" s="345"/>
      <c r="O851" s="345"/>
      <c r="P851" s="346" t="s">
        <v>782</v>
      </c>
      <c r="Q851" s="346"/>
      <c r="R851" s="346"/>
      <c r="S851" s="346"/>
      <c r="T851" s="346"/>
      <c r="U851" s="346"/>
      <c r="V851" s="346"/>
      <c r="W851" s="346"/>
      <c r="X851" s="346"/>
      <c r="Y851" s="347">
        <v>2</v>
      </c>
      <c r="Z851" s="348"/>
      <c r="AA851" s="348"/>
      <c r="AB851" s="349"/>
      <c r="AC851" s="350" t="s">
        <v>783</v>
      </c>
      <c r="AD851" s="351"/>
      <c r="AE851" s="351"/>
      <c r="AF851" s="351"/>
      <c r="AG851" s="351"/>
      <c r="AH851" s="366" t="s">
        <v>784</v>
      </c>
      <c r="AI851" s="367"/>
      <c r="AJ851" s="367"/>
      <c r="AK851" s="367"/>
      <c r="AL851" s="354" t="s">
        <v>784</v>
      </c>
      <c r="AM851" s="355"/>
      <c r="AN851" s="355"/>
      <c r="AO851" s="356"/>
      <c r="AP851" s="357" t="s">
        <v>776</v>
      </c>
      <c r="AQ851" s="357"/>
      <c r="AR851" s="357"/>
      <c r="AS851" s="357"/>
      <c r="AT851" s="357"/>
      <c r="AU851" s="357"/>
      <c r="AV851" s="357"/>
      <c r="AW851" s="357"/>
      <c r="AX851" s="357"/>
      <c r="AY851">
        <f>COUNTA($C$851)</f>
        <v>1</v>
      </c>
    </row>
    <row r="852" spans="1:51" ht="30" customHeight="1" x14ac:dyDescent="0.15">
      <c r="A852" s="379">
        <v>8</v>
      </c>
      <c r="B852" s="379">
        <v>1</v>
      </c>
      <c r="C852" s="358" t="s">
        <v>791</v>
      </c>
      <c r="D852" s="343"/>
      <c r="E852" s="343"/>
      <c r="F852" s="343"/>
      <c r="G852" s="343"/>
      <c r="H852" s="343"/>
      <c r="I852" s="343"/>
      <c r="J852" s="344">
        <v>4000020120006</v>
      </c>
      <c r="K852" s="345"/>
      <c r="L852" s="345"/>
      <c r="M852" s="345"/>
      <c r="N852" s="345"/>
      <c r="O852" s="345"/>
      <c r="P852" s="346" t="s">
        <v>782</v>
      </c>
      <c r="Q852" s="346"/>
      <c r="R852" s="346"/>
      <c r="S852" s="346"/>
      <c r="T852" s="346"/>
      <c r="U852" s="346"/>
      <c r="V852" s="346"/>
      <c r="W852" s="346"/>
      <c r="X852" s="346"/>
      <c r="Y852" s="347">
        <v>2</v>
      </c>
      <c r="Z852" s="348"/>
      <c r="AA852" s="348"/>
      <c r="AB852" s="349"/>
      <c r="AC852" s="350" t="s">
        <v>783</v>
      </c>
      <c r="AD852" s="351"/>
      <c r="AE852" s="351"/>
      <c r="AF852" s="351"/>
      <c r="AG852" s="351"/>
      <c r="AH852" s="366" t="s">
        <v>784</v>
      </c>
      <c r="AI852" s="367"/>
      <c r="AJ852" s="367"/>
      <c r="AK852" s="367"/>
      <c r="AL852" s="354" t="s">
        <v>784</v>
      </c>
      <c r="AM852" s="355"/>
      <c r="AN852" s="355"/>
      <c r="AO852" s="356"/>
      <c r="AP852" s="357" t="s">
        <v>776</v>
      </c>
      <c r="AQ852" s="357"/>
      <c r="AR852" s="357"/>
      <c r="AS852" s="357"/>
      <c r="AT852" s="357"/>
      <c r="AU852" s="357"/>
      <c r="AV852" s="357"/>
      <c r="AW852" s="357"/>
      <c r="AX852" s="357"/>
      <c r="AY852">
        <f>COUNTA($C$852)</f>
        <v>1</v>
      </c>
    </row>
    <row r="853" spans="1:51" ht="30" customHeight="1" x14ac:dyDescent="0.15">
      <c r="A853" s="379">
        <v>9</v>
      </c>
      <c r="B853" s="379">
        <v>1</v>
      </c>
      <c r="C853" s="358" t="s">
        <v>792</v>
      </c>
      <c r="D853" s="343"/>
      <c r="E853" s="343"/>
      <c r="F853" s="343"/>
      <c r="G853" s="343"/>
      <c r="H853" s="343"/>
      <c r="I853" s="343"/>
      <c r="J853" s="344">
        <v>4000020360007</v>
      </c>
      <c r="K853" s="345"/>
      <c r="L853" s="345"/>
      <c r="M853" s="345"/>
      <c r="N853" s="345"/>
      <c r="O853" s="345"/>
      <c r="P853" s="346" t="s">
        <v>782</v>
      </c>
      <c r="Q853" s="346"/>
      <c r="R853" s="346"/>
      <c r="S853" s="346"/>
      <c r="T853" s="346"/>
      <c r="U853" s="346"/>
      <c r="V853" s="346"/>
      <c r="W853" s="346"/>
      <c r="X853" s="346"/>
      <c r="Y853" s="347">
        <v>2</v>
      </c>
      <c r="Z853" s="348"/>
      <c r="AA853" s="348"/>
      <c r="AB853" s="349"/>
      <c r="AC853" s="350" t="s">
        <v>783</v>
      </c>
      <c r="AD853" s="351"/>
      <c r="AE853" s="351"/>
      <c r="AF853" s="351"/>
      <c r="AG853" s="351"/>
      <c r="AH853" s="366" t="s">
        <v>784</v>
      </c>
      <c r="AI853" s="367"/>
      <c r="AJ853" s="367"/>
      <c r="AK853" s="367"/>
      <c r="AL853" s="354" t="s">
        <v>784</v>
      </c>
      <c r="AM853" s="355"/>
      <c r="AN853" s="355"/>
      <c r="AO853" s="356"/>
      <c r="AP853" s="357" t="s">
        <v>776</v>
      </c>
      <c r="AQ853" s="357"/>
      <c r="AR853" s="357"/>
      <c r="AS853" s="357"/>
      <c r="AT853" s="357"/>
      <c r="AU853" s="357"/>
      <c r="AV853" s="357"/>
      <c r="AW853" s="357"/>
      <c r="AX853" s="357"/>
      <c r="AY853">
        <f>COUNTA($C$853)</f>
        <v>1</v>
      </c>
    </row>
    <row r="854" spans="1:51" ht="30" customHeight="1" x14ac:dyDescent="0.15">
      <c r="A854" s="379">
        <v>10</v>
      </c>
      <c r="B854" s="379">
        <v>1</v>
      </c>
      <c r="C854" s="358" t="s">
        <v>793</v>
      </c>
      <c r="D854" s="343"/>
      <c r="E854" s="343"/>
      <c r="F854" s="343"/>
      <c r="G854" s="343"/>
      <c r="H854" s="343"/>
      <c r="I854" s="343"/>
      <c r="J854" s="344">
        <v>4000020030007</v>
      </c>
      <c r="K854" s="345"/>
      <c r="L854" s="345"/>
      <c r="M854" s="345"/>
      <c r="N854" s="345"/>
      <c r="O854" s="345"/>
      <c r="P854" s="346" t="s">
        <v>782</v>
      </c>
      <c r="Q854" s="346"/>
      <c r="R854" s="346"/>
      <c r="S854" s="346"/>
      <c r="T854" s="346"/>
      <c r="U854" s="346"/>
      <c r="V854" s="346"/>
      <c r="W854" s="346"/>
      <c r="X854" s="346"/>
      <c r="Y854" s="347">
        <v>2</v>
      </c>
      <c r="Z854" s="348"/>
      <c r="AA854" s="348"/>
      <c r="AB854" s="349"/>
      <c r="AC854" s="350" t="s">
        <v>783</v>
      </c>
      <c r="AD854" s="351"/>
      <c r="AE854" s="351"/>
      <c r="AF854" s="351"/>
      <c r="AG854" s="351"/>
      <c r="AH854" s="366" t="s">
        <v>784</v>
      </c>
      <c r="AI854" s="367"/>
      <c r="AJ854" s="367"/>
      <c r="AK854" s="367"/>
      <c r="AL854" s="354" t="s">
        <v>784</v>
      </c>
      <c r="AM854" s="355"/>
      <c r="AN854" s="355"/>
      <c r="AO854" s="356"/>
      <c r="AP854" s="357" t="s">
        <v>776</v>
      </c>
      <c r="AQ854" s="357"/>
      <c r="AR854" s="357"/>
      <c r="AS854" s="357"/>
      <c r="AT854" s="357"/>
      <c r="AU854" s="357"/>
      <c r="AV854" s="357"/>
      <c r="AW854" s="357"/>
      <c r="AX854" s="357"/>
      <c r="AY854">
        <f>COUNTA($C$854)</f>
        <v>1</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48" customHeight="1" x14ac:dyDescent="0.15">
      <c r="A878" s="379">
        <v>1</v>
      </c>
      <c r="B878" s="379">
        <v>1</v>
      </c>
      <c r="C878" s="358" t="s">
        <v>777</v>
      </c>
      <c r="D878" s="343"/>
      <c r="E878" s="343"/>
      <c r="F878" s="343"/>
      <c r="G878" s="343"/>
      <c r="H878" s="343"/>
      <c r="I878" s="343"/>
      <c r="J878" s="344">
        <v>5010401023057</v>
      </c>
      <c r="K878" s="345"/>
      <c r="L878" s="345"/>
      <c r="M878" s="345"/>
      <c r="N878" s="345"/>
      <c r="O878" s="345"/>
      <c r="P878" s="359" t="s">
        <v>780</v>
      </c>
      <c r="Q878" s="346"/>
      <c r="R878" s="346"/>
      <c r="S878" s="346"/>
      <c r="T878" s="346"/>
      <c r="U878" s="346"/>
      <c r="V878" s="346"/>
      <c r="W878" s="346"/>
      <c r="X878" s="346"/>
      <c r="Y878" s="347">
        <v>38</v>
      </c>
      <c r="Z878" s="348"/>
      <c r="AA878" s="348"/>
      <c r="AB878" s="349"/>
      <c r="AC878" s="350" t="s">
        <v>370</v>
      </c>
      <c r="AD878" s="351"/>
      <c r="AE878" s="351"/>
      <c r="AF878" s="351"/>
      <c r="AG878" s="351"/>
      <c r="AH878" s="366">
        <v>1</v>
      </c>
      <c r="AI878" s="367"/>
      <c r="AJ878" s="367"/>
      <c r="AK878" s="367"/>
      <c r="AL878" s="354">
        <v>63.9</v>
      </c>
      <c r="AM878" s="355"/>
      <c r="AN878" s="355"/>
      <c r="AO878" s="356"/>
      <c r="AP878" s="357" t="s">
        <v>776</v>
      </c>
      <c r="AQ878" s="357"/>
      <c r="AR878" s="357"/>
      <c r="AS878" s="357"/>
      <c r="AT878" s="357"/>
      <c r="AU878" s="357"/>
      <c r="AV878" s="357"/>
      <c r="AW878" s="357"/>
      <c r="AX878" s="357"/>
      <c r="AY878">
        <f>$AY$875</f>
        <v>1</v>
      </c>
    </row>
    <row r="879" spans="1:51" ht="30" hidden="1" customHeight="1" x14ac:dyDescent="0.15">
      <c r="A879" s="379">
        <v>2</v>
      </c>
      <c r="B879" s="379">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9">
        <v>3</v>
      </c>
      <c r="B880" s="379">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9">
        <v>4</v>
      </c>
      <c r="B881" s="379">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9">
        <v>5</v>
      </c>
      <c r="B882" s="3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9">
        <v>6</v>
      </c>
      <c r="B883" s="3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9">
        <v>7</v>
      </c>
      <c r="B884" s="3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9">
        <v>8</v>
      </c>
      <c r="B885" s="3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9">
        <v>9</v>
      </c>
      <c r="B886" s="3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9">
        <v>10</v>
      </c>
      <c r="B887" s="3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48" customHeight="1" x14ac:dyDescent="0.15">
      <c r="A911" s="379">
        <v>1</v>
      </c>
      <c r="B911" s="379">
        <v>1</v>
      </c>
      <c r="C911" s="358" t="s">
        <v>778</v>
      </c>
      <c r="D911" s="343"/>
      <c r="E911" s="343"/>
      <c r="F911" s="343"/>
      <c r="G911" s="343"/>
      <c r="H911" s="343"/>
      <c r="I911" s="343"/>
      <c r="J911" s="344">
        <v>6013305001359</v>
      </c>
      <c r="K911" s="345"/>
      <c r="L911" s="345"/>
      <c r="M911" s="345"/>
      <c r="N911" s="345"/>
      <c r="O911" s="345"/>
      <c r="P911" s="359" t="s">
        <v>779</v>
      </c>
      <c r="Q911" s="346"/>
      <c r="R911" s="346"/>
      <c r="S911" s="346"/>
      <c r="T911" s="346"/>
      <c r="U911" s="346"/>
      <c r="V911" s="346"/>
      <c r="W911" s="346"/>
      <c r="X911" s="346"/>
      <c r="Y911" s="347">
        <v>2.6</v>
      </c>
      <c r="Z911" s="348"/>
      <c r="AA911" s="348"/>
      <c r="AB911" s="349"/>
      <c r="AC911" s="350" t="s">
        <v>370</v>
      </c>
      <c r="AD911" s="351"/>
      <c r="AE911" s="351"/>
      <c r="AF911" s="351"/>
      <c r="AG911" s="351"/>
      <c r="AH911" s="366">
        <v>2</v>
      </c>
      <c r="AI911" s="367"/>
      <c r="AJ911" s="367"/>
      <c r="AK911" s="367"/>
      <c r="AL911" s="354">
        <v>72.8</v>
      </c>
      <c r="AM911" s="355"/>
      <c r="AN911" s="355"/>
      <c r="AO911" s="356"/>
      <c r="AP911" s="357" t="s">
        <v>776</v>
      </c>
      <c r="AQ911" s="357"/>
      <c r="AR911" s="357"/>
      <c r="AS911" s="357"/>
      <c r="AT911" s="357"/>
      <c r="AU911" s="357"/>
      <c r="AV911" s="357"/>
      <c r="AW911" s="357"/>
      <c r="AX911" s="357"/>
      <c r="AY911">
        <f>$AY$908</f>
        <v>1</v>
      </c>
    </row>
    <row r="912" spans="1:51" ht="30" hidden="1" customHeight="1" x14ac:dyDescent="0.15">
      <c r="A912" s="379">
        <v>2</v>
      </c>
      <c r="B912" s="3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9">
        <v>3</v>
      </c>
      <c r="B913" s="379">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9">
        <v>4</v>
      </c>
      <c r="B914" s="379">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9">
        <v>5</v>
      </c>
      <c r="B915" s="3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9">
        <v>6</v>
      </c>
      <c r="B916" s="3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9">
        <v>7</v>
      </c>
      <c r="B917" s="3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9">
        <v>8</v>
      </c>
      <c r="B918" s="3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9">
        <v>9</v>
      </c>
      <c r="B919" s="3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9">
        <v>10</v>
      </c>
      <c r="B920" s="3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$AY$941</f>
        <v>1</v>
      </c>
    </row>
    <row r="944" spans="1:51" ht="48" customHeight="1" x14ac:dyDescent="0.15">
      <c r="A944" s="379">
        <v>1</v>
      </c>
      <c r="B944" s="379">
        <v>1</v>
      </c>
      <c r="C944" s="358" t="s">
        <v>824</v>
      </c>
      <c r="D944" s="343"/>
      <c r="E944" s="343"/>
      <c r="F944" s="343"/>
      <c r="G944" s="343"/>
      <c r="H944" s="343"/>
      <c r="I944" s="343"/>
      <c r="J944" s="344">
        <v>1013301036693</v>
      </c>
      <c r="K944" s="345"/>
      <c r="L944" s="345"/>
      <c r="M944" s="345"/>
      <c r="N944" s="345"/>
      <c r="O944" s="345"/>
      <c r="P944" s="359" t="s">
        <v>825</v>
      </c>
      <c r="Q944" s="346"/>
      <c r="R944" s="346"/>
      <c r="S944" s="346"/>
      <c r="T944" s="346"/>
      <c r="U944" s="346"/>
      <c r="V944" s="346"/>
      <c r="W944" s="346"/>
      <c r="X944" s="346"/>
      <c r="Y944" s="347">
        <v>0.5</v>
      </c>
      <c r="Z944" s="348"/>
      <c r="AA944" s="348"/>
      <c r="AB944" s="349"/>
      <c r="AC944" s="350" t="s">
        <v>375</v>
      </c>
      <c r="AD944" s="351"/>
      <c r="AE944" s="351"/>
      <c r="AF944" s="351"/>
      <c r="AG944" s="351"/>
      <c r="AH944" s="366">
        <v>1</v>
      </c>
      <c r="AI944" s="367"/>
      <c r="AJ944" s="367"/>
      <c r="AK944" s="367"/>
      <c r="AL944" s="354">
        <v>100</v>
      </c>
      <c r="AM944" s="355"/>
      <c r="AN944" s="355"/>
      <c r="AO944" s="356"/>
      <c r="AP944" s="357" t="s">
        <v>832</v>
      </c>
      <c r="AQ944" s="357"/>
      <c r="AR944" s="357"/>
      <c r="AS944" s="357"/>
      <c r="AT944" s="357"/>
      <c r="AU944" s="357"/>
      <c r="AV944" s="357"/>
      <c r="AW944" s="357"/>
      <c r="AX944" s="357"/>
      <c r="AY944">
        <f>$AY$941</f>
        <v>1</v>
      </c>
    </row>
    <row r="945" spans="1:51" ht="30" customHeight="1" x14ac:dyDescent="0.15">
      <c r="A945" s="379">
        <v>2</v>
      </c>
      <c r="B945" s="379">
        <v>1</v>
      </c>
      <c r="C945" s="358" t="s">
        <v>826</v>
      </c>
      <c r="D945" s="343"/>
      <c r="E945" s="343"/>
      <c r="F945" s="343"/>
      <c r="G945" s="343"/>
      <c r="H945" s="343"/>
      <c r="I945" s="343"/>
      <c r="J945" s="344">
        <v>2120001077610</v>
      </c>
      <c r="K945" s="345"/>
      <c r="L945" s="345"/>
      <c r="M945" s="345"/>
      <c r="N945" s="345"/>
      <c r="O945" s="345"/>
      <c r="P945" s="359" t="s">
        <v>827</v>
      </c>
      <c r="Q945" s="346"/>
      <c r="R945" s="346"/>
      <c r="S945" s="346"/>
      <c r="T945" s="346"/>
      <c r="U945" s="346"/>
      <c r="V945" s="346"/>
      <c r="W945" s="346"/>
      <c r="X945" s="346"/>
      <c r="Y945" s="347">
        <v>0.3</v>
      </c>
      <c r="Z945" s="348"/>
      <c r="AA945" s="348"/>
      <c r="AB945" s="349"/>
      <c r="AC945" s="350" t="s">
        <v>375</v>
      </c>
      <c r="AD945" s="351"/>
      <c r="AE945" s="351"/>
      <c r="AF945" s="351"/>
      <c r="AG945" s="351"/>
      <c r="AH945" s="366">
        <v>1</v>
      </c>
      <c r="AI945" s="367"/>
      <c r="AJ945" s="367"/>
      <c r="AK945" s="367"/>
      <c r="AL945" s="354">
        <v>100</v>
      </c>
      <c r="AM945" s="355"/>
      <c r="AN945" s="355"/>
      <c r="AO945" s="356"/>
      <c r="AP945" s="357" t="s">
        <v>832</v>
      </c>
      <c r="AQ945" s="357"/>
      <c r="AR945" s="357"/>
      <c r="AS945" s="357"/>
      <c r="AT945" s="357"/>
      <c r="AU945" s="357"/>
      <c r="AV945" s="357"/>
      <c r="AW945" s="357"/>
      <c r="AX945" s="357"/>
      <c r="AY945">
        <f>COUNTA($C$945)</f>
        <v>1</v>
      </c>
    </row>
    <row r="946" spans="1:51" ht="36" customHeight="1" x14ac:dyDescent="0.15">
      <c r="A946" s="379">
        <v>3</v>
      </c>
      <c r="B946" s="379">
        <v>1</v>
      </c>
      <c r="C946" s="358" t="s">
        <v>828</v>
      </c>
      <c r="D946" s="343"/>
      <c r="E946" s="343"/>
      <c r="F946" s="343"/>
      <c r="G946" s="343"/>
      <c r="H946" s="343"/>
      <c r="I946" s="343"/>
      <c r="J946" s="368" t="s">
        <v>829</v>
      </c>
      <c r="K946" s="369"/>
      <c r="L946" s="369"/>
      <c r="M946" s="369"/>
      <c r="N946" s="369"/>
      <c r="O946" s="369"/>
      <c r="P946" s="150" t="s">
        <v>830</v>
      </c>
      <c r="Q946" s="370"/>
      <c r="R946" s="370"/>
      <c r="S946" s="370"/>
      <c r="T946" s="370"/>
      <c r="U946" s="370"/>
      <c r="V946" s="370"/>
      <c r="W946" s="370"/>
      <c r="X946" s="370"/>
      <c r="Y946" s="371">
        <v>0.1</v>
      </c>
      <c r="Z946" s="372"/>
      <c r="AA946" s="372"/>
      <c r="AB946" s="373"/>
      <c r="AC946" s="213" t="s">
        <v>831</v>
      </c>
      <c r="AD946" s="213"/>
      <c r="AE946" s="213"/>
      <c r="AF946" s="213"/>
      <c r="AG946" s="213"/>
      <c r="AH946" s="374" t="s">
        <v>829</v>
      </c>
      <c r="AI946" s="375"/>
      <c r="AJ946" s="375"/>
      <c r="AK946" s="375"/>
      <c r="AL946" s="376" t="s">
        <v>829</v>
      </c>
      <c r="AM946" s="377"/>
      <c r="AN946" s="377"/>
      <c r="AO946" s="378"/>
      <c r="AP946" s="357" t="s">
        <v>832</v>
      </c>
      <c r="AQ946" s="357"/>
      <c r="AR946" s="357"/>
      <c r="AS946" s="357"/>
      <c r="AT946" s="357"/>
      <c r="AU946" s="357"/>
      <c r="AV946" s="357"/>
      <c r="AW946" s="357"/>
      <c r="AX946" s="357"/>
      <c r="AY946">
        <f>COUNTA($C$946)</f>
        <v>1</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9">
        <v>1</v>
      </c>
      <c r="B977" s="379">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9">
        <v>2</v>
      </c>
      <c r="B978" s="379">
        <v>1</v>
      </c>
      <c r="C978" s="358"/>
      <c r="D978" s="343"/>
      <c r="E978" s="343"/>
      <c r="F978" s="343"/>
      <c r="G978" s="343"/>
      <c r="H978" s="343"/>
      <c r="I978" s="343"/>
      <c r="J978" s="344"/>
      <c r="K978" s="345"/>
      <c r="L978" s="345"/>
      <c r="M978" s="345"/>
      <c r="N978" s="345"/>
      <c r="O978" s="345"/>
      <c r="P978" s="359"/>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914"/>
      <c r="D979" s="915"/>
      <c r="E979" s="915"/>
      <c r="F979" s="915"/>
      <c r="G979" s="915"/>
      <c r="H979" s="915"/>
      <c r="I979" s="916"/>
      <c r="J979" s="917"/>
      <c r="K979" s="918"/>
      <c r="L979" s="918"/>
      <c r="M979" s="918"/>
      <c r="N979" s="918"/>
      <c r="O979" s="919"/>
      <c r="P979" s="920"/>
      <c r="Q979" s="921"/>
      <c r="R979" s="921"/>
      <c r="S979" s="921"/>
      <c r="T979" s="921"/>
      <c r="U979" s="921"/>
      <c r="V979" s="921"/>
      <c r="W979" s="921"/>
      <c r="X979" s="922"/>
      <c r="Y979" s="371"/>
      <c r="Z979" s="372"/>
      <c r="AA979" s="372"/>
      <c r="AB979" s="373"/>
      <c r="AC979" s="917"/>
      <c r="AD979" s="918"/>
      <c r="AE979" s="918"/>
      <c r="AF979" s="918"/>
      <c r="AG979" s="919"/>
      <c r="AH979" s="923"/>
      <c r="AI979" s="924"/>
      <c r="AJ979" s="924"/>
      <c r="AK979" s="925"/>
      <c r="AL979" s="376"/>
      <c r="AM979" s="377"/>
      <c r="AN979" s="377"/>
      <c r="AO979" s="378"/>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328</v>
      </c>
      <c r="AQ1109" s="365"/>
      <c r="AR1109" s="365"/>
      <c r="AS1109" s="365"/>
      <c r="AT1109" s="365"/>
      <c r="AU1109" s="365"/>
      <c r="AV1109" s="365"/>
      <c r="AW1109" s="365"/>
      <c r="AX1109" s="365"/>
    </row>
    <row r="1110" spans="1:51" ht="30" customHeight="1" x14ac:dyDescent="0.15">
      <c r="A1110" s="379">
        <v>1</v>
      </c>
      <c r="B1110" s="379">
        <v>1</v>
      </c>
      <c r="C1110" s="369"/>
      <c r="D1110" s="369"/>
      <c r="E1110" s="150" t="s">
        <v>832</v>
      </c>
      <c r="F1110" s="370"/>
      <c r="G1110" s="370"/>
      <c r="H1110" s="370"/>
      <c r="I1110" s="370"/>
      <c r="J1110" s="344" t="s">
        <v>832</v>
      </c>
      <c r="K1110" s="345"/>
      <c r="L1110" s="345"/>
      <c r="M1110" s="345"/>
      <c r="N1110" s="345"/>
      <c r="O1110" s="345"/>
      <c r="P1110" s="359" t="s">
        <v>832</v>
      </c>
      <c r="Q1110" s="346"/>
      <c r="R1110" s="346"/>
      <c r="S1110" s="346"/>
      <c r="T1110" s="346"/>
      <c r="U1110" s="346"/>
      <c r="V1110" s="346"/>
      <c r="W1110" s="346"/>
      <c r="X1110" s="346"/>
      <c r="Y1110" s="347" t="s">
        <v>832</v>
      </c>
      <c r="Z1110" s="348"/>
      <c r="AA1110" s="348"/>
      <c r="AB1110" s="349"/>
      <c r="AC1110" s="350"/>
      <c r="AD1110" s="351"/>
      <c r="AE1110" s="351"/>
      <c r="AF1110" s="351"/>
      <c r="AG1110" s="351"/>
      <c r="AH1110" s="352" t="s">
        <v>832</v>
      </c>
      <c r="AI1110" s="353"/>
      <c r="AJ1110" s="353"/>
      <c r="AK1110" s="353"/>
      <c r="AL1110" s="354" t="s">
        <v>832</v>
      </c>
      <c r="AM1110" s="355"/>
      <c r="AN1110" s="355"/>
      <c r="AO1110" s="356"/>
      <c r="AP1110" s="357" t="s">
        <v>832</v>
      </c>
      <c r="AQ1110" s="357"/>
      <c r="AR1110" s="357"/>
      <c r="AS1110" s="357"/>
      <c r="AT1110" s="357"/>
      <c r="AU1110" s="357"/>
      <c r="AV1110" s="357"/>
      <c r="AW1110" s="357"/>
      <c r="AX1110" s="357"/>
    </row>
    <row r="1111" spans="1:51" ht="30" hidden="1" customHeight="1" x14ac:dyDescent="0.15">
      <c r="A1111" s="379">
        <v>2</v>
      </c>
      <c r="B1111" s="379">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90">
    <cfRule type="expression" dxfId="2817" priority="13907">
      <formula>IF(RIGHT(TEXT(Y790,"0.#"),1)=".",FALSE,TRUE)</formula>
    </cfRule>
    <cfRule type="expression" dxfId="2816" priority="13908">
      <formula>IF(RIGHT(TEXT(Y790,"0.#"),1)=".",TRUE,FALSE)</formula>
    </cfRule>
  </conditionalFormatting>
  <conditionalFormatting sqref="Y799">
    <cfRule type="expression" dxfId="2815" priority="13903">
      <formula>IF(RIGHT(TEXT(Y799,"0.#"),1)=".",FALSE,TRUE)</formula>
    </cfRule>
    <cfRule type="expression" dxfId="2814" priority="13904">
      <formula>IF(RIGHT(TEXT(Y799,"0.#"),1)=".",TRUE,FALSE)</formula>
    </cfRule>
  </conditionalFormatting>
  <conditionalFormatting sqref="Y830:Y837 Y828 Y817:Y824 Y815 Y804:Y811 Y802">
    <cfRule type="expression" dxfId="2813" priority="13685">
      <formula>IF(RIGHT(TEXT(Y802,"0.#"),1)=".",FALSE,TRUE)</formula>
    </cfRule>
    <cfRule type="expression" dxfId="2812" priority="13686">
      <formula>IF(RIGHT(TEXT(Y802,"0.#"),1)=".",TRUE,FALSE)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91:Y798 Y789">
    <cfRule type="expression" dxfId="2805" priority="13709">
      <formula>IF(RIGHT(TEXT(Y789,"0.#"),1)=".",FALSE,TRUE)</formula>
    </cfRule>
    <cfRule type="expression" dxfId="2804" priority="13710">
      <formula>IF(RIGHT(TEXT(Y789,"0.#"),1)=".",TRUE,FALSE)</formula>
    </cfRule>
  </conditionalFormatting>
  <conditionalFormatting sqref="AU790">
    <cfRule type="expression" dxfId="2803" priority="13707">
      <formula>IF(RIGHT(TEXT(AU790,"0.#"),1)=".",FALSE,TRUE)</formula>
    </cfRule>
    <cfRule type="expression" dxfId="2802" priority="13708">
      <formula>IF(RIGHT(TEXT(AU790,"0.#"),1)=".",TRUE,FALSE)</formula>
    </cfRule>
  </conditionalFormatting>
  <conditionalFormatting sqref="AU799">
    <cfRule type="expression" dxfId="2801" priority="13705">
      <formula>IF(RIGHT(TEXT(AU799,"0.#"),1)=".",FALSE,TRUE)</formula>
    </cfRule>
    <cfRule type="expression" dxfId="2800" priority="13706">
      <formula>IF(RIGHT(TEXT(AU799,"0.#"),1)=".",TRUE,FALSE)</formula>
    </cfRule>
  </conditionalFormatting>
  <conditionalFormatting sqref="AU791:AU798 AU789">
    <cfRule type="expression" dxfId="2799" priority="13703">
      <formula>IF(RIGHT(TEXT(AU789,"0.#"),1)=".",FALSE,TRUE)</formula>
    </cfRule>
    <cfRule type="expression" dxfId="2798" priority="13704">
      <formula>IF(RIGHT(TEXT(AU789,"0.#"),1)=".",TRUE,FALSE)</formula>
    </cfRule>
  </conditionalFormatting>
  <conditionalFormatting sqref="Y829 Y816 Y803">
    <cfRule type="expression" dxfId="2797" priority="13689">
      <formula>IF(RIGHT(TEXT(Y803,"0.#"),1)=".",FALSE,TRUE)</formula>
    </cfRule>
    <cfRule type="expression" dxfId="2796" priority="13690">
      <formula>IF(RIGHT(TEXT(Y803,"0.#"),1)=".",TRUE,FALSE)</formula>
    </cfRule>
  </conditionalFormatting>
  <conditionalFormatting sqref="Y838 Y825 Y812">
    <cfRule type="expression" dxfId="2795" priority="13687">
      <formula>IF(RIGHT(TEXT(Y812,"0.#"),1)=".",FALSE,TRUE)</formula>
    </cfRule>
    <cfRule type="expression" dxfId="2794" priority="13688">
      <formula>IF(RIGHT(TEXT(Y812,"0.#"),1)=".",TRUE,FALSE)</formula>
    </cfRule>
  </conditionalFormatting>
  <conditionalFormatting sqref="AU829 AU816 AU803">
    <cfRule type="expression" dxfId="2793" priority="13683">
      <formula>IF(RIGHT(TEXT(AU803,"0.#"),1)=".",FALSE,TRUE)</formula>
    </cfRule>
    <cfRule type="expression" dxfId="2792" priority="13684">
      <formula>IF(RIGHT(TEXT(AU803,"0.#"),1)=".",TRUE,FALSE)</formula>
    </cfRule>
  </conditionalFormatting>
  <conditionalFormatting sqref="AU838 AU825 AU812">
    <cfRule type="expression" dxfId="2791" priority="13681">
      <formula>IF(RIGHT(TEXT(AU812,"0.#"),1)=".",FALSE,TRUE)</formula>
    </cfRule>
    <cfRule type="expression" dxfId="2790" priority="13682">
      <formula>IF(RIGHT(TEXT(AU812,"0.#"),1)=".",TRUE,FALSE)</formula>
    </cfRule>
  </conditionalFormatting>
  <conditionalFormatting sqref="AU830:AU837 AU828 AU817:AU824 AU815 AU804:AU811">
    <cfRule type="expression" dxfId="2789" priority="13679">
      <formula>IF(RIGHT(TEXT(AU804,"0.#"),1)=".",FALSE,TRUE)</formula>
    </cfRule>
    <cfRule type="expression" dxfId="2788" priority="13680">
      <formula>IF(RIGHT(TEXT(AU804,"0.#"),1)=".",TRUE,FALSE)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55:AO874">
    <cfRule type="expression" dxfId="2523" priority="6657">
      <formula>IF(AND(AL855&gt;=0, RIGHT(TEXT(AL855,"0.#"),1)&lt;&gt;"."),TRUE,FALSE)</formula>
    </cfRule>
    <cfRule type="expression" dxfId="2522" priority="6658">
      <formula>IF(AND(AL855&gt;=0, RIGHT(TEXT(AL855,"0.#"),1)="."),TRUE,FALSE)</formula>
    </cfRule>
    <cfRule type="expression" dxfId="2521" priority="6659">
      <formula>IF(AND(AL855&lt;0, RIGHT(TEXT(AL855,"0.#"),1)&lt;&gt;"."),TRUE,FALSE)</formula>
    </cfRule>
    <cfRule type="expression" dxfId="2520" priority="6660">
      <formula>IF(AND(AL855&lt;0, RIGHT(TEXT(AL855,"0.#"),1)="."),TRUE,FALSE)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0:AO1139">
    <cfRule type="expression" dxfId="2419" priority="2891">
      <formula>IF(AND(AL1110&gt;=0, RIGHT(TEXT(AL1110,"0.#"),1)&lt;&gt;"."),TRUE,FALSE)</formula>
    </cfRule>
    <cfRule type="expression" dxfId="2418" priority="2892">
      <formula>IF(AND(AL1110&gt;=0, RIGHT(TEXT(AL1110,"0.#"),1)="."),TRUE,FALSE)</formula>
    </cfRule>
    <cfRule type="expression" dxfId="2417" priority="2893">
      <formula>IF(AND(AL1110&lt;0, RIGHT(TEXT(AL1110,"0.#"),1)&lt;&gt;"."),TRUE,FALSE)</formula>
    </cfRule>
    <cfRule type="expression" dxfId="2416" priority="2894">
      <formula>IF(AND(AL1110&lt;0, RIGHT(TEXT(AL1110,"0.#"),1)="."),TRUE,FALSE)</formula>
    </cfRule>
  </conditionalFormatting>
  <conditionalFormatting sqref="Y1110:Y1139">
    <cfRule type="expression" dxfId="2415" priority="2889">
      <formula>IF(RIGHT(TEXT(Y1110,"0.#"),1)=".",FALSE,TRUE)</formula>
    </cfRule>
    <cfRule type="expression" dxfId="2414" priority="2890">
      <formula>IF(RIGHT(TEXT(Y1110,"0.#"),1)=".",TRUE,FALSE)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5:AO845">
    <cfRule type="expression" dxfId="2405" priority="2843">
      <formula>IF(AND(AL845&gt;=0, RIGHT(TEXT(AL845,"0.#"),1)&lt;&gt;"."),TRUE,FALSE)</formula>
    </cfRule>
    <cfRule type="expression" dxfId="2404" priority="2844">
      <formula>IF(AND(AL845&gt;=0, RIGHT(TEXT(AL845,"0.#"),1)="."),TRUE,FALSE)</formula>
    </cfRule>
    <cfRule type="expression" dxfId="2403" priority="2845">
      <formula>IF(AND(AL845&lt;0, RIGHT(TEXT(AL845,"0.#"),1)&lt;&gt;"."),TRUE,FALSE)</formula>
    </cfRule>
    <cfRule type="expression" dxfId="2402" priority="2846">
      <formula>IF(AND(AL845&lt;0, RIGHT(TEXT(AL845,"0.#"),1)="."),TRUE,FALSE)</formula>
    </cfRule>
  </conditionalFormatting>
  <conditionalFormatting sqref="Y845:Y846">
    <cfRule type="expression" dxfId="2401" priority="2841">
      <formula>IF(RIGHT(TEXT(Y845,"0.#"),1)=".",FALSE,TRUE)</formula>
    </cfRule>
    <cfRule type="expression" dxfId="2400" priority="2842">
      <formula>IF(RIGHT(TEXT(Y845,"0.#"),1)=".",TRUE,FALSE)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7:Y973">
    <cfRule type="expression" dxfId="2075" priority="2077">
      <formula>IF(RIGHT(TEXT(Y947,"0.#"),1)=".",FALSE,TRUE)</formula>
    </cfRule>
    <cfRule type="expression" dxfId="2074" priority="2078">
      <formula>IF(RIGHT(TEXT(Y947,"0.#"),1)=".",TRUE,FALSE)</formula>
    </cfRule>
  </conditionalFormatting>
  <conditionalFormatting sqref="Y980:Y1006">
    <cfRule type="expression" dxfId="2073" priority="2065">
      <formula>IF(RIGHT(TEXT(Y980,"0.#"),1)=".",FALSE,TRUE)</formula>
    </cfRule>
    <cfRule type="expression" dxfId="2072" priority="2066">
      <formula>IF(RIGHT(TEXT(Y980,"0.#"),1)=".",TRUE,FALSE)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7:AO973">
    <cfRule type="expression" dxfId="1971" priority="2079">
      <formula>IF(AND(AL947&gt;=0, RIGHT(TEXT(AL947,"0.#"),1)&lt;&gt;"."),TRUE,FALSE)</formula>
    </cfRule>
    <cfRule type="expression" dxfId="1970" priority="2080">
      <formula>IF(AND(AL947&gt;=0, RIGHT(TEXT(AL947,"0.#"),1)="."),TRUE,FALSE)</formula>
    </cfRule>
    <cfRule type="expression" dxfId="1969" priority="2081">
      <formula>IF(AND(AL947&lt;0, RIGHT(TEXT(AL947,"0.#"),1)&lt;&gt;"."),TRUE,FALSE)</formula>
    </cfRule>
    <cfRule type="expression" dxfId="1968" priority="2082">
      <formula>IF(AND(AL947&lt;0, RIGHT(TEXT(AL947,"0.#"),1)="."),TRUE,FALSE)</formula>
    </cfRule>
  </conditionalFormatting>
  <conditionalFormatting sqref="AL980:AO1006">
    <cfRule type="expression" dxfId="1967" priority="2067">
      <formula>IF(AND(AL980&gt;=0, RIGHT(TEXT(AL980,"0.#"),1)&lt;&gt;"."),TRUE,FALSE)</formula>
    </cfRule>
    <cfRule type="expression" dxfId="1966" priority="2068">
      <formula>IF(AND(AL980&gt;=0, RIGHT(TEXT(AL980,"0.#"),1)="."),TRUE,FALSE)</formula>
    </cfRule>
    <cfRule type="expression" dxfId="1965" priority="2069">
      <formula>IF(AND(AL980&lt;0, RIGHT(TEXT(AL980,"0.#"),1)&lt;&gt;"."),TRUE,FALSE)</formula>
    </cfRule>
    <cfRule type="expression" dxfId="1964" priority="2070">
      <formula>IF(AND(AL980&lt;0, RIGHT(TEXT(AL980,"0.#"),1)="."),TRUE,FALSE)</formula>
    </cfRule>
  </conditionalFormatting>
  <conditionalFormatting sqref="AL977:AO977">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979">
    <cfRule type="expression" dxfId="731" priority="27">
      <formula>IF(RIGHT(TEXT(Y979,"0.#"),1)=".",FALSE,TRUE)</formula>
    </cfRule>
    <cfRule type="expression" dxfId="730" priority="28">
      <formula>IF(RIGHT(TEXT(Y979,"0.#"),1)=".",TRUE,FALSE)</formula>
    </cfRule>
  </conditionalFormatting>
  <conditionalFormatting sqref="AL979:AO979">
    <cfRule type="expression" dxfId="729" priority="29">
      <formula>IF(AND(AL979&gt;=0, RIGHT(TEXT(AL979,"0.#"),1)&lt;&gt;"."),TRUE,FALSE)</formula>
    </cfRule>
    <cfRule type="expression" dxfId="728" priority="30">
      <formula>IF(AND(AL979&gt;=0, RIGHT(TEXT(AL979,"0.#"),1)="."),TRUE,FALSE)</formula>
    </cfRule>
    <cfRule type="expression" dxfId="727" priority="31">
      <formula>IF(AND(AL979&lt;0, RIGHT(TEXT(AL979,"0.#"),1)&lt;&gt;"."),TRUE,FALSE)</formula>
    </cfRule>
    <cfRule type="expression" dxfId="726" priority="32">
      <formula>IF(AND(AL979&lt;0, RIGHT(TEXT(AL979,"0.#"),1)="."),TRUE,FALSE)</formula>
    </cfRule>
  </conditionalFormatting>
  <conditionalFormatting sqref="AL978:AO978">
    <cfRule type="expression" dxfId="725" priority="23">
      <formula>IF(AND(AL978&gt;=0, RIGHT(TEXT(AL978,"0.#"),1)&lt;&gt;"."),TRUE,FALSE)</formula>
    </cfRule>
    <cfRule type="expression" dxfId="724" priority="24">
      <formula>IF(AND(AL978&gt;=0, RIGHT(TEXT(AL978,"0.#"),1)="."),TRUE,FALSE)</formula>
    </cfRule>
    <cfRule type="expression" dxfId="723" priority="25">
      <formula>IF(AND(AL978&lt;0, RIGHT(TEXT(AL978,"0.#"),1)&lt;&gt;"."),TRUE,FALSE)</formula>
    </cfRule>
    <cfRule type="expression" dxfId="722" priority="26">
      <formula>IF(AND(AL978&lt;0, RIGHT(TEXT(AL978,"0.#"),1)="."),TRUE,FALSE)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AL847:AO854">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AU802">
    <cfRule type="expression" dxfId="713" priority="13">
      <formula>IF(RIGHT(TEXT(AU802,"0.#"),1)=".",FALSE,TRUE)</formula>
    </cfRule>
    <cfRule type="expression" dxfId="712" priority="14">
      <formula>IF(RIGHT(TEXT(AU802,"0.#"),1)=".",TRUE,FALSE)</formula>
    </cfRule>
  </conditionalFormatting>
  <conditionalFormatting sqref="Y944:Y945">
    <cfRule type="expression" dxfId="711" priority="7">
      <formula>IF(RIGHT(TEXT(Y944,"0.#"),1)=".",FALSE,TRUE)</formula>
    </cfRule>
    <cfRule type="expression" dxfId="710" priority="8">
      <formula>IF(RIGHT(TEXT(Y944,"0.#"),1)=".",TRUE,FALSE)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AL946:AO946">
    <cfRule type="expression" dxfId="705" priority="3">
      <formula>IF(AND(AL946&gt;=0, RIGHT(TEXT(AL946,"0.#"),1)&lt;&gt;"."),TRUE,FALSE)</formula>
    </cfRule>
    <cfRule type="expression" dxfId="704" priority="4">
      <formula>IF(AND(AL946&gt;=0, RIGHT(TEXT(AL946,"0.#"),1)="."),TRUE,FALSE)</formula>
    </cfRule>
    <cfRule type="expression" dxfId="703" priority="5">
      <formula>IF(AND(AL946&lt;0, RIGHT(TEXT(AL946,"0.#"),1)&lt;&gt;"."),TRUE,FALSE)</formula>
    </cfRule>
    <cfRule type="expression" dxfId="702" priority="6">
      <formula>IF(AND(AL946&lt;0, RIGHT(TEXT(AL946,"0.#"),1)="."),TRUE,FALSE)</formula>
    </cfRule>
  </conditionalFormatting>
  <conditionalFormatting sqref="Y946">
    <cfRule type="expression" dxfId="701" priority="1">
      <formula>IF(RIGHT(TEXT(Y946,"0.#"),1)=".",FALSE,TRUE)</formula>
    </cfRule>
    <cfRule type="expression" dxfId="700" priority="2">
      <formula>IF(RIGHT(TEXT(Y946,"0.#"),1)=".",TRUE,FALSE)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9" max="49" man="1"/>
    <brk id="460" max="49" man="1"/>
    <brk id="735"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t="s">
        <v>759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759</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759</v>
      </c>
      <c r="R4" s="13" t="str">
        <f t="shared" si="3"/>
        <v>補助</v>
      </c>
      <c r="S4" s="13" t="str">
        <f t="shared" si="4"/>
        <v>委託・請負、補助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759</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7"/>
      <c r="Z2" s="833"/>
      <c r="AA2" s="834"/>
      <c r="AB2" s="1041" t="s">
        <v>11</v>
      </c>
      <c r="AC2" s="1042"/>
      <c r="AD2" s="1043"/>
      <c r="AE2" s="1047" t="s">
        <v>387</v>
      </c>
      <c r="AF2" s="1047"/>
      <c r="AG2" s="1047"/>
      <c r="AH2" s="1047"/>
      <c r="AI2" s="1047" t="s">
        <v>409</v>
      </c>
      <c r="AJ2" s="1047"/>
      <c r="AK2" s="1047"/>
      <c r="AL2" s="565"/>
      <c r="AM2" s="1047" t="s">
        <v>506</v>
      </c>
      <c r="AN2" s="1047"/>
      <c r="AO2" s="1047"/>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8"/>
      <c r="Z3" s="1039"/>
      <c r="AA3" s="1040"/>
      <c r="AB3" s="1044"/>
      <c r="AC3" s="1045"/>
      <c r="AD3" s="1046"/>
      <c r="AE3" s="932"/>
      <c r="AF3" s="932"/>
      <c r="AG3" s="932"/>
      <c r="AH3" s="932"/>
      <c r="AI3" s="932"/>
      <c r="AJ3" s="932"/>
      <c r="AK3" s="932"/>
      <c r="AL3" s="416"/>
      <c r="AM3" s="932"/>
      <c r="AN3" s="932"/>
      <c r="AO3" s="932"/>
      <c r="AP3" s="416"/>
      <c r="AQ3" s="199"/>
      <c r="AR3" s="200"/>
      <c r="AS3" s="136" t="s">
        <v>233</v>
      </c>
      <c r="AT3" s="137"/>
      <c r="AU3" s="200"/>
      <c r="AV3" s="200"/>
      <c r="AW3" s="401" t="s">
        <v>179</v>
      </c>
      <c r="AX3" s="402"/>
      <c r="AY3" s="34">
        <f t="shared" ref="AY3:AY8" si="0">$AY$2</f>
        <v>0</v>
      </c>
    </row>
    <row r="4" spans="1:51" ht="22.5" customHeight="1" x14ac:dyDescent="0.15">
      <c r="A4" s="406"/>
      <c r="B4" s="404"/>
      <c r="C4" s="404"/>
      <c r="D4" s="404"/>
      <c r="E4" s="404"/>
      <c r="F4" s="405"/>
      <c r="G4" s="572"/>
      <c r="H4" s="1014"/>
      <c r="I4" s="1014"/>
      <c r="J4" s="1014"/>
      <c r="K4" s="1014"/>
      <c r="L4" s="1014"/>
      <c r="M4" s="1014"/>
      <c r="N4" s="1014"/>
      <c r="O4" s="1015"/>
      <c r="P4" s="108"/>
      <c r="Q4" s="1022"/>
      <c r="R4" s="1022"/>
      <c r="S4" s="1022"/>
      <c r="T4" s="1022"/>
      <c r="U4" s="1022"/>
      <c r="V4" s="1022"/>
      <c r="W4" s="1022"/>
      <c r="X4" s="1023"/>
      <c r="Y4" s="1032" t="s">
        <v>12</v>
      </c>
      <c r="Z4" s="1033"/>
      <c r="AA4" s="1034"/>
      <c r="AB4" s="469"/>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55" t="s">
        <v>54</v>
      </c>
      <c r="Z5" s="1029"/>
      <c r="AA5" s="1030"/>
      <c r="AB5" s="531"/>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7"/>
      <c r="Z9" s="833"/>
      <c r="AA9" s="834"/>
      <c r="AB9" s="1041" t="s">
        <v>11</v>
      </c>
      <c r="AC9" s="1042"/>
      <c r="AD9" s="1043"/>
      <c r="AE9" s="1047" t="s">
        <v>387</v>
      </c>
      <c r="AF9" s="1047"/>
      <c r="AG9" s="1047"/>
      <c r="AH9" s="1047"/>
      <c r="AI9" s="1047" t="s">
        <v>409</v>
      </c>
      <c r="AJ9" s="1047"/>
      <c r="AK9" s="1047"/>
      <c r="AL9" s="565"/>
      <c r="AM9" s="1047" t="s">
        <v>506</v>
      </c>
      <c r="AN9" s="1047"/>
      <c r="AO9" s="1047"/>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8"/>
      <c r="Z10" s="1039"/>
      <c r="AA10" s="1040"/>
      <c r="AB10" s="1044"/>
      <c r="AC10" s="1045"/>
      <c r="AD10" s="1046"/>
      <c r="AE10" s="932"/>
      <c r="AF10" s="932"/>
      <c r="AG10" s="932"/>
      <c r="AH10" s="932"/>
      <c r="AI10" s="932"/>
      <c r="AJ10" s="932"/>
      <c r="AK10" s="932"/>
      <c r="AL10" s="416"/>
      <c r="AM10" s="932"/>
      <c r="AN10" s="932"/>
      <c r="AO10" s="932"/>
      <c r="AP10" s="416"/>
      <c r="AQ10" s="199"/>
      <c r="AR10" s="200"/>
      <c r="AS10" s="136" t="s">
        <v>233</v>
      </c>
      <c r="AT10" s="137"/>
      <c r="AU10" s="200"/>
      <c r="AV10" s="200"/>
      <c r="AW10" s="401" t="s">
        <v>179</v>
      </c>
      <c r="AX10" s="402"/>
      <c r="AY10" s="34">
        <f t="shared" ref="AY10:AY15" si="1">$AY$9</f>
        <v>0</v>
      </c>
    </row>
    <row r="11" spans="1:51" ht="22.5" customHeight="1" x14ac:dyDescent="0.15">
      <c r="A11" s="406"/>
      <c r="B11" s="404"/>
      <c r="C11" s="404"/>
      <c r="D11" s="404"/>
      <c r="E11" s="404"/>
      <c r="F11" s="405"/>
      <c r="G11" s="572"/>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9"/>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55" t="s">
        <v>54</v>
      </c>
      <c r="Z12" s="1029"/>
      <c r="AA12" s="1030"/>
      <c r="AB12" s="531"/>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7"/>
      <c r="Z16" s="833"/>
      <c r="AA16" s="834"/>
      <c r="AB16" s="1041" t="s">
        <v>11</v>
      </c>
      <c r="AC16" s="1042"/>
      <c r="AD16" s="1043"/>
      <c r="AE16" s="1047" t="s">
        <v>387</v>
      </c>
      <c r="AF16" s="1047"/>
      <c r="AG16" s="1047"/>
      <c r="AH16" s="1047"/>
      <c r="AI16" s="1047" t="s">
        <v>409</v>
      </c>
      <c r="AJ16" s="1047"/>
      <c r="AK16" s="1047"/>
      <c r="AL16" s="565"/>
      <c r="AM16" s="1047" t="s">
        <v>506</v>
      </c>
      <c r="AN16" s="1047"/>
      <c r="AO16" s="1047"/>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8"/>
      <c r="Z17" s="1039"/>
      <c r="AA17" s="1040"/>
      <c r="AB17" s="1044"/>
      <c r="AC17" s="1045"/>
      <c r="AD17" s="1046"/>
      <c r="AE17" s="932"/>
      <c r="AF17" s="932"/>
      <c r="AG17" s="932"/>
      <c r="AH17" s="932"/>
      <c r="AI17" s="932"/>
      <c r="AJ17" s="932"/>
      <c r="AK17" s="932"/>
      <c r="AL17" s="416"/>
      <c r="AM17" s="932"/>
      <c r="AN17" s="932"/>
      <c r="AO17" s="932"/>
      <c r="AP17" s="416"/>
      <c r="AQ17" s="199"/>
      <c r="AR17" s="200"/>
      <c r="AS17" s="136" t="s">
        <v>233</v>
      </c>
      <c r="AT17" s="137"/>
      <c r="AU17" s="200"/>
      <c r="AV17" s="200"/>
      <c r="AW17" s="401" t="s">
        <v>179</v>
      </c>
      <c r="AX17" s="402"/>
      <c r="AY17" s="34">
        <f t="shared" ref="AY17:AY22" si="2">$AY$16</f>
        <v>0</v>
      </c>
    </row>
    <row r="18" spans="1:51" ht="22.5" customHeight="1" x14ac:dyDescent="0.15">
      <c r="A18" s="406"/>
      <c r="B18" s="404"/>
      <c r="C18" s="404"/>
      <c r="D18" s="404"/>
      <c r="E18" s="404"/>
      <c r="F18" s="405"/>
      <c r="G18" s="572"/>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9"/>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55" t="s">
        <v>54</v>
      </c>
      <c r="Z19" s="1029"/>
      <c r="AA19" s="1030"/>
      <c r="AB19" s="531"/>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7"/>
      <c r="Z23" s="833"/>
      <c r="AA23" s="834"/>
      <c r="AB23" s="1041" t="s">
        <v>11</v>
      </c>
      <c r="AC23" s="1042"/>
      <c r="AD23" s="1043"/>
      <c r="AE23" s="1047" t="s">
        <v>387</v>
      </c>
      <c r="AF23" s="1047"/>
      <c r="AG23" s="1047"/>
      <c r="AH23" s="1047"/>
      <c r="AI23" s="1047" t="s">
        <v>409</v>
      </c>
      <c r="AJ23" s="1047"/>
      <c r="AK23" s="1047"/>
      <c r="AL23" s="565"/>
      <c r="AM23" s="1047" t="s">
        <v>506</v>
      </c>
      <c r="AN23" s="1047"/>
      <c r="AO23" s="1047"/>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8"/>
      <c r="Z24" s="1039"/>
      <c r="AA24" s="1040"/>
      <c r="AB24" s="1044"/>
      <c r="AC24" s="1045"/>
      <c r="AD24" s="1046"/>
      <c r="AE24" s="932"/>
      <c r="AF24" s="932"/>
      <c r="AG24" s="932"/>
      <c r="AH24" s="932"/>
      <c r="AI24" s="932"/>
      <c r="AJ24" s="932"/>
      <c r="AK24" s="932"/>
      <c r="AL24" s="416"/>
      <c r="AM24" s="932"/>
      <c r="AN24" s="932"/>
      <c r="AO24" s="932"/>
      <c r="AP24" s="416"/>
      <c r="AQ24" s="199"/>
      <c r="AR24" s="200"/>
      <c r="AS24" s="136" t="s">
        <v>233</v>
      </c>
      <c r="AT24" s="137"/>
      <c r="AU24" s="200"/>
      <c r="AV24" s="200"/>
      <c r="AW24" s="401" t="s">
        <v>179</v>
      </c>
      <c r="AX24" s="402"/>
      <c r="AY24" s="34">
        <f t="shared" ref="AY24:AY29" si="3">$AY$23</f>
        <v>0</v>
      </c>
    </row>
    <row r="25" spans="1:51" ht="22.5" customHeight="1" x14ac:dyDescent="0.15">
      <c r="A25" s="406"/>
      <c r="B25" s="404"/>
      <c r="C25" s="404"/>
      <c r="D25" s="404"/>
      <c r="E25" s="404"/>
      <c r="F25" s="405"/>
      <c r="G25" s="572"/>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9"/>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55" t="s">
        <v>54</v>
      </c>
      <c r="Z26" s="1029"/>
      <c r="AA26" s="1030"/>
      <c r="AB26" s="531"/>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7"/>
      <c r="Z30" s="833"/>
      <c r="AA30" s="834"/>
      <c r="AB30" s="1041" t="s">
        <v>11</v>
      </c>
      <c r="AC30" s="1042"/>
      <c r="AD30" s="1043"/>
      <c r="AE30" s="1047" t="s">
        <v>387</v>
      </c>
      <c r="AF30" s="1047"/>
      <c r="AG30" s="1047"/>
      <c r="AH30" s="1047"/>
      <c r="AI30" s="1047" t="s">
        <v>409</v>
      </c>
      <c r="AJ30" s="1047"/>
      <c r="AK30" s="1047"/>
      <c r="AL30" s="565"/>
      <c r="AM30" s="1047" t="s">
        <v>506</v>
      </c>
      <c r="AN30" s="1047"/>
      <c r="AO30" s="1047"/>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8"/>
      <c r="Z31" s="1039"/>
      <c r="AA31" s="1040"/>
      <c r="AB31" s="1044"/>
      <c r="AC31" s="1045"/>
      <c r="AD31" s="1046"/>
      <c r="AE31" s="932"/>
      <c r="AF31" s="932"/>
      <c r="AG31" s="932"/>
      <c r="AH31" s="932"/>
      <c r="AI31" s="932"/>
      <c r="AJ31" s="932"/>
      <c r="AK31" s="932"/>
      <c r="AL31" s="416"/>
      <c r="AM31" s="932"/>
      <c r="AN31" s="932"/>
      <c r="AO31" s="932"/>
      <c r="AP31" s="416"/>
      <c r="AQ31" s="199"/>
      <c r="AR31" s="200"/>
      <c r="AS31" s="136" t="s">
        <v>233</v>
      </c>
      <c r="AT31" s="137"/>
      <c r="AU31" s="200"/>
      <c r="AV31" s="200"/>
      <c r="AW31" s="401" t="s">
        <v>179</v>
      </c>
      <c r="AX31" s="402"/>
      <c r="AY31" s="34">
        <f t="shared" ref="AY31:AY36" si="4">$AY$30</f>
        <v>0</v>
      </c>
    </row>
    <row r="32" spans="1:51" ht="22.5" customHeight="1" x14ac:dyDescent="0.15">
      <c r="A32" s="406"/>
      <c r="B32" s="404"/>
      <c r="C32" s="404"/>
      <c r="D32" s="404"/>
      <c r="E32" s="404"/>
      <c r="F32" s="405"/>
      <c r="G32" s="572"/>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9"/>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55" t="s">
        <v>54</v>
      </c>
      <c r="Z33" s="1029"/>
      <c r="AA33" s="1030"/>
      <c r="AB33" s="531"/>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7"/>
      <c r="Z37" s="833"/>
      <c r="AA37" s="834"/>
      <c r="AB37" s="1041" t="s">
        <v>11</v>
      </c>
      <c r="AC37" s="1042"/>
      <c r="AD37" s="1043"/>
      <c r="AE37" s="1047" t="s">
        <v>387</v>
      </c>
      <c r="AF37" s="1047"/>
      <c r="AG37" s="1047"/>
      <c r="AH37" s="1047"/>
      <c r="AI37" s="1047" t="s">
        <v>409</v>
      </c>
      <c r="AJ37" s="1047"/>
      <c r="AK37" s="1047"/>
      <c r="AL37" s="565"/>
      <c r="AM37" s="1047" t="s">
        <v>506</v>
      </c>
      <c r="AN37" s="1047"/>
      <c r="AO37" s="1047"/>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8"/>
      <c r="Z38" s="1039"/>
      <c r="AA38" s="1040"/>
      <c r="AB38" s="1044"/>
      <c r="AC38" s="1045"/>
      <c r="AD38" s="1046"/>
      <c r="AE38" s="932"/>
      <c r="AF38" s="932"/>
      <c r="AG38" s="932"/>
      <c r="AH38" s="932"/>
      <c r="AI38" s="932"/>
      <c r="AJ38" s="932"/>
      <c r="AK38" s="932"/>
      <c r="AL38" s="416"/>
      <c r="AM38" s="932"/>
      <c r="AN38" s="932"/>
      <c r="AO38" s="932"/>
      <c r="AP38" s="416"/>
      <c r="AQ38" s="199"/>
      <c r="AR38" s="200"/>
      <c r="AS38" s="136" t="s">
        <v>233</v>
      </c>
      <c r="AT38" s="137"/>
      <c r="AU38" s="200"/>
      <c r="AV38" s="200"/>
      <c r="AW38" s="401" t="s">
        <v>179</v>
      </c>
      <c r="AX38" s="402"/>
      <c r="AY38" s="34">
        <f t="shared" ref="AY38:AY43" si="5">$AY$37</f>
        <v>0</v>
      </c>
    </row>
    <row r="39" spans="1:51" ht="22.5" customHeight="1" x14ac:dyDescent="0.15">
      <c r="A39" s="406"/>
      <c r="B39" s="404"/>
      <c r="C39" s="404"/>
      <c r="D39" s="404"/>
      <c r="E39" s="404"/>
      <c r="F39" s="405"/>
      <c r="G39" s="572"/>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9"/>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55" t="s">
        <v>54</v>
      </c>
      <c r="Z40" s="1029"/>
      <c r="AA40" s="1030"/>
      <c r="AB40" s="531"/>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7"/>
      <c r="Z44" s="833"/>
      <c r="AA44" s="834"/>
      <c r="AB44" s="1041" t="s">
        <v>11</v>
      </c>
      <c r="AC44" s="1042"/>
      <c r="AD44" s="1043"/>
      <c r="AE44" s="1047" t="s">
        <v>387</v>
      </c>
      <c r="AF44" s="1047"/>
      <c r="AG44" s="1047"/>
      <c r="AH44" s="1047"/>
      <c r="AI44" s="1047" t="s">
        <v>409</v>
      </c>
      <c r="AJ44" s="1047"/>
      <c r="AK44" s="1047"/>
      <c r="AL44" s="565"/>
      <c r="AM44" s="1047" t="s">
        <v>506</v>
      </c>
      <c r="AN44" s="1047"/>
      <c r="AO44" s="1047"/>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8"/>
      <c r="Z45" s="1039"/>
      <c r="AA45" s="1040"/>
      <c r="AB45" s="1044"/>
      <c r="AC45" s="1045"/>
      <c r="AD45" s="1046"/>
      <c r="AE45" s="932"/>
      <c r="AF45" s="932"/>
      <c r="AG45" s="932"/>
      <c r="AH45" s="932"/>
      <c r="AI45" s="932"/>
      <c r="AJ45" s="932"/>
      <c r="AK45" s="932"/>
      <c r="AL45" s="416"/>
      <c r="AM45" s="932"/>
      <c r="AN45" s="932"/>
      <c r="AO45" s="932"/>
      <c r="AP45" s="416"/>
      <c r="AQ45" s="199"/>
      <c r="AR45" s="200"/>
      <c r="AS45" s="136" t="s">
        <v>233</v>
      </c>
      <c r="AT45" s="137"/>
      <c r="AU45" s="200"/>
      <c r="AV45" s="200"/>
      <c r="AW45" s="401" t="s">
        <v>179</v>
      </c>
      <c r="AX45" s="402"/>
      <c r="AY45" s="34">
        <f t="shared" ref="AY45:AY50" si="6">$AY$44</f>
        <v>0</v>
      </c>
    </row>
    <row r="46" spans="1:51" ht="22.5" customHeight="1" x14ac:dyDescent="0.15">
      <c r="A46" s="406"/>
      <c r="B46" s="404"/>
      <c r="C46" s="404"/>
      <c r="D46" s="404"/>
      <c r="E46" s="404"/>
      <c r="F46" s="405"/>
      <c r="G46" s="572"/>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9"/>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55" t="s">
        <v>54</v>
      </c>
      <c r="Z47" s="1029"/>
      <c r="AA47" s="1030"/>
      <c r="AB47" s="531"/>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7"/>
      <c r="Z51" s="833"/>
      <c r="AA51" s="834"/>
      <c r="AB51" s="565" t="s">
        <v>11</v>
      </c>
      <c r="AC51" s="1042"/>
      <c r="AD51" s="1043"/>
      <c r="AE51" s="1047" t="s">
        <v>387</v>
      </c>
      <c r="AF51" s="1047"/>
      <c r="AG51" s="1047"/>
      <c r="AH51" s="1047"/>
      <c r="AI51" s="1047" t="s">
        <v>409</v>
      </c>
      <c r="AJ51" s="1047"/>
      <c r="AK51" s="1047"/>
      <c r="AL51" s="565"/>
      <c r="AM51" s="1047" t="s">
        <v>506</v>
      </c>
      <c r="AN51" s="1047"/>
      <c r="AO51" s="1047"/>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8"/>
      <c r="Z52" s="1039"/>
      <c r="AA52" s="1040"/>
      <c r="AB52" s="1044"/>
      <c r="AC52" s="1045"/>
      <c r="AD52" s="1046"/>
      <c r="AE52" s="932"/>
      <c r="AF52" s="932"/>
      <c r="AG52" s="932"/>
      <c r="AH52" s="932"/>
      <c r="AI52" s="932"/>
      <c r="AJ52" s="932"/>
      <c r="AK52" s="932"/>
      <c r="AL52" s="416"/>
      <c r="AM52" s="932"/>
      <c r="AN52" s="932"/>
      <c r="AO52" s="932"/>
      <c r="AP52" s="416"/>
      <c r="AQ52" s="199"/>
      <c r="AR52" s="200"/>
      <c r="AS52" s="136" t="s">
        <v>233</v>
      </c>
      <c r="AT52" s="137"/>
      <c r="AU52" s="200"/>
      <c r="AV52" s="200"/>
      <c r="AW52" s="401" t="s">
        <v>179</v>
      </c>
      <c r="AX52" s="402"/>
      <c r="AY52" s="34">
        <f t="shared" ref="AY52:AY57" si="7">$AY$51</f>
        <v>0</v>
      </c>
    </row>
    <row r="53" spans="1:51" ht="22.5" customHeight="1" x14ac:dyDescent="0.15">
      <c r="A53" s="406"/>
      <c r="B53" s="404"/>
      <c r="C53" s="404"/>
      <c r="D53" s="404"/>
      <c r="E53" s="404"/>
      <c r="F53" s="405"/>
      <c r="G53" s="572"/>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9"/>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55" t="s">
        <v>54</v>
      </c>
      <c r="Z54" s="1029"/>
      <c r="AA54" s="1030"/>
      <c r="AB54" s="531"/>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7"/>
      <c r="Z58" s="833"/>
      <c r="AA58" s="834"/>
      <c r="AB58" s="1041" t="s">
        <v>11</v>
      </c>
      <c r="AC58" s="1042"/>
      <c r="AD58" s="1043"/>
      <c r="AE58" s="1047" t="s">
        <v>387</v>
      </c>
      <c r="AF58" s="1047"/>
      <c r="AG58" s="1047"/>
      <c r="AH58" s="1047"/>
      <c r="AI58" s="1047" t="s">
        <v>409</v>
      </c>
      <c r="AJ58" s="1047"/>
      <c r="AK58" s="1047"/>
      <c r="AL58" s="565"/>
      <c r="AM58" s="1047" t="s">
        <v>506</v>
      </c>
      <c r="AN58" s="1047"/>
      <c r="AO58" s="1047"/>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8"/>
      <c r="Z59" s="1039"/>
      <c r="AA59" s="1040"/>
      <c r="AB59" s="1044"/>
      <c r="AC59" s="1045"/>
      <c r="AD59" s="1046"/>
      <c r="AE59" s="932"/>
      <c r="AF59" s="932"/>
      <c r="AG59" s="932"/>
      <c r="AH59" s="932"/>
      <c r="AI59" s="932"/>
      <c r="AJ59" s="932"/>
      <c r="AK59" s="932"/>
      <c r="AL59" s="416"/>
      <c r="AM59" s="932"/>
      <c r="AN59" s="932"/>
      <c r="AO59" s="932"/>
      <c r="AP59" s="416"/>
      <c r="AQ59" s="199"/>
      <c r="AR59" s="200"/>
      <c r="AS59" s="136" t="s">
        <v>233</v>
      </c>
      <c r="AT59" s="137"/>
      <c r="AU59" s="200"/>
      <c r="AV59" s="200"/>
      <c r="AW59" s="401" t="s">
        <v>179</v>
      </c>
      <c r="AX59" s="402"/>
      <c r="AY59" s="34">
        <f t="shared" ref="AY59:AY64" si="8">$AY$58</f>
        <v>0</v>
      </c>
    </row>
    <row r="60" spans="1:51" ht="22.5" customHeight="1" x14ac:dyDescent="0.15">
      <c r="A60" s="406"/>
      <c r="B60" s="404"/>
      <c r="C60" s="404"/>
      <c r="D60" s="404"/>
      <c r="E60" s="404"/>
      <c r="F60" s="405"/>
      <c r="G60" s="572"/>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9"/>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55" t="s">
        <v>54</v>
      </c>
      <c r="Z61" s="1029"/>
      <c r="AA61" s="1030"/>
      <c r="AB61" s="531"/>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7"/>
      <c r="Z65" s="833"/>
      <c r="AA65" s="834"/>
      <c r="AB65" s="1041" t="s">
        <v>11</v>
      </c>
      <c r="AC65" s="1042"/>
      <c r="AD65" s="1043"/>
      <c r="AE65" s="1047" t="s">
        <v>387</v>
      </c>
      <c r="AF65" s="1047"/>
      <c r="AG65" s="1047"/>
      <c r="AH65" s="1047"/>
      <c r="AI65" s="1047" t="s">
        <v>409</v>
      </c>
      <c r="AJ65" s="1047"/>
      <c r="AK65" s="1047"/>
      <c r="AL65" s="565"/>
      <c r="AM65" s="1047" t="s">
        <v>506</v>
      </c>
      <c r="AN65" s="1047"/>
      <c r="AO65" s="1047"/>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8"/>
      <c r="Z66" s="1039"/>
      <c r="AA66" s="1040"/>
      <c r="AB66" s="1044"/>
      <c r="AC66" s="1045"/>
      <c r="AD66" s="1046"/>
      <c r="AE66" s="932"/>
      <c r="AF66" s="932"/>
      <c r="AG66" s="932"/>
      <c r="AH66" s="932"/>
      <c r="AI66" s="932"/>
      <c r="AJ66" s="932"/>
      <c r="AK66" s="932"/>
      <c r="AL66" s="416"/>
      <c r="AM66" s="932"/>
      <c r="AN66" s="932"/>
      <c r="AO66" s="932"/>
      <c r="AP66" s="416"/>
      <c r="AQ66" s="199"/>
      <c r="AR66" s="200"/>
      <c r="AS66" s="136" t="s">
        <v>233</v>
      </c>
      <c r="AT66" s="137"/>
      <c r="AU66" s="200"/>
      <c r="AV66" s="200"/>
      <c r="AW66" s="401" t="s">
        <v>179</v>
      </c>
      <c r="AX66" s="402"/>
      <c r="AY66" s="34">
        <f t="shared" ref="AY66:AY71" si="9">$AY$65</f>
        <v>0</v>
      </c>
    </row>
    <row r="67" spans="1:51" ht="22.5" customHeight="1" x14ac:dyDescent="0.15">
      <c r="A67" s="406"/>
      <c r="B67" s="404"/>
      <c r="C67" s="404"/>
      <c r="D67" s="404"/>
      <c r="E67" s="404"/>
      <c r="F67" s="405"/>
      <c r="G67" s="572"/>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9"/>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55" t="s">
        <v>54</v>
      </c>
      <c r="Z68" s="1029"/>
      <c r="AA68" s="1030"/>
      <c r="AB68" s="531"/>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9"/>
      <c r="H69" s="1020"/>
      <c r="I69" s="1020"/>
      <c r="J69" s="1020"/>
      <c r="K69" s="1020"/>
      <c r="L69" s="1020"/>
      <c r="M69" s="1020"/>
      <c r="N69" s="1020"/>
      <c r="O69" s="1021"/>
      <c r="P69" s="1026"/>
      <c r="Q69" s="1026"/>
      <c r="R69" s="1026"/>
      <c r="S69" s="1026"/>
      <c r="T69" s="1026"/>
      <c r="U69" s="1026"/>
      <c r="V69" s="1026"/>
      <c r="W69" s="1026"/>
      <c r="X69" s="1027"/>
      <c r="Y69" s="455" t="s">
        <v>13</v>
      </c>
      <c r="Z69" s="1029"/>
      <c r="AA69" s="1030"/>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02" t="s">
        <v>363</v>
      </c>
      <c r="H2" s="603"/>
      <c r="I2" s="603"/>
      <c r="J2" s="603"/>
      <c r="K2" s="603"/>
      <c r="L2" s="603"/>
      <c r="M2" s="603"/>
      <c r="N2" s="603"/>
      <c r="O2" s="603"/>
      <c r="P2" s="603"/>
      <c r="Q2" s="603"/>
      <c r="R2" s="603"/>
      <c r="S2" s="603"/>
      <c r="T2" s="603"/>
      <c r="U2" s="603"/>
      <c r="V2" s="603"/>
      <c r="W2" s="603"/>
      <c r="X2" s="603"/>
      <c r="Y2" s="603"/>
      <c r="Z2" s="603"/>
      <c r="AA2" s="603"/>
      <c r="AB2" s="604"/>
      <c r="AC2" s="602" t="s">
        <v>365</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60"/>
      <c r="B15" s="1061"/>
      <c r="C15" s="1061"/>
      <c r="D15" s="1061"/>
      <c r="E15" s="1061"/>
      <c r="F15" s="1062"/>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60"/>
      <c r="B16" s="1061"/>
      <c r="C16" s="1061"/>
      <c r="D16" s="1061"/>
      <c r="E16" s="1061"/>
      <c r="F16" s="1062"/>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60"/>
      <c r="B28" s="1061"/>
      <c r="C28" s="1061"/>
      <c r="D28" s="1061"/>
      <c r="E28" s="1061"/>
      <c r="F28" s="1062"/>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60"/>
      <c r="B29" s="1061"/>
      <c r="C29" s="1061"/>
      <c r="D29" s="1061"/>
      <c r="E29" s="1061"/>
      <c r="F29" s="1062"/>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60"/>
      <c r="B41" s="1061"/>
      <c r="C41" s="1061"/>
      <c r="D41" s="1061"/>
      <c r="E41" s="1061"/>
      <c r="F41" s="1062"/>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60"/>
      <c r="B42" s="1061"/>
      <c r="C42" s="1061"/>
      <c r="D42" s="1061"/>
      <c r="E42" s="1061"/>
      <c r="F42" s="1062"/>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60"/>
      <c r="B56" s="1061"/>
      <c r="C56" s="1061"/>
      <c r="D56" s="1061"/>
      <c r="E56" s="1061"/>
      <c r="F56" s="1062"/>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60"/>
      <c r="B68" s="1061"/>
      <c r="C68" s="1061"/>
      <c r="D68" s="1061"/>
      <c r="E68" s="1061"/>
      <c r="F68" s="1062"/>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60"/>
      <c r="B69" s="1061"/>
      <c r="C69" s="1061"/>
      <c r="D69" s="1061"/>
      <c r="E69" s="1061"/>
      <c r="F69" s="1062"/>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60"/>
      <c r="B81" s="1061"/>
      <c r="C81" s="1061"/>
      <c r="D81" s="1061"/>
      <c r="E81" s="1061"/>
      <c r="F81" s="1062"/>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60"/>
      <c r="B82" s="1061"/>
      <c r="C82" s="1061"/>
      <c r="D82" s="1061"/>
      <c r="E82" s="1061"/>
      <c r="F82" s="1062"/>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60"/>
      <c r="B94" s="1061"/>
      <c r="C94" s="1061"/>
      <c r="D94" s="1061"/>
      <c r="E94" s="1061"/>
      <c r="F94" s="1062"/>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60"/>
      <c r="B95" s="1061"/>
      <c r="C95" s="1061"/>
      <c r="D95" s="1061"/>
      <c r="E95" s="1061"/>
      <c r="F95" s="1062"/>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60"/>
      <c r="B109" s="1061"/>
      <c r="C109" s="1061"/>
      <c r="D109" s="1061"/>
      <c r="E109" s="1061"/>
      <c r="F109" s="1062"/>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60"/>
      <c r="B121" s="1061"/>
      <c r="C121" s="1061"/>
      <c r="D121" s="1061"/>
      <c r="E121" s="1061"/>
      <c r="F121" s="1062"/>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60"/>
      <c r="B122" s="1061"/>
      <c r="C122" s="1061"/>
      <c r="D122" s="1061"/>
      <c r="E122" s="1061"/>
      <c r="F122" s="1062"/>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60"/>
      <c r="B134" s="1061"/>
      <c r="C134" s="1061"/>
      <c r="D134" s="1061"/>
      <c r="E134" s="1061"/>
      <c r="F134" s="1062"/>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60"/>
      <c r="B135" s="1061"/>
      <c r="C135" s="1061"/>
      <c r="D135" s="1061"/>
      <c r="E135" s="1061"/>
      <c r="F135" s="1062"/>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60"/>
      <c r="B147" s="1061"/>
      <c r="C147" s="1061"/>
      <c r="D147" s="1061"/>
      <c r="E147" s="1061"/>
      <c r="F147" s="1062"/>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60"/>
      <c r="B148" s="1061"/>
      <c r="C148" s="1061"/>
      <c r="D148" s="1061"/>
      <c r="E148" s="1061"/>
      <c r="F148" s="1062"/>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60"/>
      <c r="B162" s="1061"/>
      <c r="C162" s="1061"/>
      <c r="D162" s="1061"/>
      <c r="E162" s="1061"/>
      <c r="F162" s="1062"/>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60"/>
      <c r="B174" s="1061"/>
      <c r="C174" s="1061"/>
      <c r="D174" s="1061"/>
      <c r="E174" s="1061"/>
      <c r="F174" s="1062"/>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60"/>
      <c r="B175" s="1061"/>
      <c r="C175" s="1061"/>
      <c r="D175" s="1061"/>
      <c r="E175" s="1061"/>
      <c r="F175" s="1062"/>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60"/>
      <c r="B187" s="1061"/>
      <c r="C187" s="1061"/>
      <c r="D187" s="1061"/>
      <c r="E187" s="1061"/>
      <c r="F187" s="1062"/>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60"/>
      <c r="B188" s="1061"/>
      <c r="C188" s="1061"/>
      <c r="D188" s="1061"/>
      <c r="E188" s="1061"/>
      <c r="F188" s="1062"/>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60"/>
      <c r="B200" s="1061"/>
      <c r="C200" s="1061"/>
      <c r="D200" s="1061"/>
      <c r="E200" s="1061"/>
      <c r="F200" s="1062"/>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60"/>
      <c r="B201" s="1061"/>
      <c r="C201" s="1061"/>
      <c r="D201" s="1061"/>
      <c r="E201" s="1061"/>
      <c r="F201" s="1062"/>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60"/>
      <c r="B215" s="1061"/>
      <c r="C215" s="1061"/>
      <c r="D215" s="1061"/>
      <c r="E215" s="1061"/>
      <c r="F215" s="1062"/>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60"/>
      <c r="B227" s="1061"/>
      <c r="C227" s="1061"/>
      <c r="D227" s="1061"/>
      <c r="E227" s="1061"/>
      <c r="F227" s="1062"/>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60"/>
      <c r="B228" s="1061"/>
      <c r="C228" s="1061"/>
      <c r="D228" s="1061"/>
      <c r="E228" s="1061"/>
      <c r="F228" s="1062"/>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60"/>
      <c r="B240" s="1061"/>
      <c r="C240" s="1061"/>
      <c r="D240" s="1061"/>
      <c r="E240" s="1061"/>
      <c r="F240" s="1062"/>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60"/>
      <c r="B241" s="1061"/>
      <c r="C241" s="1061"/>
      <c r="D241" s="1061"/>
      <c r="E241" s="1061"/>
      <c r="F241" s="1062"/>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60"/>
      <c r="B253" s="1061"/>
      <c r="C253" s="1061"/>
      <c r="D253" s="1061"/>
      <c r="E253" s="1061"/>
      <c r="F253" s="1062"/>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60"/>
      <c r="B254" s="1061"/>
      <c r="C254" s="1061"/>
      <c r="D254" s="1061"/>
      <c r="E254" s="1061"/>
      <c r="F254" s="1062"/>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2021-06-17T12:55:57Z</cp:lastPrinted>
  <dcterms:created xsi:type="dcterms:W3CDTF">2012-03-13T00:50:25Z</dcterms:created>
  <dcterms:modified xsi:type="dcterms:W3CDTF">2021-06-17T12:55:58Z</dcterms:modified>
</cp:coreProperties>
</file>