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<sst xmlns="http://schemas.openxmlformats.org/spreadsheetml/2006/main" count="2970" uniqueCount="687">
  <si>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</si>
  <si>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</si>
  <si>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</si>
  <si>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</si>
  <si>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</si>
  <si>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</si>
  <si>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</si>
  <si>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</si>
  <si>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</si>
  <si>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</si>
  <si>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</si>
  <si>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</si>
  <si>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</si>
  <si>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</si>
  <si>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</si>
  <si>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</si>
  <si>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</si>
  <si>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</si>
  <si>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</si>
  <si>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</si>
  <si>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</si>
  <si>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</si>
  <si>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</si>
  <si>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</si>
  <si>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</si>
  <si>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</si>
  <si>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</si>
  <si>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</si>
  <si>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</si>
  <si>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</si>
  <si>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</si>
  <si>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</si>
  <si>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</si>
  <si>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</si>
  <si>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</si>
  <si>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</si>
  <si>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</si>
  <si>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</si>
  <si>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</si>
  <si>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</si>
  <si>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</si>
  <si>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</si>
  <si>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</si>
  <si>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</si>
  <si>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</si>
  <si>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</si>
  <si>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</si>
  <si>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</si>
  <si>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</si>
  <si>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</si>
  <si>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</si>
  <si>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</si>
  <si>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</si>
  <si>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</si>
  <si>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</si>
  <si>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</si>
  <si>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</si>
  <si>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</si>
  <si>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</si>
  <si>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</si>
  <si>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</si>
  <si>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</si>
  <si>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</si>
  <si>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</si>
  <si>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</si>
  <si>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</si>
  <si>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</si>
  <si>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</si>
  <si>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</si>
  <si>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</si>
  <si>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</si>
  <si>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</si>
  <si>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</si>
  <si>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</si>
  <si>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</si>
  <si>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</si>
  <si>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</si>
  <si>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</si>
  <si>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</si>
  <si>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</si>
  <si>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</si>
  <si>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</si>
  <si>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</si>
  <si>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</si>
  <si>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</si>
  <si>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</si>
  <si>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</si>
  <si>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</si>
  <si>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</si>
  <si>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</si>
  <si>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</si>
  <si>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</si>
  <si>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</si>
  <si>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</si>
  <si>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</si>
  <si>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</si>
  <si>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</si>
  <si>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</si>
  <si>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</si>
  <si>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</si>
  <si>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</si>
  <si>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</si>
  <si>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</si>
  <si>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</si>
  <si>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</si>
  <si>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</si>
  <si>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</si>
  <si>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</si>
  <si>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</si>
  <si>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</si>
  <si>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</si>
  <si>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</si>
  <si>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</si>
  <si>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</si>
  <si>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</si>
  <si>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</si>
  <si>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</si>
  <si>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</si>
  <si>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</si>
  <si>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</si>
  <si>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</si>
  <si>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</si>
  <si>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</si>
  <si>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</si>
  <si>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</si>
  <si>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</si>
  <si>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</si>
  <si>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</si>
  <si>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</si>
  <si>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</si>
  <si>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</si>
  <si>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</si>
  <si>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</si>
  <si>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</si>
  <si>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</si>
  <si>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</si>
  <si>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</si>
  <si>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</si>
  <si>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</si>
  <si>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</si>
  <si>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</si>
  <si>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</si>
  <si>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</si>
  <si>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</si>
  <si>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</si>
  <si>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</si>
  <si>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</si>
  <si>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</si>
  <si>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</si>
  <si>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</si>
  <si>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</si>
  <si>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</si>
  <si>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</si>
  <si>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</si>
  <si>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</si>
  <si>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</si>
  <si>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</si>
  <si>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</si>
  <si>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</si>
  <si>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</si>
  <si>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</si>
  <si>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</si>
  <si>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</si>
  <si>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</si>
  <si>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</si>
  <si>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</si>
  <si>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</si>
  <si>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</si>
  <si>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</si>
  <si>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</si>
  <si>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</si>
  <si>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</si>
  <si>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</si>
  <si>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</si>
  <si>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</si>
  <si>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</si>
  <si>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</si>
  <si>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</si>
  <si>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</si>
  <si>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</si>
  <si>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</si>
  <si>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</si>
  <si>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</si>
  <si>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</si>
  <si>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</si>
  <si>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</si>
  <si>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</si>
  <si>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</si>
  <si>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</si>
  <si>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</si>
  <si>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</si>
  <si>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</si>
  <si>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</si>
  <si>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</si>
  <si>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</si>
  <si>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</si>
  <si>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</si>
  <si>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</si>
  <si>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</si>
  <si>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</si>
  <si>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</si>
  <si>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</si>
  <si>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</si>
  <si>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</si>
  <si>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</si>
  <si>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</si>
  <si>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</si>
  <si>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</si>
  <si>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</si>
  <si>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</si>
  <si>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</si>
  <si>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</si>
  <si>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</si>
  <si>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</si>
  <si>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</si>
  <si>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</si>
  <si>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</si>
  <si>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</si>
  <si>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</si>
  <si>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</si>
  <si>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</si>
  <si>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</si>
  <si>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</si>
  <si>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</si>
  <si>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</si>
  <si>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</si>
  <si>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</si>
  <si>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</si>
  <si>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</si>
  <si>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</si>
  <si>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</si>
  <si>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</si>
  <si>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</si>
  <si>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</si>
  <si>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</si>
  <si>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</si>
  <si>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</si>
  <si>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</si>
  <si>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</si>
  <si>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</si>
  <si>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</si>
  <si>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</si>
  <si>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</si>
  <si>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</si>
  <si>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</si>
  <si>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</si>
  <si>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</si>
  <si>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</si>
  <si>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</si>
  <si>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</si>
  <si>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</si>
  <si>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</si>
  <si>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</si>
  <si>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</si>
  <si>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</si>
  <si>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</si>
  <si>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</si>
  <si>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</si>
  <si>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</si>
  <si>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</si>
  <si>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</si>
  <si>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</si>
  <si>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</si>
  <si>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</si>
  <si>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</si>
  <si>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</si>
  <si>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</si>
  <si>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</si>
  <si>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</si>
  <si>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</si>
  <si>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</si>
  <si>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</si>
  <si>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</si>
  <si>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</si>
  <si>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</si>
  <si>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</si>
  <si>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</si>
  <si>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</si>
  <si>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</si>
  <si>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</si>
  <si>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</si>
  <si>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</si>
  <si>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</si>
  <si>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</si>
  <si>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</si>
  <si>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</si>
  <si>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</si>
  <si>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</si>
  <si>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</si>
  <si>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</si>
  <si>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</si>
  <si>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</si>
  <si>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</si>
  <si>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</si>
  <si>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</si>
  <si>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</si>
  <si>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</si>
  <si>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</si>
  <si>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</si>
  <si>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</si>
  <si>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</si>
  <si>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</si>
  <si>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</si>
  <si>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</si>
  <si>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</si>
  <si>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</si>
  <si>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</si>
  <si>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</si>
  <si>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</si>
  <si>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</si>
  <si>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</si>
  <si>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</si>
  <si>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</si>
  <si>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</si>
  <si>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</si>
  <si>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</si>
  <si>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</si>
  <si>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</si>
  <si>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</si>
  <si>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</si>
  <si>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</si>
  <si>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</si>
  <si>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</si>
  <si>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</si>
  <si>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</si>
  <si>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</si>
  <si>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</si>
  <si>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</si>
  <si>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</si>
  <si>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</si>
  <si>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</si>
  <si>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</si>
  <si>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</si>
  <si>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</si>
  <si>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</si>
  <si>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</si>
  <si>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</si>
  <si>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</si>
  <si>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</si>
  <si>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</si>
  <si>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</si>
  <si>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</si>
  <si>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</si>
  <si>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</si>
  <si>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</si>
  <si>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</si>
  <si>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</si>
  <si>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</si>
  <si>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</si>
  <si>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</si>
  <si>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</si>
  <si>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</si>
  <si>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</si>
  <si>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</si>
  <si>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</si>
  <si>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</si>
  <si>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</si>
  <si>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</si>
  <si>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</si>
  <si>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</si>
  <si>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</si>
  <si>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</si>
  <si>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</si>
  <si>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</si>
  <si>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</si>
  <si>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</si>
  <si>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</si>
  <si>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</si>
  <si>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</si>
  <si>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</si>
  <si>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</si>
  <si>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</si>
  <si>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</si>
  <si>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</si>
  <si>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</si>
  <si>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</si>
  <si>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</si>
  <si>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</si>
  <si>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</si>
  <si>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</si>
  <si>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</si>
  <si>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</si>
  <si>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</si>
  <si>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</si>
  <si>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</si>
  <si>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</si>
  <si>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</si>
  <si>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</si>
  <si>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</si>
  <si>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</si>
  <si>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</si>
  <si>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</si>
  <si>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</si>
  <si>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</si>
  <si>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</si>
  <si>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</si>
  <si>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</si>
  <si>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</si>
  <si>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</si>
  <si>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</si>
  <si>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</si>
  <si>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</si>
  <si>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</si>
  <si>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</si>
  <si>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</si>
  <si>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</si>
  <si>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</si>
  <si>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</si>
  <si>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</si>
  <si>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</si>
  <si>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</si>
  <si>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</si>
  <si>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</si>
  <si>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</si>
  <si>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</si>
  <si>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</si>
  <si>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</si>
  <si>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</si>
  <si>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</si>
  <si>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</si>
  <si>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</si>
  <si>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</si>
  <si>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</si>
  <si>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</si>
  <si>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</si>
  <si>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</si>
  <si>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</si>
  <si>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</si>
  <si>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</si>
  <si>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</si>
  <si>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</si>
  <si>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</si>
  <si>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</si>
  <si>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</si>
  <si>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</si>
  <si>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</si>
  <si>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</si>
  <si>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</si>
  <si>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</si>
  <si>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</si>
  <si>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</si>
  <si>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</si>
  <si>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</si>
  <si>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</si>
  <si>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</si>
  <si>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</si>
  <si>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</si>
  <si>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</si>
  <si>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</si>
  <si>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</si>
  <si>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</si>
  <si>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</si>
  <si>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</si>
  <si>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</si>
  <si>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</si>
  <si>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</si>
  <si>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</si>
  <si>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</si>
  <si>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</si>
  <si>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</si>
  <si>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</si>
  <si>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</si>
  <si>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</si>
  <si>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</si>
  <si>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</si>
  <si>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</si>
  <si>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</si>
  <si>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</si>
  <si>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</si>
  <si>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</si>
  <si>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</si>
  <si>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</si>
  <si>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</si>
  <si>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</si>
  <si>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</si>
  <si>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</si>
  <si>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</si>
  <si>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</si>
  <si>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</si>
  <si>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</si>
  <si>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</si>
  <si>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</si>
  <si>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</si>
  <si>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</si>
  <si>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</si>
  <si>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</si>
  <si>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</si>
  <si>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</si>
  <si>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</si>
  <si>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</si>
  <si>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</si>
  <si>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</si>
  <si>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</si>
  <si>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</si>
  <si>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</si>
  <si>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</si>
  <si>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</si>
  <si>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</si>
  <si>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</si>
  <si>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</si>
  <si>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</si>
  <si>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</si>
  <si>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</si>
  <si>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</si>
  <si>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</si>
  <si>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</si>
  <si>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</si>
  <si>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</si>
  <si>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</si>
  <si>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</si>
  <si>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</si>
  <si>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</si>
  <si>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</si>
  <si>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</si>
  <si>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</si>
  <si>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</si>
  <si>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</si>
  <si>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</si>
  <si>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</si>
  <si>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</si>
  <si>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</si>
  <si>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</si>
  <si>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</si>
  <si>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</si>
  <si>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</si>
  <si>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</si>
  <si>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</si>
  <si>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</si>
  <si>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</si>
  <si>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</si>
  <si>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</si>
  <si>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</si>
  <si>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</si>
  <si>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</si>
  <si>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</si>
  <si>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</si>
  <si>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</si>
  <si>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</si>
  <si>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</si>
  <si>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</si>
  <si>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</si>
  <si>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</si>
  <si>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</si>
  <si>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</si>
  <si>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</si>
  <si>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</si>
  <si>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</si>
  <si>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</si>
  <si>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</si>
  <si>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</si>
  <si>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</si>
  <si>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</si>
  <si>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</si>
  <si>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</si>
  <si>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</si>
  <si>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</si>
  <si>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</si>
  <si>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</si>
  <si>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</si>
  <si>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</si>
  <si>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</si>
  <si>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大臣官房国際課</t>
    <phoneticPr fontId="5"/>
  </si>
  <si>
    <t>国際課</t>
    <phoneticPr fontId="5"/>
  </si>
  <si>
    <t>○</t>
  </si>
  <si>
    <t>-</t>
  </si>
  <si>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</si>
  <si>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</si>
  <si>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</si>
  <si>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</si>
  <si>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</si>
  <si>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</si>
  <si>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</si>
  <si>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</si>
  <si>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</si>
  <si>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</si>
  <si>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WHOの職員数に占める日本人職員数を、令和2年度までに50％増やす（対平成27年度比）</t>
    <rPh sb="19" eb="21">
      <t>レイワ</t>
    </rPh>
    <rPh sb="23" eb="24">
      <t>ド</t>
    </rPh>
    <phoneticPr fontId="5"/>
  </si>
  <si>
    <t>WHO Human resources</t>
    <phoneticPr fontId="5"/>
  </si>
  <si>
    <t>-</t>
    <phoneticPr fontId="5"/>
  </si>
  <si>
    <t>‐</t>
  </si>
  <si>
    <t>無</t>
  </si>
  <si>
    <t>-</t>
    <phoneticPr fontId="5"/>
  </si>
  <si>
    <t>-</t>
    <phoneticPr fontId="5"/>
  </si>
  <si>
    <t>-</t>
    <phoneticPr fontId="5"/>
  </si>
  <si>
    <t>WHOでの日本人インターンの人数</t>
    <phoneticPr fontId="5"/>
  </si>
  <si>
    <t>米ドル</t>
    <rPh sb="0" eb="1">
      <t>ベイ</t>
    </rPh>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</si>
  <si>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</si>
  <si>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</si>
  <si>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</si>
  <si>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</si>
  <si>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</si>
  <si>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t>
    <phoneticPr fontId="5"/>
  </si>
  <si>
    <t>-</t>
    <phoneticPr fontId="5"/>
  </si>
  <si>
    <t>-</t>
    <phoneticPr fontId="5"/>
  </si>
  <si>
    <t>-</t>
    <phoneticPr fontId="5"/>
  </si>
  <si>
    <t>-</t>
    <phoneticPr fontId="5"/>
  </si>
  <si>
    <t>-</t>
    <phoneticPr fontId="5"/>
  </si>
  <si>
    <t>-</t>
    <phoneticPr fontId="5"/>
  </si>
  <si>
    <t>WHOの職員数に占める日本人職員数を、令和2年度までに50％増やす（対平成27年度比</t>
    <phoneticPr fontId="5"/>
  </si>
  <si>
    <t>WHOの日本人幹部職員数（D1以上）</t>
    <phoneticPr fontId="5"/>
  </si>
  <si>
    <t>人</t>
    <rPh sb="0" eb="1">
      <t>ニン</t>
    </rPh>
    <phoneticPr fontId="5"/>
  </si>
  <si>
    <t>-</t>
    <phoneticPr fontId="5"/>
  </si>
  <si>
    <t>-</t>
    <phoneticPr fontId="5"/>
  </si>
  <si>
    <t>WHOの日本人職員数</t>
    <phoneticPr fontId="5"/>
  </si>
  <si>
    <t>【国際合同エイズ計画（UNAIDS）】
世界で抗ＨＩＶ治療を受けている人</t>
    <phoneticPr fontId="5"/>
  </si>
  <si>
    <t>万人</t>
    <rPh sb="0" eb="2">
      <t>マンニン</t>
    </rPh>
    <phoneticPr fontId="5"/>
  </si>
  <si>
    <t>【国際合同エイズ計画（UNAIDS）】
単位当たりコスト(単純平均による世界の人口一人あたりのUNAIDS拠出金)=X/Y
X：UNAIDS拠出金総額
Ｙ：世界の人口総数</t>
    <phoneticPr fontId="5"/>
  </si>
  <si>
    <t>単位当たりコスト（WHO邦人職員一人あたりのWHO分担金（日本支払分））＝Ｘ／Ｙ
Ｘ：WHO分担金（日本支払分）　×人件費割合（0.117）　　　　　　　　　　　　　
Ｙ：WHO邦人職員数　　　　　　　　　　　　　　　　　　</t>
    <phoneticPr fontId="5"/>
  </si>
  <si>
    <t>○</t>
    <phoneticPr fontId="5"/>
  </si>
  <si>
    <t>米ドル</t>
    <phoneticPr fontId="5"/>
  </si>
  <si>
    <t>　　X/Y</t>
    <phoneticPr fontId="5"/>
  </si>
  <si>
    <t>-</t>
    <phoneticPr fontId="5"/>
  </si>
  <si>
    <t>外務省</t>
  </si>
  <si>
    <t>世界保健機関分担金</t>
    <rPh sb="0" eb="2">
      <t>セカイ</t>
    </rPh>
    <rPh sb="2" eb="4">
      <t>ホケン</t>
    </rPh>
    <rPh sb="4" eb="6">
      <t>キカン</t>
    </rPh>
    <rPh sb="6" eb="9">
      <t>ブンタンキン</t>
    </rPh>
    <phoneticPr fontId="5"/>
  </si>
  <si>
    <t>世界エイズ・結核・マラリア対策基金（任意拠出金）</t>
    <rPh sb="0" eb="2">
      <t>セカイ</t>
    </rPh>
    <rPh sb="6" eb="8">
      <t>ケッカク</t>
    </rPh>
    <rPh sb="13" eb="15">
      <t>タイサク</t>
    </rPh>
    <rPh sb="15" eb="17">
      <t>キキン</t>
    </rPh>
    <rPh sb="18" eb="23">
      <t>ニンイキョシュツキン</t>
    </rPh>
    <phoneticPr fontId="5"/>
  </si>
  <si>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</si>
  <si>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834</t>
    <phoneticPr fontId="5"/>
  </si>
  <si>
    <t>502</t>
    <phoneticPr fontId="5"/>
  </si>
  <si>
    <t>444</t>
    <phoneticPr fontId="5"/>
  </si>
  <si>
    <t>834</t>
    <phoneticPr fontId="5"/>
  </si>
  <si>
    <t>836</t>
    <phoneticPr fontId="5"/>
  </si>
  <si>
    <t>846</t>
    <phoneticPr fontId="5"/>
  </si>
  <si>
    <t>817</t>
    <phoneticPr fontId="5"/>
  </si>
  <si>
    <t>819</t>
    <phoneticPr fontId="5"/>
  </si>
  <si>
    <t>814</t>
    <phoneticPr fontId="5"/>
  </si>
  <si>
    <t>国連合同エイズ計画（UNAIDS）</t>
    <phoneticPr fontId="5"/>
  </si>
  <si>
    <t>国連合同エイズ計画の実施するエイズ対策に対する拠出</t>
    <phoneticPr fontId="5"/>
  </si>
  <si>
    <t>国際保健分野における専門機関への支出であり、成果の達成度も向上しているため、実効性が高いと考えられる。</t>
    <phoneticPr fontId="5"/>
  </si>
  <si>
    <t>本事業による成果物は、国際保健分野における諸問題の解決に広く活用されている。</t>
    <phoneticPr fontId="5"/>
  </si>
  <si>
    <t>-</t>
    <phoneticPr fontId="5"/>
  </si>
  <si>
    <t>228,875,990米ドル
/75億4800万人</t>
    <phoneticPr fontId="5"/>
  </si>
  <si>
    <t>218,627,360米ドル
/76億3100万人</t>
    <phoneticPr fontId="5"/>
  </si>
  <si>
    <t>228,128,541米ドル
/77億1300万人</t>
    <phoneticPr fontId="5"/>
  </si>
  <si>
    <t>49.954.102米ドル×0.117
/48人</t>
    <phoneticPr fontId="5"/>
  </si>
  <si>
    <t>46.313.470米ドル×0.117
/40人</t>
    <phoneticPr fontId="5"/>
  </si>
  <si>
    <t>46.313.470米ドル×0.117
/42人</t>
    <phoneticPr fontId="5"/>
  </si>
  <si>
    <t>-</t>
    <phoneticPr fontId="5"/>
  </si>
  <si>
    <t>国際保健政策人材養成事業</t>
    <phoneticPr fontId="5"/>
  </si>
  <si>
    <t>国際保健政策人材を取り巻く環境は著しく変化しており、世界全体では、医療市場拡大に伴う国際的な規範・基準設定に戦略的に関わる重要性が増加していることにより、変化に対応した国際保健政策人材の養成と輩出が急務となっている。本事業により、国内・海外における戦略的な国際保健政策人材育成を強化し、「リボルビング・ドア」による人材プールの構築と情報共有を図り、将来的に国際保健政策人材の増加（50%増。平成27年度52人→令和2年度78人）を目指す。</t>
    <rPh sb="205" eb="207">
      <t>レイワ</t>
    </rPh>
    <phoneticPr fontId="5"/>
  </si>
  <si>
    <t>司令塔となる「グローバルヘルス人材戦略センター」を、国立研究開発法人国立国際医療研究センター内に設置し、①厚生労働省・大学等と連携した人材育成戦略の企画立案、②国際機関等からの求人情報等の情報収集と人材受け入れの働きかけ、③登録希望者の受付・管理（人材のプール）、④登録者のカウンセリング、技術支援、アフターケア、⑤就職が決まるまでの間の働き場所の提供　等の業務を実施する。
※国際保健政策人材は、国際的な環境でリーダーシップを発揮できる人材のことをいう。
(補助率　１０／１０）</t>
    <phoneticPr fontId="5"/>
  </si>
  <si>
    <t>-</t>
    <phoneticPr fontId="5"/>
  </si>
  <si>
    <t>衛生関係指導者養成等委託費</t>
    <rPh sb="0" eb="2">
      <t>エイセイ</t>
    </rPh>
    <rPh sb="2" eb="4">
      <t>カンケイ</t>
    </rPh>
    <rPh sb="4" eb="7">
      <t>シドウシャ</t>
    </rPh>
    <rPh sb="7" eb="9">
      <t>ヨウセイ</t>
    </rPh>
    <rPh sb="9" eb="10">
      <t>ナド</t>
    </rPh>
    <rPh sb="10" eb="13">
      <t>イタクヒ</t>
    </rPh>
    <phoneticPr fontId="5"/>
  </si>
  <si>
    <t>2020年までに、国際保健政策人材を50%増加させる</t>
    <phoneticPr fontId="5"/>
  </si>
  <si>
    <t>国際保健政策人材の増加率（対平成27年度）
国際保健政策人材数/平成27年度における国際保健政策人材数</t>
    <phoneticPr fontId="5"/>
  </si>
  <si>
    <t>-</t>
    <phoneticPr fontId="5"/>
  </si>
  <si>
    <t>国際保健政策人材養成事業　事業実績報告書</t>
    <phoneticPr fontId="5"/>
  </si>
  <si>
    <t>国際保健政策人材の人数</t>
    <phoneticPr fontId="5"/>
  </si>
  <si>
    <t>人</t>
    <rPh sb="0" eb="1">
      <t>ヒト</t>
    </rPh>
    <phoneticPr fontId="5"/>
  </si>
  <si>
    <t>-</t>
    <phoneticPr fontId="5"/>
  </si>
  <si>
    <t>-</t>
    <phoneticPr fontId="5"/>
  </si>
  <si>
    <t>グローバルヘルス人材戦略センターに登録されている人材の人数</t>
    <phoneticPr fontId="5"/>
  </si>
  <si>
    <t>事業の予算額／グローバルヘルス人材戦略センターに登録されている人材の人数　　　　　　　　　　　　　　　　　　　　　　　　　　　　　</t>
    <phoneticPr fontId="5"/>
  </si>
  <si>
    <t>百万円</t>
    <rPh sb="0" eb="1">
      <t>ヒャク</t>
    </rPh>
    <rPh sb="1" eb="3">
      <t>マンエン</t>
    </rPh>
    <phoneticPr fontId="5"/>
  </si>
  <si>
    <t>　百万円／人</t>
    <phoneticPr fontId="5"/>
  </si>
  <si>
    <t>102百万円／200人</t>
    <phoneticPr fontId="5"/>
  </si>
  <si>
    <t>70百万円／600人</t>
    <phoneticPr fontId="5"/>
  </si>
  <si>
    <t>国際保健政策人材を増加させることにより、国際保健分野の取組を強化することに寄与し、国際社会へ貢献する。</t>
    <phoneticPr fontId="5"/>
  </si>
  <si>
    <t>国際機関等に人材を送り込むためには、加盟国である国が主導して実施すべき事業である。</t>
    <phoneticPr fontId="5"/>
  </si>
  <si>
    <t>国際保健政策人材の育成を強化するためには、司令塔の機能を果たす組織が必要であり、目的達成に必要・適切かつ優先度の高い事業である。</t>
    <phoneticPr fontId="5"/>
  </si>
  <si>
    <t>事業実績報告書を確認し、真に必要なものに限定されていることを確認している。</t>
    <phoneticPr fontId="5"/>
  </si>
  <si>
    <t>有識者で構成される「国際保健に関する懇談会」の報告書や、閣議決定された「未来投資戦略2019」、閣僚会議で策定された「国際的に脅威となる感染症対策の強化に関する基本計画」に示されている内容である。</t>
    <phoneticPr fontId="5"/>
  </si>
  <si>
    <t>A.国立国際医療研究センター</t>
    <rPh sb="2" eb="4">
      <t>コクリツ</t>
    </rPh>
    <rPh sb="4" eb="6">
      <t>コクサイ</t>
    </rPh>
    <rPh sb="6" eb="8">
      <t>イリョウ</t>
    </rPh>
    <rPh sb="8" eb="10">
      <t>ケンキュウ</t>
    </rPh>
    <phoneticPr fontId="5"/>
  </si>
  <si>
    <t>B.</t>
    <phoneticPr fontId="5"/>
  </si>
  <si>
    <t>国立国際医療研究センター</t>
    <rPh sb="0" eb="2">
      <t>コクリツ</t>
    </rPh>
    <rPh sb="2" eb="4">
      <t>コクサイ</t>
    </rPh>
    <rPh sb="4" eb="6">
      <t>イリョウ</t>
    </rPh>
    <rPh sb="6" eb="8">
      <t>ケンキュウ</t>
    </rPh>
    <phoneticPr fontId="5"/>
  </si>
  <si>
    <t>グローバルヘルス人材戦略センターの立ち上げ、国際機関への働きかけや人材育成など</t>
    <phoneticPr fontId="5"/>
  </si>
  <si>
    <t>補助金等交付</t>
  </si>
  <si>
    <t>△</t>
  </si>
  <si>
    <t>事業の目標は達成できる見込であるが、予算の執行率は低い水準であるため、予算額を適宜精査しつつ、国立研究開発法人国立国際医療研究センター内にある「グローバルヘルス人材戦略センター」への補助により、国内・海外における戦略的な国際保健政策人材育成を強化し、「リボルビング・ドア」による人材プールの構築と情報共有を図り、国際保健政策人材の増加を目指していく。</t>
    <phoneticPr fontId="5"/>
  </si>
  <si>
    <t>令和元年度は出張回数が想定よりも少なかったこと等により不用を出したが、本事業の目的達成に貢献できていると考える。</t>
    <rPh sb="0" eb="2">
      <t>レイワ</t>
    </rPh>
    <rPh sb="2" eb="4">
      <t>ガンネン</t>
    </rPh>
    <rPh sb="3" eb="5">
      <t>ネンド</t>
    </rPh>
    <rPh sb="6" eb="8">
      <t>シュッチョウ</t>
    </rPh>
    <rPh sb="8" eb="10">
      <t>カイスウ</t>
    </rPh>
    <rPh sb="11" eb="13">
      <t>ソウテイ</t>
    </rPh>
    <rPh sb="16" eb="17">
      <t>スク</t>
    </rPh>
    <rPh sb="23" eb="24">
      <t>トウ</t>
    </rPh>
    <rPh sb="27" eb="29">
      <t>フヨウ</t>
    </rPh>
    <rPh sb="30" eb="31">
      <t>ダ</t>
    </rPh>
    <rPh sb="35" eb="36">
      <t>ホン</t>
    </rPh>
    <rPh sb="36" eb="38">
      <t>ジギョウ</t>
    </rPh>
    <rPh sb="39" eb="41">
      <t>モクテキ</t>
    </rPh>
    <rPh sb="41" eb="43">
      <t>タッセイ</t>
    </rPh>
    <rPh sb="44" eb="46">
      <t>コウケン</t>
    </rPh>
    <rPh sb="52" eb="53">
      <t>カンガ</t>
    </rPh>
    <phoneticPr fontId="5"/>
  </si>
  <si>
    <t>-</t>
    <phoneticPr fontId="5"/>
  </si>
  <si>
    <t>国際的に脅威となる感染症対策の強化に関する基本計画（平成28年2月9日）</t>
    <rPh sb="26" eb="28">
      <t>ヘイセイ</t>
    </rPh>
    <rPh sb="30" eb="31">
      <t>ネン</t>
    </rPh>
    <rPh sb="32" eb="33">
      <t>ガツ</t>
    </rPh>
    <rPh sb="34" eb="35">
      <t>ニチ</t>
    </rPh>
    <phoneticPr fontId="5"/>
  </si>
  <si>
    <t>2020年までに、国際保健政策人材を78人に増加させる</t>
    <rPh sb="20" eb="21">
      <t>ニン</t>
    </rPh>
    <phoneticPr fontId="5"/>
  </si>
  <si>
    <t>69百万円／650人</t>
    <phoneticPr fontId="5"/>
  </si>
  <si>
    <t>平成29、30年度では国際保健政策人材の人数が減ってしまったものの、令和元年度では大きく増加しており、今後人数の増加が見込まれる。</t>
    <rPh sb="0" eb="2">
      <t>ヘイセイ</t>
    </rPh>
    <rPh sb="7" eb="9">
      <t>ネンド</t>
    </rPh>
    <rPh sb="11" eb="19">
      <t>コクサイホケンセイサクジンザイ</t>
    </rPh>
    <rPh sb="20" eb="22">
      <t>ニンズウ</t>
    </rPh>
    <rPh sb="23" eb="24">
      <t>ヘ</t>
    </rPh>
    <rPh sb="34" eb="36">
      <t>レイワ</t>
    </rPh>
    <rPh sb="36" eb="39">
      <t>ガンネンド</t>
    </rPh>
    <rPh sb="41" eb="42">
      <t>オオ</t>
    </rPh>
    <rPh sb="44" eb="46">
      <t>ゾウカ</t>
    </rPh>
    <rPh sb="51" eb="53">
      <t>コンゴ</t>
    </rPh>
    <rPh sb="53" eb="55">
      <t>ニンズウ</t>
    </rPh>
    <rPh sb="56" eb="58">
      <t>ゾウカ</t>
    </rPh>
    <rPh sb="59" eb="61">
      <t>ミコ</t>
    </rPh>
    <phoneticPr fontId="5"/>
  </si>
  <si>
    <t>平成29、30年度では国際保健政策人材の人数が減ってしまったものの、令和元年度では大きく増加しており、少ないコストで改善を図っていることから概ね妥当だと考えられる。</t>
    <rPh sb="51" eb="52">
      <t>スク</t>
    </rPh>
    <rPh sb="58" eb="60">
      <t>カイゼン</t>
    </rPh>
    <rPh sb="61" eb="62">
      <t>ハカ</t>
    </rPh>
    <phoneticPr fontId="5"/>
  </si>
  <si>
    <t>人件費</t>
    <rPh sb="0" eb="3">
      <t>ジンケンヒ</t>
    </rPh>
    <phoneticPr fontId="5"/>
  </si>
  <si>
    <t>諸謝金</t>
    <rPh sb="0" eb="3">
      <t>ショシャキン</t>
    </rPh>
    <phoneticPr fontId="5"/>
  </si>
  <si>
    <t>旅費</t>
    <rPh sb="0" eb="2">
      <t>リョヒ</t>
    </rPh>
    <phoneticPr fontId="5"/>
  </si>
  <si>
    <t>庁費</t>
    <rPh sb="0" eb="2">
      <t>チョウヒ</t>
    </rPh>
    <phoneticPr fontId="5"/>
  </si>
  <si>
    <t>ワークショップ講師への諸謝金等</t>
    <rPh sb="7" eb="9">
      <t>コウシ</t>
    </rPh>
    <rPh sb="11" eb="14">
      <t>ショシャキン</t>
    </rPh>
    <rPh sb="14" eb="15">
      <t>ナド</t>
    </rPh>
    <phoneticPr fontId="5"/>
  </si>
  <si>
    <t>職員出張旅費等</t>
    <rPh sb="0" eb="2">
      <t>ショクイン</t>
    </rPh>
    <rPh sb="2" eb="4">
      <t>シュッチョウ</t>
    </rPh>
    <rPh sb="4" eb="6">
      <t>リョヒ</t>
    </rPh>
    <rPh sb="6" eb="7">
      <t>ナド</t>
    </rPh>
    <phoneticPr fontId="5"/>
  </si>
  <si>
    <t>採用情報検索サイトの改修費等</t>
    <rPh sb="0" eb="2">
      <t>サイヨウ</t>
    </rPh>
    <rPh sb="2" eb="4">
      <t>ジョウホウ</t>
    </rPh>
    <rPh sb="4" eb="6">
      <t>ケンサク</t>
    </rPh>
    <rPh sb="10" eb="13">
      <t>カイシュウヒ</t>
    </rPh>
    <rPh sb="13" eb="14">
      <t>ナド</t>
    </rPh>
    <phoneticPr fontId="5"/>
  </si>
  <si>
    <t>専任職員雇上費等</t>
    <rPh sb="0" eb="2">
      <t>センニン</t>
    </rPh>
    <rPh sb="2" eb="4">
      <t>ショクイン</t>
    </rPh>
    <rPh sb="4" eb="5">
      <t>ヤト</t>
    </rPh>
    <rPh sb="5" eb="6">
      <t>ア</t>
    </rPh>
    <rPh sb="6" eb="7">
      <t>ヒ</t>
    </rPh>
    <rPh sb="7" eb="8">
      <t>ナド</t>
    </rPh>
    <phoneticPr fontId="5"/>
  </si>
  <si>
    <t>点検対象外</t>
    <rPh sb="0" eb="5">
      <t>テンケンタイショウガイ</t>
    </rPh>
    <phoneticPr fontId="5"/>
  </si>
  <si>
    <t>国際保健政策人材の育成及び強化を図るための事業であるが、成果実績が低調に推移している要因を分析し、効果的な事業への見直しを図ること。</t>
    <rPh sb="0" eb="2">
      <t>コクサイ</t>
    </rPh>
    <rPh sb="2" eb="4">
      <t>ホケン</t>
    </rPh>
    <rPh sb="4" eb="6">
      <t>セイサク</t>
    </rPh>
    <rPh sb="6" eb="8">
      <t>ジンザイ</t>
    </rPh>
    <rPh sb="9" eb="11">
      <t>イクセイ</t>
    </rPh>
    <rPh sb="11" eb="12">
      <t>オヨ</t>
    </rPh>
    <rPh sb="13" eb="15">
      <t>キョウカ</t>
    </rPh>
    <rPh sb="16" eb="17">
      <t>ハカ</t>
    </rPh>
    <rPh sb="21" eb="23">
      <t>ジギョウ</t>
    </rPh>
    <rPh sb="28" eb="30">
      <t>セイカ</t>
    </rPh>
    <rPh sb="30" eb="32">
      <t>ジッセキ</t>
    </rPh>
    <rPh sb="33" eb="35">
      <t>テイチョウ</t>
    </rPh>
    <rPh sb="36" eb="38">
      <t>スイイ</t>
    </rPh>
    <rPh sb="42" eb="44">
      <t>ヨウイン</t>
    </rPh>
    <rPh sb="45" eb="47">
      <t>ブンセキ</t>
    </rPh>
    <rPh sb="49" eb="52">
      <t>コウカテキ</t>
    </rPh>
    <rPh sb="53" eb="55">
      <t>ジギョウ</t>
    </rPh>
    <rPh sb="57" eb="59">
      <t>ミナオ</t>
    </rPh>
    <rPh sb="61" eb="62">
      <t>ハカ</t>
    </rPh>
    <phoneticPr fontId="25"/>
  </si>
  <si>
    <t>平岩　勝</t>
    <rPh sb="0" eb="2">
      <t>ヒライワ</t>
    </rPh>
    <rPh sb="3" eb="4">
      <t>マサル</t>
    </rPh>
    <phoneticPr fontId="5"/>
  </si>
  <si>
    <t>-</t>
    <phoneticPr fontId="5"/>
  </si>
  <si>
    <t>国際保健政策人材の人数は令和元年度実績が52名であり、2020年までに78名という目標を達成することは困難な状況であるが、令和元年度は平成30年度から８名増加し、国際保健政策人材減少に歯止めをかけることができた。また、若手を含めた全グレード全体でみると、増加傾向にあり、将来的な増加の展望が見えてきたところ。国際機関等の日本人職員の増加を通じて、国際保健分野における日本のプレゼンスを発揮していくためにも、幹部クラスである国際保健政策人材の増加につながる効果的な取組を外部有識者の意見も取り入れつつ委託先である国立国際医療研究センターとともに検討してまいりたい。</t>
    <rPh sb="76" eb="77">
      <t>メイ</t>
    </rPh>
    <rPh sb="120" eb="122">
      <t>ゼンタイ</t>
    </rPh>
    <rPh sb="129" eb="131">
      <t>ケイコウ</t>
    </rPh>
    <rPh sb="154" eb="156">
      <t>コクサイ</t>
    </rPh>
    <rPh sb="156" eb="158">
      <t>キカン</t>
    </rPh>
    <rPh sb="158" eb="159">
      <t>ナド</t>
    </rPh>
    <rPh sb="160" eb="163">
      <t>ニホンジン</t>
    </rPh>
    <rPh sb="163" eb="165">
      <t>ショクイン</t>
    </rPh>
    <rPh sb="166" eb="168">
      <t>ゾウカ</t>
    </rPh>
    <rPh sb="169" eb="170">
      <t>ツウ</t>
    </rPh>
    <rPh sb="173" eb="175">
      <t>コクサイ</t>
    </rPh>
    <rPh sb="175" eb="177">
      <t>ホケン</t>
    </rPh>
    <rPh sb="177" eb="179">
      <t>ブンヤ</t>
    </rPh>
    <rPh sb="183" eb="185">
      <t>ニホン</t>
    </rPh>
    <rPh sb="192" eb="194">
      <t>ハッキ</t>
    </rPh>
    <rPh sb="203" eb="205">
      <t>カンブ</t>
    </rPh>
    <rPh sb="211" eb="219">
      <t>コクサイホケンセイサクジンザイ</t>
    </rPh>
    <rPh sb="220" eb="222">
      <t>ゾウカ</t>
    </rPh>
    <rPh sb="227" eb="230">
      <t>コウカテキ</t>
    </rPh>
    <rPh sb="231" eb="233">
      <t>トリクミ</t>
    </rPh>
    <rPh sb="249" eb="252">
      <t>イタクサキ</t>
    </rPh>
    <rPh sb="255" eb="257">
      <t>コクリツ</t>
    </rPh>
    <rPh sb="257" eb="259">
      <t>コクサイ</t>
    </rPh>
    <rPh sb="259" eb="261">
      <t>イリョウ</t>
    </rPh>
    <rPh sb="261" eb="263">
      <t>ケンキュウ</t>
    </rPh>
    <rPh sb="271" eb="273">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</si>
</sst>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30</xdr:col>
      <xdr:colOff>13607</xdr:colOff>
      <xdr:row>118</xdr:row>
      <xdr:rowOff>27215</xdr:rowOff>
    </xdr:from>
    <xdr:to>
      <xdr:col>33</xdr:col>
      <xdr:colOff>189800</xdr:colOff>
      <xdr:row>118</xdr:row>
      <xdr:rowOff>284648</xdr:rowOff>
    </xdr:to>
    <xdr:sp macro="" textlink="">
      <xdr:nvSpPr>
        <xdr:cNvPr id="4" name="テキスト ボックス 3"/>
        <xdr:cNvSpPr txBox="1"/>
      </xdr:nvSpPr>
      <xdr:spPr>
        <a:xfrm>
          <a:off x="6136821" y="28724679"/>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0.0303</a:t>
          </a:r>
          <a:endParaRPr kumimoji="1" lang="ja-JP" altLang="en-US" sz="1100"/>
        </a:p>
      </xdr:txBody>
    </xdr:sp>
    <xdr:clientData/>
  </xdr:twoCellAnchor>
  <xdr:twoCellAnchor>
    <xdr:from>
      <xdr:col>34</xdr:col>
      <xdr:colOff>27214</xdr:colOff>
      <xdr:row>118</xdr:row>
      <xdr:rowOff>13607</xdr:rowOff>
    </xdr:from>
    <xdr:to>
      <xdr:col>37</xdr:col>
      <xdr:colOff>203408</xdr:colOff>
      <xdr:row>118</xdr:row>
      <xdr:rowOff>271040</xdr:rowOff>
    </xdr:to>
    <xdr:sp macro="" textlink="">
      <xdr:nvSpPr>
        <xdr:cNvPr id="5" name="テキスト ボックス 4"/>
        <xdr:cNvSpPr txBox="1"/>
      </xdr:nvSpPr>
      <xdr:spPr>
        <a:xfrm>
          <a:off x="6966857" y="28711071"/>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0.0286</a:t>
          </a:r>
          <a:endParaRPr kumimoji="1" lang="ja-JP" altLang="en-US" sz="1100"/>
        </a:p>
      </xdr:txBody>
    </xdr:sp>
    <xdr:clientData/>
  </xdr:twoCellAnchor>
  <xdr:twoCellAnchor>
    <xdr:from>
      <xdr:col>38</xdr:col>
      <xdr:colOff>16329</xdr:colOff>
      <xdr:row>118</xdr:row>
      <xdr:rowOff>16329</xdr:rowOff>
    </xdr:from>
    <xdr:to>
      <xdr:col>41</xdr:col>
      <xdr:colOff>192522</xdr:colOff>
      <xdr:row>118</xdr:row>
      <xdr:rowOff>273762</xdr:rowOff>
    </xdr:to>
    <xdr:sp macro="" textlink="">
      <xdr:nvSpPr>
        <xdr:cNvPr id="7" name="テキスト ボックス 6"/>
        <xdr:cNvSpPr txBox="1"/>
      </xdr:nvSpPr>
      <xdr:spPr>
        <a:xfrm>
          <a:off x="7772400" y="28713793"/>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0.0296</a:t>
          </a:r>
          <a:endParaRPr kumimoji="1" lang="ja-JP" altLang="en-US" sz="1100"/>
        </a:p>
      </xdr:txBody>
    </xdr:sp>
    <xdr:clientData/>
  </xdr:twoCellAnchor>
  <xdr:twoCellAnchor>
    <xdr:from>
      <xdr:col>30</xdr:col>
      <xdr:colOff>40822</xdr:colOff>
      <xdr:row>115</xdr:row>
      <xdr:rowOff>13607</xdr:rowOff>
    </xdr:from>
    <xdr:to>
      <xdr:col>34</xdr:col>
      <xdr:colOff>8274</xdr:colOff>
      <xdr:row>115</xdr:row>
      <xdr:rowOff>272649</xdr:rowOff>
    </xdr:to>
    <xdr:sp macro="" textlink="">
      <xdr:nvSpPr>
        <xdr:cNvPr id="10" name="テキスト ボックス 9"/>
        <xdr:cNvSpPr txBox="1"/>
      </xdr:nvSpPr>
      <xdr:spPr>
        <a:xfrm>
          <a:off x="6164036" y="17430750"/>
          <a:ext cx="783881" cy="259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0.51</a:t>
          </a:r>
          <a:endParaRPr kumimoji="1" lang="ja-JP" altLang="en-US" sz="1100"/>
        </a:p>
      </xdr:txBody>
    </xdr:sp>
    <xdr:clientData/>
  </xdr:twoCellAnchor>
  <xdr:twoCellAnchor>
    <xdr:from>
      <xdr:col>33</xdr:col>
      <xdr:colOff>193223</xdr:colOff>
      <xdr:row>115</xdr:row>
      <xdr:rowOff>16328</xdr:rowOff>
    </xdr:from>
    <xdr:to>
      <xdr:col>37</xdr:col>
      <xdr:colOff>160676</xdr:colOff>
      <xdr:row>115</xdr:row>
      <xdr:rowOff>275370</xdr:rowOff>
    </xdr:to>
    <xdr:sp macro="" textlink="">
      <xdr:nvSpPr>
        <xdr:cNvPr id="11" name="テキスト ボックス 10"/>
        <xdr:cNvSpPr txBox="1"/>
      </xdr:nvSpPr>
      <xdr:spPr>
        <a:xfrm>
          <a:off x="6928759" y="17433471"/>
          <a:ext cx="783881" cy="259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0.12</a:t>
          </a:r>
          <a:endParaRPr kumimoji="1" lang="ja-JP" altLang="en-US" sz="1100"/>
        </a:p>
      </xdr:txBody>
    </xdr:sp>
    <xdr:clientData/>
  </xdr:twoCellAnchor>
  <xdr:twoCellAnchor>
    <xdr:from>
      <xdr:col>38</xdr:col>
      <xdr:colOff>19053</xdr:colOff>
      <xdr:row>115</xdr:row>
      <xdr:rowOff>19049</xdr:rowOff>
    </xdr:from>
    <xdr:to>
      <xdr:col>41</xdr:col>
      <xdr:colOff>190612</xdr:colOff>
      <xdr:row>115</xdr:row>
      <xdr:rowOff>278091</xdr:rowOff>
    </xdr:to>
    <xdr:sp macro="" textlink="">
      <xdr:nvSpPr>
        <xdr:cNvPr id="12" name="テキスト ボックス 11"/>
        <xdr:cNvSpPr txBox="1"/>
      </xdr:nvSpPr>
      <xdr:spPr>
        <a:xfrm>
          <a:off x="7775124" y="17436192"/>
          <a:ext cx="783881" cy="259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0.11</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19</xdr:col>
          <xdr:colOff>190500</xdr:colOff>
          <xdr:row>741</xdr:row>
          <xdr:rowOff>190500</xdr:rowOff>
        </xdr:from>
        <xdr:to>
          <xdr:col>36</xdr:col>
          <xdr:colOff>53068</xdr:colOff>
          <xdr:row>749</xdr:row>
          <xdr:rowOff>201386</xdr:rowOff>
        </xdr:to>
        <xdr:pic>
          <xdr:nvPicPr>
            <xdr:cNvPr id="13" name="図 12"/>
            <xdr:cNvPicPr>
              <a:picLocks noChangeAspect="1" noChangeArrowheads="1"/>
              <a:extLst>
                <a:ext uri="{84589F7E-364E-4C9E-8A38-B11213B215E9}">
                  <a14:cameraTool cellRange="[1]人材センター!$A$1:$A$5" spid="_x0000_s1070"/>
                </a:ext>
              </a:extLst>
            </xdr:cNvPicPr>
          </xdr:nvPicPr>
          <xdr:blipFill>
            <a:blip xmlns:r="http://schemas.openxmlformats.org/officeDocument/2006/relationships" r:embed="rId1"/>
            <a:srcRect/>
            <a:stretch>
              <a:fillRect/>
            </a:stretch>
          </xdr:blipFill>
          <xdr:spPr bwMode="auto">
            <a:xfrm>
              <a:off x="4068536" y="44958000"/>
              <a:ext cx="3332389" cy="2841171"/>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Users\WHSBC\Desktop\&#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GDF (2)"/>
      <sheetName val="GARDP"/>
      <sheetName val="Sheet2"/>
      <sheetName val="Sheet3"/>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853</v>
      </c>
      <c r="AT2" s="971"/>
      <c r="AU2" s="971"/>
      <c r="AV2" s="51" t="str">
        <f>IF(AW2="", "", "-")</f>
        <v/>
      </c>
      <c r="AW2" s="916"/>
      <c r="AX2" s="916"/>
    </row>
    <row r="3" spans="1:50" ht="21" customHeight="1" thickBot="1" x14ac:dyDescent="0.2">
      <c r="A3" s="872" t="s">
        <v>428</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560</v>
      </c>
      <c r="AK3" s="874"/>
      <c r="AL3" s="874"/>
      <c r="AM3" s="874"/>
      <c r="AN3" s="874"/>
      <c r="AO3" s="874"/>
      <c r="AP3" s="874"/>
      <c r="AQ3" s="874"/>
      <c r="AR3" s="874"/>
      <c r="AS3" s="874"/>
      <c r="AT3" s="874"/>
      <c r="AU3" s="874"/>
      <c r="AV3" s="874"/>
      <c r="AW3" s="874"/>
      <c r="AX3" s="24" t="s">
        <v>65</v>
      </c>
    </row>
    <row r="4" spans="1:50" ht="24.75" customHeight="1" x14ac:dyDescent="0.15">
      <c r="A4" s="705" t="s">
        <v>25</v>
      </c>
      <c r="B4" s="706"/>
      <c r="C4" s="706"/>
      <c r="D4" s="706"/>
      <c r="E4" s="706"/>
      <c r="F4" s="706"/>
      <c r="G4" s="683" t="s">
        <v>636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4" t="s">
        <v>527</v>
      </c>
      <c r="H5" s="845"/>
      <c r="I5" s="845"/>
      <c r="J5" s="845"/>
      <c r="K5" s="845"/>
      <c r="L5" s="845"/>
      <c r="M5" s="846" t="s">
        <v>66</v>
      </c>
      <c r="N5" s="847"/>
      <c r="O5" s="847"/>
      <c r="P5" s="847"/>
      <c r="Q5" s="847"/>
      <c r="R5" s="848"/>
      <c r="S5" s="849" t="s">
        <v>70</v>
      </c>
      <c r="T5" s="845"/>
      <c r="U5" s="845"/>
      <c r="V5" s="845"/>
      <c r="W5" s="845"/>
      <c r="X5" s="850"/>
      <c r="Y5" s="699" t="s">
        <v>3</v>
      </c>
      <c r="Z5" s="546"/>
      <c r="AA5" s="546"/>
      <c r="AB5" s="546"/>
      <c r="AC5" s="546"/>
      <c r="AD5" s="547"/>
      <c r="AE5" s="700" t="s">
        <v>562</v>
      </c>
      <c r="AF5" s="700"/>
      <c r="AG5" s="700"/>
      <c r="AH5" s="700"/>
      <c r="AI5" s="700"/>
      <c r="AJ5" s="700"/>
      <c r="AK5" s="700"/>
      <c r="AL5" s="700"/>
      <c r="AM5" s="700"/>
      <c r="AN5" s="700"/>
      <c r="AO5" s="700"/>
      <c r="AP5" s="701"/>
      <c r="AQ5" s="702" t="s">
        <v>684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411</v>
      </c>
      <c r="H7" s="502"/>
      <c r="I7" s="502"/>
      <c r="J7" s="502"/>
      <c r="K7" s="502"/>
      <c r="L7" s="502"/>
      <c r="M7" s="502"/>
      <c r="N7" s="502"/>
      <c r="O7" s="502"/>
      <c r="P7" s="502"/>
      <c r="Q7" s="502"/>
      <c r="R7" s="502"/>
      <c r="S7" s="502"/>
      <c r="T7" s="502"/>
      <c r="U7" s="502"/>
      <c r="V7" s="502"/>
      <c r="W7" s="502"/>
      <c r="X7" s="503"/>
      <c r="Y7" s="927" t="s">
        <v>392</v>
      </c>
      <c r="Z7" s="446"/>
      <c r="AA7" s="446"/>
      <c r="AB7" s="446"/>
      <c r="AC7" s="446"/>
      <c r="AD7" s="928"/>
      <c r="AE7" s="917" t="s">
        <v>669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259</v>
      </c>
      <c r="B8" s="499"/>
      <c r="C8" s="499"/>
      <c r="D8" s="499"/>
      <c r="E8" s="499"/>
      <c r="F8" s="500"/>
      <c r="G8" s="938" t="str">
        <f>入力規則等!A27</f>
        <v>男女共同参画</v>
      </c>
      <c r="H8" s="721"/>
      <c r="I8" s="721"/>
      <c r="J8" s="721"/>
      <c r="K8" s="721"/>
      <c r="L8" s="721"/>
      <c r="M8" s="721"/>
      <c r="N8" s="721"/>
      <c r="O8" s="721"/>
      <c r="P8" s="721"/>
      <c r="Q8" s="721"/>
      <c r="R8" s="721"/>
      <c r="S8" s="721"/>
      <c r="T8" s="721"/>
      <c r="U8" s="721"/>
      <c r="V8" s="721"/>
      <c r="W8" s="721"/>
      <c r="X8" s="939"/>
      <c r="Y8" s="851" t="s">
        <v>260</v>
      </c>
      <c r="Z8" s="852"/>
      <c r="AA8" s="852"/>
      <c r="AB8" s="852"/>
      <c r="AC8" s="852"/>
      <c r="AD8" s="85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4" t="s">
        <v>23</v>
      </c>
      <c r="B9" s="855"/>
      <c r="C9" s="855"/>
      <c r="D9" s="855"/>
      <c r="E9" s="855"/>
      <c r="F9" s="855"/>
      <c r="G9" s="856" t="s">
        <v>637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1" t="s">
        <v>30</v>
      </c>
      <c r="B10" s="662"/>
      <c r="C10" s="662"/>
      <c r="D10" s="662"/>
      <c r="E10" s="662"/>
      <c r="F10" s="662"/>
      <c r="G10" s="755" t="s">
        <v>638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1" t="s">
        <v>24</v>
      </c>
      <c r="B12" s="982"/>
      <c r="C12" s="982"/>
      <c r="D12" s="982"/>
      <c r="E12" s="982"/>
      <c r="F12" s="983"/>
      <c r="G12" s="761"/>
      <c r="H12" s="762"/>
      <c r="I12" s="762"/>
      <c r="J12" s="762"/>
      <c r="K12" s="762"/>
      <c r="L12" s="762"/>
      <c r="M12" s="762"/>
      <c r="N12" s="762"/>
      <c r="O12" s="762"/>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102</v>
      </c>
      <c r="Q13" s="659"/>
      <c r="R13" s="659"/>
      <c r="S13" s="659"/>
      <c r="T13" s="659"/>
      <c r="U13" s="659"/>
      <c r="V13" s="660"/>
      <c r="W13" s="658">
        <v>70</v>
      </c>
      <c r="X13" s="659"/>
      <c r="Y13" s="659"/>
      <c r="Z13" s="659"/>
      <c r="AA13" s="659"/>
      <c r="AB13" s="659"/>
      <c r="AC13" s="660"/>
      <c r="AD13" s="658">
        <v>69</v>
      </c>
      <c r="AE13" s="659"/>
      <c r="AF13" s="659"/>
      <c r="AG13" s="659"/>
      <c r="AH13" s="659"/>
      <c r="AI13" s="659"/>
      <c r="AJ13" s="660"/>
      <c r="AK13" s="658">
        <v>48</v>
      </c>
      <c r="AL13" s="659"/>
      <c r="AM13" s="659"/>
      <c r="AN13" s="659"/>
      <c r="AO13" s="659"/>
      <c r="AP13" s="659"/>
      <c r="AQ13" s="660"/>
      <c r="AR13" s="924">
        <v>48</v>
      </c>
      <c r="AS13" s="925"/>
      <c r="AT13" s="925"/>
      <c r="AU13" s="925"/>
      <c r="AV13" s="925"/>
      <c r="AW13" s="925"/>
      <c r="AX13" s="926"/>
    </row>
    <row r="14" spans="1:50" ht="21" customHeight="1" x14ac:dyDescent="0.15">
      <c r="A14" s="615"/>
      <c r="B14" s="616"/>
      <c r="C14" s="616"/>
      <c r="D14" s="616"/>
      <c r="E14" s="616"/>
      <c r="F14" s="617"/>
      <c r="G14" s="726"/>
      <c r="H14" s="727"/>
      <c r="I14" s="712" t="s">
        <v>8</v>
      </c>
      <c r="J14" s="763"/>
      <c r="K14" s="763"/>
      <c r="L14" s="763"/>
      <c r="M14" s="763"/>
      <c r="N14" s="763"/>
      <c r="O14" s="764"/>
      <c r="P14" s="658" t="s">
        <v>639</v>
      </c>
      <c r="Q14" s="659"/>
      <c r="R14" s="659"/>
      <c r="S14" s="659"/>
      <c r="T14" s="659"/>
      <c r="U14" s="659"/>
      <c r="V14" s="660"/>
      <c r="W14" s="658" t="s">
        <v>639</v>
      </c>
      <c r="X14" s="659"/>
      <c r="Y14" s="659"/>
      <c r="Z14" s="659"/>
      <c r="AA14" s="659"/>
      <c r="AB14" s="659"/>
      <c r="AC14" s="660"/>
      <c r="AD14" s="658" t="s">
        <v>639</v>
      </c>
      <c r="AE14" s="659"/>
      <c r="AF14" s="659"/>
      <c r="AG14" s="659"/>
      <c r="AH14" s="659"/>
      <c r="AI14" s="659"/>
      <c r="AJ14" s="660"/>
      <c r="AK14" s="658" t="s">
        <v>566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568</v>
      </c>
      <c r="X15" s="659"/>
      <c r="Y15" s="659"/>
      <c r="Z15" s="659"/>
      <c r="AA15" s="659"/>
      <c r="AB15" s="659"/>
      <c r="AC15" s="660"/>
      <c r="AD15" s="658" t="s">
        <v>566</v>
      </c>
      <c r="AE15" s="659"/>
      <c r="AF15" s="659"/>
      <c r="AG15" s="659"/>
      <c r="AH15" s="659"/>
      <c r="AI15" s="659"/>
      <c r="AJ15" s="660"/>
      <c r="AK15" s="658" t="s">
        <v>568</v>
      </c>
      <c r="AL15" s="659"/>
      <c r="AM15" s="659"/>
      <c r="AN15" s="659"/>
      <c r="AO15" s="659"/>
      <c r="AP15" s="659"/>
      <c r="AQ15" s="660"/>
      <c r="AR15" s="658" t="s">
        <v>685</v>
      </c>
      <c r="AS15" s="659"/>
      <c r="AT15" s="659"/>
      <c r="AU15" s="659"/>
      <c r="AV15" s="659"/>
      <c r="AW15" s="659"/>
      <c r="AX15" s="811"/>
    </row>
    <row r="16" spans="1:50" ht="21" customHeight="1" x14ac:dyDescent="0.15">
      <c r="A16" s="615"/>
      <c r="B16" s="616"/>
      <c r="C16" s="616"/>
      <c r="D16" s="616"/>
      <c r="E16" s="616"/>
      <c r="F16" s="617"/>
      <c r="G16" s="726"/>
      <c r="H16" s="727"/>
      <c r="I16" s="712" t="s">
        <v>52</v>
      </c>
      <c r="J16" s="713"/>
      <c r="K16" s="713"/>
      <c r="L16" s="713"/>
      <c r="M16" s="713"/>
      <c r="N16" s="713"/>
      <c r="O16" s="714"/>
      <c r="P16" s="658" t="s">
        <v>566</v>
      </c>
      <c r="Q16" s="659"/>
      <c r="R16" s="659"/>
      <c r="S16" s="659"/>
      <c r="T16" s="659"/>
      <c r="U16" s="659"/>
      <c r="V16" s="660"/>
      <c r="W16" s="658" t="s">
        <v>566</v>
      </c>
      <c r="X16" s="659"/>
      <c r="Y16" s="659"/>
      <c r="Z16" s="659"/>
      <c r="AA16" s="659"/>
      <c r="AB16" s="659"/>
      <c r="AC16" s="660"/>
      <c r="AD16" s="658" t="s">
        <v>566</v>
      </c>
      <c r="AE16" s="659"/>
      <c r="AF16" s="659"/>
      <c r="AG16" s="659"/>
      <c r="AH16" s="659"/>
      <c r="AI16" s="659"/>
      <c r="AJ16" s="660"/>
      <c r="AK16" s="658" t="s">
        <v>566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566</v>
      </c>
      <c r="Q17" s="659"/>
      <c r="R17" s="659"/>
      <c r="S17" s="659"/>
      <c r="T17" s="659"/>
      <c r="U17" s="659"/>
      <c r="V17" s="660"/>
      <c r="W17" s="658" t="s">
        <v>569</v>
      </c>
      <c r="X17" s="659"/>
      <c r="Y17" s="659"/>
      <c r="Z17" s="659"/>
      <c r="AA17" s="659"/>
      <c r="AB17" s="659"/>
      <c r="AC17" s="660"/>
      <c r="AD17" s="658" t="s">
        <v>639</v>
      </c>
      <c r="AE17" s="659"/>
      <c r="AF17" s="659"/>
      <c r="AG17" s="659"/>
      <c r="AH17" s="659"/>
      <c r="AI17" s="659"/>
      <c r="AJ17" s="660"/>
      <c r="AK17" s="658" t="s">
        <v>566</v>
      </c>
      <c r="AL17" s="659"/>
      <c r="AM17" s="659"/>
      <c r="AN17" s="659"/>
      <c r="AO17" s="659"/>
      <c r="AP17" s="659"/>
      <c r="AQ17" s="660"/>
      <c r="AR17" s="922"/>
      <c r="AS17" s="922"/>
      <c r="AT17" s="922"/>
      <c r="AU17" s="922"/>
      <c r="AV17" s="922"/>
      <c r="AW17" s="922"/>
      <c r="AX17" s="923"/>
    </row>
    <row r="18" spans="1:50" ht="24.75" customHeight="1" x14ac:dyDescent="0.15">
      <c r="A18" s="615"/>
      <c r="B18" s="616"/>
      <c r="C18" s="616"/>
      <c r="D18" s="616"/>
      <c r="E18" s="616"/>
      <c r="F18" s="617"/>
      <c r="G18" s="728"/>
      <c r="H18" s="729"/>
      <c r="I18" s="717" t="s">
        <v>20</v>
      </c>
      <c r="J18" s="718"/>
      <c r="K18" s="718"/>
      <c r="L18" s="718"/>
      <c r="M18" s="718"/>
      <c r="N18" s="718"/>
      <c r="O18" s="719"/>
      <c r="P18" s="883">
        <f>SUM(P13:V17)</f>
        <v>102</v>
      </c>
      <c r="Q18" s="884"/>
      <c r="R18" s="884"/>
      <c r="S18" s="884"/>
      <c r="T18" s="884"/>
      <c r="U18" s="884"/>
      <c r="V18" s="885"/>
      <c r="W18" s="883">
        <f>SUM(W13:AC17)</f>
        <v>70</v>
      </c>
      <c r="X18" s="884"/>
      <c r="Y18" s="884"/>
      <c r="Z18" s="884"/>
      <c r="AA18" s="884"/>
      <c r="AB18" s="884"/>
      <c r="AC18" s="885"/>
      <c r="AD18" s="883">
        <f>SUM(AD13:AJ17)</f>
        <v>69</v>
      </c>
      <c r="AE18" s="884"/>
      <c r="AF18" s="884"/>
      <c r="AG18" s="884"/>
      <c r="AH18" s="884"/>
      <c r="AI18" s="884"/>
      <c r="AJ18" s="885"/>
      <c r="AK18" s="883">
        <f>SUM(AK13:AQ17)</f>
        <v>48</v>
      </c>
      <c r="AL18" s="884"/>
      <c r="AM18" s="884"/>
      <c r="AN18" s="884"/>
      <c r="AO18" s="884"/>
      <c r="AP18" s="884"/>
      <c r="AQ18" s="885"/>
      <c r="AR18" s="883">
        <f>SUM(AR13:AX17)</f>
        <v>48</v>
      </c>
      <c r="AS18" s="884"/>
      <c r="AT18" s="884"/>
      <c r="AU18" s="884"/>
      <c r="AV18" s="884"/>
      <c r="AW18" s="884"/>
      <c r="AX18" s="886"/>
    </row>
    <row r="19" spans="1:50" ht="24.75" customHeight="1" x14ac:dyDescent="0.15">
      <c r="A19" s="615"/>
      <c r="B19" s="616"/>
      <c r="C19" s="616"/>
      <c r="D19" s="616"/>
      <c r="E19" s="616"/>
      <c r="F19" s="617"/>
      <c r="G19" s="881" t="s">
        <v>9</v>
      </c>
      <c r="H19" s="882"/>
      <c r="I19" s="882"/>
      <c r="J19" s="882"/>
      <c r="K19" s="882"/>
      <c r="L19" s="882"/>
      <c r="M19" s="882"/>
      <c r="N19" s="882"/>
      <c r="O19" s="882"/>
      <c r="P19" s="658">
        <v>101</v>
      </c>
      <c r="Q19" s="659"/>
      <c r="R19" s="659"/>
      <c r="S19" s="659"/>
      <c r="T19" s="659"/>
      <c r="U19" s="659"/>
      <c r="V19" s="660"/>
      <c r="W19" s="658">
        <v>70</v>
      </c>
      <c r="X19" s="659"/>
      <c r="Y19" s="659"/>
      <c r="Z19" s="659"/>
      <c r="AA19" s="659"/>
      <c r="AB19" s="659"/>
      <c r="AC19" s="660"/>
      <c r="AD19" s="658">
        <v>69</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81" t="s">
        <v>10</v>
      </c>
      <c r="H20" s="882"/>
      <c r="I20" s="882"/>
      <c r="J20" s="882"/>
      <c r="K20" s="882"/>
      <c r="L20" s="882"/>
      <c r="M20" s="882"/>
      <c r="N20" s="882"/>
      <c r="O20" s="882"/>
      <c r="P20" s="316">
        <f>IF(P18=0, "-", SUM(P19)/P18)</f>
        <v>0.99019607843137258</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4"/>
      <c r="B21" s="855"/>
      <c r="C21" s="855"/>
      <c r="D21" s="855"/>
      <c r="E21" s="855"/>
      <c r="F21" s="984"/>
      <c r="G21" s="314" t="s">
        <v>358</v>
      </c>
      <c r="H21" s="315"/>
      <c r="I21" s="315"/>
      <c r="J21" s="315"/>
      <c r="K21" s="315"/>
      <c r="L21" s="315"/>
      <c r="M21" s="315"/>
      <c r="N21" s="315"/>
      <c r="O21" s="315"/>
      <c r="P21" s="316">
        <f>IF(P19=0, "-", SUM(P19)/SUM(P13,P14))</f>
        <v>0.99019607843137258</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431</v>
      </c>
      <c r="B22" s="952"/>
      <c r="C22" s="952"/>
      <c r="D22" s="952"/>
      <c r="E22" s="952"/>
      <c r="F22" s="953"/>
      <c r="G22" s="989" t="s">
        <v>337</v>
      </c>
      <c r="H22" s="220"/>
      <c r="I22" s="220"/>
      <c r="J22" s="220"/>
      <c r="K22" s="220"/>
      <c r="L22" s="220"/>
      <c r="M22" s="220"/>
      <c r="N22" s="220"/>
      <c r="O22" s="221"/>
      <c r="P22" s="940" t="s">
        <v>432</v>
      </c>
      <c r="Q22" s="220"/>
      <c r="R22" s="220"/>
      <c r="S22" s="220"/>
      <c r="T22" s="220"/>
      <c r="U22" s="220"/>
      <c r="V22" s="221"/>
      <c r="W22" s="940" t="s">
        <v>433</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640</v>
      </c>
      <c r="H23" s="991"/>
      <c r="I23" s="991"/>
      <c r="J23" s="991"/>
      <c r="K23" s="991"/>
      <c r="L23" s="991"/>
      <c r="M23" s="991"/>
      <c r="N23" s="991"/>
      <c r="O23" s="992"/>
      <c r="P23" s="924">
        <v>48</v>
      </c>
      <c r="Q23" s="925"/>
      <c r="R23" s="925"/>
      <c r="S23" s="925"/>
      <c r="T23" s="925"/>
      <c r="U23" s="925"/>
      <c r="V23" s="941"/>
      <c r="W23" s="924">
        <v>48</v>
      </c>
      <c r="X23" s="925"/>
      <c r="Y23" s="925"/>
      <c r="Z23" s="925"/>
      <c r="AA23" s="925"/>
      <c r="AB23" s="925"/>
      <c r="AC23" s="941"/>
      <c r="AD23" s="961" t="s">
        <v>685</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58"/>
      <c r="Q24" s="659"/>
      <c r="R24" s="659"/>
      <c r="S24" s="659"/>
      <c r="T24" s="659"/>
      <c r="U24" s="659"/>
      <c r="V24" s="660"/>
      <c r="W24" s="658"/>
      <c r="X24" s="659"/>
      <c r="Y24" s="659"/>
      <c r="Z24" s="659"/>
      <c r="AA24" s="659"/>
      <c r="AB24" s="659"/>
      <c r="AC24" s="660"/>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58"/>
      <c r="Q25" s="659"/>
      <c r="R25" s="659"/>
      <c r="S25" s="659"/>
      <c r="T25" s="659"/>
      <c r="U25" s="659"/>
      <c r="V25" s="660"/>
      <c r="W25" s="658"/>
      <c r="X25" s="659"/>
      <c r="Y25" s="659"/>
      <c r="Z25" s="659"/>
      <c r="AA25" s="659"/>
      <c r="AB25" s="659"/>
      <c r="AC25" s="660"/>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58"/>
      <c r="Q26" s="659"/>
      <c r="R26" s="659"/>
      <c r="S26" s="659"/>
      <c r="T26" s="659"/>
      <c r="U26" s="659"/>
      <c r="V26" s="660"/>
      <c r="W26" s="658"/>
      <c r="X26" s="659"/>
      <c r="Y26" s="659"/>
      <c r="Z26" s="659"/>
      <c r="AA26" s="659"/>
      <c r="AB26" s="659"/>
      <c r="AC26" s="660"/>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58"/>
      <c r="Q27" s="659"/>
      <c r="R27" s="659"/>
      <c r="S27" s="659"/>
      <c r="T27" s="659"/>
      <c r="U27" s="659"/>
      <c r="V27" s="660"/>
      <c r="W27" s="658"/>
      <c r="X27" s="659"/>
      <c r="Y27" s="659"/>
      <c r="Z27" s="659"/>
      <c r="AA27" s="659"/>
      <c r="AB27" s="659"/>
      <c r="AC27" s="660"/>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3">
        <f>P29-SUM(P23:P27)</f>
        <v>0</v>
      </c>
      <c r="Q28" s="884"/>
      <c r="R28" s="884"/>
      <c r="S28" s="884"/>
      <c r="T28" s="884"/>
      <c r="U28" s="884"/>
      <c r="V28" s="885"/>
      <c r="W28" s="883">
        <f>W29-SUM(W23:W27)</f>
        <v>0</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58">
        <f>AK13</f>
        <v>48</v>
      </c>
      <c r="Q29" s="659"/>
      <c r="R29" s="659"/>
      <c r="S29" s="659"/>
      <c r="T29" s="659"/>
      <c r="U29" s="659"/>
      <c r="V29" s="660"/>
      <c r="W29" s="972">
        <f>AR13</f>
        <v>48</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353</v>
      </c>
      <c r="B30" s="867"/>
      <c r="C30" s="867"/>
      <c r="D30" s="867"/>
      <c r="E30" s="867"/>
      <c r="F30" s="868"/>
      <c r="G30" s="774" t="s">
        <v>146</v>
      </c>
      <c r="H30" s="775"/>
      <c r="I30" s="775"/>
      <c r="J30" s="775"/>
      <c r="K30" s="775"/>
      <c r="L30" s="775"/>
      <c r="M30" s="775"/>
      <c r="N30" s="775"/>
      <c r="O30" s="776"/>
      <c r="P30" s="862" t="s">
        <v>59</v>
      </c>
      <c r="Q30" s="775"/>
      <c r="R30" s="775"/>
      <c r="S30" s="775"/>
      <c r="T30" s="775"/>
      <c r="U30" s="775"/>
      <c r="V30" s="775"/>
      <c r="W30" s="775"/>
      <c r="X30" s="776"/>
      <c r="Y30" s="859"/>
      <c r="Z30" s="860"/>
      <c r="AA30" s="861"/>
      <c r="AB30" s="863" t="s">
        <v>11</v>
      </c>
      <c r="AC30" s="864"/>
      <c r="AD30" s="865"/>
      <c r="AE30" s="863" t="s">
        <v>395</v>
      </c>
      <c r="AF30" s="864"/>
      <c r="AG30" s="864"/>
      <c r="AH30" s="865"/>
      <c r="AI30" s="863" t="s">
        <v>417</v>
      </c>
      <c r="AJ30" s="864"/>
      <c r="AK30" s="864"/>
      <c r="AL30" s="865"/>
      <c r="AM30" s="920" t="s">
        <v>422</v>
      </c>
      <c r="AN30" s="920"/>
      <c r="AO30" s="920"/>
      <c r="AP30" s="863"/>
      <c r="AQ30" s="768" t="s">
        <v>235</v>
      </c>
      <c r="AR30" s="769"/>
      <c r="AS30" s="769"/>
      <c r="AT30" s="770"/>
      <c r="AU30" s="775" t="s">
        <v>134</v>
      </c>
      <c r="AV30" s="775"/>
      <c r="AW30" s="775"/>
      <c r="AX30" s="921"/>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571</v>
      </c>
      <c r="AR31" s="199"/>
      <c r="AS31" s="132" t="s">
        <v>236</v>
      </c>
      <c r="AT31" s="133"/>
      <c r="AU31" s="198">
        <v>2</v>
      </c>
      <c r="AV31" s="198"/>
      <c r="AW31" s="398" t="s">
        <v>181</v>
      </c>
      <c r="AX31" s="399"/>
    </row>
    <row r="32" spans="1:50" ht="30.75" customHeight="1" x14ac:dyDescent="0.15">
      <c r="A32" s="403"/>
      <c r="B32" s="401"/>
      <c r="C32" s="401"/>
      <c r="D32" s="401"/>
      <c r="E32" s="401"/>
      <c r="F32" s="402"/>
      <c r="G32" s="564" t="s">
        <v>641</v>
      </c>
      <c r="H32" s="565"/>
      <c r="I32" s="565"/>
      <c r="J32" s="565"/>
      <c r="K32" s="565"/>
      <c r="L32" s="565"/>
      <c r="M32" s="565"/>
      <c r="N32" s="565"/>
      <c r="O32" s="566"/>
      <c r="P32" s="104" t="s">
        <v>642</v>
      </c>
      <c r="Q32" s="104"/>
      <c r="R32" s="104"/>
      <c r="S32" s="104"/>
      <c r="T32" s="104"/>
      <c r="U32" s="104"/>
      <c r="V32" s="104"/>
      <c r="W32" s="104"/>
      <c r="X32" s="105"/>
      <c r="Y32" s="474" t="s">
        <v>12</v>
      </c>
      <c r="Z32" s="534"/>
      <c r="AA32" s="535"/>
      <c r="AB32" s="464" t="s">
        <v>570</v>
      </c>
      <c r="AC32" s="464"/>
      <c r="AD32" s="464"/>
      <c r="AE32" s="216">
        <v>0</v>
      </c>
      <c r="AF32" s="217"/>
      <c r="AG32" s="217"/>
      <c r="AH32" s="217"/>
      <c r="AI32" s="216">
        <v>0</v>
      </c>
      <c r="AJ32" s="217"/>
      <c r="AK32" s="217"/>
      <c r="AL32" s="217"/>
      <c r="AM32" s="216">
        <v>0</v>
      </c>
      <c r="AN32" s="217"/>
      <c r="AO32" s="217"/>
      <c r="AP32" s="217"/>
      <c r="AQ32" s="340" t="s">
        <v>566</v>
      </c>
      <c r="AR32" s="206"/>
      <c r="AS32" s="206"/>
      <c r="AT32" s="341"/>
      <c r="AU32" s="217" t="s">
        <v>639</v>
      </c>
      <c r="AV32" s="217"/>
      <c r="AW32" s="217"/>
      <c r="AX32" s="219"/>
    </row>
    <row r="33" spans="1:50" ht="30.7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570</v>
      </c>
      <c r="AC33" s="526"/>
      <c r="AD33" s="526"/>
      <c r="AE33" s="216" t="s">
        <v>595</v>
      </c>
      <c r="AF33" s="217"/>
      <c r="AG33" s="217"/>
      <c r="AH33" s="217"/>
      <c r="AI33" s="216" t="s">
        <v>596</v>
      </c>
      <c r="AJ33" s="217"/>
      <c r="AK33" s="217"/>
      <c r="AL33" s="217"/>
      <c r="AM33" s="216" t="s">
        <v>643</v>
      </c>
      <c r="AN33" s="217"/>
      <c r="AO33" s="217"/>
      <c r="AP33" s="217"/>
      <c r="AQ33" s="340" t="s">
        <v>571</v>
      </c>
      <c r="AR33" s="206"/>
      <c r="AS33" s="206"/>
      <c r="AT33" s="341"/>
      <c r="AU33" s="217">
        <v>50</v>
      </c>
      <c r="AV33" s="217"/>
      <c r="AW33" s="217"/>
      <c r="AX33" s="219"/>
    </row>
    <row r="34" spans="1:50" ht="30.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0</v>
      </c>
      <c r="AF34" s="217"/>
      <c r="AG34" s="217"/>
      <c r="AH34" s="217"/>
      <c r="AI34" s="216">
        <v>0</v>
      </c>
      <c r="AJ34" s="217"/>
      <c r="AK34" s="217"/>
      <c r="AL34" s="217"/>
      <c r="AM34" s="216">
        <v>0</v>
      </c>
      <c r="AN34" s="217"/>
      <c r="AO34" s="217"/>
      <c r="AP34" s="217"/>
      <c r="AQ34" s="340" t="s">
        <v>571</v>
      </c>
      <c r="AR34" s="206"/>
      <c r="AS34" s="206"/>
      <c r="AT34" s="341"/>
      <c r="AU34" s="217" t="s">
        <v>565</v>
      </c>
      <c r="AV34" s="217"/>
      <c r="AW34" s="217"/>
      <c r="AX34" s="219"/>
    </row>
    <row r="35" spans="1:50" ht="23.25" customHeight="1" x14ac:dyDescent="0.15">
      <c r="A35" s="224" t="s">
        <v>383</v>
      </c>
      <c r="B35" s="225"/>
      <c r="C35" s="225"/>
      <c r="D35" s="225"/>
      <c r="E35" s="225"/>
      <c r="F35" s="226"/>
      <c r="G35" s="230" t="s">
        <v>644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5"/>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566</v>
      </c>
      <c r="AR38" s="199"/>
      <c r="AS38" s="132" t="s">
        <v>236</v>
      </c>
      <c r="AT38" s="133"/>
      <c r="AU38" s="198">
        <v>2</v>
      </c>
      <c r="AV38" s="198"/>
      <c r="AW38" s="398" t="s">
        <v>181</v>
      </c>
      <c r="AX38" s="399"/>
    </row>
    <row r="39" spans="1:50" ht="30" customHeight="1" x14ac:dyDescent="0.15">
      <c r="A39" s="403"/>
      <c r="B39" s="401"/>
      <c r="C39" s="401"/>
      <c r="D39" s="401"/>
      <c r="E39" s="401"/>
      <c r="F39" s="402"/>
      <c r="G39" s="564" t="s">
        <v>670</v>
      </c>
      <c r="H39" s="565"/>
      <c r="I39" s="565"/>
      <c r="J39" s="565"/>
      <c r="K39" s="565"/>
      <c r="L39" s="565"/>
      <c r="M39" s="565"/>
      <c r="N39" s="565"/>
      <c r="O39" s="566"/>
      <c r="P39" s="104" t="s">
        <v>645</v>
      </c>
      <c r="Q39" s="104"/>
      <c r="R39" s="104"/>
      <c r="S39" s="104"/>
      <c r="T39" s="104"/>
      <c r="U39" s="104"/>
      <c r="V39" s="104"/>
      <c r="W39" s="104"/>
      <c r="X39" s="105"/>
      <c r="Y39" s="474" t="s">
        <v>12</v>
      </c>
      <c r="Z39" s="534"/>
      <c r="AA39" s="535"/>
      <c r="AB39" s="464" t="s">
        <v>646</v>
      </c>
      <c r="AC39" s="464"/>
      <c r="AD39" s="464"/>
      <c r="AE39" s="216">
        <v>49</v>
      </c>
      <c r="AF39" s="217"/>
      <c r="AG39" s="217"/>
      <c r="AH39" s="217"/>
      <c r="AI39" s="216">
        <v>44</v>
      </c>
      <c r="AJ39" s="217"/>
      <c r="AK39" s="217"/>
      <c r="AL39" s="217"/>
      <c r="AM39" s="216">
        <v>52</v>
      </c>
      <c r="AN39" s="217"/>
      <c r="AO39" s="217"/>
      <c r="AP39" s="217"/>
      <c r="AQ39" s="340" t="s">
        <v>566</v>
      </c>
      <c r="AR39" s="206"/>
      <c r="AS39" s="206"/>
      <c r="AT39" s="341"/>
      <c r="AU39" s="217" t="s">
        <v>628</v>
      </c>
      <c r="AV39" s="217"/>
      <c r="AW39" s="217"/>
      <c r="AX39" s="219"/>
    </row>
    <row r="40" spans="1:50" ht="30"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573</v>
      </c>
      <c r="AC40" s="526"/>
      <c r="AD40" s="526"/>
      <c r="AE40" s="216" t="s">
        <v>647</v>
      </c>
      <c r="AF40" s="217"/>
      <c r="AG40" s="217"/>
      <c r="AH40" s="217"/>
      <c r="AI40" s="216" t="s">
        <v>648</v>
      </c>
      <c r="AJ40" s="217"/>
      <c r="AK40" s="217"/>
      <c r="AL40" s="217"/>
      <c r="AM40" s="216" t="s">
        <v>639</v>
      </c>
      <c r="AN40" s="217"/>
      <c r="AO40" s="217"/>
      <c r="AP40" s="217"/>
      <c r="AQ40" s="340" t="s">
        <v>572</v>
      </c>
      <c r="AR40" s="206"/>
      <c r="AS40" s="206"/>
      <c r="AT40" s="341"/>
      <c r="AU40" s="217">
        <v>78</v>
      </c>
      <c r="AV40" s="217"/>
      <c r="AW40" s="217"/>
      <c r="AX40" s="219"/>
    </row>
    <row r="41" spans="1:50" ht="30"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0</v>
      </c>
      <c r="AF41" s="217"/>
      <c r="AG41" s="217"/>
      <c r="AH41" s="217"/>
      <c r="AI41" s="216">
        <v>0</v>
      </c>
      <c r="AJ41" s="217"/>
      <c r="AK41" s="217"/>
      <c r="AL41" s="217"/>
      <c r="AM41" s="216">
        <v>0</v>
      </c>
      <c r="AN41" s="217"/>
      <c r="AO41" s="217"/>
      <c r="AP41" s="217"/>
      <c r="AQ41" s="340" t="s">
        <v>572</v>
      </c>
      <c r="AR41" s="206"/>
      <c r="AS41" s="206"/>
      <c r="AT41" s="341"/>
      <c r="AU41" s="217" t="s">
        <v>628</v>
      </c>
      <c r="AV41" s="217"/>
      <c r="AW41" s="217"/>
      <c r="AX41" s="219"/>
    </row>
    <row r="42" spans="1:50" ht="23.25" customHeight="1" x14ac:dyDescent="0.15">
      <c r="A42" s="224" t="s">
        <v>383</v>
      </c>
      <c r="B42" s="225"/>
      <c r="C42" s="225"/>
      <c r="D42" s="225"/>
      <c r="E42" s="225"/>
      <c r="F42" s="226"/>
      <c r="G42" s="230" t="s">
        <v>644</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5"/>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566</v>
      </c>
      <c r="AR45" s="199"/>
      <c r="AS45" s="132" t="s">
        <v>236</v>
      </c>
      <c r="AT45" s="133"/>
      <c r="AU45" s="198">
        <v>2</v>
      </c>
      <c r="AV45" s="198"/>
      <c r="AW45" s="398" t="s">
        <v>181</v>
      </c>
      <c r="AX45" s="399"/>
    </row>
    <row r="46" spans="1:50" ht="23.25" hidden="1" customHeight="1" x14ac:dyDescent="0.15">
      <c r="A46" s="403"/>
      <c r="B46" s="401"/>
      <c r="C46" s="401"/>
      <c r="D46" s="401"/>
      <c r="E46" s="401"/>
      <c r="F46" s="402"/>
      <c r="G46" s="564" t="s">
        <v>575</v>
      </c>
      <c r="H46" s="565"/>
      <c r="I46" s="565"/>
      <c r="J46" s="565"/>
      <c r="K46" s="565"/>
      <c r="L46" s="565"/>
      <c r="M46" s="565"/>
      <c r="N46" s="565"/>
      <c r="O46" s="566"/>
      <c r="P46" s="104" t="s">
        <v>602</v>
      </c>
      <c r="Q46" s="104"/>
      <c r="R46" s="104"/>
      <c r="S46" s="104"/>
      <c r="T46" s="104"/>
      <c r="U46" s="104"/>
      <c r="V46" s="104"/>
      <c r="W46" s="104"/>
      <c r="X46" s="105"/>
      <c r="Y46" s="474" t="s">
        <v>12</v>
      </c>
      <c r="Z46" s="534"/>
      <c r="AA46" s="535"/>
      <c r="AB46" s="464" t="s">
        <v>573</v>
      </c>
      <c r="AC46" s="464"/>
      <c r="AD46" s="464"/>
      <c r="AE46" s="216">
        <v>48</v>
      </c>
      <c r="AF46" s="217"/>
      <c r="AG46" s="217"/>
      <c r="AH46" s="217"/>
      <c r="AI46" s="216">
        <v>40</v>
      </c>
      <c r="AJ46" s="217"/>
      <c r="AK46" s="217"/>
      <c r="AL46" s="217"/>
      <c r="AM46" s="216">
        <v>42</v>
      </c>
      <c r="AN46" s="217"/>
      <c r="AO46" s="217"/>
      <c r="AP46" s="217"/>
      <c r="AQ46" s="340" t="s">
        <v>577</v>
      </c>
      <c r="AR46" s="206"/>
      <c r="AS46" s="206"/>
      <c r="AT46" s="341"/>
      <c r="AU46" s="217" t="s">
        <v>577</v>
      </c>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573</v>
      </c>
      <c r="AC47" s="526"/>
      <c r="AD47" s="526"/>
      <c r="AE47" s="216" t="s">
        <v>566</v>
      </c>
      <c r="AF47" s="217"/>
      <c r="AG47" s="217"/>
      <c r="AH47" s="217"/>
      <c r="AI47" s="216" t="s">
        <v>566</v>
      </c>
      <c r="AJ47" s="217"/>
      <c r="AK47" s="217"/>
      <c r="AL47" s="217"/>
      <c r="AM47" s="216" t="s">
        <v>566</v>
      </c>
      <c r="AN47" s="217"/>
      <c r="AO47" s="217"/>
      <c r="AP47" s="217"/>
      <c r="AQ47" s="340" t="s">
        <v>566</v>
      </c>
      <c r="AR47" s="206"/>
      <c r="AS47" s="206"/>
      <c r="AT47" s="341"/>
      <c r="AU47" s="217">
        <v>51</v>
      </c>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v>94.1</v>
      </c>
      <c r="AF48" s="217"/>
      <c r="AG48" s="217"/>
      <c r="AH48" s="217"/>
      <c r="AI48" s="216">
        <v>78.400000000000006</v>
      </c>
      <c r="AJ48" s="217"/>
      <c r="AK48" s="217"/>
      <c r="AL48" s="217"/>
      <c r="AM48" s="216">
        <v>82.4</v>
      </c>
      <c r="AN48" s="217"/>
      <c r="AO48" s="217"/>
      <c r="AP48" s="217"/>
      <c r="AQ48" s="340" t="s">
        <v>566</v>
      </c>
      <c r="AR48" s="206"/>
      <c r="AS48" s="206"/>
      <c r="AT48" s="341"/>
      <c r="AU48" s="217" t="s">
        <v>566</v>
      </c>
      <c r="AV48" s="217"/>
      <c r="AW48" s="217"/>
      <c r="AX48" s="219"/>
    </row>
    <row r="49" spans="1:50" ht="23.25" hidden="1" customHeight="1" x14ac:dyDescent="0.15">
      <c r="A49" s="224" t="s">
        <v>383</v>
      </c>
      <c r="B49" s="225"/>
      <c r="C49" s="225"/>
      <c r="D49" s="225"/>
      <c r="E49" s="225"/>
      <c r="F49" s="226"/>
      <c r="G49" s="230" t="s">
        <v>576</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9" t="s">
        <v>134</v>
      </c>
      <c r="AV51" s="929"/>
      <c r="AW51" s="929"/>
      <c r="AX51" s="930"/>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t="s">
        <v>600</v>
      </c>
      <c r="AR52" s="199"/>
      <c r="AS52" s="132" t="s">
        <v>236</v>
      </c>
      <c r="AT52" s="133"/>
      <c r="AU52" s="198">
        <v>2</v>
      </c>
      <c r="AV52" s="198"/>
      <c r="AW52" s="398" t="s">
        <v>181</v>
      </c>
      <c r="AX52" s="399"/>
    </row>
    <row r="53" spans="1:50" ht="23.25" hidden="1" customHeight="1" x14ac:dyDescent="0.15">
      <c r="A53" s="403"/>
      <c r="B53" s="401"/>
      <c r="C53" s="401"/>
      <c r="D53" s="401"/>
      <c r="E53" s="401"/>
      <c r="F53" s="402"/>
      <c r="G53" s="564" t="s">
        <v>597</v>
      </c>
      <c r="H53" s="565"/>
      <c r="I53" s="565"/>
      <c r="J53" s="565"/>
      <c r="K53" s="565"/>
      <c r="L53" s="565"/>
      <c r="M53" s="565"/>
      <c r="N53" s="565"/>
      <c r="O53" s="566"/>
      <c r="P53" s="104" t="s">
        <v>598</v>
      </c>
      <c r="Q53" s="104"/>
      <c r="R53" s="104"/>
      <c r="S53" s="104"/>
      <c r="T53" s="104"/>
      <c r="U53" s="104"/>
      <c r="V53" s="104"/>
      <c r="W53" s="104"/>
      <c r="X53" s="105"/>
      <c r="Y53" s="474" t="s">
        <v>12</v>
      </c>
      <c r="Z53" s="534"/>
      <c r="AA53" s="535"/>
      <c r="AB53" s="464" t="s">
        <v>599</v>
      </c>
      <c r="AC53" s="464"/>
      <c r="AD53" s="464"/>
      <c r="AE53" s="216">
        <v>5</v>
      </c>
      <c r="AF53" s="217"/>
      <c r="AG53" s="217"/>
      <c r="AH53" s="217"/>
      <c r="AI53" s="216">
        <v>5</v>
      </c>
      <c r="AJ53" s="217"/>
      <c r="AK53" s="217"/>
      <c r="AL53" s="217"/>
      <c r="AM53" s="216">
        <v>5</v>
      </c>
      <c r="AN53" s="217"/>
      <c r="AO53" s="217"/>
      <c r="AP53" s="217"/>
      <c r="AQ53" s="340" t="s">
        <v>596</v>
      </c>
      <c r="AR53" s="206"/>
      <c r="AS53" s="206"/>
      <c r="AT53" s="341"/>
      <c r="AU53" s="217" t="s">
        <v>601</v>
      </c>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t="s">
        <v>573</v>
      </c>
      <c r="AC54" s="526"/>
      <c r="AD54" s="526"/>
      <c r="AE54" s="216" t="s">
        <v>600</v>
      </c>
      <c r="AF54" s="217"/>
      <c r="AG54" s="217"/>
      <c r="AH54" s="217"/>
      <c r="AI54" s="216" t="s">
        <v>601</v>
      </c>
      <c r="AJ54" s="217"/>
      <c r="AK54" s="217"/>
      <c r="AL54" s="217"/>
      <c r="AM54" s="216" t="s">
        <v>596</v>
      </c>
      <c r="AN54" s="217"/>
      <c r="AO54" s="217"/>
      <c r="AP54" s="217"/>
      <c r="AQ54" s="340" t="s">
        <v>596</v>
      </c>
      <c r="AR54" s="206"/>
      <c r="AS54" s="206"/>
      <c r="AT54" s="341"/>
      <c r="AU54" s="217">
        <v>6</v>
      </c>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v>83.3</v>
      </c>
      <c r="AF55" s="217"/>
      <c r="AG55" s="217"/>
      <c r="AH55" s="217"/>
      <c r="AI55" s="216">
        <v>83.3</v>
      </c>
      <c r="AJ55" s="217"/>
      <c r="AK55" s="217"/>
      <c r="AL55" s="217"/>
      <c r="AM55" s="216">
        <v>83.3</v>
      </c>
      <c r="AN55" s="217"/>
      <c r="AO55" s="217"/>
      <c r="AP55" s="217"/>
      <c r="AQ55" s="340" t="s">
        <v>595</v>
      </c>
      <c r="AR55" s="206"/>
      <c r="AS55" s="206"/>
      <c r="AT55" s="341"/>
      <c r="AU55" s="217" t="s">
        <v>596</v>
      </c>
      <c r="AV55" s="217"/>
      <c r="AW55" s="217"/>
      <c r="AX55" s="219"/>
    </row>
    <row r="56" spans="1:50" ht="23.25" hidden="1" customHeight="1" x14ac:dyDescent="0.15">
      <c r="A56" s="224" t="s">
        <v>383</v>
      </c>
      <c r="B56" s="225"/>
      <c r="C56" s="225"/>
      <c r="D56" s="225"/>
      <c r="E56" s="225"/>
      <c r="F56" s="226"/>
      <c r="G56" s="230" t="s">
        <v>576</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9" t="s">
        <v>134</v>
      </c>
      <c r="AV58" s="929"/>
      <c r="AW58" s="929"/>
      <c r="AX58" s="930"/>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5"/>
      <c r="AF77" s="896"/>
      <c r="AG77" s="896"/>
      <c r="AH77" s="896"/>
      <c r="AI77" s="895"/>
      <c r="AJ77" s="896"/>
      <c r="AK77" s="896"/>
      <c r="AL77" s="896"/>
      <c r="AM77" s="895"/>
      <c r="AN77" s="896"/>
      <c r="AO77" s="896"/>
      <c r="AP77" s="896"/>
      <c r="AQ77" s="340"/>
      <c r="AR77" s="206"/>
      <c r="AS77" s="206"/>
      <c r="AT77" s="341"/>
      <c r="AU77" s="217"/>
      <c r="AV77" s="217"/>
      <c r="AW77" s="217"/>
      <c r="AX77" s="219"/>
    </row>
    <row r="78" spans="1:50" ht="69.75" hidden="1" customHeight="1" x14ac:dyDescent="0.15">
      <c r="A78" s="334" t="s">
        <v>386</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5"/>
    </row>
    <row r="80" spans="1:50" ht="18.75" hidden="1" customHeight="1" x14ac:dyDescent="0.15">
      <c r="A80" s="869"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0"/>
    </row>
    <row r="83" spans="1:60" ht="22.5" hidden="1" customHeight="1" x14ac:dyDescent="0.15">
      <c r="A83" s="870"/>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9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2"/>
    </row>
    <row r="84" spans="1:60" ht="19.5" hidden="1" customHeight="1" x14ac:dyDescent="0.15">
      <c r="A84" s="870"/>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9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4"/>
    </row>
    <row r="85" spans="1:60" ht="18.75" hidden="1" customHeight="1" x14ac:dyDescent="0.15">
      <c r="A85" s="870"/>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0"/>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0"/>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0"/>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0"/>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0"/>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70"/>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0"/>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0"/>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0"/>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0"/>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0"/>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0"/>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0"/>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43.5" customHeight="1" x14ac:dyDescent="0.15">
      <c r="A101" s="425"/>
      <c r="B101" s="426"/>
      <c r="C101" s="426"/>
      <c r="D101" s="426"/>
      <c r="E101" s="426"/>
      <c r="F101" s="427"/>
      <c r="G101" s="104" t="s">
        <v>649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573</v>
      </c>
      <c r="AC101" s="464"/>
      <c r="AD101" s="464"/>
      <c r="AE101" s="216">
        <v>200</v>
      </c>
      <c r="AF101" s="217"/>
      <c r="AG101" s="217"/>
      <c r="AH101" s="218"/>
      <c r="AI101" s="216">
        <v>600</v>
      </c>
      <c r="AJ101" s="217"/>
      <c r="AK101" s="217"/>
      <c r="AL101" s="218"/>
      <c r="AM101" s="216">
        <v>650</v>
      </c>
      <c r="AN101" s="217"/>
      <c r="AO101" s="217"/>
      <c r="AP101" s="218"/>
      <c r="AQ101" s="216" t="s">
        <v>596</v>
      </c>
      <c r="AR101" s="217"/>
      <c r="AS101" s="217"/>
      <c r="AT101" s="218"/>
      <c r="AU101" s="216" t="s">
        <v>566</v>
      </c>
      <c r="AV101" s="217"/>
      <c r="AW101" s="217"/>
      <c r="AX101" s="218"/>
    </row>
    <row r="102" spans="1:60" ht="43.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573</v>
      </c>
      <c r="AC102" s="464"/>
      <c r="AD102" s="464"/>
      <c r="AE102" s="421" t="s">
        <v>639</v>
      </c>
      <c r="AF102" s="421"/>
      <c r="AG102" s="421"/>
      <c r="AH102" s="421"/>
      <c r="AI102" s="421" t="s">
        <v>639</v>
      </c>
      <c r="AJ102" s="421"/>
      <c r="AK102" s="421"/>
      <c r="AL102" s="421"/>
      <c r="AM102" s="421" t="s">
        <v>639</v>
      </c>
      <c r="AN102" s="421"/>
      <c r="AO102" s="421"/>
      <c r="AP102" s="421"/>
      <c r="AQ102" s="271">
        <v>650</v>
      </c>
      <c r="AR102" s="272"/>
      <c r="AS102" s="272"/>
      <c r="AT102" s="317"/>
      <c r="AU102" s="271" t="s">
        <v>639</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hidden="1" customHeight="1" x14ac:dyDescent="0.15">
      <c r="A104" s="425"/>
      <c r="B104" s="426"/>
      <c r="C104" s="426"/>
      <c r="D104" s="426"/>
      <c r="E104" s="426"/>
      <c r="F104" s="427"/>
      <c r="G104" s="104" t="s">
        <v>583</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573</v>
      </c>
      <c r="AC104" s="549"/>
      <c r="AD104" s="550"/>
      <c r="AE104" s="216">
        <v>18</v>
      </c>
      <c r="AF104" s="217"/>
      <c r="AG104" s="217"/>
      <c r="AH104" s="218"/>
      <c r="AI104" s="216">
        <v>17</v>
      </c>
      <c r="AJ104" s="217"/>
      <c r="AK104" s="217"/>
      <c r="AL104" s="218"/>
      <c r="AM104" s="216">
        <v>15</v>
      </c>
      <c r="AN104" s="217"/>
      <c r="AO104" s="217"/>
      <c r="AP104" s="218"/>
      <c r="AQ104" s="216">
        <v>15</v>
      </c>
      <c r="AR104" s="217"/>
      <c r="AS104" s="217"/>
      <c r="AT104" s="218"/>
      <c r="AU104" s="216" t="s">
        <v>585</v>
      </c>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573</v>
      </c>
      <c r="AC105" s="472"/>
      <c r="AD105" s="473"/>
      <c r="AE105" s="421" t="s">
        <v>566</v>
      </c>
      <c r="AF105" s="421"/>
      <c r="AG105" s="421"/>
      <c r="AH105" s="421"/>
      <c r="AI105" s="421" t="s">
        <v>566</v>
      </c>
      <c r="AJ105" s="421"/>
      <c r="AK105" s="421"/>
      <c r="AL105" s="421"/>
      <c r="AM105" s="421" t="s">
        <v>585</v>
      </c>
      <c r="AN105" s="421"/>
      <c r="AO105" s="421"/>
      <c r="AP105" s="421"/>
      <c r="AQ105" s="216" t="s">
        <v>566</v>
      </c>
      <c r="AR105" s="217"/>
      <c r="AS105" s="217"/>
      <c r="AT105" s="218"/>
      <c r="AU105" s="271" t="s">
        <v>574</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t="s">
        <v>603</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604</v>
      </c>
      <c r="AC107" s="549"/>
      <c r="AD107" s="550"/>
      <c r="AE107" s="421">
        <v>2130</v>
      </c>
      <c r="AF107" s="421"/>
      <c r="AG107" s="421"/>
      <c r="AH107" s="421"/>
      <c r="AI107" s="421">
        <v>2450</v>
      </c>
      <c r="AJ107" s="421"/>
      <c r="AK107" s="421"/>
      <c r="AL107" s="421"/>
      <c r="AM107" s="421">
        <v>2330</v>
      </c>
      <c r="AN107" s="421"/>
      <c r="AO107" s="421"/>
      <c r="AP107" s="421"/>
      <c r="AQ107" s="216" t="s">
        <v>596</v>
      </c>
      <c r="AR107" s="217"/>
      <c r="AS107" s="217"/>
      <c r="AT107" s="218"/>
      <c r="AU107" s="216" t="s">
        <v>596</v>
      </c>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604</v>
      </c>
      <c r="AC108" s="472"/>
      <c r="AD108" s="473"/>
      <c r="AE108" s="421" t="s">
        <v>596</v>
      </c>
      <c r="AF108" s="421"/>
      <c r="AG108" s="421"/>
      <c r="AH108" s="421"/>
      <c r="AI108" s="421" t="s">
        <v>596</v>
      </c>
      <c r="AJ108" s="421"/>
      <c r="AK108" s="421"/>
      <c r="AL108" s="421"/>
      <c r="AM108" s="421" t="s">
        <v>596</v>
      </c>
      <c r="AN108" s="421"/>
      <c r="AO108" s="421"/>
      <c r="AP108" s="421"/>
      <c r="AQ108" s="216" t="s">
        <v>596</v>
      </c>
      <c r="AR108" s="217"/>
      <c r="AS108" s="217"/>
      <c r="AT108" s="218"/>
      <c r="AU108" s="271" t="s">
        <v>596</v>
      </c>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2" t="s">
        <v>437</v>
      </c>
      <c r="AR115" s="593"/>
      <c r="AS115" s="593"/>
      <c r="AT115" s="593"/>
      <c r="AU115" s="593"/>
      <c r="AV115" s="593"/>
      <c r="AW115" s="593"/>
      <c r="AX115" s="594"/>
    </row>
    <row r="116" spans="1:50" ht="23.25" customHeight="1" x14ac:dyDescent="0.15">
      <c r="A116" s="442"/>
      <c r="B116" s="443"/>
      <c r="C116" s="443"/>
      <c r="D116" s="443"/>
      <c r="E116" s="443"/>
      <c r="F116" s="444"/>
      <c r="G116" s="393" t="s">
        <v>650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651</v>
      </c>
      <c r="AC116" s="466"/>
      <c r="AD116" s="467"/>
      <c r="AE116" s="421"/>
      <c r="AF116" s="421"/>
      <c r="AG116" s="421"/>
      <c r="AH116" s="421"/>
      <c r="AI116" s="421"/>
      <c r="AJ116" s="421"/>
      <c r="AK116" s="421"/>
      <c r="AL116" s="421"/>
      <c r="AM116" s="421"/>
      <c r="AN116" s="421"/>
      <c r="AO116" s="421"/>
      <c r="AP116" s="421"/>
      <c r="AQ116" s="216" t="s">
        <v>596</v>
      </c>
      <c r="AR116" s="217"/>
      <c r="AS116" s="217"/>
      <c r="AT116" s="217"/>
      <c r="AU116" s="217"/>
      <c r="AV116" s="217"/>
      <c r="AW116" s="217"/>
      <c r="AX116" s="219"/>
    </row>
    <row r="117" spans="1:50" ht="78.7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652</v>
      </c>
      <c r="AC117" s="476"/>
      <c r="AD117" s="477"/>
      <c r="AE117" s="591" t="s">
        <v>653</v>
      </c>
      <c r="AF117" s="554"/>
      <c r="AG117" s="554"/>
      <c r="AH117" s="554"/>
      <c r="AI117" s="591" t="s">
        <v>654</v>
      </c>
      <c r="AJ117" s="554"/>
      <c r="AK117" s="554"/>
      <c r="AL117" s="554"/>
      <c r="AM117" s="591" t="s">
        <v>671</v>
      </c>
      <c r="AN117" s="554"/>
      <c r="AO117" s="554"/>
      <c r="AP117" s="554"/>
      <c r="AQ117" s="591" t="s">
        <v>411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2" t="s">
        <v>437</v>
      </c>
      <c r="AR118" s="593"/>
      <c r="AS118" s="593"/>
      <c r="AT118" s="593"/>
      <c r="AU118" s="593"/>
      <c r="AV118" s="593"/>
      <c r="AW118" s="593"/>
      <c r="AX118" s="594"/>
    </row>
    <row r="119" spans="1:50" ht="23.25" hidden="1" customHeight="1" x14ac:dyDescent="0.15">
      <c r="A119" s="442"/>
      <c r="B119" s="443"/>
      <c r="C119" s="443"/>
      <c r="D119" s="443"/>
      <c r="E119" s="443"/>
      <c r="F119" s="444"/>
      <c r="G119" s="393" t="s">
        <v>605</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584</v>
      </c>
      <c r="AC119" s="466"/>
      <c r="AD119" s="467"/>
      <c r="AE119" s="421"/>
      <c r="AF119" s="421"/>
      <c r="AG119" s="421"/>
      <c r="AH119" s="421"/>
      <c r="AI119" s="421"/>
      <c r="AJ119" s="421"/>
      <c r="AK119" s="421"/>
      <c r="AL119" s="421"/>
      <c r="AM119" s="421"/>
      <c r="AN119" s="421"/>
      <c r="AO119" s="421"/>
      <c r="AP119" s="421"/>
      <c r="AQ119" s="421" t="s">
        <v>566</v>
      </c>
      <c r="AR119" s="421"/>
      <c r="AS119" s="421"/>
      <c r="AT119" s="421"/>
      <c r="AU119" s="421"/>
      <c r="AV119" s="421"/>
      <c r="AW119" s="421"/>
      <c r="AX119" s="553"/>
    </row>
    <row r="120" spans="1:50" ht="73.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609</v>
      </c>
      <c r="AC120" s="476"/>
      <c r="AD120" s="477"/>
      <c r="AE120" s="591" t="s">
        <v>629</v>
      </c>
      <c r="AF120" s="554"/>
      <c r="AG120" s="554"/>
      <c r="AH120" s="554"/>
      <c r="AI120" s="591" t="s">
        <v>630</v>
      </c>
      <c r="AJ120" s="554"/>
      <c r="AK120" s="554"/>
      <c r="AL120" s="554"/>
      <c r="AM120" s="591" t="s">
        <v>631</v>
      </c>
      <c r="AN120" s="554"/>
      <c r="AO120" s="554"/>
      <c r="AP120" s="554"/>
      <c r="AQ120" s="554" t="s">
        <v>586</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2" t="s">
        <v>437</v>
      </c>
      <c r="AR121" s="593"/>
      <c r="AS121" s="593"/>
      <c r="AT121" s="593"/>
      <c r="AU121" s="593"/>
      <c r="AV121" s="593"/>
      <c r="AW121" s="593"/>
      <c r="AX121" s="594"/>
    </row>
    <row r="122" spans="1:50" ht="23.25" hidden="1" customHeight="1" x14ac:dyDescent="0.15">
      <c r="A122" s="442"/>
      <c r="B122" s="443"/>
      <c r="C122" s="443"/>
      <c r="D122" s="443"/>
      <c r="E122" s="443"/>
      <c r="F122" s="444"/>
      <c r="G122" s="393" t="s">
        <v>606</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608</v>
      </c>
      <c r="AC122" s="466"/>
      <c r="AD122" s="467"/>
      <c r="AE122" s="421">
        <v>121763</v>
      </c>
      <c r="AF122" s="421"/>
      <c r="AG122" s="421"/>
      <c r="AH122" s="421"/>
      <c r="AI122" s="421">
        <v>135467</v>
      </c>
      <c r="AJ122" s="421"/>
      <c r="AK122" s="421"/>
      <c r="AL122" s="421"/>
      <c r="AM122" s="421">
        <v>129016</v>
      </c>
      <c r="AN122" s="421"/>
      <c r="AO122" s="421"/>
      <c r="AP122" s="421"/>
      <c r="AQ122" s="421" t="s">
        <v>596</v>
      </c>
      <c r="AR122" s="421"/>
      <c r="AS122" s="421"/>
      <c r="AT122" s="421"/>
      <c r="AU122" s="421"/>
      <c r="AV122" s="421"/>
      <c r="AW122" s="421"/>
      <c r="AX122" s="553"/>
    </row>
    <row r="123" spans="1:50" ht="63.75" hidden="1"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609</v>
      </c>
      <c r="AC123" s="476"/>
      <c r="AD123" s="477"/>
      <c r="AE123" s="591" t="s">
        <v>632</v>
      </c>
      <c r="AF123" s="554"/>
      <c r="AG123" s="554"/>
      <c r="AH123" s="554"/>
      <c r="AI123" s="591" t="s">
        <v>633</v>
      </c>
      <c r="AJ123" s="554"/>
      <c r="AK123" s="554"/>
      <c r="AL123" s="554"/>
      <c r="AM123" s="591" t="s">
        <v>634</v>
      </c>
      <c r="AN123" s="554"/>
      <c r="AO123" s="554"/>
      <c r="AP123" s="554"/>
      <c r="AQ123" s="554" t="s">
        <v>610</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2" t="s">
        <v>437</v>
      </c>
      <c r="AR124" s="593"/>
      <c r="AS124" s="593"/>
      <c r="AT124" s="593"/>
      <c r="AU124" s="593"/>
      <c r="AV124" s="593"/>
      <c r="AW124" s="593"/>
      <c r="AX124" s="594"/>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5"/>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18" t="s">
        <v>395</v>
      </c>
      <c r="AF127" s="419"/>
      <c r="AG127" s="419"/>
      <c r="AH127" s="420"/>
      <c r="AI127" s="418" t="s">
        <v>393</v>
      </c>
      <c r="AJ127" s="419"/>
      <c r="AK127" s="419"/>
      <c r="AL127" s="420"/>
      <c r="AM127" s="418" t="s">
        <v>422</v>
      </c>
      <c r="AN127" s="419"/>
      <c r="AO127" s="419"/>
      <c r="AP127" s="420"/>
      <c r="AQ127" s="592" t="s">
        <v>437</v>
      </c>
      <c r="AR127" s="593"/>
      <c r="AS127" s="593"/>
      <c r="AT127" s="593"/>
      <c r="AU127" s="593"/>
      <c r="AV127" s="593"/>
      <c r="AW127" s="593"/>
      <c r="AX127" s="594"/>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7.5" customHeight="1" x14ac:dyDescent="0.15">
      <c r="A130" s="187" t="s">
        <v>410</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7.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v>48</v>
      </c>
      <c r="AF134" s="206"/>
      <c r="AG134" s="206"/>
      <c r="AH134" s="206"/>
      <c r="AI134" s="205">
        <v>40</v>
      </c>
      <c r="AJ134" s="206"/>
      <c r="AK134" s="206"/>
      <c r="AL134" s="206"/>
      <c r="AM134" s="205">
        <v>42</v>
      </c>
      <c r="AN134" s="206"/>
      <c r="AO134" s="206"/>
      <c r="AP134" s="206"/>
      <c r="AQ134" s="205" t="s">
        <v>566</v>
      </c>
      <c r="AR134" s="206"/>
      <c r="AS134" s="206"/>
      <c r="AT134" s="206"/>
      <c r="AU134" s="205" t="s">
        <v>566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635</v>
      </c>
      <c r="AF135" s="206"/>
      <c r="AG135" s="206"/>
      <c r="AH135" s="206"/>
      <c r="AI135" s="205" t="s">
        <v>635</v>
      </c>
      <c r="AJ135" s="206"/>
      <c r="AK135" s="206"/>
      <c r="AL135" s="206"/>
      <c r="AM135" s="205" t="s">
        <v>635</v>
      </c>
      <c r="AN135" s="206"/>
      <c r="AO135" s="206"/>
      <c r="AP135" s="206"/>
      <c r="AQ135" s="205" t="s">
        <v>590</v>
      </c>
      <c r="AR135" s="206"/>
      <c r="AS135" s="206"/>
      <c r="AT135" s="206"/>
      <c r="AU135" s="205">
        <v>51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8" customHeight="1" x14ac:dyDescent="0.15">
      <c r="A154" s="188"/>
      <c r="B154" s="185"/>
      <c r="C154" s="179"/>
      <c r="D154" s="185"/>
      <c r="E154" s="179"/>
      <c r="F154" s="180"/>
      <c r="G154" s="103" t="s">
        <v>668</v>
      </c>
      <c r="H154" s="104"/>
      <c r="I154" s="104"/>
      <c r="J154" s="104"/>
      <c r="K154" s="104"/>
      <c r="L154" s="104"/>
      <c r="M154" s="104"/>
      <c r="N154" s="104"/>
      <c r="O154" s="104"/>
      <c r="P154" s="105"/>
      <c r="Q154" s="124" t="s">
        <v>668</v>
      </c>
      <c r="R154" s="104"/>
      <c r="S154" s="104"/>
      <c r="T154" s="104"/>
      <c r="U154" s="104"/>
      <c r="V154" s="104"/>
      <c r="W154" s="104"/>
      <c r="X154" s="104"/>
      <c r="Y154" s="104"/>
      <c r="Z154" s="104"/>
      <c r="AA154" s="291"/>
      <c r="AB154" s="140" t="s">
        <v>668</v>
      </c>
      <c r="AC154" s="141"/>
      <c r="AD154" s="141"/>
      <c r="AE154" s="146" t="s">
        <v>668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8"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8"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8"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18" customHeight="1" x14ac:dyDescent="0.15">
      <c r="A188" s="188"/>
      <c r="B188" s="185"/>
      <c r="C188" s="179"/>
      <c r="D188" s="185"/>
      <c r="E188" s="124" t="s">
        <v>655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8"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6"/>
      <c r="E430" s="173" t="s">
        <v>403</v>
      </c>
      <c r="F430" s="903"/>
      <c r="G430" s="904" t="s">
        <v>255</v>
      </c>
      <c r="H430" s="122"/>
      <c r="I430" s="122"/>
      <c r="J430" s="905" t="s">
        <v>564</v>
      </c>
      <c r="K430" s="906"/>
      <c r="L430" s="906"/>
      <c r="M430" s="906"/>
      <c r="N430" s="906"/>
      <c r="O430" s="906"/>
      <c r="P430" s="906"/>
      <c r="Q430" s="906"/>
      <c r="R430" s="906"/>
      <c r="S430" s="906"/>
      <c r="T430" s="907"/>
      <c r="U430" s="588" t="s">
        <v>566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567</v>
      </c>
      <c r="AF433" s="206"/>
      <c r="AG433" s="206"/>
      <c r="AH433" s="206"/>
      <c r="AI433" s="340" t="s">
        <v>565</v>
      </c>
      <c r="AJ433" s="206"/>
      <c r="AK433" s="206"/>
      <c r="AL433" s="206"/>
      <c r="AM433" s="340" t="s">
        <v>567</v>
      </c>
      <c r="AN433" s="206"/>
      <c r="AO433" s="206"/>
      <c r="AP433" s="341"/>
      <c r="AQ433" s="340" t="s">
        <v>567</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592</v>
      </c>
      <c r="AC434" s="204"/>
      <c r="AD434" s="204"/>
      <c r="AE434" s="340" t="s">
        <v>566</v>
      </c>
      <c r="AF434" s="206"/>
      <c r="AG434" s="206"/>
      <c r="AH434" s="341"/>
      <c r="AI434" s="340" t="s">
        <v>566</v>
      </c>
      <c r="AJ434" s="206"/>
      <c r="AK434" s="206"/>
      <c r="AL434" s="206"/>
      <c r="AM434" s="340" t="s">
        <v>593</v>
      </c>
      <c r="AN434" s="206"/>
      <c r="AO434" s="206"/>
      <c r="AP434" s="341"/>
      <c r="AQ434" s="340" t="s">
        <v>565</v>
      </c>
      <c r="AR434" s="206"/>
      <c r="AS434" s="206"/>
      <c r="AT434" s="341"/>
      <c r="AU434" s="206" t="s">
        <v>594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566</v>
      </c>
      <c r="AF435" s="206"/>
      <c r="AG435" s="206"/>
      <c r="AH435" s="341"/>
      <c r="AI435" s="340" t="s">
        <v>565</v>
      </c>
      <c r="AJ435" s="206"/>
      <c r="AK435" s="206"/>
      <c r="AL435" s="206"/>
      <c r="AM435" s="340" t="s">
        <v>566</v>
      </c>
      <c r="AN435" s="206"/>
      <c r="AO435" s="206"/>
      <c r="AP435" s="341"/>
      <c r="AQ435" s="340" t="s">
        <v>567</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0.25" customHeight="1" x14ac:dyDescent="0.15">
      <c r="A482" s="188"/>
      <c r="B482" s="185"/>
      <c r="C482" s="179"/>
      <c r="D482" s="185"/>
      <c r="E482" s="124" t="s">
        <v>591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0.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4" t="s">
        <v>255</v>
      </c>
      <c r="H484" s="122"/>
      <c r="I484" s="122"/>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4" t="s">
        <v>255</v>
      </c>
      <c r="H538" s="122"/>
      <c r="I538" s="122"/>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4" t="s">
        <v>255</v>
      </c>
      <c r="H592" s="122"/>
      <c r="I592" s="122"/>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4" t="s">
        <v>255</v>
      </c>
      <c r="H646" s="122"/>
      <c r="I646" s="122"/>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9" customHeight="1" x14ac:dyDescent="0.15">
      <c r="A702" s="875" t="s">
        <v>140</v>
      </c>
      <c r="B702" s="87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563</v>
      </c>
      <c r="AE702" s="346"/>
      <c r="AF702" s="346"/>
      <c r="AG702" s="385" t="s">
        <v>659</v>
      </c>
      <c r="AH702" s="386"/>
      <c r="AI702" s="386"/>
      <c r="AJ702" s="386"/>
      <c r="AK702" s="386"/>
      <c r="AL702" s="386"/>
      <c r="AM702" s="386"/>
      <c r="AN702" s="386"/>
      <c r="AO702" s="386"/>
      <c r="AP702" s="386"/>
      <c r="AQ702" s="386"/>
      <c r="AR702" s="386"/>
      <c r="AS702" s="386"/>
      <c r="AT702" s="386"/>
      <c r="AU702" s="386"/>
      <c r="AV702" s="386"/>
      <c r="AW702" s="386"/>
      <c r="AX702" s="387"/>
    </row>
    <row r="703" spans="1:50" ht="39.7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6" t="s">
        <v>607</v>
      </c>
      <c r="AE703" s="327"/>
      <c r="AF703" s="327"/>
      <c r="AG703" s="100" t="s">
        <v>656</v>
      </c>
      <c r="AH703" s="101"/>
      <c r="AI703" s="101"/>
      <c r="AJ703" s="101"/>
      <c r="AK703" s="101"/>
      <c r="AL703" s="101"/>
      <c r="AM703" s="101"/>
      <c r="AN703" s="101"/>
      <c r="AO703" s="101"/>
      <c r="AP703" s="101"/>
      <c r="AQ703" s="101"/>
      <c r="AR703" s="101"/>
      <c r="AS703" s="101"/>
      <c r="AT703" s="101"/>
      <c r="AU703" s="101"/>
      <c r="AV703" s="101"/>
      <c r="AW703" s="101"/>
      <c r="AX703" s="102"/>
    </row>
    <row r="704" spans="1:50" ht="65.25"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3" t="s">
        <v>563</v>
      </c>
      <c r="AE704" s="784"/>
      <c r="AF704" s="784"/>
      <c r="AG704" s="166" t="s">
        <v>657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5" t="s">
        <v>578</v>
      </c>
      <c r="AE705" s="716"/>
      <c r="AF705" s="716"/>
      <c r="AG705" s="124" t="s">
        <v>580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9"/>
      <c r="D706" s="800"/>
      <c r="E706" s="731" t="s">
        <v>384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579</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801"/>
      <c r="D707" s="802"/>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40" t="s">
        <v>579</v>
      </c>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578</v>
      </c>
      <c r="AE708" s="606"/>
      <c r="AF708" s="606"/>
      <c r="AG708" s="743" t="s">
        <v>581</v>
      </c>
      <c r="AH708" s="744"/>
      <c r="AI708" s="744"/>
      <c r="AJ708" s="744"/>
      <c r="AK708" s="744"/>
      <c r="AL708" s="744"/>
      <c r="AM708" s="744"/>
      <c r="AN708" s="744"/>
      <c r="AO708" s="744"/>
      <c r="AP708" s="744"/>
      <c r="AQ708" s="744"/>
      <c r="AR708" s="744"/>
      <c r="AS708" s="744"/>
      <c r="AT708" s="744"/>
      <c r="AU708" s="744"/>
      <c r="AV708" s="744"/>
      <c r="AW708" s="744"/>
      <c r="AX708" s="745"/>
    </row>
    <row r="709" spans="1:50" ht="68.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665</v>
      </c>
      <c r="AE709" s="327"/>
      <c r="AF709" s="327"/>
      <c r="AG709" s="100" t="s">
        <v>673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578</v>
      </c>
      <c r="AE710" s="327"/>
      <c r="AF710" s="327"/>
      <c r="AG710" s="100" t="s">
        <v>565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563</v>
      </c>
      <c r="AE711" s="327"/>
      <c r="AF711" s="327"/>
      <c r="AG711" s="100" t="s">
        <v>658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578</v>
      </c>
      <c r="AE712" s="784"/>
      <c r="AF712" s="784"/>
      <c r="AG712" s="815" t="s">
        <v>566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578</v>
      </c>
      <c r="AE713" s="327"/>
      <c r="AF713" s="664"/>
      <c r="AG713" s="100" t="s">
        <v>574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578</v>
      </c>
      <c r="AE714" s="813"/>
      <c r="AF714" s="814"/>
      <c r="AG714" s="737" t="s">
        <v>566</v>
      </c>
      <c r="AH714" s="738"/>
      <c r="AI714" s="738"/>
      <c r="AJ714" s="738"/>
      <c r="AK714" s="738"/>
      <c r="AL714" s="738"/>
      <c r="AM714" s="738"/>
      <c r="AN714" s="738"/>
      <c r="AO714" s="738"/>
      <c r="AP714" s="738"/>
      <c r="AQ714" s="738"/>
      <c r="AR714" s="738"/>
      <c r="AS714" s="738"/>
      <c r="AT714" s="738"/>
      <c r="AU714" s="738"/>
      <c r="AV714" s="738"/>
      <c r="AW714" s="738"/>
      <c r="AX714" s="739"/>
    </row>
    <row r="715" spans="1:50" ht="48"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665</v>
      </c>
      <c r="AE715" s="606"/>
      <c r="AF715" s="657"/>
      <c r="AG715" s="743" t="s">
        <v>672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563</v>
      </c>
      <c r="AE716" s="628"/>
      <c r="AF716" s="628"/>
      <c r="AG716" s="100" t="s">
        <v>626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578</v>
      </c>
      <c r="AE717" s="327"/>
      <c r="AF717" s="327"/>
      <c r="AG717" s="100" t="s">
        <v>411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627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563</v>
      </c>
      <c r="AE719" s="606"/>
      <c r="AF719" s="606"/>
      <c r="AG719" s="124" t="s">
        <v>614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9" customHeight="1" x14ac:dyDescent="0.15">
      <c r="A721" s="779"/>
      <c r="B721" s="780"/>
      <c r="C721" s="294" t="s">
        <v>611</v>
      </c>
      <c r="D721" s="295"/>
      <c r="E721" s="295"/>
      <c r="F721" s="296"/>
      <c r="G721" s="285"/>
      <c r="H721" s="286"/>
      <c r="I721" s="82" t="str">
        <f>IF(OR(G721="　", G721=""), "", "-")</f>
        <v/>
      </c>
      <c r="J721" s="289">
        <v>321</v>
      </c>
      <c r="K721" s="289"/>
      <c r="L721" s="82" t="str">
        <f>IF(M721="","","-")</f>
        <v/>
      </c>
      <c r="M721" s="83"/>
      <c r="N721" s="302" t="s">
        <v>613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9" customHeight="1" x14ac:dyDescent="0.15">
      <c r="A722" s="779"/>
      <c r="B722" s="780"/>
      <c r="C722" s="294" t="s">
        <v>560</v>
      </c>
      <c r="D722" s="295"/>
      <c r="E722" s="295"/>
      <c r="F722" s="296"/>
      <c r="G722" s="285"/>
      <c r="H722" s="286"/>
      <c r="I722" s="82" t="str">
        <f t="shared" ref="I722:I725" si="4">IF(OR(G722="　", G722=""), "", "-")</f>
        <v/>
      </c>
      <c r="J722" s="289">
        <v>845</v>
      </c>
      <c r="K722" s="289"/>
      <c r="L722" s="82" t="str">
        <f t="shared" ref="L722:L725" si="5">IF(M722="","","-")</f>
        <v/>
      </c>
      <c r="M722" s="83"/>
      <c r="N722" s="302" t="s">
        <v>612</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9"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39"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39"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7"/>
      <c r="C726" s="820" t="s">
        <v>53</v>
      </c>
      <c r="D726" s="842"/>
      <c r="E726" s="842"/>
      <c r="F726" s="843"/>
      <c r="G726" s="577" t="s">
        <v>667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49" t="s">
        <v>57</v>
      </c>
      <c r="D727" s="750"/>
      <c r="E727" s="750"/>
      <c r="F727" s="751"/>
      <c r="G727" s="575" t="s">
        <v>666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7.25" customHeight="1" thickBot="1" x14ac:dyDescent="0.2">
      <c r="A729" s="635" t="s">
        <v>682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4" t="s">
        <v>137</v>
      </c>
      <c r="B731" s="805"/>
      <c r="C731" s="805"/>
      <c r="D731" s="805"/>
      <c r="E731" s="806"/>
      <c r="F731" s="730" t="s">
        <v>683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388</v>
      </c>
      <c r="B733" s="675"/>
      <c r="C733" s="675"/>
      <c r="D733" s="675"/>
      <c r="E733" s="676"/>
      <c r="F733" s="638" t="s">
        <v>686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8" customHeight="1" thickBot="1" x14ac:dyDescent="0.2">
      <c r="A735" s="791" t="s">
        <v>685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406</v>
      </c>
      <c r="B737" s="209"/>
      <c r="C737" s="209"/>
      <c r="D737" s="210"/>
      <c r="E737" s="994" t="s">
        <v>615</v>
      </c>
      <c r="F737" s="994"/>
      <c r="G737" s="994"/>
      <c r="H737" s="994"/>
      <c r="I737" s="994"/>
      <c r="J737" s="994"/>
      <c r="K737" s="994"/>
      <c r="L737" s="994"/>
      <c r="M737" s="994"/>
      <c r="N737" s="365" t="s">
        <v>401</v>
      </c>
      <c r="O737" s="365"/>
      <c r="P737" s="365"/>
      <c r="Q737" s="365"/>
      <c r="R737" s="994" t="s">
        <v>616</v>
      </c>
      <c r="S737" s="994"/>
      <c r="T737" s="994"/>
      <c r="U737" s="994"/>
      <c r="V737" s="994"/>
      <c r="W737" s="994"/>
      <c r="X737" s="994"/>
      <c r="Y737" s="994"/>
      <c r="Z737" s="994"/>
      <c r="AA737" s="365" t="s">
        <v>400</v>
      </c>
      <c r="AB737" s="365"/>
      <c r="AC737" s="365"/>
      <c r="AD737" s="365"/>
      <c r="AE737" s="994" t="s">
        <v>617</v>
      </c>
      <c r="AF737" s="994"/>
      <c r="AG737" s="994"/>
      <c r="AH737" s="994"/>
      <c r="AI737" s="994"/>
      <c r="AJ737" s="994"/>
      <c r="AK737" s="994"/>
      <c r="AL737" s="994"/>
      <c r="AM737" s="994"/>
      <c r="AN737" s="365" t="s">
        <v>399</v>
      </c>
      <c r="AO737" s="365"/>
      <c r="AP737" s="365"/>
      <c r="AQ737" s="365"/>
      <c r="AR737" s="1000" t="s">
        <v>618</v>
      </c>
      <c r="AS737" s="1001"/>
      <c r="AT737" s="1001"/>
      <c r="AU737" s="1001"/>
      <c r="AV737" s="1001"/>
      <c r="AW737" s="1001"/>
      <c r="AX737" s="1002"/>
      <c r="AY737" s="88"/>
      <c r="AZ737" s="88"/>
    </row>
    <row r="738" spans="1:52" ht="24.75" customHeight="1" x14ac:dyDescent="0.15">
      <c r="A738" s="993" t="s">
        <v>398</v>
      </c>
      <c r="B738" s="209"/>
      <c r="C738" s="209"/>
      <c r="D738" s="210"/>
      <c r="E738" s="994" t="s">
        <v>619</v>
      </c>
      <c r="F738" s="994"/>
      <c r="G738" s="994"/>
      <c r="H738" s="994"/>
      <c r="I738" s="994"/>
      <c r="J738" s="994"/>
      <c r="K738" s="994"/>
      <c r="L738" s="994"/>
      <c r="M738" s="994"/>
      <c r="N738" s="365" t="s">
        <v>397</v>
      </c>
      <c r="O738" s="365"/>
      <c r="P738" s="365"/>
      <c r="Q738" s="365"/>
      <c r="R738" s="994" t="s">
        <v>620</v>
      </c>
      <c r="S738" s="994"/>
      <c r="T738" s="994"/>
      <c r="U738" s="994"/>
      <c r="V738" s="994"/>
      <c r="W738" s="994"/>
      <c r="X738" s="994"/>
      <c r="Y738" s="994"/>
      <c r="Z738" s="994"/>
      <c r="AA738" s="365" t="s">
        <v>396</v>
      </c>
      <c r="AB738" s="365"/>
      <c r="AC738" s="365"/>
      <c r="AD738" s="365"/>
      <c r="AE738" s="994" t="s">
        <v>621</v>
      </c>
      <c r="AF738" s="994"/>
      <c r="AG738" s="994"/>
      <c r="AH738" s="994"/>
      <c r="AI738" s="994"/>
      <c r="AJ738" s="994"/>
      <c r="AK738" s="994"/>
      <c r="AL738" s="994"/>
      <c r="AM738" s="994"/>
      <c r="AN738" s="365" t="s">
        <v>395</v>
      </c>
      <c r="AO738" s="365"/>
      <c r="AP738" s="365"/>
      <c r="AQ738" s="365"/>
      <c r="AR738" s="1000" t="s">
        <v>622</v>
      </c>
      <c r="AS738" s="1001"/>
      <c r="AT738" s="1001"/>
      <c r="AU738" s="1001"/>
      <c r="AV738" s="1001"/>
      <c r="AW738" s="1001"/>
      <c r="AX738" s="1002"/>
    </row>
    <row r="739" spans="1:52" ht="24.75" customHeight="1" x14ac:dyDescent="0.15">
      <c r="A739" s="993" t="s">
        <v>394</v>
      </c>
      <c r="B739" s="209"/>
      <c r="C739" s="209"/>
      <c r="D739" s="210"/>
      <c r="E739" s="994" t="s">
        <v>623</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418</v>
      </c>
      <c r="B740" s="976"/>
      <c r="C740" s="976"/>
      <c r="D740" s="977"/>
      <c r="E740" s="978" t="s">
        <v>560</v>
      </c>
      <c r="F740" s="979"/>
      <c r="G740" s="979"/>
      <c r="H740" s="92" t="str">
        <f>IF(E740="", "", "(")</f>
        <v>(</v>
      </c>
      <c r="I740" s="979"/>
      <c r="J740" s="979"/>
      <c r="K740" s="92" t="str">
        <f>IF(OR(I740="　", I740=""), "", "-")</f>
        <v/>
      </c>
      <c r="L740" s="980">
        <v>833</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5" t="s">
        <v>387</v>
      </c>
      <c r="B741" s="616"/>
      <c r="C741" s="616"/>
      <c r="D741" s="616"/>
      <c r="E741" s="616"/>
      <c r="F741" s="617"/>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389</v>
      </c>
      <c r="B780" s="630"/>
      <c r="C780" s="630"/>
      <c r="D780" s="630"/>
      <c r="E780" s="630"/>
      <c r="F780" s="631"/>
      <c r="G780" s="596" t="s">
        <v>660</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661</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8"/>
    </row>
    <row r="781" spans="1:50" ht="24.75" customHeight="1" x14ac:dyDescent="0.15">
      <c r="A781" s="632"/>
      <c r="B781" s="633"/>
      <c r="C781" s="633"/>
      <c r="D781" s="633"/>
      <c r="E781" s="633"/>
      <c r="F781" s="634"/>
      <c r="G781" s="820"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3"/>
      <c r="AC781" s="820"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7.75" customHeight="1" x14ac:dyDescent="0.15">
      <c r="A782" s="632"/>
      <c r="B782" s="633"/>
      <c r="C782" s="633"/>
      <c r="D782" s="633"/>
      <c r="E782" s="633"/>
      <c r="F782" s="634"/>
      <c r="G782" s="671" t="s">
        <v>677</v>
      </c>
      <c r="H782" s="672"/>
      <c r="I782" s="672"/>
      <c r="J782" s="672"/>
      <c r="K782" s="673"/>
      <c r="L782" s="665" t="s">
        <v>680</v>
      </c>
      <c r="M782" s="666"/>
      <c r="N782" s="666"/>
      <c r="O782" s="666"/>
      <c r="P782" s="666"/>
      <c r="Q782" s="666"/>
      <c r="R782" s="666"/>
      <c r="S782" s="666"/>
      <c r="T782" s="666"/>
      <c r="U782" s="666"/>
      <c r="V782" s="666"/>
      <c r="W782" s="666"/>
      <c r="X782" s="667"/>
      <c r="Y782" s="388">
        <v>22</v>
      </c>
      <c r="Z782" s="389"/>
      <c r="AA782" s="389"/>
      <c r="AB782" s="810"/>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674</v>
      </c>
      <c r="H783" s="608"/>
      <c r="I783" s="608"/>
      <c r="J783" s="608"/>
      <c r="K783" s="609"/>
      <c r="L783" s="599" t="s">
        <v>681</v>
      </c>
      <c r="M783" s="600"/>
      <c r="N783" s="600"/>
      <c r="O783" s="600"/>
      <c r="P783" s="600"/>
      <c r="Q783" s="600"/>
      <c r="R783" s="600"/>
      <c r="S783" s="600"/>
      <c r="T783" s="600"/>
      <c r="U783" s="600"/>
      <c r="V783" s="600"/>
      <c r="W783" s="600"/>
      <c r="X783" s="601"/>
      <c r="Y783" s="602">
        <v>10</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675</v>
      </c>
      <c r="H784" s="608"/>
      <c r="I784" s="608"/>
      <c r="J784" s="608"/>
      <c r="K784" s="609"/>
      <c r="L784" s="599" t="s">
        <v>678</v>
      </c>
      <c r="M784" s="600"/>
      <c r="N784" s="600"/>
      <c r="O784" s="600"/>
      <c r="P784" s="600"/>
      <c r="Q784" s="600"/>
      <c r="R784" s="600"/>
      <c r="S784" s="600"/>
      <c r="T784" s="600"/>
      <c r="U784" s="600"/>
      <c r="V784" s="600"/>
      <c r="W784" s="600"/>
      <c r="X784" s="601"/>
      <c r="Y784" s="602">
        <v>6</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676</v>
      </c>
      <c r="H785" s="794"/>
      <c r="I785" s="794"/>
      <c r="J785" s="794"/>
      <c r="K785" s="795"/>
      <c r="L785" s="599" t="s">
        <v>679</v>
      </c>
      <c r="M785" s="796"/>
      <c r="N785" s="796"/>
      <c r="O785" s="796"/>
      <c r="P785" s="796"/>
      <c r="Q785" s="796"/>
      <c r="R785" s="796"/>
      <c r="S785" s="796"/>
      <c r="T785" s="796"/>
      <c r="U785" s="796"/>
      <c r="V785" s="796"/>
      <c r="W785" s="796"/>
      <c r="X785" s="797"/>
      <c r="Y785" s="602">
        <v>2</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31" t="s">
        <v>20</v>
      </c>
      <c r="H792" s="832"/>
      <c r="I792" s="832"/>
      <c r="J792" s="832"/>
      <c r="K792" s="832"/>
      <c r="L792" s="833"/>
      <c r="M792" s="834"/>
      <c r="N792" s="834"/>
      <c r="O792" s="834"/>
      <c r="P792" s="834"/>
      <c r="Q792" s="834"/>
      <c r="R792" s="834"/>
      <c r="S792" s="834"/>
      <c r="T792" s="834"/>
      <c r="U792" s="834"/>
      <c r="V792" s="834"/>
      <c r="W792" s="834"/>
      <c r="X792" s="835"/>
      <c r="Y792" s="836">
        <f>SUM(Y782:AB791)</f>
        <v>40</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0</v>
      </c>
      <c r="AV792" s="837"/>
      <c r="AW792" s="837"/>
      <c r="AX792" s="839"/>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8"/>
    </row>
    <row r="794" spans="1:50" ht="24.75" hidden="1" customHeight="1" x14ac:dyDescent="0.15">
      <c r="A794" s="632"/>
      <c r="B794" s="633"/>
      <c r="C794" s="633"/>
      <c r="D794" s="633"/>
      <c r="E794" s="633"/>
      <c r="F794" s="634"/>
      <c r="G794" s="820"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3"/>
      <c r="AC794" s="820"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10"/>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8"/>
    </row>
    <row r="807" spans="1:50" ht="24.75" hidden="1" customHeight="1" x14ac:dyDescent="0.15">
      <c r="A807" s="632"/>
      <c r="B807" s="633"/>
      <c r="C807" s="633"/>
      <c r="D807" s="633"/>
      <c r="E807" s="633"/>
      <c r="F807" s="634"/>
      <c r="G807" s="820"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3"/>
      <c r="AC807" s="820"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10"/>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8"/>
    </row>
    <row r="820" spans="1:50" ht="24.75" hidden="1" customHeight="1" x14ac:dyDescent="0.15">
      <c r="A820" s="632"/>
      <c r="B820" s="633"/>
      <c r="C820" s="633"/>
      <c r="D820" s="633"/>
      <c r="E820" s="633"/>
      <c r="F820" s="634"/>
      <c r="G820" s="820"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3"/>
      <c r="AC820" s="820"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10"/>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69.75" customHeight="1" x14ac:dyDescent="0.15">
      <c r="A838" s="376">
        <v>1</v>
      </c>
      <c r="B838" s="376">
        <v>1</v>
      </c>
      <c r="C838" s="361" t="s">
        <v>662</v>
      </c>
      <c r="D838" s="347"/>
      <c r="E838" s="347"/>
      <c r="F838" s="347"/>
      <c r="G838" s="347"/>
      <c r="H838" s="347"/>
      <c r="I838" s="347"/>
      <c r="J838" s="348">
        <v>8011105004456</v>
      </c>
      <c r="K838" s="349"/>
      <c r="L838" s="349"/>
      <c r="M838" s="349"/>
      <c r="N838" s="349"/>
      <c r="O838" s="349"/>
      <c r="P838" s="362" t="s">
        <v>663</v>
      </c>
      <c r="Q838" s="350"/>
      <c r="R838" s="350"/>
      <c r="S838" s="350"/>
      <c r="T838" s="350"/>
      <c r="U838" s="350"/>
      <c r="V838" s="350"/>
      <c r="W838" s="350"/>
      <c r="X838" s="350"/>
      <c r="Y838" s="351">
        <v>40</v>
      </c>
      <c r="Z838" s="352"/>
      <c r="AA838" s="352"/>
      <c r="AB838" s="353"/>
      <c r="AC838" s="363" t="s">
        <v>664</v>
      </c>
      <c r="AD838" s="371"/>
      <c r="AE838" s="371"/>
      <c r="AF838" s="371"/>
      <c r="AG838" s="371"/>
      <c r="AH838" s="372" t="s">
        <v>566</v>
      </c>
      <c r="AI838" s="373"/>
      <c r="AJ838" s="373"/>
      <c r="AK838" s="373"/>
      <c r="AL838" s="357" t="s">
        <v>567</v>
      </c>
      <c r="AM838" s="358"/>
      <c r="AN838" s="358"/>
      <c r="AO838" s="359"/>
      <c r="AP838" s="360" t="s">
        <v>582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61.5" hidden="1" customHeight="1" x14ac:dyDescent="0.15">
      <c r="A871" s="376">
        <v>1</v>
      </c>
      <c r="B871" s="376">
        <v>1</v>
      </c>
      <c r="C871" s="361" t="s">
        <v>624</v>
      </c>
      <c r="D871" s="347"/>
      <c r="E871" s="347"/>
      <c r="F871" s="347"/>
      <c r="G871" s="347"/>
      <c r="H871" s="347"/>
      <c r="I871" s="347"/>
      <c r="J871" s="348" t="s">
        <v>596</v>
      </c>
      <c r="K871" s="349"/>
      <c r="L871" s="349"/>
      <c r="M871" s="349"/>
      <c r="N871" s="349"/>
      <c r="O871" s="349"/>
      <c r="P871" s="362" t="s">
        <v>625</v>
      </c>
      <c r="Q871" s="350"/>
      <c r="R871" s="350"/>
      <c r="S871" s="350"/>
      <c r="T871" s="350"/>
      <c r="U871" s="350"/>
      <c r="V871" s="350"/>
      <c r="W871" s="350"/>
      <c r="X871" s="350"/>
      <c r="Y871" s="351">
        <v>94</v>
      </c>
      <c r="Z871" s="352"/>
      <c r="AA871" s="352"/>
      <c r="AB871" s="353"/>
      <c r="AC871" s="363" t="s">
        <v>80</v>
      </c>
      <c r="AD871" s="371"/>
      <c r="AE871" s="371"/>
      <c r="AF871" s="371"/>
      <c r="AG871" s="371"/>
      <c r="AH871" s="372" t="s">
        <v>596</v>
      </c>
      <c r="AI871" s="373"/>
      <c r="AJ871" s="373"/>
      <c r="AK871" s="373"/>
      <c r="AL871" s="357" t="s">
        <v>596</v>
      </c>
      <c r="AM871" s="358"/>
      <c r="AN871" s="358"/>
      <c r="AO871" s="359"/>
      <c r="AP871" s="360" t="s">
        <v>596</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565</v>
      </c>
      <c r="K1103" s="349"/>
      <c r="L1103" s="349"/>
      <c r="M1103" s="349"/>
      <c r="N1103" s="349"/>
      <c r="O1103" s="349"/>
      <c r="P1103" s="362" t="s">
        <v>566</v>
      </c>
      <c r="Q1103" s="350"/>
      <c r="R1103" s="350"/>
      <c r="S1103" s="350"/>
      <c r="T1103" s="350"/>
      <c r="U1103" s="350"/>
      <c r="V1103" s="350"/>
      <c r="W1103" s="350"/>
      <c r="X1103" s="350"/>
      <c r="Y1103" s="351" t="s">
        <v>568</v>
      </c>
      <c r="Z1103" s="352"/>
      <c r="AA1103" s="352"/>
      <c r="AB1103" s="353"/>
      <c r="AC1103" s="354"/>
      <c r="AD1103" s="354"/>
      <c r="AE1103" s="354"/>
      <c r="AF1103" s="354"/>
      <c r="AG1103" s="354"/>
      <c r="AH1103" s="355" t="s">
        <v>566</v>
      </c>
      <c r="AI1103" s="356"/>
      <c r="AJ1103" s="356"/>
      <c r="AK1103" s="356"/>
      <c r="AL1103" s="357" t="s">
        <v>566</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3">
    <cfRule type="expression" dxfId="2799" priority="13883">
      <formula>IF(RIGHT(TEXT(Y783,"0.#"),1)=".",FALSE,TRUE)</formula>
    </cfRule>
    <cfRule type="expression" dxfId="2798" priority="13884">
      <formula>IF(RIGHT(TEXT(Y783,"0.#"),1)=".",TRUE,FALSE)</formula>
    </cfRule>
  </conditionalFormatting>
  <conditionalFormatting sqref="Y792">
    <cfRule type="expression" dxfId="2797" priority="13879">
      <formula>IF(RIGHT(TEXT(Y792,"0.#"),1)=".",FALSE,TRUE)</formula>
    </cfRule>
    <cfRule type="expression" dxfId="2796" priority="13880">
      <formula>IF(RIGHT(TEXT(Y792,"0.#"),1)=".",TRUE,FALSE)</formula>
    </cfRule>
  </conditionalFormatting>
  <conditionalFormatting sqref="Y823:Y830 Y821 Y810:Y817 Y808 Y797:Y804 Y795">
    <cfRule type="expression" dxfId="2795" priority="13661">
      <formula>IF(RIGHT(TEXT(Y795,"0.#"),1)=".",FALSE,TRUE)</formula>
    </cfRule>
    <cfRule type="expression" dxfId="2794" priority="13662">
      <formula>IF(RIGHT(TEXT(Y795,"0.#"),1)=".",TRUE,FALSE)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2 Y789:Y791 Y786:Y787">
    <cfRule type="expression" dxfId="2787" priority="13685">
      <formula>IF(RIGHT(TEXT(Y782,"0.#"),1)=".",FALSE,TRUE)</formula>
    </cfRule>
    <cfRule type="expression" dxfId="2786" priority="13686">
      <formula>IF(RIGHT(TEXT(Y782,"0.#"),1)=".",TRUE,FALSE)</formula>
    </cfRule>
  </conditionalFormatting>
  <conditionalFormatting sqref="AU783">
    <cfRule type="expression" dxfId="2785" priority="13683">
      <formula>IF(RIGHT(TEXT(AU783,"0.#"),1)=".",FALSE,TRUE)</formula>
    </cfRule>
    <cfRule type="expression" dxfId="2784" priority="13684">
      <formula>IF(RIGHT(TEXT(AU783,"0.#"),1)=".",TRUE,FALSE)</formula>
    </cfRule>
  </conditionalFormatting>
  <conditionalFormatting sqref="AU792">
    <cfRule type="expression" dxfId="2783" priority="13681">
      <formula>IF(RIGHT(TEXT(AU792,"0.#"),1)=".",FALSE,TRUE)</formula>
    </cfRule>
    <cfRule type="expression" dxfId="2782" priority="13682">
      <formula>IF(RIGHT(TEXT(AU792,"0.#"),1)=".",TRUE,FALSE)</formula>
    </cfRule>
  </conditionalFormatting>
  <conditionalFormatting sqref="AU784:AU791 AU782">
    <cfRule type="expression" dxfId="2781" priority="13679">
      <formula>IF(RIGHT(TEXT(AU782,"0.#"),1)=".",FALSE,TRUE)</formula>
    </cfRule>
    <cfRule type="expression" dxfId="2780" priority="13680">
      <formula>IF(RIGHT(TEXT(AU782,"0.#"),1)=".",TRUE,FALSE)</formula>
    </cfRule>
  </conditionalFormatting>
  <conditionalFormatting sqref="Y822 Y809 Y796">
    <cfRule type="expression" dxfId="2779" priority="13665">
      <formula>IF(RIGHT(TEXT(Y796,"0.#"),1)=".",FALSE,TRUE)</formula>
    </cfRule>
    <cfRule type="expression" dxfId="2778" priority="13666">
      <formula>IF(RIGHT(TEXT(Y796,"0.#"),1)=".",TRUE,FALSE)</formula>
    </cfRule>
  </conditionalFormatting>
  <conditionalFormatting sqref="Y831 Y818 Y805">
    <cfRule type="expression" dxfId="2777" priority="13663">
      <formula>IF(RIGHT(TEXT(Y805,"0.#"),1)=".",FALSE,TRUE)</formula>
    </cfRule>
    <cfRule type="expression" dxfId="2776" priority="13664">
      <formula>IF(RIGHT(TEXT(Y805,"0.#"),1)=".",TRUE,FALSE)</formula>
    </cfRule>
  </conditionalFormatting>
  <conditionalFormatting sqref="AU822 AU809 AU796">
    <cfRule type="expression" dxfId="2775" priority="13659">
      <formula>IF(RIGHT(TEXT(AU796,"0.#"),1)=".",FALSE,TRUE)</formula>
    </cfRule>
    <cfRule type="expression" dxfId="2774" priority="13660">
      <formula>IF(RIGHT(TEXT(AU796,"0.#"),1)=".",TRUE,FALSE)</formula>
    </cfRule>
  </conditionalFormatting>
  <conditionalFormatting sqref="AU831 AU818 AU805">
    <cfRule type="expression" dxfId="2773" priority="13657">
      <formula>IF(RIGHT(TEXT(AU805,"0.#"),1)=".",FALSE,TRUE)</formula>
    </cfRule>
    <cfRule type="expression" dxfId="2772" priority="13658">
      <formula>IF(RIGHT(TEXT(AU805,"0.#"),1)=".",TRUE,FALSE)</formula>
    </cfRule>
  </conditionalFormatting>
  <conditionalFormatting sqref="AU823:AU830 AU821 AU810:AU817 AU808 AU797:AU804 AU795">
    <cfRule type="expression" dxfId="2771" priority="13655">
      <formula>IF(RIGHT(TEXT(AU795,"0.#"),1)=".",FALSE,TRUE)</formula>
    </cfRule>
    <cfRule type="expression" dxfId="2770" priority="13656">
      <formula>IF(RIGHT(TEXT(AU795,"0.#"),1)=".",TRUE,FALSE)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788">
    <cfRule type="expression" dxfId="705" priority="5">
      <formula>IF(RIGHT(TEXT(Y788,"0.#"),1)=".",FALSE,TRUE)</formula>
    </cfRule>
    <cfRule type="expression" dxfId="704" priority="6">
      <formula>IF(RIGHT(TEXT(Y788,"0.#"),1)=".",TRUE,FALSE)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40" max="49" man="1"/>
  </rowBreaks>
  <colBreaks count="1" manualBreakCount="1">
    <brk id="6" max="1102"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1"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563</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563</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男女共同参画</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34"/>
      <c r="AA2" s="835"/>
      <c r="AB2" s="1036" t="s">
        <v>11</v>
      </c>
      <c r="AC2" s="1037"/>
      <c r="AD2" s="1038"/>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34"/>
      <c r="AA9" s="835"/>
      <c r="AB9" s="1036" t="s">
        <v>11</v>
      </c>
      <c r="AC9" s="1037"/>
      <c r="AD9" s="1038"/>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34"/>
      <c r="AA16" s="835"/>
      <c r="AB16" s="1036" t="s">
        <v>11</v>
      </c>
      <c r="AC16" s="1037"/>
      <c r="AD16" s="1038"/>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34"/>
      <c r="AA23" s="835"/>
      <c r="AB23" s="1036" t="s">
        <v>11</v>
      </c>
      <c r="AC23" s="1037"/>
      <c r="AD23" s="1038"/>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34"/>
      <c r="AA30" s="835"/>
      <c r="AB30" s="1036" t="s">
        <v>11</v>
      </c>
      <c r="AC30" s="1037"/>
      <c r="AD30" s="1038"/>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34"/>
      <c r="AA37" s="835"/>
      <c r="AB37" s="1036" t="s">
        <v>11</v>
      </c>
      <c r="AC37" s="1037"/>
      <c r="AD37" s="1038"/>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34"/>
      <c r="AA44" s="835"/>
      <c r="AB44" s="1036" t="s">
        <v>11</v>
      </c>
      <c r="AC44" s="1037"/>
      <c r="AD44" s="1038"/>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34"/>
      <c r="AA51" s="835"/>
      <c r="AB51" s="242" t="s">
        <v>11</v>
      </c>
      <c r="AC51" s="1037"/>
      <c r="AD51" s="1038"/>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34"/>
      <c r="AA58" s="835"/>
      <c r="AB58" s="1036" t="s">
        <v>11</v>
      </c>
      <c r="AC58" s="1037"/>
      <c r="AD58" s="1038"/>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34"/>
      <c r="AA65" s="835"/>
      <c r="AB65" s="1036" t="s">
        <v>11</v>
      </c>
      <c r="AC65" s="1037"/>
      <c r="AD65" s="1038"/>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6" t="s">
        <v>369</v>
      </c>
      <c r="H2" s="597"/>
      <c r="I2" s="597"/>
      <c r="J2" s="597"/>
      <c r="K2" s="597"/>
      <c r="L2" s="597"/>
      <c r="M2" s="597"/>
      <c r="N2" s="597"/>
      <c r="O2" s="597"/>
      <c r="P2" s="597"/>
      <c r="Q2" s="597"/>
      <c r="R2" s="597"/>
      <c r="S2" s="597"/>
      <c r="T2" s="597"/>
      <c r="U2" s="597"/>
      <c r="V2" s="597"/>
      <c r="W2" s="597"/>
      <c r="X2" s="597"/>
      <c r="Y2" s="597"/>
      <c r="Z2" s="597"/>
      <c r="AA2" s="597"/>
      <c r="AB2" s="598"/>
      <c r="AC2" s="596" t="s">
        <v>371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69"/>
      <c r="I3" s="669"/>
      <c r="J3" s="669"/>
      <c r="K3" s="669"/>
      <c r="L3" s="668" t="s">
        <v>18</v>
      </c>
      <c r="M3" s="669"/>
      <c r="N3" s="669"/>
      <c r="O3" s="669"/>
      <c r="P3" s="669"/>
      <c r="Q3" s="669"/>
      <c r="R3" s="669"/>
      <c r="S3" s="669"/>
      <c r="T3" s="669"/>
      <c r="U3" s="669"/>
      <c r="V3" s="669"/>
      <c r="W3" s="669"/>
      <c r="X3" s="670"/>
      <c r="Y3" s="654" t="s">
        <v>19</v>
      </c>
      <c r="Z3" s="655"/>
      <c r="AA3" s="655"/>
      <c r="AB3" s="803"/>
      <c r="AC3" s="82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8"/>
      <c r="Z4" s="389"/>
      <c r="AA4" s="389"/>
      <c r="AB4" s="810"/>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4"/>
      <c r="B16" s="1055"/>
      <c r="C16" s="1055"/>
      <c r="D16" s="1055"/>
      <c r="E16" s="1055"/>
      <c r="F16" s="1056"/>
      <c r="G16" s="82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3"/>
      <c r="AC16" s="82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8"/>
      <c r="Z17" s="389"/>
      <c r="AA17" s="389"/>
      <c r="AB17" s="810"/>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4"/>
      <c r="B29" s="1055"/>
      <c r="C29" s="1055"/>
      <c r="D29" s="1055"/>
      <c r="E29" s="1055"/>
      <c r="F29" s="1056"/>
      <c r="G29" s="82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3"/>
      <c r="AC29" s="82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8"/>
      <c r="Z30" s="389"/>
      <c r="AA30" s="389"/>
      <c r="AB30" s="810"/>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4"/>
      <c r="B42" s="1055"/>
      <c r="C42" s="1055"/>
      <c r="D42" s="1055"/>
      <c r="E42" s="1055"/>
      <c r="F42" s="1056"/>
      <c r="G42" s="82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3"/>
      <c r="AC42" s="82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8"/>
      <c r="Z43" s="389"/>
      <c r="AA43" s="389"/>
      <c r="AB43" s="810"/>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4"/>
      <c r="B56" s="1055"/>
      <c r="C56" s="1055"/>
      <c r="D56" s="1055"/>
      <c r="E56" s="1055"/>
      <c r="F56" s="1056"/>
      <c r="G56" s="82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3"/>
      <c r="AC56" s="82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8"/>
      <c r="Z57" s="389"/>
      <c r="AA57" s="389"/>
      <c r="AB57" s="810"/>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4"/>
      <c r="B69" s="1055"/>
      <c r="C69" s="1055"/>
      <c r="D69" s="1055"/>
      <c r="E69" s="1055"/>
      <c r="F69" s="1056"/>
      <c r="G69" s="82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3"/>
      <c r="AC69" s="82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8"/>
      <c r="Z70" s="389"/>
      <c r="AA70" s="389"/>
      <c r="AB70" s="810"/>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4"/>
      <c r="B82" s="1055"/>
      <c r="C82" s="1055"/>
      <c r="D82" s="1055"/>
      <c r="E82" s="1055"/>
      <c r="F82" s="1056"/>
      <c r="G82" s="82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3"/>
      <c r="AC82" s="82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8"/>
      <c r="Z83" s="389"/>
      <c r="AA83" s="389"/>
      <c r="AB83" s="810"/>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4"/>
      <c r="B95" s="1055"/>
      <c r="C95" s="1055"/>
      <c r="D95" s="1055"/>
      <c r="E95" s="1055"/>
      <c r="F95" s="1056"/>
      <c r="G95" s="82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3"/>
      <c r="AC95" s="82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8"/>
      <c r="Z96" s="389"/>
      <c r="AA96" s="389"/>
      <c r="AB96" s="810"/>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4"/>
      <c r="B109" s="1055"/>
      <c r="C109" s="1055"/>
      <c r="D109" s="1055"/>
      <c r="E109" s="1055"/>
      <c r="F109" s="1056"/>
      <c r="G109" s="82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3"/>
      <c r="AC109" s="82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10"/>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4"/>
      <c r="B122" s="1055"/>
      <c r="C122" s="1055"/>
      <c r="D122" s="1055"/>
      <c r="E122" s="1055"/>
      <c r="F122" s="1056"/>
      <c r="G122" s="82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3"/>
      <c r="AC122" s="82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10"/>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4"/>
      <c r="B135" s="1055"/>
      <c r="C135" s="1055"/>
      <c r="D135" s="1055"/>
      <c r="E135" s="1055"/>
      <c r="F135" s="1056"/>
      <c r="G135" s="82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3"/>
      <c r="AC135" s="82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10"/>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4"/>
      <c r="B148" s="1055"/>
      <c r="C148" s="1055"/>
      <c r="D148" s="1055"/>
      <c r="E148" s="1055"/>
      <c r="F148" s="1056"/>
      <c r="G148" s="82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3"/>
      <c r="AC148" s="82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10"/>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4"/>
      <c r="B162" s="1055"/>
      <c r="C162" s="1055"/>
      <c r="D162" s="1055"/>
      <c r="E162" s="1055"/>
      <c r="F162" s="1056"/>
      <c r="G162" s="82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3"/>
      <c r="AC162" s="82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10"/>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4"/>
      <c r="B175" s="1055"/>
      <c r="C175" s="1055"/>
      <c r="D175" s="1055"/>
      <c r="E175" s="1055"/>
      <c r="F175" s="1056"/>
      <c r="G175" s="82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3"/>
      <c r="AC175" s="82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10"/>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4"/>
      <c r="B188" s="1055"/>
      <c r="C188" s="1055"/>
      <c r="D188" s="1055"/>
      <c r="E188" s="1055"/>
      <c r="F188" s="1056"/>
      <c r="G188" s="82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3"/>
      <c r="AC188" s="82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10"/>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4"/>
      <c r="B201" s="1055"/>
      <c r="C201" s="1055"/>
      <c r="D201" s="1055"/>
      <c r="E201" s="1055"/>
      <c r="F201" s="1056"/>
      <c r="G201" s="82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3"/>
      <c r="AC201" s="82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10"/>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4"/>
      <c r="B215" s="1055"/>
      <c r="C215" s="1055"/>
      <c r="D215" s="1055"/>
      <c r="E215" s="1055"/>
      <c r="F215" s="1056"/>
      <c r="G215" s="82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3"/>
      <c r="AC215" s="82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10"/>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4"/>
      <c r="B228" s="1055"/>
      <c r="C228" s="1055"/>
      <c r="D228" s="1055"/>
      <c r="E228" s="1055"/>
      <c r="F228" s="1056"/>
      <c r="G228" s="82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3"/>
      <c r="AC228" s="82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10"/>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4"/>
      <c r="B241" s="1055"/>
      <c r="C241" s="1055"/>
      <c r="D241" s="1055"/>
      <c r="E241" s="1055"/>
      <c r="F241" s="1056"/>
      <c r="G241" s="82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3"/>
      <c r="AC241" s="82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10"/>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4"/>
      <c r="B254" s="1055"/>
      <c r="C254" s="1055"/>
      <c r="D254" s="1055"/>
      <c r="E254" s="1055"/>
      <c r="F254" s="1056"/>
      <c r="G254" s="82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3"/>
      <c r="AC254" s="82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10"/>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2020-09-15T04:04:12Z</cp:lastPrinted>
  <dcterms:created xsi:type="dcterms:W3CDTF">2012-03-13T00:50:25Z</dcterms:created>
  <dcterms:modified xsi:type="dcterms:W3CDTF">2020-10-02T00:21:02Z</dcterms:modified>
</cp:coreProperties>
</file>