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<sst xmlns="http://schemas.openxmlformats.org/spreadsheetml/2006/main" count="2922" uniqueCount="663">
  <si>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</si>
  <si>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</si>
  <si>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</si>
  <si>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</si>
  <si>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</si>
  <si>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</si>
  <si>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</si>
  <si>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</si>
  <si>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</si>
  <si>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</si>
  <si>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</si>
  <si>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</si>
  <si>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</si>
  <si>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</si>
  <si>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</si>
  <si>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</si>
  <si>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</si>
  <si>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</si>
  <si>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</si>
  <si>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</si>
  <si>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</si>
  <si>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</si>
  <si>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</si>
  <si>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</si>
  <si>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</si>
  <si>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</si>
  <si>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</si>
  <si>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</si>
  <si>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</si>
  <si>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</si>
  <si>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</si>
  <si>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</si>
  <si>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</si>
  <si>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</si>
  <si>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</si>
  <si>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</si>
  <si>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</si>
  <si>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</si>
  <si>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</si>
  <si>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</si>
  <si>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</si>
  <si>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</si>
  <si>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</si>
  <si>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</si>
  <si>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</si>
  <si>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</si>
  <si>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</si>
  <si>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</si>
  <si>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</si>
  <si>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</si>
  <si>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</si>
  <si>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</si>
  <si>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</si>
  <si>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</si>
  <si>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</si>
  <si>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</si>
  <si>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</si>
  <si>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</si>
  <si>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</si>
  <si>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</si>
  <si>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</si>
  <si>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</si>
  <si>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</si>
  <si>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</si>
  <si>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</si>
  <si>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</si>
  <si>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</si>
  <si>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</si>
  <si>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</si>
  <si>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</si>
  <si>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</si>
  <si>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</si>
  <si>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</si>
  <si>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</si>
  <si>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</si>
  <si>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</si>
  <si>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</si>
  <si>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</si>
  <si>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</si>
  <si>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</si>
  <si>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</si>
  <si>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</si>
  <si>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</si>
  <si>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</si>
  <si>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</si>
  <si>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</si>
  <si>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</si>
  <si>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</si>
  <si>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</si>
  <si>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</si>
  <si>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</si>
  <si>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</si>
  <si>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</si>
  <si>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</si>
  <si>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</si>
  <si>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</si>
  <si>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</si>
  <si>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</si>
  <si>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</si>
  <si>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</si>
  <si>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</si>
  <si>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</si>
  <si>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</si>
  <si>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</si>
  <si>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</si>
  <si>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</si>
  <si>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</si>
  <si>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</si>
  <si>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</si>
  <si>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</si>
  <si>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</si>
  <si>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</si>
  <si>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</si>
  <si>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</si>
  <si>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</si>
  <si>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</si>
  <si>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</si>
  <si>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</si>
  <si>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</si>
  <si>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</si>
  <si>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</si>
  <si>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</si>
  <si>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</si>
  <si>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</si>
  <si>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</si>
  <si>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</si>
  <si>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</si>
  <si>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</si>
  <si>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</si>
  <si>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</si>
  <si>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</si>
  <si>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</si>
  <si>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</si>
  <si>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</si>
  <si>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</si>
  <si>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</si>
  <si>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</si>
  <si>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</si>
  <si>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</si>
  <si>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</si>
  <si>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</si>
  <si>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</si>
  <si>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</si>
  <si>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</si>
  <si>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</si>
  <si>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</si>
  <si>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</si>
  <si>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</si>
  <si>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</si>
  <si>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</si>
  <si>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</si>
  <si>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</si>
  <si>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</si>
  <si>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</si>
  <si>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</si>
  <si>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</si>
  <si>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</si>
  <si>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</si>
  <si>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</si>
  <si>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</si>
  <si>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</si>
  <si>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</si>
  <si>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</si>
  <si>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</si>
  <si>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</si>
  <si>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</si>
  <si>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</si>
  <si>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</si>
  <si>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</si>
  <si>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</si>
  <si>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</si>
  <si>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</si>
  <si>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</si>
  <si>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</si>
  <si>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</si>
  <si>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</si>
  <si>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</si>
  <si>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</si>
  <si>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</si>
  <si>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</si>
  <si>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</si>
  <si>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</si>
  <si>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</si>
  <si>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</si>
  <si>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</si>
  <si>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</si>
  <si>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</si>
  <si>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</si>
  <si>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</si>
  <si>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</si>
  <si>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</si>
  <si>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</si>
  <si>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</si>
  <si>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</si>
  <si>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</si>
  <si>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</si>
  <si>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</si>
  <si>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</si>
  <si>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</si>
  <si>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</si>
  <si>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</si>
  <si>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</si>
  <si>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</si>
  <si>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</si>
  <si>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</si>
  <si>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</si>
  <si>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</si>
  <si>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</si>
  <si>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</si>
  <si>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</si>
  <si>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</si>
  <si>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</si>
  <si>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</si>
  <si>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</si>
  <si>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</si>
  <si>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</si>
  <si>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</si>
  <si>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</si>
  <si>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</si>
  <si>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</si>
  <si>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</si>
  <si>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</si>
  <si>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</si>
  <si>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</si>
  <si>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</si>
  <si>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</si>
  <si>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</si>
  <si>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</si>
  <si>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</si>
  <si>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</si>
  <si>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</si>
  <si>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</si>
  <si>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</si>
  <si>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</si>
  <si>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</si>
  <si>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</si>
  <si>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</si>
  <si>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</si>
  <si>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</si>
  <si>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</si>
  <si>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</si>
  <si>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</si>
  <si>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</si>
  <si>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</si>
  <si>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</si>
  <si>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</si>
  <si>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</si>
  <si>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</si>
  <si>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</si>
  <si>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</si>
  <si>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</si>
  <si>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</si>
  <si>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</si>
  <si>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</si>
  <si>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</si>
  <si>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</si>
  <si>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</si>
  <si>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</si>
  <si>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</si>
  <si>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</si>
  <si>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</si>
  <si>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</si>
  <si>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</si>
  <si>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</si>
  <si>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</si>
  <si>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</si>
  <si>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</si>
  <si>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</si>
  <si>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</si>
  <si>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</si>
  <si>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</si>
  <si>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</si>
  <si>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</si>
  <si>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</si>
  <si>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</si>
  <si>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</si>
  <si>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</si>
  <si>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</si>
  <si>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</si>
  <si>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</si>
  <si>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</si>
  <si>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</si>
  <si>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</si>
  <si>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</si>
  <si>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</si>
  <si>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</si>
  <si>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</si>
  <si>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</si>
  <si>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</si>
  <si>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</si>
  <si>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</si>
  <si>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</si>
  <si>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</si>
  <si>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</si>
  <si>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</si>
  <si>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</si>
  <si>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</si>
  <si>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</si>
  <si>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</si>
  <si>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</si>
  <si>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</si>
  <si>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</si>
  <si>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</si>
  <si>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</si>
  <si>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</si>
  <si>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</si>
  <si>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</si>
  <si>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</si>
  <si>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</si>
  <si>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</si>
  <si>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</si>
  <si>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</si>
  <si>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</si>
  <si>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</si>
  <si>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</si>
  <si>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</si>
  <si>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</si>
  <si>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</si>
  <si>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</si>
  <si>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</si>
  <si>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</si>
  <si>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</si>
  <si>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</si>
  <si>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</si>
  <si>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</si>
  <si>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</si>
  <si>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</si>
  <si>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</si>
  <si>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</si>
  <si>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</si>
  <si>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</si>
  <si>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</si>
  <si>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</si>
  <si>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</si>
  <si>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</si>
  <si>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</si>
  <si>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</si>
  <si>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</si>
  <si>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</si>
  <si>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</si>
  <si>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</si>
  <si>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</si>
  <si>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</si>
  <si>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</si>
  <si>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</si>
  <si>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</si>
  <si>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</si>
  <si>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</si>
  <si>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</si>
  <si>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</si>
  <si>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</si>
  <si>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</si>
  <si>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</si>
  <si>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</si>
  <si>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</si>
  <si>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</si>
  <si>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</si>
  <si>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</si>
  <si>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</si>
  <si>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</si>
  <si>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</si>
  <si>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</si>
  <si>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</si>
  <si>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</si>
  <si>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</si>
  <si>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</si>
  <si>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</si>
  <si>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</si>
  <si>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</si>
  <si>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</si>
  <si>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</si>
  <si>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</si>
  <si>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</si>
  <si>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</si>
  <si>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</si>
  <si>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</si>
  <si>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</si>
  <si>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</si>
  <si>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</si>
  <si>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</si>
  <si>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</si>
  <si>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</si>
  <si>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</si>
  <si>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</si>
  <si>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</si>
  <si>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</si>
  <si>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</si>
  <si>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</si>
  <si>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</si>
  <si>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</si>
  <si>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</si>
  <si>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</si>
  <si>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</si>
  <si>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</si>
  <si>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</si>
  <si>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</si>
  <si>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</si>
  <si>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</si>
  <si>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</si>
  <si>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</si>
  <si>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</si>
  <si>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</si>
  <si>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</si>
  <si>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</si>
  <si>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</si>
  <si>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</si>
  <si>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</si>
  <si>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</si>
  <si>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</si>
  <si>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</si>
  <si>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</si>
  <si>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</si>
  <si>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</si>
  <si>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</si>
  <si>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</si>
  <si>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</si>
  <si>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</si>
  <si>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</si>
  <si>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</si>
  <si>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</si>
  <si>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</si>
  <si>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</si>
  <si>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</si>
  <si>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</si>
  <si>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</si>
  <si>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</si>
  <si>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</si>
  <si>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</si>
  <si>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</si>
  <si>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</si>
  <si>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</si>
  <si>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</si>
  <si>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</si>
  <si>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</si>
  <si>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</si>
  <si>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</si>
  <si>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</si>
  <si>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</si>
  <si>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</si>
  <si>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</si>
  <si>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</si>
  <si>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</si>
  <si>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</si>
  <si>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</si>
  <si>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</si>
  <si>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</si>
  <si>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</si>
  <si>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</si>
  <si>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</si>
  <si>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</si>
  <si>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</si>
  <si>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</si>
  <si>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</si>
  <si>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</si>
  <si>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</si>
  <si>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</si>
  <si>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</si>
  <si>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</si>
  <si>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</si>
  <si>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</si>
  <si>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</si>
  <si>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</si>
  <si>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</si>
  <si>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</si>
  <si>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</si>
  <si>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</si>
  <si>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</si>
  <si>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</si>
  <si>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</si>
  <si>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</si>
  <si>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</si>
  <si>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</si>
  <si>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</si>
  <si>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</si>
  <si>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</si>
  <si>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</si>
  <si>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</si>
  <si>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</si>
  <si>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</si>
  <si>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</si>
  <si>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</si>
  <si>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</si>
  <si>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</si>
  <si>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</si>
  <si>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</si>
  <si>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</si>
  <si>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</si>
  <si>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</si>
  <si>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</si>
  <si>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</si>
  <si>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</si>
  <si>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</si>
  <si>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</si>
  <si>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</si>
  <si>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</si>
  <si>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</si>
  <si>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</si>
  <si>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</si>
  <si>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</si>
  <si>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</si>
  <si>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</si>
  <si>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</si>
  <si>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</si>
  <si>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</si>
  <si>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</si>
  <si>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</si>
  <si>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</si>
  <si>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</si>
  <si>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</si>
  <si>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</si>
  <si>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</si>
  <si>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</si>
  <si>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</si>
  <si>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</si>
  <si>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</si>
  <si>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</si>
  <si>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</si>
  <si>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</si>
  <si>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</si>
  <si>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</si>
  <si>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</si>
  <si>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</si>
  <si>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</si>
  <si>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</si>
  <si>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</si>
  <si>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</si>
  <si>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</si>
  <si>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</si>
  <si>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</si>
  <si>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</si>
  <si>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</si>
  <si>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</si>
  <si>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</si>
  <si>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</si>
  <si>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</si>
  <si>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</si>
  <si>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</si>
  <si>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</si>
  <si>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</si>
  <si>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</si>
  <si>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</si>
  <si>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</si>
  <si>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</si>
  <si>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</si>
  <si>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</si>
  <si>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</si>
  <si>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</si>
  <si>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</si>
  <si>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</si>
  <si>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</si>
  <si>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</si>
  <si>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</si>
  <si>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</si>
  <si>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</si>
  <si>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</si>
  <si>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</si>
  <si>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</si>
  <si>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</si>
  <si>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</si>
  <si>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</si>
  <si>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</si>
  <si>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</si>
  <si>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職業安定局</t>
    <phoneticPr fontId="5"/>
  </si>
  <si>
    <t>首席職業指導官室</t>
    <phoneticPr fontId="5"/>
  </si>
  <si>
    <t>首席職業指導官
　松瀬　貴裕</t>
    <phoneticPr fontId="5"/>
  </si>
  <si>
    <t>○</t>
  </si>
  <si>
    <t>雇用保険法第62条第1項第6号</t>
    <phoneticPr fontId="5"/>
  </si>
  <si>
    <t>「日本再興戦略2016」（平成28年6月2日閣議決定）
「未来投資戦略2017」（平成29年6月9日閣議決定）
「規制改革実施計画」（平成28年6月2日閣議決定）
「働き方改革実行計画」（平成29年3月28日働き方改革実現会議決定）</t>
    <phoneticPr fontId="5"/>
  </si>
  <si>
    <t>「日本再興戦略2016」（平成28年6月2日閣議決定）及び「規制改革実施計画」（平成28年6月2日閣議決定）等を受けて、現状では個別分野毎の提供に留まっている企業の職場情報を求職者、学生等に総合的に提供することにより、求職者、学生等の職業選択を支援して労働市場のマッチング機能を改善するとともに、企業が労働市場で選ばれるために雇用管理改善（働き方改革、人材育成、女性活躍等）に積極的に取り組むインセンティブを強化していくことを目的とする。</t>
    <phoneticPr fontId="5"/>
  </si>
  <si>
    <t>・企業の職場情報を求職者、学生等に総合的に提供するためのウェブサイト（職場情報総合サイト）を構築する。
・既存の事業で提供している職場情報を収集等したうえで、求職者、学生等に対して検索、企業間の比較を容易にする一覧化の仕組みを提供する。</t>
    <phoneticPr fontId="5"/>
  </si>
  <si>
    <t>-</t>
  </si>
  <si>
    <t>-</t>
    <phoneticPr fontId="5"/>
  </si>
  <si>
    <t>-</t>
    <phoneticPr fontId="5"/>
  </si>
  <si>
    <t>職業講習等委託費</t>
    <rPh sb="0" eb="2">
      <t>ショクギョウ</t>
    </rPh>
    <rPh sb="2" eb="4">
      <t>コウシュウ</t>
    </rPh>
    <rPh sb="4" eb="5">
      <t>ナド</t>
    </rPh>
    <rPh sb="5" eb="8">
      <t>イタクヒ</t>
    </rPh>
    <phoneticPr fontId="7"/>
  </si>
  <si>
    <t>庁費</t>
    <rPh sb="0" eb="2">
      <t>チョウヒ</t>
    </rPh>
    <phoneticPr fontId="7"/>
  </si>
  <si>
    <t>委員等旅費</t>
    <rPh sb="0" eb="2">
      <t>イイン</t>
    </rPh>
    <rPh sb="2" eb="3">
      <t>ナド</t>
    </rPh>
    <rPh sb="3" eb="5">
      <t>リョヒ</t>
    </rPh>
    <phoneticPr fontId="7"/>
  </si>
  <si>
    <t>諸謝金</t>
    <rPh sb="0" eb="1">
      <t>ショ</t>
    </rPh>
    <rPh sb="1" eb="3">
      <t>シャキン</t>
    </rPh>
    <phoneticPr fontId="7"/>
  </si>
  <si>
    <t>情報提供の媒体として使用する職場情報総合サイトへの年間アクセス件数</t>
    <phoneticPr fontId="5"/>
  </si>
  <si>
    <t>職場情報総合サイトへの年間アクセス件数</t>
    <phoneticPr fontId="5"/>
  </si>
  <si>
    <t>件</t>
    <rPh sb="0" eb="1">
      <t>ケン</t>
    </rPh>
    <phoneticPr fontId="5"/>
  </si>
  <si>
    <t>-</t>
    <phoneticPr fontId="5"/>
  </si>
  <si>
    <t>-</t>
    <phoneticPr fontId="5"/>
  </si>
  <si>
    <t>職場情報総合サイトへの掲載企業数</t>
    <phoneticPr fontId="5"/>
  </si>
  <si>
    <t>-</t>
    <phoneticPr fontId="5"/>
  </si>
  <si>
    <t>-</t>
    <phoneticPr fontId="5"/>
  </si>
  <si>
    <t>-</t>
    <phoneticPr fontId="5"/>
  </si>
  <si>
    <t>-</t>
    <phoneticPr fontId="5"/>
  </si>
  <si>
    <t>-</t>
    <phoneticPr fontId="5"/>
  </si>
  <si>
    <t>職場情報総合サイト　執行額（Ｘ）
／
職場情報総合サイト　年間アクセス件数　　　　　　　　　　　　　　</t>
    <rPh sb="0" eb="2">
      <t>ショクバ</t>
    </rPh>
    <rPh sb="2" eb="4">
      <t>ジョウホウ</t>
    </rPh>
    <rPh sb="4" eb="6">
      <t>ソウゴウ</t>
    </rPh>
    <rPh sb="10" eb="12">
      <t>シッコウ</t>
    </rPh>
    <rPh sb="12" eb="13">
      <t>ガク</t>
    </rPh>
    <rPh sb="19" eb="21">
      <t>ショクバ</t>
    </rPh>
    <rPh sb="21" eb="23">
      <t>ジョウホウ</t>
    </rPh>
    <rPh sb="23" eb="25">
      <t>ソウゴウ</t>
    </rPh>
    <rPh sb="29" eb="31">
      <t>ネンカン</t>
    </rPh>
    <rPh sb="35" eb="37">
      <t>ケンスウ</t>
    </rPh>
    <phoneticPr fontId="5"/>
  </si>
  <si>
    <t>円</t>
    <rPh sb="0" eb="1">
      <t>エン</t>
    </rPh>
    <phoneticPr fontId="5"/>
  </si>
  <si>
    <t>　Ｘ　/　Ｙ</t>
    <phoneticPr fontId="5"/>
  </si>
  <si>
    <t>－</t>
    <phoneticPr fontId="5"/>
  </si>
  <si>
    <t>123,120,000／333,220</t>
    <phoneticPr fontId="5"/>
  </si>
  <si>
    <t>労働力需給のミスマッチの解消を図るために需給調整機能を強化すること（Ⅴ－１）</t>
    <phoneticPr fontId="5"/>
  </si>
  <si>
    <t>公共職業安定機関等における需給調整機能の強化及び労働者派遣事業等の適正な運営を確保すること（Ⅴ－１－１）</t>
    <phoneticPr fontId="5"/>
  </si>
  <si>
    <t>-</t>
    <phoneticPr fontId="5"/>
  </si>
  <si>
    <t>-</t>
    <phoneticPr fontId="5"/>
  </si>
  <si>
    <t>本事業を実施することにより、求職者、学生等の職業選択を支援して労働市場のマッチング機能を改善するとともに、企業が労働市場で選ばれるために雇用管理改善（働き方改革、人材育成、女性活躍等）に積極的に取り組むインセンティブを強化することにより、良質な雇用機会を確保することが可能となり、施策目標の達成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</si>
  <si>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</si>
  <si>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</si>
  <si>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</si>
  <si>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</si>
  <si>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</si>
  <si>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</si>
  <si>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</si>
  <si>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</si>
  <si>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</si>
  <si>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</si>
  <si>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</si>
  <si>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</si>
  <si>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</si>
  <si>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</si>
  <si>
    <t xml:space="preserve">本事業は、求職者、学生等の職業選択を支援して労働市場のマッチング機能を改善するとともに、企業が雇用管理改善（働き方改革、人材育成、女性活躍等）に取り組むインセンティブを強化していくことを目的としており、国民や社会のニーズを的確に反映している。   </t>
    <phoneticPr fontId="5"/>
  </si>
  <si>
    <t xml:space="preserve">本事業は、国が収集している企業に係る職場情報を統合的に提供するために必要なサイト等を構築するものであるから、国が責任を持って実施すべき事業である。         </t>
    <phoneticPr fontId="5"/>
  </si>
  <si>
    <t>「日本再興戦略2016」（平成28年6月2日閣議決定）において、職場情報の「見える化」の取組について、29年度からの実施を目指し、28年度中に対処方針を取りまとめるとされているほか、「規制改革実施計画」（平成28年6月2日閣議決定）において、各企業の職場情報に関する情報開示を更に進めるため、平成28年度検討・結論、結論を得次第速やかに措置とされており、本事業はその趣旨を実現するためのものであることから、必要かつ優先度の高い事業である。</t>
    <phoneticPr fontId="5"/>
  </si>
  <si>
    <t>事業主から徴収した雇用保険料を財源に、企業の職場情報について求職者や学生等への提供を促進するものであり、雇用保険適用事業主を支援するための事業であることから妥当である。</t>
    <phoneticPr fontId="5"/>
  </si>
  <si>
    <t>一般競争入札（総合評価）によりコストの削減を図っている。</t>
    <phoneticPr fontId="5"/>
  </si>
  <si>
    <t>本事業は、ウェブサイトの構築に係る経費など、真に必要なものに限定している。</t>
    <phoneticPr fontId="5"/>
  </si>
  <si>
    <t>企画内容とともに価格面からも評価を行う総合評価落札方式による一般競争入札を実施し調達を行ったことから、当初予定価格よりも安価で事業を実施することとなったため。</t>
    <phoneticPr fontId="5"/>
  </si>
  <si>
    <t>受託者と連携を密にし、進捗状況を把握し効率的に実施するよう指示を行っている。さらに精算時においても必要性について精査している。</t>
    <phoneticPr fontId="5"/>
  </si>
  <si>
    <t>当初見込みを上回っており、見込みに見合ったものとなっている。</t>
    <phoneticPr fontId="5"/>
  </si>
  <si>
    <t>女性の活躍推進及び両立支援に関する総合的情報提供事業</t>
    <phoneticPr fontId="5"/>
  </si>
  <si>
    <t>新卒者等に対する就職支援</t>
    <phoneticPr fontId="5"/>
  </si>
  <si>
    <t>本事業では求職者や学生等に対して企業の職場情報を総合的に提供することを目的として、左記の事業等で管理している個別分野毎の職場情報を収集等したうえで、求職者や学生等に対して、検索、企業間の比較を容易にする一覧化の仕組みを提供するものであり、適切な役割分担を行っている。</t>
    <phoneticPr fontId="5"/>
  </si>
  <si>
    <t>利用者ニーズを反映するためのＰＤＣＡサイクルの確立やプロモーションの実施等を通して、継続的なサービス向上を図ることとしている。</t>
    <phoneticPr fontId="5"/>
  </si>
  <si>
    <t>点検対象外</t>
    <rPh sb="0" eb="2">
      <t>テンケン</t>
    </rPh>
    <rPh sb="2" eb="5">
      <t>タイショウガイ</t>
    </rPh>
    <phoneticPr fontId="5"/>
  </si>
  <si>
    <t>-</t>
    <phoneticPr fontId="5"/>
  </si>
  <si>
    <t>0513</t>
    <phoneticPr fontId="5"/>
  </si>
  <si>
    <t>A.株式会社　富士通マーケティング</t>
    <phoneticPr fontId="5"/>
  </si>
  <si>
    <t>管理費諸費</t>
    <rPh sb="0" eb="3">
      <t>カンリヒ</t>
    </rPh>
    <rPh sb="3" eb="5">
      <t>ショヒ</t>
    </rPh>
    <phoneticPr fontId="5"/>
  </si>
  <si>
    <t>事業費</t>
    <rPh sb="0" eb="3">
      <t>ジギョウヒ</t>
    </rPh>
    <phoneticPr fontId="5"/>
  </si>
  <si>
    <t>消費税</t>
    <rPh sb="0" eb="3">
      <t>ショウヒゼイ</t>
    </rPh>
    <phoneticPr fontId="5"/>
  </si>
  <si>
    <t>人件費</t>
    <rPh sb="0" eb="3">
      <t>ジンケンヒ</t>
    </rPh>
    <phoneticPr fontId="5"/>
  </si>
  <si>
    <t>サイト運用費、サーバ等機器の利用料等</t>
    <rPh sb="3" eb="6">
      <t>ウンヨウヒ</t>
    </rPh>
    <rPh sb="10" eb="11">
      <t>ナド</t>
    </rPh>
    <rPh sb="11" eb="13">
      <t>キキ</t>
    </rPh>
    <rPh sb="14" eb="17">
      <t>リヨウリョウ</t>
    </rPh>
    <rPh sb="17" eb="18">
      <t>ナド</t>
    </rPh>
    <phoneticPr fontId="5"/>
  </si>
  <si>
    <t>-</t>
    <phoneticPr fontId="5"/>
  </si>
  <si>
    <t>-</t>
    <phoneticPr fontId="5"/>
  </si>
  <si>
    <t>株式会社　富士通マーケティング</t>
    <phoneticPr fontId="5"/>
  </si>
  <si>
    <t>職場情報総合サイトに係る運用・保守等業務</t>
    <phoneticPr fontId="5"/>
  </si>
  <si>
    <t>137,582,000／3,440,000</t>
    <phoneticPr fontId="5"/>
  </si>
  <si>
    <t>職場情報総合サイト</t>
    <phoneticPr fontId="5"/>
  </si>
  <si>
    <t>情報提供の媒体として使用する職場情報総合サイトへの年間アクセス件数70万件以上</t>
    <phoneticPr fontId="5"/>
  </si>
  <si>
    <t>有</t>
  </si>
  <si>
    <t>成果実績は4,995,931件と目標を上回っている。</t>
    <rPh sb="14" eb="15">
      <t>ケン</t>
    </rPh>
    <phoneticPr fontId="5"/>
  </si>
  <si>
    <t xml:space="preserve">当初見込みを上回るアクセス件数を計上するとともに、独自項目の追加など、適宜内容の充実・強化も図っていることから、適切に事業を実施できている。  </t>
    <phoneticPr fontId="5"/>
  </si>
  <si>
    <t>120,474,581／4,995,931</t>
    <phoneticPr fontId="5"/>
  </si>
  <si>
    <t>令和元年度では、約500万件のアクセス件数を計上している。</t>
    <rPh sb="0" eb="2">
      <t>レイワ</t>
    </rPh>
    <rPh sb="2" eb="4">
      <t>ガンネン</t>
    </rPh>
    <rPh sb="4" eb="5">
      <t>ド</t>
    </rPh>
    <phoneticPr fontId="5"/>
  </si>
  <si>
    <t>B.社会福祉法人 復生あせび会 ａｂｅａｍ</t>
    <phoneticPr fontId="5"/>
  </si>
  <si>
    <t>印刷製本費</t>
    <phoneticPr fontId="5"/>
  </si>
  <si>
    <t>通信運搬費</t>
    <rPh sb="0" eb="2">
      <t>ツウシン</t>
    </rPh>
    <rPh sb="2" eb="5">
      <t>ウンパンヒ</t>
    </rPh>
    <phoneticPr fontId="5"/>
  </si>
  <si>
    <t>厚生労働省</t>
    <phoneticPr fontId="5"/>
  </si>
  <si>
    <t>C.社会福祉法人
東京コロニー トーコロ青葉ワークセンター</t>
    <phoneticPr fontId="5"/>
  </si>
  <si>
    <t>リーフレットの印刷製本</t>
    <phoneticPr fontId="5"/>
  </si>
  <si>
    <t>-</t>
    <phoneticPr fontId="5"/>
  </si>
  <si>
    <t>リーフレットの発送</t>
    <phoneticPr fontId="5"/>
  </si>
  <si>
    <t>リーフレットの印刷製本に係る経費</t>
    <rPh sb="7" eb="9">
      <t>インサツ</t>
    </rPh>
    <rPh sb="9" eb="11">
      <t>セイホン</t>
    </rPh>
    <rPh sb="12" eb="13">
      <t>カカ</t>
    </rPh>
    <rPh sb="14" eb="16">
      <t>ケイヒ</t>
    </rPh>
    <phoneticPr fontId="5"/>
  </si>
  <si>
    <t>リーフレットの発送に係る経費</t>
    <rPh sb="7" eb="9">
      <t>ハッソウ</t>
    </rPh>
    <rPh sb="10" eb="11">
      <t>カカ</t>
    </rPh>
    <rPh sb="12" eb="14">
      <t>ケイヒ</t>
    </rPh>
    <phoneticPr fontId="5"/>
  </si>
  <si>
    <t>平成30年度及び令和元年度の運用・保守については、一者応札となったが、令和２年度については、前回の入札説明会に参加した事業者に対して積極的な声がけを行った結果、二者から応募があった。</t>
    <rPh sb="0" eb="2">
      <t>ヘイセイ</t>
    </rPh>
    <rPh sb="4" eb="6">
      <t>ネンド</t>
    </rPh>
    <rPh sb="6" eb="7">
      <t>オヨ</t>
    </rPh>
    <rPh sb="8" eb="10">
      <t>レイワ</t>
    </rPh>
    <rPh sb="10" eb="12">
      <t>ガンネン</t>
    </rPh>
    <rPh sb="12" eb="13">
      <t>ド</t>
    </rPh>
    <rPh sb="14" eb="16">
      <t>ウンヨウ</t>
    </rPh>
    <rPh sb="17" eb="19">
      <t>ホシュ</t>
    </rPh>
    <rPh sb="25" eb="27">
      <t>イッシャ</t>
    </rPh>
    <rPh sb="27" eb="29">
      <t>オウサツ</t>
    </rPh>
    <rPh sb="35" eb="37">
      <t>レイワ</t>
    </rPh>
    <rPh sb="38" eb="40">
      <t>ネンド</t>
    </rPh>
    <rPh sb="55" eb="57">
      <t>サンカ</t>
    </rPh>
    <rPh sb="59" eb="62">
      <t>ジギョウシャ</t>
    </rPh>
    <rPh sb="63" eb="64">
      <t>タイ</t>
    </rPh>
    <rPh sb="66" eb="69">
      <t>セッキョクテキ</t>
    </rPh>
    <rPh sb="77" eb="79">
      <t>ケッカ</t>
    </rPh>
    <rPh sb="80" eb="81">
      <t>ニ</t>
    </rPh>
    <rPh sb="81" eb="82">
      <t>シャ</t>
    </rPh>
    <rPh sb="84" eb="86">
      <t>オウボ</t>
    </rPh>
    <phoneticPr fontId="5"/>
  </si>
  <si>
    <t>新29-0028</t>
    <rPh sb="0" eb="1">
      <t>シン</t>
    </rPh>
    <phoneticPr fontId="5"/>
  </si>
  <si>
    <t>社会福祉法人　復生あせび会 ａｂｅａｍ</t>
    <phoneticPr fontId="5"/>
  </si>
  <si>
    <t>社会福祉法人　東京コロニー トーコロ青葉ワークセンター</t>
    <phoneticPr fontId="5"/>
  </si>
  <si>
    <t>引き続き、必要な予算を確保し、適正な執行に努めること。</t>
    <phoneticPr fontId="5"/>
  </si>
  <si>
    <t>引き続き、必要な予算を確保し、適正な執行に努める。</t>
    <phoneticPr fontId="5"/>
  </si>
  <si>
    <t>一般競争入札（総合評価）によりコストの削減を図っているため。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</si>
</sst>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59530</xdr:colOff>
      <xdr:row>741</xdr:row>
      <xdr:rowOff>51485</xdr:rowOff>
    </xdr:from>
    <xdr:to>
      <xdr:col>37</xdr:col>
      <xdr:colOff>190498</xdr:colOff>
      <xdr:row>743</xdr:row>
      <xdr:rowOff>243293</xdr:rowOff>
    </xdr:to>
    <xdr:sp macro="" textlink="">
      <xdr:nvSpPr>
        <xdr:cNvPr id="2" name="正方形/長方形 1"/>
        <xdr:cNvSpPr/>
      </xdr:nvSpPr>
      <xdr:spPr>
        <a:xfrm>
          <a:off x="3298030" y="41580485"/>
          <a:ext cx="4381499" cy="9061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900"/>
            </a:lnSpc>
          </a:pPr>
          <a:r>
            <a:rPr kumimoji="1" lang="ja-JP" altLang="en-US" sz="1400" u="none">
              <a:solidFill>
                <a:sysClr val="windowText" lastClr="000000"/>
              </a:solidFill>
              <a:latin typeface="+mn-ea"/>
              <a:ea typeface="+mn-ea"/>
            </a:rPr>
            <a:t>１２０百万円</a:t>
          </a:r>
          <a:endParaRPr kumimoji="1" lang="en-US" altLang="ja-JP" sz="1400">
            <a:solidFill>
              <a:sysClr val="windowText" lastClr="000000"/>
            </a:solidFill>
            <a:latin typeface="+mn-ea"/>
            <a:ea typeface="+mn-ea"/>
          </a:endParaRPr>
        </a:p>
      </xdr:txBody>
    </xdr:sp>
    <xdr:clientData/>
  </xdr:twoCellAnchor>
  <xdr:twoCellAnchor>
    <xdr:from>
      <xdr:col>16</xdr:col>
      <xdr:colOff>133891</xdr:colOff>
      <xdr:row>744</xdr:row>
      <xdr:rowOff>23171</xdr:rowOff>
    </xdr:from>
    <xdr:to>
      <xdr:col>18</xdr:col>
      <xdr:colOff>67217</xdr:colOff>
      <xdr:row>751</xdr:row>
      <xdr:rowOff>1</xdr:rowOff>
    </xdr:to>
    <xdr:sp macro="" textlink="">
      <xdr:nvSpPr>
        <xdr:cNvPr id="3" name="下矢印 2"/>
        <xdr:cNvSpPr/>
      </xdr:nvSpPr>
      <xdr:spPr>
        <a:xfrm>
          <a:off x="3372391" y="42623734"/>
          <a:ext cx="338139" cy="2477142"/>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167347</xdr:colOff>
      <xdr:row>751</xdr:row>
      <xdr:rowOff>178594</xdr:rowOff>
    </xdr:from>
    <xdr:to>
      <xdr:col>18</xdr:col>
      <xdr:colOff>166687</xdr:colOff>
      <xdr:row>754</xdr:row>
      <xdr:rowOff>261937</xdr:rowOff>
    </xdr:to>
    <xdr:sp macro="" textlink="">
      <xdr:nvSpPr>
        <xdr:cNvPr id="4" name="正方形/長方形 3"/>
        <xdr:cNvSpPr/>
      </xdr:nvSpPr>
      <xdr:spPr>
        <a:xfrm>
          <a:off x="1584191" y="45279469"/>
          <a:ext cx="2225809" cy="115490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400">
              <a:solidFill>
                <a:sysClr val="windowText" lastClr="000000"/>
              </a:solidFill>
              <a:latin typeface="+mn-ea"/>
              <a:ea typeface="+mn-ea"/>
            </a:rPr>
            <a:t>Ａ．株式会社</a:t>
          </a:r>
          <a:endParaRPr kumimoji="1" lang="en-US" altLang="ja-JP" sz="1400">
            <a:solidFill>
              <a:sysClr val="windowText" lastClr="000000"/>
            </a:solidFill>
            <a:latin typeface="+mn-ea"/>
            <a:ea typeface="+mn-ea"/>
          </a:endParaRPr>
        </a:p>
        <a:p>
          <a:pPr algn="ctr">
            <a:lnSpc>
              <a:spcPts val="2000"/>
            </a:lnSpc>
          </a:pPr>
          <a:r>
            <a:rPr kumimoji="1" lang="ja-JP" altLang="en-US" sz="1400">
              <a:solidFill>
                <a:sysClr val="windowText" lastClr="000000"/>
              </a:solidFill>
              <a:latin typeface="+mn-ea"/>
              <a:ea typeface="+mn-ea"/>
            </a:rPr>
            <a:t>富士通マーケティング</a:t>
          </a:r>
          <a:endParaRPr kumimoji="1" lang="en-US" altLang="ja-JP" sz="1400">
            <a:solidFill>
              <a:sysClr val="windowText" lastClr="000000"/>
            </a:solidFill>
            <a:latin typeface="+mn-ea"/>
            <a:ea typeface="+mn-ea"/>
          </a:endParaRPr>
        </a:p>
        <a:p>
          <a:pPr algn="ctr">
            <a:lnSpc>
              <a:spcPts val="1900"/>
            </a:lnSpc>
          </a:pPr>
          <a:r>
            <a:rPr kumimoji="1" lang="ja-JP" altLang="en-US" sz="1400" u="none">
              <a:solidFill>
                <a:sysClr val="windowText" lastClr="000000"/>
              </a:solidFill>
              <a:latin typeface="+mn-ea"/>
              <a:ea typeface="+mn-ea"/>
            </a:rPr>
            <a:t>１１６百万</a:t>
          </a:r>
          <a:r>
            <a:rPr kumimoji="1" lang="ja-JP" altLang="en-US" sz="1400">
              <a:solidFill>
                <a:sysClr val="windowText" lastClr="000000"/>
              </a:solidFill>
              <a:latin typeface="+mn-ea"/>
              <a:ea typeface="+mn-ea"/>
            </a:rPr>
            <a:t>円</a:t>
          </a:r>
          <a:endParaRPr kumimoji="1" lang="en-US" altLang="ja-JP" sz="1400">
            <a:solidFill>
              <a:sysClr val="windowText" lastClr="000000"/>
            </a:solidFill>
            <a:latin typeface="+mn-ea"/>
            <a:ea typeface="+mn-ea"/>
          </a:endParaRPr>
        </a:p>
      </xdr:txBody>
    </xdr:sp>
    <xdr:clientData/>
  </xdr:twoCellAnchor>
  <xdr:twoCellAnchor>
    <xdr:from>
      <xdr:col>9</xdr:col>
      <xdr:colOff>178594</xdr:colOff>
      <xdr:row>746</xdr:row>
      <xdr:rowOff>223648</xdr:rowOff>
    </xdr:from>
    <xdr:to>
      <xdr:col>21</xdr:col>
      <xdr:colOff>0</xdr:colOff>
      <xdr:row>748</xdr:row>
      <xdr:rowOff>271273</xdr:rowOff>
    </xdr:to>
    <xdr:sp macro="" textlink="">
      <xdr:nvSpPr>
        <xdr:cNvPr id="5" name="正方形/長方形 4"/>
        <xdr:cNvSpPr/>
      </xdr:nvSpPr>
      <xdr:spPr>
        <a:xfrm>
          <a:off x="2000250" y="43538586"/>
          <a:ext cx="2250281" cy="76200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委託</a:t>
          </a:r>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p>
      </xdr:txBody>
    </xdr:sp>
    <xdr:clientData/>
  </xdr:twoCellAnchor>
  <xdr:twoCellAnchor>
    <xdr:from>
      <xdr:col>21</xdr:col>
      <xdr:colOff>130983</xdr:colOff>
      <xdr:row>751</xdr:row>
      <xdr:rowOff>178594</xdr:rowOff>
    </xdr:from>
    <xdr:to>
      <xdr:col>33</xdr:col>
      <xdr:colOff>11922</xdr:colOff>
      <xdr:row>754</xdr:row>
      <xdr:rowOff>285035</xdr:rowOff>
    </xdr:to>
    <xdr:sp macro="" textlink="">
      <xdr:nvSpPr>
        <xdr:cNvPr id="6" name="正方形/長方形 5"/>
        <xdr:cNvSpPr/>
      </xdr:nvSpPr>
      <xdr:spPr>
        <a:xfrm>
          <a:off x="4381514" y="45279469"/>
          <a:ext cx="2309814" cy="117800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．社会福祉法人</a:t>
          </a:r>
          <a:endParaRPr kumimoji="1" lang="en-US" altLang="ja-JP" sz="1400">
            <a:solidFill>
              <a:sysClr val="windowText" lastClr="000000"/>
            </a:solidFill>
            <a:latin typeface="+mn-ea"/>
            <a:ea typeface="+mn-ea"/>
          </a:endParaRPr>
        </a:p>
        <a:p>
          <a:pPr algn="ctr">
            <a:lnSpc>
              <a:spcPts val="2000"/>
            </a:lnSpc>
          </a:pPr>
          <a:r>
            <a:rPr kumimoji="1" lang="ja-JP" altLang="en-US" sz="1400">
              <a:solidFill>
                <a:sysClr val="windowText" lastClr="000000"/>
              </a:solidFill>
              <a:latin typeface="+mn-ea"/>
              <a:ea typeface="+mn-ea"/>
            </a:rPr>
            <a:t>復生あせび会</a:t>
          </a:r>
          <a:r>
            <a:rPr kumimoji="1" lang="ja-JP" altLang="en-US" sz="1400" baseline="0">
              <a:solidFill>
                <a:sysClr val="windowText" lastClr="000000"/>
              </a:solidFill>
              <a:latin typeface="+mn-ea"/>
              <a:ea typeface="+mn-ea"/>
            </a:rPr>
            <a:t> </a:t>
          </a:r>
          <a:r>
            <a:rPr kumimoji="1" lang="ja-JP" altLang="en-US" sz="1400">
              <a:solidFill>
                <a:sysClr val="windowText" lastClr="000000"/>
              </a:solidFill>
              <a:latin typeface="+mn-ea"/>
              <a:ea typeface="+mn-ea"/>
            </a:rPr>
            <a:t>ａｂｅａｍ</a:t>
          </a:r>
          <a:endParaRPr kumimoji="1" lang="en-US" altLang="ja-JP" sz="1400">
            <a:solidFill>
              <a:sysClr val="windowText" lastClr="000000"/>
            </a:solidFill>
            <a:latin typeface="+mn-ea"/>
            <a:ea typeface="+mn-ea"/>
          </a:endParaRPr>
        </a:p>
        <a:p>
          <a:pPr algn="ctr">
            <a:lnSpc>
              <a:spcPts val="1900"/>
            </a:lnSpc>
          </a:pPr>
          <a:r>
            <a:rPr kumimoji="1" lang="ja-JP" altLang="en-US" sz="1400" u="none">
              <a:solidFill>
                <a:sysClr val="windowText" lastClr="000000"/>
              </a:solidFill>
              <a:latin typeface="+mn-ea"/>
              <a:ea typeface="+mn-ea"/>
            </a:rPr>
            <a:t>２百万</a:t>
          </a:r>
          <a:r>
            <a:rPr kumimoji="1" lang="ja-JP" altLang="en-US" sz="1400">
              <a:solidFill>
                <a:sysClr val="windowText" lastClr="000000"/>
              </a:solidFill>
              <a:latin typeface="+mn-ea"/>
              <a:ea typeface="+mn-ea"/>
            </a:rPr>
            <a:t>円</a:t>
          </a:r>
          <a:endParaRPr kumimoji="1" lang="en-US" altLang="ja-JP" sz="1400">
            <a:solidFill>
              <a:sysClr val="windowText" lastClr="000000"/>
            </a:solidFill>
            <a:latin typeface="+mn-ea"/>
            <a:ea typeface="+mn-ea"/>
          </a:endParaRPr>
        </a:p>
      </xdr:txBody>
    </xdr:sp>
    <xdr:clientData/>
  </xdr:twoCellAnchor>
  <xdr:twoCellAnchor>
    <xdr:from>
      <xdr:col>35</xdr:col>
      <xdr:colOff>59543</xdr:colOff>
      <xdr:row>751</xdr:row>
      <xdr:rowOff>166687</xdr:rowOff>
    </xdr:from>
    <xdr:to>
      <xdr:col>46</xdr:col>
      <xdr:colOff>154781</xdr:colOff>
      <xdr:row>755</xdr:row>
      <xdr:rowOff>71436</xdr:rowOff>
    </xdr:to>
    <xdr:sp macro="" textlink="">
      <xdr:nvSpPr>
        <xdr:cNvPr id="7" name="正方形/長方形 6"/>
        <xdr:cNvSpPr/>
      </xdr:nvSpPr>
      <xdr:spPr>
        <a:xfrm>
          <a:off x="7143762" y="45267562"/>
          <a:ext cx="2321707" cy="133349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400">
              <a:solidFill>
                <a:sysClr val="windowText" lastClr="000000"/>
              </a:solidFill>
              <a:latin typeface="+mn-ea"/>
              <a:ea typeface="+mn-ea"/>
            </a:rPr>
            <a:t>C</a:t>
          </a:r>
          <a:r>
            <a:rPr kumimoji="1" lang="ja-JP" altLang="en-US" sz="1400">
              <a:solidFill>
                <a:sysClr val="windowText" lastClr="000000"/>
              </a:solidFill>
              <a:latin typeface="+mn-ea"/>
              <a:ea typeface="+mn-ea"/>
            </a:rPr>
            <a:t>．社会福祉法人</a:t>
          </a:r>
          <a:endParaRPr kumimoji="1" lang="en-US" altLang="ja-JP" sz="1400">
            <a:solidFill>
              <a:sysClr val="windowText" lastClr="000000"/>
            </a:solidFill>
            <a:latin typeface="+mn-ea"/>
            <a:ea typeface="+mn-ea"/>
          </a:endParaRPr>
        </a:p>
        <a:p>
          <a:pPr algn="ctr">
            <a:lnSpc>
              <a:spcPts val="2000"/>
            </a:lnSpc>
          </a:pPr>
          <a:r>
            <a:rPr kumimoji="1" lang="ja-JP" altLang="en-US" sz="1400">
              <a:solidFill>
                <a:sysClr val="windowText" lastClr="000000"/>
              </a:solidFill>
              <a:latin typeface="+mn-ea"/>
              <a:ea typeface="+mn-ea"/>
            </a:rPr>
            <a:t>東京コロニー</a:t>
          </a:r>
          <a:r>
            <a:rPr kumimoji="1" lang="ja-JP" altLang="en-US" sz="1400" baseline="0">
              <a:solidFill>
                <a:sysClr val="windowText" lastClr="000000"/>
              </a:solidFill>
              <a:latin typeface="+mn-ea"/>
              <a:ea typeface="+mn-ea"/>
            </a:rPr>
            <a:t> </a:t>
          </a:r>
          <a:r>
            <a:rPr kumimoji="1" lang="ja-JP" altLang="en-US" sz="1400">
              <a:solidFill>
                <a:sysClr val="windowText" lastClr="000000"/>
              </a:solidFill>
              <a:latin typeface="+mn-ea"/>
              <a:ea typeface="+mn-ea"/>
            </a:rPr>
            <a:t>トーコロ青葉ワークセンター</a:t>
          </a:r>
          <a:endParaRPr kumimoji="1" lang="en-US" altLang="ja-JP" sz="1400">
            <a:solidFill>
              <a:sysClr val="windowText" lastClr="000000"/>
            </a:solidFill>
            <a:latin typeface="+mn-ea"/>
            <a:ea typeface="+mn-ea"/>
          </a:endParaRPr>
        </a:p>
        <a:p>
          <a:pPr algn="ctr">
            <a:lnSpc>
              <a:spcPts val="1900"/>
            </a:lnSpc>
          </a:pPr>
          <a:r>
            <a:rPr kumimoji="1" lang="ja-JP" altLang="en-US" sz="1400" u="none">
              <a:solidFill>
                <a:sysClr val="windowText" lastClr="000000"/>
              </a:solidFill>
              <a:latin typeface="+mn-ea"/>
              <a:ea typeface="+mn-ea"/>
            </a:rPr>
            <a:t>２百万</a:t>
          </a:r>
          <a:r>
            <a:rPr kumimoji="1" lang="ja-JP" altLang="en-US" sz="1400">
              <a:solidFill>
                <a:sysClr val="windowText" lastClr="000000"/>
              </a:solidFill>
              <a:latin typeface="+mn-ea"/>
              <a:ea typeface="+mn-ea"/>
            </a:rPr>
            <a:t>円</a:t>
          </a:r>
          <a:endParaRPr kumimoji="1" lang="en-US" altLang="ja-JP" sz="1400">
            <a:solidFill>
              <a:sysClr val="windowText" lastClr="000000"/>
            </a:solidFill>
            <a:latin typeface="+mn-ea"/>
            <a:ea typeface="+mn-ea"/>
          </a:endParaRPr>
        </a:p>
      </xdr:txBody>
    </xdr:sp>
    <xdr:clientData/>
  </xdr:twoCellAnchor>
  <xdr:twoCellAnchor>
    <xdr:from>
      <xdr:col>26</xdr:col>
      <xdr:colOff>95250</xdr:colOff>
      <xdr:row>744</xdr:row>
      <xdr:rowOff>35717</xdr:rowOff>
    </xdr:from>
    <xdr:to>
      <xdr:col>28</xdr:col>
      <xdr:colOff>28577</xdr:colOff>
      <xdr:row>751</xdr:row>
      <xdr:rowOff>0</xdr:rowOff>
    </xdr:to>
    <xdr:sp macro="" textlink="">
      <xdr:nvSpPr>
        <xdr:cNvPr id="8" name="下矢印 7"/>
        <xdr:cNvSpPr/>
      </xdr:nvSpPr>
      <xdr:spPr>
        <a:xfrm>
          <a:off x="5357813" y="42636280"/>
          <a:ext cx="338139" cy="2464595"/>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35</xdr:col>
      <xdr:colOff>83344</xdr:colOff>
      <xdr:row>744</xdr:row>
      <xdr:rowOff>35716</xdr:rowOff>
    </xdr:from>
    <xdr:to>
      <xdr:col>37</xdr:col>
      <xdr:colOff>16671</xdr:colOff>
      <xdr:row>750</xdr:row>
      <xdr:rowOff>333374</xdr:rowOff>
    </xdr:to>
    <xdr:sp macro="" textlink="">
      <xdr:nvSpPr>
        <xdr:cNvPr id="9" name="下矢印 8"/>
        <xdr:cNvSpPr/>
      </xdr:nvSpPr>
      <xdr:spPr>
        <a:xfrm>
          <a:off x="7167563" y="42636279"/>
          <a:ext cx="338139" cy="2440783"/>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25</xdr:col>
      <xdr:colOff>35718</xdr:colOff>
      <xdr:row>746</xdr:row>
      <xdr:rowOff>226218</xdr:rowOff>
    </xdr:from>
    <xdr:to>
      <xdr:col>39</xdr:col>
      <xdr:colOff>130968</xdr:colOff>
      <xdr:row>747</xdr:row>
      <xdr:rowOff>345281</xdr:rowOff>
    </xdr:to>
    <xdr:sp macro="" textlink="">
      <xdr:nvSpPr>
        <xdr:cNvPr id="10" name="正方形/長方形 9"/>
        <xdr:cNvSpPr/>
      </xdr:nvSpPr>
      <xdr:spPr>
        <a:xfrm>
          <a:off x="5095874" y="43541156"/>
          <a:ext cx="2928938" cy="47625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少額随契</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BH1101" sqref="BH1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7" t="s">
        <v>0</v>
      </c>
      <c r="AK2" s="967"/>
      <c r="AL2" s="967"/>
      <c r="AM2" s="967"/>
      <c r="AN2" s="967"/>
      <c r="AO2" s="968"/>
      <c r="AP2" s="968"/>
      <c r="AQ2" s="968"/>
      <c r="AR2" s="78" t="str">
        <f>IF(OR(AO2="　", AO2=""), "", "-")</f>
        <v/>
      </c>
      <c r="AS2" s="969">
        <v>533</v>
      </c>
      <c r="AT2" s="969"/>
      <c r="AU2" s="969"/>
      <c r="AV2" s="51" t="str">
        <f>IF(AW2="", "", "-")</f>
        <v/>
      </c>
      <c r="AW2" s="914"/>
      <c r="AX2" s="914"/>
    </row>
    <row r="3" spans="1:50" ht="21" customHeight="1" thickBot="1" x14ac:dyDescent="0.2">
      <c r="A3" s="870" t="s">
        <v>429</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649</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639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528</v>
      </c>
      <c r="H5" s="843"/>
      <c r="I5" s="843"/>
      <c r="J5" s="843"/>
      <c r="K5" s="843"/>
      <c r="L5" s="843"/>
      <c r="M5" s="844" t="s">
        <v>66</v>
      </c>
      <c r="N5" s="845"/>
      <c r="O5" s="845"/>
      <c r="P5" s="845"/>
      <c r="Q5" s="845"/>
      <c r="R5" s="846"/>
      <c r="S5" s="847" t="s">
        <v>70</v>
      </c>
      <c r="T5" s="843"/>
      <c r="U5" s="843"/>
      <c r="V5" s="843"/>
      <c r="W5" s="843"/>
      <c r="X5" s="848"/>
      <c r="Y5" s="701" t="s">
        <v>3</v>
      </c>
      <c r="Z5" s="546"/>
      <c r="AA5" s="546"/>
      <c r="AB5" s="546"/>
      <c r="AC5" s="546"/>
      <c r="AD5" s="547"/>
      <c r="AE5" s="702" t="s">
        <v>563</v>
      </c>
      <c r="AF5" s="702"/>
      <c r="AG5" s="702"/>
      <c r="AH5" s="702"/>
      <c r="AI5" s="702"/>
      <c r="AJ5" s="702"/>
      <c r="AK5" s="702"/>
      <c r="AL5" s="702"/>
      <c r="AM5" s="702"/>
      <c r="AN5" s="702"/>
      <c r="AO5" s="702"/>
      <c r="AP5" s="703"/>
      <c r="AQ5" s="704" t="s">
        <v>564</v>
      </c>
      <c r="AR5" s="705"/>
      <c r="AS5" s="705"/>
      <c r="AT5" s="705"/>
      <c r="AU5" s="705"/>
      <c r="AV5" s="705"/>
      <c r="AW5" s="705"/>
      <c r="AX5" s="706"/>
    </row>
    <row r="6" spans="1:50" ht="39" customHeight="1" x14ac:dyDescent="0.15">
      <c r="A6" s="709" t="s">
        <v>4</v>
      </c>
      <c r="B6" s="710"/>
      <c r="C6" s="710"/>
      <c r="D6" s="710"/>
      <c r="E6" s="710"/>
      <c r="F6" s="710"/>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6.5" customHeight="1" x14ac:dyDescent="0.15">
      <c r="A7" s="498" t="s">
        <v>22</v>
      </c>
      <c r="B7" s="499"/>
      <c r="C7" s="499"/>
      <c r="D7" s="499"/>
      <c r="E7" s="499"/>
      <c r="F7" s="500"/>
      <c r="G7" s="501" t="s">
        <v>566</v>
      </c>
      <c r="H7" s="502"/>
      <c r="I7" s="502"/>
      <c r="J7" s="502"/>
      <c r="K7" s="502"/>
      <c r="L7" s="502"/>
      <c r="M7" s="502"/>
      <c r="N7" s="502"/>
      <c r="O7" s="502"/>
      <c r="P7" s="502"/>
      <c r="Q7" s="502"/>
      <c r="R7" s="502"/>
      <c r="S7" s="502"/>
      <c r="T7" s="502"/>
      <c r="U7" s="502"/>
      <c r="V7" s="502"/>
      <c r="W7" s="502"/>
      <c r="X7" s="503"/>
      <c r="Y7" s="925" t="s">
        <v>393</v>
      </c>
      <c r="Z7" s="446"/>
      <c r="AA7" s="446"/>
      <c r="AB7" s="446"/>
      <c r="AC7" s="446"/>
      <c r="AD7" s="926"/>
      <c r="AE7" s="915" t="s">
        <v>567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259</v>
      </c>
      <c r="B8" s="499"/>
      <c r="C8" s="499"/>
      <c r="D8" s="499"/>
      <c r="E8" s="499"/>
      <c r="F8" s="500"/>
      <c r="G8" s="936" t="str">
        <f>入力規則等!A27</f>
        <v>-</v>
      </c>
      <c r="H8" s="723"/>
      <c r="I8" s="723"/>
      <c r="J8" s="723"/>
      <c r="K8" s="723"/>
      <c r="L8" s="723"/>
      <c r="M8" s="723"/>
      <c r="N8" s="723"/>
      <c r="O8" s="723"/>
      <c r="P8" s="723"/>
      <c r="Q8" s="723"/>
      <c r="R8" s="723"/>
      <c r="S8" s="723"/>
      <c r="T8" s="723"/>
      <c r="U8" s="723"/>
      <c r="V8" s="723"/>
      <c r="W8" s="723"/>
      <c r="X8" s="937"/>
      <c r="Y8" s="849" t="s">
        <v>260</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568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569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79" t="s">
        <v>24</v>
      </c>
      <c r="B12" s="980"/>
      <c r="C12" s="980"/>
      <c r="D12" s="980"/>
      <c r="E12" s="980"/>
      <c r="F12" s="981"/>
      <c r="G12" s="763"/>
      <c r="H12" s="764"/>
      <c r="I12" s="764"/>
      <c r="J12" s="764"/>
      <c r="K12" s="764"/>
      <c r="L12" s="764"/>
      <c r="M12" s="764"/>
      <c r="N12" s="764"/>
      <c r="O12" s="764"/>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157</v>
      </c>
      <c r="Q13" s="661"/>
      <c r="R13" s="661"/>
      <c r="S13" s="661"/>
      <c r="T13" s="661"/>
      <c r="U13" s="661"/>
      <c r="V13" s="662"/>
      <c r="W13" s="660">
        <v>155</v>
      </c>
      <c r="X13" s="661"/>
      <c r="Y13" s="661"/>
      <c r="Z13" s="661"/>
      <c r="AA13" s="661"/>
      <c r="AB13" s="661"/>
      <c r="AC13" s="662"/>
      <c r="AD13" s="660">
        <v>156</v>
      </c>
      <c r="AE13" s="661"/>
      <c r="AF13" s="661"/>
      <c r="AG13" s="661"/>
      <c r="AH13" s="661"/>
      <c r="AI13" s="661"/>
      <c r="AJ13" s="662"/>
      <c r="AK13" s="660">
        <v>138</v>
      </c>
      <c r="AL13" s="661"/>
      <c r="AM13" s="661"/>
      <c r="AN13" s="661"/>
      <c r="AO13" s="661"/>
      <c r="AP13" s="661"/>
      <c r="AQ13" s="662"/>
      <c r="AR13" s="922">
        <v>129</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570</v>
      </c>
      <c r="Q14" s="661"/>
      <c r="R14" s="661"/>
      <c r="S14" s="661"/>
      <c r="T14" s="661"/>
      <c r="U14" s="661"/>
      <c r="V14" s="662"/>
      <c r="W14" s="660" t="s">
        <v>570</v>
      </c>
      <c r="X14" s="661"/>
      <c r="Y14" s="661"/>
      <c r="Z14" s="661"/>
      <c r="AA14" s="661"/>
      <c r="AB14" s="661"/>
      <c r="AC14" s="662"/>
      <c r="AD14" s="660" t="s">
        <v>570</v>
      </c>
      <c r="AE14" s="661"/>
      <c r="AF14" s="661"/>
      <c r="AG14" s="661"/>
      <c r="AH14" s="661"/>
      <c r="AI14" s="661"/>
      <c r="AJ14" s="662"/>
      <c r="AK14" s="660" t="s">
        <v>571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570</v>
      </c>
      <c r="Q15" s="661"/>
      <c r="R15" s="661"/>
      <c r="S15" s="661"/>
      <c r="T15" s="661"/>
      <c r="U15" s="661"/>
      <c r="V15" s="662"/>
      <c r="W15" s="660" t="s">
        <v>570</v>
      </c>
      <c r="X15" s="661"/>
      <c r="Y15" s="661"/>
      <c r="Z15" s="661"/>
      <c r="AA15" s="661"/>
      <c r="AB15" s="661"/>
      <c r="AC15" s="662"/>
      <c r="AD15" s="660" t="s">
        <v>570</v>
      </c>
      <c r="AE15" s="661"/>
      <c r="AF15" s="661"/>
      <c r="AG15" s="661"/>
      <c r="AH15" s="661"/>
      <c r="AI15" s="661"/>
      <c r="AJ15" s="662"/>
      <c r="AK15" s="660" t="s">
        <v>572</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570</v>
      </c>
      <c r="Q16" s="661"/>
      <c r="R16" s="661"/>
      <c r="S16" s="661"/>
      <c r="T16" s="661"/>
      <c r="U16" s="661"/>
      <c r="V16" s="662"/>
      <c r="W16" s="660" t="s">
        <v>570</v>
      </c>
      <c r="X16" s="661"/>
      <c r="Y16" s="661"/>
      <c r="Z16" s="661"/>
      <c r="AA16" s="661"/>
      <c r="AB16" s="661"/>
      <c r="AC16" s="662"/>
      <c r="AD16" s="660" t="s">
        <v>570</v>
      </c>
      <c r="AE16" s="661"/>
      <c r="AF16" s="661"/>
      <c r="AG16" s="661"/>
      <c r="AH16" s="661"/>
      <c r="AI16" s="661"/>
      <c r="AJ16" s="662"/>
      <c r="AK16" s="660" t="s">
        <v>571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570</v>
      </c>
      <c r="Q17" s="661"/>
      <c r="R17" s="661"/>
      <c r="S17" s="661"/>
      <c r="T17" s="661"/>
      <c r="U17" s="661"/>
      <c r="V17" s="662"/>
      <c r="W17" s="660" t="s">
        <v>570</v>
      </c>
      <c r="X17" s="661"/>
      <c r="Y17" s="661"/>
      <c r="Z17" s="661"/>
      <c r="AA17" s="661"/>
      <c r="AB17" s="661"/>
      <c r="AC17" s="662"/>
      <c r="AD17" s="660" t="s">
        <v>570</v>
      </c>
      <c r="AE17" s="661"/>
      <c r="AF17" s="661"/>
      <c r="AG17" s="661"/>
      <c r="AH17" s="661"/>
      <c r="AI17" s="661"/>
      <c r="AJ17" s="662"/>
      <c r="AK17" s="660" t="s">
        <v>571</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157</v>
      </c>
      <c r="Q18" s="882"/>
      <c r="R18" s="882"/>
      <c r="S18" s="882"/>
      <c r="T18" s="882"/>
      <c r="U18" s="882"/>
      <c r="V18" s="883"/>
      <c r="W18" s="881">
        <f>SUM(W13:AC17)</f>
        <v>155</v>
      </c>
      <c r="X18" s="882"/>
      <c r="Y18" s="882"/>
      <c r="Z18" s="882"/>
      <c r="AA18" s="882"/>
      <c r="AB18" s="882"/>
      <c r="AC18" s="883"/>
      <c r="AD18" s="881">
        <f>SUM(AD13:AJ17)</f>
        <v>156</v>
      </c>
      <c r="AE18" s="882"/>
      <c r="AF18" s="882"/>
      <c r="AG18" s="882"/>
      <c r="AH18" s="882"/>
      <c r="AI18" s="882"/>
      <c r="AJ18" s="883"/>
      <c r="AK18" s="881">
        <f>SUM(AK13:AQ17)</f>
        <v>138</v>
      </c>
      <c r="AL18" s="882"/>
      <c r="AM18" s="882"/>
      <c r="AN18" s="882"/>
      <c r="AO18" s="882"/>
      <c r="AP18" s="882"/>
      <c r="AQ18" s="883"/>
      <c r="AR18" s="881">
        <f>SUM(AR13:AX17)</f>
        <v>129</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89</v>
      </c>
      <c r="Q19" s="661"/>
      <c r="R19" s="661"/>
      <c r="S19" s="661"/>
      <c r="T19" s="661"/>
      <c r="U19" s="661"/>
      <c r="V19" s="662"/>
      <c r="W19" s="660">
        <v>123</v>
      </c>
      <c r="X19" s="661"/>
      <c r="Y19" s="661"/>
      <c r="Z19" s="661"/>
      <c r="AA19" s="661"/>
      <c r="AB19" s="661"/>
      <c r="AC19" s="662"/>
      <c r="AD19" s="660">
        <v>120</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79" t="s">
        <v>10</v>
      </c>
      <c r="H20" s="880"/>
      <c r="I20" s="880"/>
      <c r="J20" s="880"/>
      <c r="K20" s="880"/>
      <c r="L20" s="880"/>
      <c r="M20" s="880"/>
      <c r="N20" s="880"/>
      <c r="O20" s="880"/>
      <c r="P20" s="316">
        <f>IF(P18=0, "-", SUM(P19)/P18)</f>
        <v>0.56687898089171973</v>
      </c>
      <c r="Q20" s="316"/>
      <c r="R20" s="316"/>
      <c r="S20" s="316"/>
      <c r="T20" s="316"/>
      <c r="U20" s="316"/>
      <c r="V20" s="316"/>
      <c r="W20" s="316">
        <f t="shared" ref="W20" si="0">IF(W18=0, "-", SUM(W19)/W18)</f>
        <v>0.79354838709677422</v>
      </c>
      <c r="X20" s="316"/>
      <c r="Y20" s="316"/>
      <c r="Z20" s="316"/>
      <c r="AA20" s="316"/>
      <c r="AB20" s="316"/>
      <c r="AC20" s="316"/>
      <c r="AD20" s="316">
        <f t="shared" ref="AD20" si="1">IF(AD18=0, "-", SUM(AD19)/AD18)</f>
        <v>0.76923076923076927</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2"/>
      <c r="B21" s="853"/>
      <c r="C21" s="853"/>
      <c r="D21" s="853"/>
      <c r="E21" s="853"/>
      <c r="F21" s="982"/>
      <c r="G21" s="314" t="s">
        <v>357</v>
      </c>
      <c r="H21" s="315"/>
      <c r="I21" s="315"/>
      <c r="J21" s="315"/>
      <c r="K21" s="315"/>
      <c r="L21" s="315"/>
      <c r="M21" s="315"/>
      <c r="N21" s="315"/>
      <c r="O21" s="315"/>
      <c r="P21" s="316">
        <f>IF(P19=0, "-", SUM(P19)/SUM(P13,P14))</f>
        <v>0.56687898089171973</v>
      </c>
      <c r="Q21" s="316"/>
      <c r="R21" s="316"/>
      <c r="S21" s="316"/>
      <c r="T21" s="316"/>
      <c r="U21" s="316"/>
      <c r="V21" s="316"/>
      <c r="W21" s="316">
        <f t="shared" ref="W21" si="2">IF(W19=0, "-", SUM(W19)/SUM(W13,W14))</f>
        <v>0.79354838709677422</v>
      </c>
      <c r="X21" s="316"/>
      <c r="Y21" s="316"/>
      <c r="Z21" s="316"/>
      <c r="AA21" s="316"/>
      <c r="AB21" s="316"/>
      <c r="AC21" s="316"/>
      <c r="AD21" s="316">
        <f t="shared" ref="AD21" si="3">IF(AD19=0, "-", SUM(AD19)/SUM(AD13,AD14))</f>
        <v>0.76923076923076927</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9" t="s">
        <v>432</v>
      </c>
      <c r="B22" s="950"/>
      <c r="C22" s="950"/>
      <c r="D22" s="950"/>
      <c r="E22" s="950"/>
      <c r="F22" s="951"/>
      <c r="G22" s="987" t="s">
        <v>336</v>
      </c>
      <c r="H22" s="220"/>
      <c r="I22" s="220"/>
      <c r="J22" s="220"/>
      <c r="K22" s="220"/>
      <c r="L22" s="220"/>
      <c r="M22" s="220"/>
      <c r="N22" s="220"/>
      <c r="O22" s="221"/>
      <c r="P22" s="938" t="s">
        <v>433</v>
      </c>
      <c r="Q22" s="220"/>
      <c r="R22" s="220"/>
      <c r="S22" s="220"/>
      <c r="T22" s="220"/>
      <c r="U22" s="220"/>
      <c r="V22" s="221"/>
      <c r="W22" s="938" t="s">
        <v>434</v>
      </c>
      <c r="X22" s="220"/>
      <c r="Y22" s="220"/>
      <c r="Z22" s="220"/>
      <c r="AA22" s="220"/>
      <c r="AB22" s="220"/>
      <c r="AC22" s="221"/>
      <c r="AD22" s="938" t="s">
        <v>335</v>
      </c>
      <c r="AE22" s="220"/>
      <c r="AF22" s="220"/>
      <c r="AG22" s="220"/>
      <c r="AH22" s="220"/>
      <c r="AI22" s="220"/>
      <c r="AJ22" s="220"/>
      <c r="AK22" s="220"/>
      <c r="AL22" s="220"/>
      <c r="AM22" s="220"/>
      <c r="AN22" s="220"/>
      <c r="AO22" s="220"/>
      <c r="AP22" s="220"/>
      <c r="AQ22" s="220"/>
      <c r="AR22" s="220"/>
      <c r="AS22" s="220"/>
      <c r="AT22" s="220"/>
      <c r="AU22" s="220"/>
      <c r="AV22" s="220"/>
      <c r="AW22" s="220"/>
      <c r="AX22" s="958"/>
    </row>
    <row r="23" spans="1:50" ht="25.5" customHeight="1" x14ac:dyDescent="0.15">
      <c r="A23" s="952"/>
      <c r="B23" s="953"/>
      <c r="C23" s="953"/>
      <c r="D23" s="953"/>
      <c r="E23" s="953"/>
      <c r="F23" s="954"/>
      <c r="G23" s="988" t="s">
        <v>573</v>
      </c>
      <c r="H23" s="989"/>
      <c r="I23" s="989"/>
      <c r="J23" s="989"/>
      <c r="K23" s="989"/>
      <c r="L23" s="989"/>
      <c r="M23" s="989"/>
      <c r="N23" s="989"/>
      <c r="O23" s="990"/>
      <c r="P23" s="922">
        <v>129</v>
      </c>
      <c r="Q23" s="923"/>
      <c r="R23" s="923"/>
      <c r="S23" s="923"/>
      <c r="T23" s="923"/>
      <c r="U23" s="923"/>
      <c r="V23" s="939"/>
      <c r="W23" s="922">
        <v>124</v>
      </c>
      <c r="X23" s="923"/>
      <c r="Y23" s="923"/>
      <c r="Z23" s="923"/>
      <c r="AA23" s="923"/>
      <c r="AB23" s="923"/>
      <c r="AC23" s="939"/>
      <c r="AD23" s="959" t="s">
        <v>662</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574</v>
      </c>
      <c r="H24" s="941"/>
      <c r="I24" s="941"/>
      <c r="J24" s="941"/>
      <c r="K24" s="941"/>
      <c r="L24" s="941"/>
      <c r="M24" s="941"/>
      <c r="N24" s="941"/>
      <c r="O24" s="942"/>
      <c r="P24" s="660">
        <v>9</v>
      </c>
      <c r="Q24" s="661"/>
      <c r="R24" s="661"/>
      <c r="S24" s="661"/>
      <c r="T24" s="661"/>
      <c r="U24" s="661"/>
      <c r="V24" s="662"/>
      <c r="W24" s="660">
        <v>5</v>
      </c>
      <c r="X24" s="661"/>
      <c r="Y24" s="661"/>
      <c r="Z24" s="661"/>
      <c r="AA24" s="661"/>
      <c r="AB24" s="661"/>
      <c r="AC24" s="662"/>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575</v>
      </c>
      <c r="H25" s="941"/>
      <c r="I25" s="941"/>
      <c r="J25" s="941"/>
      <c r="K25" s="941"/>
      <c r="L25" s="941"/>
      <c r="M25" s="941"/>
      <c r="N25" s="941"/>
      <c r="O25" s="942"/>
      <c r="P25" s="660">
        <v>0</v>
      </c>
      <c r="Q25" s="661"/>
      <c r="R25" s="661"/>
      <c r="S25" s="661"/>
      <c r="T25" s="661"/>
      <c r="U25" s="661"/>
      <c r="V25" s="662"/>
      <c r="W25" s="660">
        <v>0</v>
      </c>
      <c r="X25" s="661"/>
      <c r="Y25" s="661"/>
      <c r="Z25" s="661"/>
      <c r="AA25" s="661"/>
      <c r="AB25" s="661"/>
      <c r="AC25" s="662"/>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576</v>
      </c>
      <c r="H26" s="941"/>
      <c r="I26" s="941"/>
      <c r="J26" s="941"/>
      <c r="K26" s="941"/>
      <c r="L26" s="941"/>
      <c r="M26" s="941"/>
      <c r="N26" s="941"/>
      <c r="O26" s="942"/>
      <c r="P26" s="660">
        <v>0</v>
      </c>
      <c r="Q26" s="661"/>
      <c r="R26" s="661"/>
      <c r="S26" s="661"/>
      <c r="T26" s="661"/>
      <c r="U26" s="661"/>
      <c r="V26" s="662"/>
      <c r="W26" s="660">
        <v>0</v>
      </c>
      <c r="X26" s="661"/>
      <c r="Y26" s="661"/>
      <c r="Z26" s="661"/>
      <c r="AA26" s="661"/>
      <c r="AB26" s="661"/>
      <c r="AC26" s="662"/>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60"/>
      <c r="Q27" s="661"/>
      <c r="R27" s="661"/>
      <c r="S27" s="661"/>
      <c r="T27" s="661"/>
      <c r="U27" s="661"/>
      <c r="V27" s="662"/>
      <c r="W27" s="660"/>
      <c r="X27" s="661"/>
      <c r="Y27" s="661"/>
      <c r="Z27" s="661"/>
      <c r="AA27" s="661"/>
      <c r="AB27" s="661"/>
      <c r="AC27" s="662"/>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340</v>
      </c>
      <c r="H28" s="944"/>
      <c r="I28" s="944"/>
      <c r="J28" s="944"/>
      <c r="K28" s="944"/>
      <c r="L28" s="944"/>
      <c r="M28" s="944"/>
      <c r="N28" s="944"/>
      <c r="O28" s="945"/>
      <c r="P28" s="881">
        <f>P29-SUM(P23:P27)</f>
        <v>0</v>
      </c>
      <c r="Q28" s="882"/>
      <c r="R28" s="882"/>
      <c r="S28" s="882"/>
      <c r="T28" s="882"/>
      <c r="U28" s="882"/>
      <c r="V28" s="883"/>
      <c r="W28" s="881">
        <f>W29-SUM(W23:W27)</f>
        <v>0</v>
      </c>
      <c r="X28" s="882"/>
      <c r="Y28" s="882"/>
      <c r="Z28" s="882"/>
      <c r="AA28" s="882"/>
      <c r="AB28" s="882"/>
      <c r="AC28" s="883"/>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337</v>
      </c>
      <c r="H29" s="947"/>
      <c r="I29" s="947"/>
      <c r="J29" s="947"/>
      <c r="K29" s="947"/>
      <c r="L29" s="947"/>
      <c r="M29" s="947"/>
      <c r="N29" s="947"/>
      <c r="O29" s="948"/>
      <c r="P29" s="660">
        <f>AK13</f>
        <v>138</v>
      </c>
      <c r="Q29" s="661"/>
      <c r="R29" s="661"/>
      <c r="S29" s="661"/>
      <c r="T29" s="661"/>
      <c r="U29" s="661"/>
      <c r="V29" s="662"/>
      <c r="W29" s="970">
        <f>AR13</f>
        <v>129</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64" t="s">
        <v>352</v>
      </c>
      <c r="B30" s="865"/>
      <c r="C30" s="865"/>
      <c r="D30" s="865"/>
      <c r="E30" s="865"/>
      <c r="F30" s="866"/>
      <c r="G30" s="776" t="s">
        <v>146</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396</v>
      </c>
      <c r="AF30" s="862"/>
      <c r="AG30" s="862"/>
      <c r="AH30" s="863"/>
      <c r="AI30" s="861" t="s">
        <v>418</v>
      </c>
      <c r="AJ30" s="862"/>
      <c r="AK30" s="862"/>
      <c r="AL30" s="863"/>
      <c r="AM30" s="918" t="s">
        <v>423</v>
      </c>
      <c r="AN30" s="918"/>
      <c r="AO30" s="918"/>
      <c r="AP30" s="861"/>
      <c r="AQ30" s="770" t="s">
        <v>235</v>
      </c>
      <c r="AR30" s="771"/>
      <c r="AS30" s="771"/>
      <c r="AT30" s="772"/>
      <c r="AU30" s="777" t="s">
        <v>134</v>
      </c>
      <c r="AV30" s="777"/>
      <c r="AW30" s="777"/>
      <c r="AX30" s="919"/>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571</v>
      </c>
      <c r="AR31" s="199"/>
      <c r="AS31" s="132" t="s">
        <v>236</v>
      </c>
      <c r="AT31" s="133"/>
      <c r="AU31" s="198">
        <v>2</v>
      </c>
      <c r="AV31" s="198"/>
      <c r="AW31" s="398" t="s">
        <v>181</v>
      </c>
      <c r="AX31" s="399"/>
    </row>
    <row r="32" spans="1:50" ht="23.25" customHeight="1" x14ac:dyDescent="0.15">
      <c r="A32" s="403"/>
      <c r="B32" s="401"/>
      <c r="C32" s="401"/>
      <c r="D32" s="401"/>
      <c r="E32" s="401"/>
      <c r="F32" s="402"/>
      <c r="G32" s="564" t="s">
        <v>640</v>
      </c>
      <c r="H32" s="565"/>
      <c r="I32" s="565"/>
      <c r="J32" s="565"/>
      <c r="K32" s="565"/>
      <c r="L32" s="565"/>
      <c r="M32" s="565"/>
      <c r="N32" s="565"/>
      <c r="O32" s="566"/>
      <c r="P32" s="104" t="s">
        <v>577</v>
      </c>
      <c r="Q32" s="104"/>
      <c r="R32" s="104"/>
      <c r="S32" s="104"/>
      <c r="T32" s="104"/>
      <c r="U32" s="104"/>
      <c r="V32" s="104"/>
      <c r="W32" s="104"/>
      <c r="X32" s="105"/>
      <c r="Y32" s="474" t="s">
        <v>12</v>
      </c>
      <c r="Z32" s="534"/>
      <c r="AA32" s="535"/>
      <c r="AB32" s="464" t="s">
        <v>579</v>
      </c>
      <c r="AC32" s="464"/>
      <c r="AD32" s="464"/>
      <c r="AE32" s="216" t="s">
        <v>580</v>
      </c>
      <c r="AF32" s="217"/>
      <c r="AG32" s="217"/>
      <c r="AH32" s="217"/>
      <c r="AI32" s="216" t="s">
        <v>580</v>
      </c>
      <c r="AJ32" s="217"/>
      <c r="AK32" s="217"/>
      <c r="AL32" s="217"/>
      <c r="AM32" s="216">
        <v>4995931</v>
      </c>
      <c r="AN32" s="217"/>
      <c r="AO32" s="217"/>
      <c r="AP32" s="217"/>
      <c r="AQ32" s="340" t="s">
        <v>572</v>
      </c>
      <c r="AR32" s="206"/>
      <c r="AS32" s="206"/>
      <c r="AT32" s="341"/>
      <c r="AU32" s="217" t="s">
        <v>581</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579</v>
      </c>
      <c r="AC33" s="526"/>
      <c r="AD33" s="526"/>
      <c r="AE33" s="216" t="s">
        <v>580</v>
      </c>
      <c r="AF33" s="217"/>
      <c r="AG33" s="217"/>
      <c r="AH33" s="217"/>
      <c r="AI33" s="216" t="s">
        <v>580</v>
      </c>
      <c r="AJ33" s="217"/>
      <c r="AK33" s="217"/>
      <c r="AL33" s="217"/>
      <c r="AM33" s="216">
        <v>700000</v>
      </c>
      <c r="AN33" s="217"/>
      <c r="AO33" s="217"/>
      <c r="AP33" s="217"/>
      <c r="AQ33" s="340" t="s">
        <v>571</v>
      </c>
      <c r="AR33" s="206"/>
      <c r="AS33" s="206"/>
      <c r="AT33" s="341"/>
      <c r="AU33" s="217">
        <v>3440000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571</v>
      </c>
      <c r="AF34" s="217"/>
      <c r="AG34" s="217"/>
      <c r="AH34" s="217"/>
      <c r="AI34" s="216" t="s">
        <v>571</v>
      </c>
      <c r="AJ34" s="217"/>
      <c r="AK34" s="217"/>
      <c r="AL34" s="217"/>
      <c r="AM34" s="216">
        <v>713.7</v>
      </c>
      <c r="AN34" s="217"/>
      <c r="AO34" s="217"/>
      <c r="AP34" s="217"/>
      <c r="AQ34" s="340" t="s">
        <v>571</v>
      </c>
      <c r="AR34" s="206"/>
      <c r="AS34" s="206"/>
      <c r="AT34" s="341"/>
      <c r="AU34" s="217" t="s">
        <v>571</v>
      </c>
      <c r="AV34" s="217"/>
      <c r="AW34" s="217"/>
      <c r="AX34" s="219"/>
    </row>
    <row r="35" spans="1:50" ht="23.25" customHeight="1" x14ac:dyDescent="0.15">
      <c r="A35" s="224" t="s">
        <v>384</v>
      </c>
      <c r="B35" s="225"/>
      <c r="C35" s="225"/>
      <c r="D35" s="225"/>
      <c r="E35" s="225"/>
      <c r="F35" s="226"/>
      <c r="G35" s="230" t="s">
        <v>578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3" t="s">
        <v>352</v>
      </c>
      <c r="B37" s="774"/>
      <c r="C37" s="774"/>
      <c r="D37" s="774"/>
      <c r="E37" s="774"/>
      <c r="F37" s="775"/>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13"/>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352</v>
      </c>
      <c r="B44" s="774"/>
      <c r="C44" s="774"/>
      <c r="D44" s="774"/>
      <c r="E44" s="774"/>
      <c r="F44" s="775"/>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13"/>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352</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27" t="s">
        <v>134</v>
      </c>
      <c r="AV51" s="927"/>
      <c r="AW51" s="927"/>
      <c r="AX51" s="928"/>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352</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27" t="s">
        <v>134</v>
      </c>
      <c r="AV58" s="927"/>
      <c r="AW58" s="927"/>
      <c r="AX58" s="928"/>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353</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348</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358</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353</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4"/>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3"/>
      <c r="AF77" s="894"/>
      <c r="AG77" s="894"/>
      <c r="AH77" s="894"/>
      <c r="AI77" s="893"/>
      <c r="AJ77" s="894"/>
      <c r="AK77" s="894"/>
      <c r="AL77" s="894"/>
      <c r="AM77" s="893"/>
      <c r="AN77" s="894"/>
      <c r="AO77" s="894"/>
      <c r="AP77" s="894"/>
      <c r="AQ77" s="340"/>
      <c r="AR77" s="206"/>
      <c r="AS77" s="206"/>
      <c r="AT77" s="341"/>
      <c r="AU77" s="217"/>
      <c r="AV77" s="217"/>
      <c r="AW77" s="217"/>
      <c r="AX77" s="219"/>
    </row>
    <row r="78" spans="1:50" ht="69.75" hidden="1" customHeight="1" x14ac:dyDescent="0.15">
      <c r="A78" s="334" t="s">
        <v>387</v>
      </c>
      <c r="B78" s="335"/>
      <c r="C78" s="335"/>
      <c r="D78" s="335"/>
      <c r="E78" s="332" t="s">
        <v>331</v>
      </c>
      <c r="F78" s="333"/>
      <c r="G78" s="56" t="s">
        <v>238</v>
      </c>
      <c r="H78" s="587"/>
      <c r="I78" s="588"/>
      <c r="J78" s="588"/>
      <c r="K78" s="588"/>
      <c r="L78" s="588"/>
      <c r="M78" s="588"/>
      <c r="N78" s="588"/>
      <c r="O78" s="589"/>
      <c r="P78" s="146"/>
      <c r="Q78" s="146"/>
      <c r="R78" s="146"/>
      <c r="S78" s="146"/>
      <c r="T78" s="146"/>
      <c r="U78" s="146"/>
      <c r="V78" s="146"/>
      <c r="W78" s="146"/>
      <c r="X78" s="146"/>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347</v>
      </c>
      <c r="AP79" s="277"/>
      <c r="AQ79" s="277"/>
      <c r="AR79" s="80" t="s">
        <v>345</v>
      </c>
      <c r="AS79" s="276"/>
      <c r="AT79" s="277"/>
      <c r="AU79" s="277"/>
      <c r="AV79" s="277"/>
      <c r="AW79" s="277"/>
      <c r="AX79" s="983"/>
    </row>
    <row r="80" spans="1:50" ht="18.75" hidden="1" customHeight="1" x14ac:dyDescent="0.15">
      <c r="A80" s="867" t="s">
        <v>147</v>
      </c>
      <c r="B80" s="527" t="s">
        <v>344</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8"/>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8"/>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8"/>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8"/>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8"/>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x14ac:dyDescent="0.15">
      <c r="A91" s="868"/>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8"/>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8"/>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8"/>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8"/>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8"/>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8"/>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x14ac:dyDescent="0.15">
      <c r="A101" s="425"/>
      <c r="B101" s="426"/>
      <c r="C101" s="426"/>
      <c r="D101" s="426"/>
      <c r="E101" s="426"/>
      <c r="F101" s="427"/>
      <c r="G101" s="104" t="s">
        <v>582</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579</v>
      </c>
      <c r="AC101" s="464"/>
      <c r="AD101" s="464"/>
      <c r="AE101" s="216" t="s">
        <v>583</v>
      </c>
      <c r="AF101" s="217"/>
      <c r="AG101" s="217"/>
      <c r="AH101" s="218"/>
      <c r="AI101" s="216">
        <v>36152</v>
      </c>
      <c r="AJ101" s="217"/>
      <c r="AK101" s="217"/>
      <c r="AL101" s="218"/>
      <c r="AM101" s="216">
        <v>49373</v>
      </c>
      <c r="AN101" s="217"/>
      <c r="AO101" s="217"/>
      <c r="AP101" s="218"/>
      <c r="AQ101" s="216" t="s">
        <v>585</v>
      </c>
      <c r="AR101" s="217"/>
      <c r="AS101" s="217"/>
      <c r="AT101" s="218"/>
      <c r="AU101" s="216" t="s">
        <v>586</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579</v>
      </c>
      <c r="AC102" s="464"/>
      <c r="AD102" s="464"/>
      <c r="AE102" s="421" t="s">
        <v>584</v>
      </c>
      <c r="AF102" s="421"/>
      <c r="AG102" s="421"/>
      <c r="AH102" s="421"/>
      <c r="AI102" s="421" t="s">
        <v>581</v>
      </c>
      <c r="AJ102" s="421"/>
      <c r="AK102" s="421"/>
      <c r="AL102" s="421"/>
      <c r="AM102" s="421">
        <v>36152</v>
      </c>
      <c r="AN102" s="421"/>
      <c r="AO102" s="421"/>
      <c r="AP102" s="421"/>
      <c r="AQ102" s="271">
        <v>49373</v>
      </c>
      <c r="AR102" s="272"/>
      <c r="AS102" s="272"/>
      <c r="AT102" s="317"/>
      <c r="AU102" s="271" t="s">
        <v>587</v>
      </c>
      <c r="AV102" s="272"/>
      <c r="AW102" s="272"/>
      <c r="AX102" s="317"/>
    </row>
    <row r="103" spans="1:60" ht="31.5" hidden="1" customHeight="1" x14ac:dyDescent="0.15">
      <c r="A103" s="422" t="s">
        <v>354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396</v>
      </c>
      <c r="AF115" s="419"/>
      <c r="AG115" s="419"/>
      <c r="AH115" s="420"/>
      <c r="AI115" s="418" t="s">
        <v>394</v>
      </c>
      <c r="AJ115" s="419"/>
      <c r="AK115" s="419"/>
      <c r="AL115" s="420"/>
      <c r="AM115" s="418" t="s">
        <v>423</v>
      </c>
      <c r="AN115" s="419"/>
      <c r="AO115" s="419"/>
      <c r="AP115" s="420"/>
      <c r="AQ115" s="591" t="s">
        <v>438</v>
      </c>
      <c r="AR115" s="592"/>
      <c r="AS115" s="592"/>
      <c r="AT115" s="592"/>
      <c r="AU115" s="592"/>
      <c r="AV115" s="592"/>
      <c r="AW115" s="592"/>
      <c r="AX115" s="593"/>
    </row>
    <row r="116" spans="1:50" ht="23.25" customHeight="1" x14ac:dyDescent="0.15">
      <c r="A116" s="442"/>
      <c r="B116" s="443"/>
      <c r="C116" s="443"/>
      <c r="D116" s="443"/>
      <c r="E116" s="443"/>
      <c r="F116" s="444"/>
      <c r="G116" s="393" t="s">
        <v>588</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589</v>
      </c>
      <c r="AC116" s="466"/>
      <c r="AD116" s="467"/>
      <c r="AE116" s="421" t="s">
        <v>412</v>
      </c>
      <c r="AF116" s="421"/>
      <c r="AG116" s="421"/>
      <c r="AH116" s="421"/>
      <c r="AI116" s="421">
        <v>369</v>
      </c>
      <c r="AJ116" s="421"/>
      <c r="AK116" s="421"/>
      <c r="AL116" s="421"/>
      <c r="AM116" s="421">
        <v>24</v>
      </c>
      <c r="AN116" s="421"/>
      <c r="AO116" s="421"/>
      <c r="AP116" s="421"/>
      <c r="AQ116" s="216">
        <v>40</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590</v>
      </c>
      <c r="AC117" s="476"/>
      <c r="AD117" s="477"/>
      <c r="AE117" s="554" t="s">
        <v>591</v>
      </c>
      <c r="AF117" s="554"/>
      <c r="AG117" s="554"/>
      <c r="AH117" s="554"/>
      <c r="AI117" s="554" t="s">
        <v>592</v>
      </c>
      <c r="AJ117" s="554"/>
      <c r="AK117" s="554"/>
      <c r="AL117" s="554"/>
      <c r="AM117" s="554" t="s">
        <v>644</v>
      </c>
      <c r="AN117" s="554"/>
      <c r="AO117" s="554"/>
      <c r="AP117" s="554"/>
      <c r="AQ117" s="595" t="s">
        <v>638</v>
      </c>
      <c r="AR117" s="596"/>
      <c r="AS117" s="596"/>
      <c r="AT117" s="596"/>
      <c r="AU117" s="596"/>
      <c r="AV117" s="596"/>
      <c r="AW117" s="596"/>
      <c r="AX117" s="597"/>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396</v>
      </c>
      <c r="AF118" s="419"/>
      <c r="AG118" s="419"/>
      <c r="AH118" s="420"/>
      <c r="AI118" s="418" t="s">
        <v>394</v>
      </c>
      <c r="AJ118" s="419"/>
      <c r="AK118" s="419"/>
      <c r="AL118" s="420"/>
      <c r="AM118" s="418" t="s">
        <v>423</v>
      </c>
      <c r="AN118" s="419"/>
      <c r="AO118" s="419"/>
      <c r="AP118" s="420"/>
      <c r="AQ118" s="591" t="s">
        <v>438</v>
      </c>
      <c r="AR118" s="592"/>
      <c r="AS118" s="592"/>
      <c r="AT118" s="592"/>
      <c r="AU118" s="592"/>
      <c r="AV118" s="592"/>
      <c r="AW118" s="592"/>
      <c r="AX118" s="593"/>
    </row>
    <row r="119" spans="1:50" ht="23.25" hidden="1" customHeight="1" x14ac:dyDescent="0.15">
      <c r="A119" s="442"/>
      <c r="B119" s="443"/>
      <c r="C119" s="443"/>
      <c r="D119" s="443"/>
      <c r="E119" s="443"/>
      <c r="F119" s="444"/>
      <c r="G119" s="393" t="s">
        <v>362</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396</v>
      </c>
      <c r="AF121" s="419"/>
      <c r="AG121" s="419"/>
      <c r="AH121" s="420"/>
      <c r="AI121" s="418" t="s">
        <v>394</v>
      </c>
      <c r="AJ121" s="419"/>
      <c r="AK121" s="419"/>
      <c r="AL121" s="420"/>
      <c r="AM121" s="418" t="s">
        <v>423</v>
      </c>
      <c r="AN121" s="419"/>
      <c r="AO121" s="419"/>
      <c r="AP121" s="420"/>
      <c r="AQ121" s="591" t="s">
        <v>438</v>
      </c>
      <c r="AR121" s="592"/>
      <c r="AS121" s="592"/>
      <c r="AT121" s="592"/>
      <c r="AU121" s="592"/>
      <c r="AV121" s="592"/>
      <c r="AW121" s="592"/>
      <c r="AX121" s="593"/>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396</v>
      </c>
      <c r="AF124" s="419"/>
      <c r="AG124" s="419"/>
      <c r="AH124" s="420"/>
      <c r="AI124" s="418" t="s">
        <v>394</v>
      </c>
      <c r="AJ124" s="419"/>
      <c r="AK124" s="419"/>
      <c r="AL124" s="420"/>
      <c r="AM124" s="418" t="s">
        <v>423</v>
      </c>
      <c r="AN124" s="419"/>
      <c r="AO124" s="419"/>
      <c r="AP124" s="420"/>
      <c r="AQ124" s="591" t="s">
        <v>438</v>
      </c>
      <c r="AR124" s="592"/>
      <c r="AS124" s="592"/>
      <c r="AT124" s="592"/>
      <c r="AU124" s="592"/>
      <c r="AV124" s="592"/>
      <c r="AW124" s="592"/>
      <c r="AX124" s="593"/>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3"/>
      <c r="Y126" s="474" t="s">
        <v>49</v>
      </c>
      <c r="Z126" s="449"/>
      <c r="AA126" s="450"/>
      <c r="AB126" s="475" t="s">
        <v>361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9"/>
      <c r="Z127" s="930"/>
      <c r="AA127" s="931"/>
      <c r="AB127" s="245" t="s">
        <v>11</v>
      </c>
      <c r="AC127" s="246"/>
      <c r="AD127" s="247"/>
      <c r="AE127" s="418" t="s">
        <v>396</v>
      </c>
      <c r="AF127" s="419"/>
      <c r="AG127" s="419"/>
      <c r="AH127" s="420"/>
      <c r="AI127" s="418" t="s">
        <v>394</v>
      </c>
      <c r="AJ127" s="419"/>
      <c r="AK127" s="419"/>
      <c r="AL127" s="420"/>
      <c r="AM127" s="418" t="s">
        <v>423</v>
      </c>
      <c r="AN127" s="419"/>
      <c r="AO127" s="419"/>
      <c r="AP127" s="420"/>
      <c r="AQ127" s="591" t="s">
        <v>438</v>
      </c>
      <c r="AR127" s="592"/>
      <c r="AS127" s="592"/>
      <c r="AT127" s="592"/>
      <c r="AU127" s="592"/>
      <c r="AV127" s="592"/>
      <c r="AW127" s="592"/>
      <c r="AX127" s="593"/>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411</v>
      </c>
      <c r="B130" s="184"/>
      <c r="C130" s="183" t="s">
        <v>239</v>
      </c>
      <c r="D130" s="184"/>
      <c r="E130" s="168" t="s">
        <v>268</v>
      </c>
      <c r="F130" s="169"/>
      <c r="G130" s="170" t="s">
        <v>593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571</v>
      </c>
      <c r="AR133" s="198"/>
      <c r="AS133" s="132" t="s">
        <v>236</v>
      </c>
      <c r="AT133" s="133"/>
      <c r="AU133" s="199" t="s">
        <v>596</v>
      </c>
      <c r="AV133" s="199"/>
      <c r="AW133" s="132" t="s">
        <v>181</v>
      </c>
      <c r="AX133" s="194"/>
    </row>
    <row r="134" spans="1:50" ht="39.75" customHeight="1" x14ac:dyDescent="0.15">
      <c r="A134" s="188"/>
      <c r="B134" s="185"/>
      <c r="C134" s="179"/>
      <c r="D134" s="185"/>
      <c r="E134" s="179"/>
      <c r="F134" s="180"/>
      <c r="G134" s="103" t="s">
        <v>595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586</v>
      </c>
      <c r="AC134" s="204"/>
      <c r="AD134" s="204"/>
      <c r="AE134" s="205" t="s">
        <v>596</v>
      </c>
      <c r="AF134" s="206"/>
      <c r="AG134" s="206"/>
      <c r="AH134" s="206"/>
      <c r="AI134" s="205" t="s">
        <v>584</v>
      </c>
      <c r="AJ134" s="206"/>
      <c r="AK134" s="206"/>
      <c r="AL134" s="206"/>
      <c r="AM134" s="205" t="s">
        <v>571</v>
      </c>
      <c r="AN134" s="206"/>
      <c r="AO134" s="206"/>
      <c r="AP134" s="206"/>
      <c r="AQ134" s="205" t="s">
        <v>596</v>
      </c>
      <c r="AR134" s="206"/>
      <c r="AS134" s="206"/>
      <c r="AT134" s="206"/>
      <c r="AU134" s="205" t="s">
        <v>571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571</v>
      </c>
      <c r="AC135" s="212"/>
      <c r="AD135" s="212"/>
      <c r="AE135" s="205" t="s">
        <v>595</v>
      </c>
      <c r="AF135" s="206"/>
      <c r="AG135" s="206"/>
      <c r="AH135" s="206"/>
      <c r="AI135" s="205" t="s">
        <v>583</v>
      </c>
      <c r="AJ135" s="206"/>
      <c r="AK135" s="206"/>
      <c r="AL135" s="206"/>
      <c r="AM135" s="205" t="s">
        <v>584</v>
      </c>
      <c r="AN135" s="206"/>
      <c r="AO135" s="206"/>
      <c r="AP135" s="206"/>
      <c r="AQ135" s="205" t="s">
        <v>586</v>
      </c>
      <c r="AR135" s="206"/>
      <c r="AS135" s="206"/>
      <c r="AT135" s="206"/>
      <c r="AU135" s="205" t="s">
        <v>595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4"/>
      <c r="E430" s="173" t="s">
        <v>404</v>
      </c>
      <c r="F430" s="901"/>
      <c r="G430" s="902" t="s">
        <v>255</v>
      </c>
      <c r="H430" s="122"/>
      <c r="I430" s="122"/>
      <c r="J430" s="903" t="s">
        <v>570</v>
      </c>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571</v>
      </c>
      <c r="AF432" s="199"/>
      <c r="AG432" s="132" t="s">
        <v>236</v>
      </c>
      <c r="AH432" s="133"/>
      <c r="AI432" s="155"/>
      <c r="AJ432" s="155"/>
      <c r="AK432" s="155"/>
      <c r="AL432" s="153"/>
      <c r="AM432" s="155"/>
      <c r="AN432" s="155"/>
      <c r="AO432" s="155"/>
      <c r="AP432" s="153"/>
      <c r="AQ432" s="590" t="s">
        <v>571</v>
      </c>
      <c r="AR432" s="199"/>
      <c r="AS432" s="132" t="s">
        <v>236</v>
      </c>
      <c r="AT432" s="133"/>
      <c r="AU432" s="199" t="s">
        <v>604</v>
      </c>
      <c r="AV432" s="199"/>
      <c r="AW432" s="132" t="s">
        <v>181</v>
      </c>
      <c r="AX432" s="194"/>
    </row>
    <row r="433" spans="1:50" ht="23.25" customHeight="1" x14ac:dyDescent="0.15">
      <c r="A433" s="188"/>
      <c r="B433" s="185"/>
      <c r="C433" s="179"/>
      <c r="D433" s="185"/>
      <c r="E433" s="342"/>
      <c r="F433" s="343"/>
      <c r="G433" s="103" t="s">
        <v>571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571</v>
      </c>
      <c r="AC433" s="212"/>
      <c r="AD433" s="212"/>
      <c r="AE433" s="340" t="s">
        <v>571</v>
      </c>
      <c r="AF433" s="206"/>
      <c r="AG433" s="206"/>
      <c r="AH433" s="206"/>
      <c r="AI433" s="340" t="s">
        <v>598</v>
      </c>
      <c r="AJ433" s="206"/>
      <c r="AK433" s="206"/>
      <c r="AL433" s="206"/>
      <c r="AM433" s="340" t="s">
        <v>571</v>
      </c>
      <c r="AN433" s="206"/>
      <c r="AO433" s="206"/>
      <c r="AP433" s="341"/>
      <c r="AQ433" s="340" t="s">
        <v>571</v>
      </c>
      <c r="AR433" s="206"/>
      <c r="AS433" s="206"/>
      <c r="AT433" s="341"/>
      <c r="AU433" s="206" t="s">
        <v>599</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600</v>
      </c>
      <c r="AC434" s="204"/>
      <c r="AD434" s="204"/>
      <c r="AE434" s="340" t="s">
        <v>584</v>
      </c>
      <c r="AF434" s="206"/>
      <c r="AG434" s="206"/>
      <c r="AH434" s="341"/>
      <c r="AI434" s="340" t="s">
        <v>571</v>
      </c>
      <c r="AJ434" s="206"/>
      <c r="AK434" s="206"/>
      <c r="AL434" s="206"/>
      <c r="AM434" s="340" t="s">
        <v>571</v>
      </c>
      <c r="AN434" s="206"/>
      <c r="AO434" s="206"/>
      <c r="AP434" s="341"/>
      <c r="AQ434" s="340" t="s">
        <v>601</v>
      </c>
      <c r="AR434" s="206"/>
      <c r="AS434" s="206"/>
      <c r="AT434" s="341"/>
      <c r="AU434" s="206" t="s">
        <v>571</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571</v>
      </c>
      <c r="AF435" s="206"/>
      <c r="AG435" s="206"/>
      <c r="AH435" s="341"/>
      <c r="AI435" s="340" t="s">
        <v>602</v>
      </c>
      <c r="AJ435" s="206"/>
      <c r="AK435" s="206"/>
      <c r="AL435" s="206"/>
      <c r="AM435" s="340" t="s">
        <v>571</v>
      </c>
      <c r="AN435" s="206"/>
      <c r="AO435" s="206"/>
      <c r="AP435" s="341"/>
      <c r="AQ435" s="340" t="s">
        <v>603</v>
      </c>
      <c r="AR435" s="206"/>
      <c r="AS435" s="206"/>
      <c r="AT435" s="341"/>
      <c r="AU435" s="206" t="s">
        <v>599</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595</v>
      </c>
      <c r="AF457" s="199"/>
      <c r="AG457" s="132" t="s">
        <v>236</v>
      </c>
      <c r="AH457" s="133"/>
      <c r="AI457" s="155"/>
      <c r="AJ457" s="155"/>
      <c r="AK457" s="155"/>
      <c r="AL457" s="153"/>
      <c r="AM457" s="155"/>
      <c r="AN457" s="155"/>
      <c r="AO457" s="155"/>
      <c r="AP457" s="153"/>
      <c r="AQ457" s="590" t="s">
        <v>603</v>
      </c>
      <c r="AR457" s="199"/>
      <c r="AS457" s="132" t="s">
        <v>236</v>
      </c>
      <c r="AT457" s="133"/>
      <c r="AU457" s="199" t="s">
        <v>596</v>
      </c>
      <c r="AV457" s="199"/>
      <c r="AW457" s="132" t="s">
        <v>181</v>
      </c>
      <c r="AX457" s="194"/>
    </row>
    <row r="458" spans="1:50" ht="23.25" customHeight="1" x14ac:dyDescent="0.15">
      <c r="A458" s="188"/>
      <c r="B458" s="185"/>
      <c r="C458" s="179"/>
      <c r="D458" s="185"/>
      <c r="E458" s="342"/>
      <c r="F458" s="343"/>
      <c r="G458" s="103" t="s">
        <v>571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605</v>
      </c>
      <c r="AC458" s="212"/>
      <c r="AD458" s="212"/>
      <c r="AE458" s="340" t="s">
        <v>606</v>
      </c>
      <c r="AF458" s="206"/>
      <c r="AG458" s="206"/>
      <c r="AH458" s="206"/>
      <c r="AI458" s="340" t="s">
        <v>571</v>
      </c>
      <c r="AJ458" s="206"/>
      <c r="AK458" s="206"/>
      <c r="AL458" s="206"/>
      <c r="AM458" s="340" t="s">
        <v>571</v>
      </c>
      <c r="AN458" s="206"/>
      <c r="AO458" s="206"/>
      <c r="AP458" s="341"/>
      <c r="AQ458" s="340" t="s">
        <v>602</v>
      </c>
      <c r="AR458" s="206"/>
      <c r="AS458" s="206"/>
      <c r="AT458" s="341"/>
      <c r="AU458" s="206" t="s">
        <v>602</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607</v>
      </c>
      <c r="AC459" s="204"/>
      <c r="AD459" s="204"/>
      <c r="AE459" s="340" t="s">
        <v>571</v>
      </c>
      <c r="AF459" s="206"/>
      <c r="AG459" s="206"/>
      <c r="AH459" s="341"/>
      <c r="AI459" s="340" t="s">
        <v>571</v>
      </c>
      <c r="AJ459" s="206"/>
      <c r="AK459" s="206"/>
      <c r="AL459" s="206"/>
      <c r="AM459" s="340" t="s">
        <v>601</v>
      </c>
      <c r="AN459" s="206"/>
      <c r="AO459" s="206"/>
      <c r="AP459" s="341"/>
      <c r="AQ459" s="340" t="s">
        <v>571</v>
      </c>
      <c r="AR459" s="206"/>
      <c r="AS459" s="206"/>
      <c r="AT459" s="341"/>
      <c r="AU459" s="206" t="s">
        <v>584</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606</v>
      </c>
      <c r="AF460" s="206"/>
      <c r="AG460" s="206"/>
      <c r="AH460" s="341"/>
      <c r="AI460" s="340" t="s">
        <v>571</v>
      </c>
      <c r="AJ460" s="206"/>
      <c r="AK460" s="206"/>
      <c r="AL460" s="206"/>
      <c r="AM460" s="340" t="s">
        <v>571</v>
      </c>
      <c r="AN460" s="206"/>
      <c r="AO460" s="206"/>
      <c r="AP460" s="341"/>
      <c r="AQ460" s="340" t="s">
        <v>571</v>
      </c>
      <c r="AR460" s="206"/>
      <c r="AS460" s="206"/>
      <c r="AT460" s="341"/>
      <c r="AU460" s="206" t="s">
        <v>571</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608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02" t="s">
        <v>255</v>
      </c>
      <c r="H484" s="122"/>
      <c r="I484" s="122"/>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02" t="s">
        <v>255</v>
      </c>
      <c r="H538" s="122"/>
      <c r="I538" s="122"/>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02" t="s">
        <v>255</v>
      </c>
      <c r="H592" s="122"/>
      <c r="I592" s="122"/>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02" t="s">
        <v>255</v>
      </c>
      <c r="H646" s="122"/>
      <c r="I646" s="122"/>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72" customHeight="1" x14ac:dyDescent="0.15">
      <c r="A702" s="873" t="s">
        <v>140</v>
      </c>
      <c r="B702" s="874"/>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565</v>
      </c>
      <c r="AE702" s="346"/>
      <c r="AF702" s="346"/>
      <c r="AG702" s="385" t="s">
        <v>612</v>
      </c>
      <c r="AH702" s="386"/>
      <c r="AI702" s="386"/>
      <c r="AJ702" s="386"/>
      <c r="AK702" s="386"/>
      <c r="AL702" s="386"/>
      <c r="AM702" s="386"/>
      <c r="AN702" s="386"/>
      <c r="AO702" s="386"/>
      <c r="AP702" s="386"/>
      <c r="AQ702" s="386"/>
      <c r="AR702" s="386"/>
      <c r="AS702" s="386"/>
      <c r="AT702" s="386"/>
      <c r="AU702" s="386"/>
      <c r="AV702" s="386"/>
      <c r="AW702" s="386"/>
      <c r="AX702" s="387"/>
    </row>
    <row r="703" spans="1:50" ht="44.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6" t="s">
        <v>565</v>
      </c>
      <c r="AE703" s="327"/>
      <c r="AF703" s="327"/>
      <c r="AG703" s="100" t="s">
        <v>613</v>
      </c>
      <c r="AH703" s="101"/>
      <c r="AI703" s="101"/>
      <c r="AJ703" s="101"/>
      <c r="AK703" s="101"/>
      <c r="AL703" s="101"/>
      <c r="AM703" s="101"/>
      <c r="AN703" s="101"/>
      <c r="AO703" s="101"/>
      <c r="AP703" s="101"/>
      <c r="AQ703" s="101"/>
      <c r="AR703" s="101"/>
      <c r="AS703" s="101"/>
      <c r="AT703" s="101"/>
      <c r="AU703" s="101"/>
      <c r="AV703" s="101"/>
      <c r="AW703" s="101"/>
      <c r="AX703" s="102"/>
    </row>
    <row r="704" spans="1:50" ht="110.25"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565</v>
      </c>
      <c r="AE704" s="786"/>
      <c r="AF704" s="786"/>
      <c r="AG704" s="166" t="s">
        <v>614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609</v>
      </c>
      <c r="AE705" s="718"/>
      <c r="AF705" s="718"/>
      <c r="AG705" s="124" t="s">
        <v>656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797"/>
      <c r="D706" s="798"/>
      <c r="E706" s="733" t="s">
        <v>385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641</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799"/>
      <c r="D707" s="800"/>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610</v>
      </c>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54.7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565</v>
      </c>
      <c r="AE708" s="608"/>
      <c r="AF708" s="608"/>
      <c r="AG708" s="745" t="s">
        <v>615</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565</v>
      </c>
      <c r="AE709" s="327"/>
      <c r="AF709" s="327"/>
      <c r="AG709" s="100" t="s">
        <v>616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611</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6" t="s">
        <v>565</v>
      </c>
      <c r="AE711" s="327"/>
      <c r="AF711" s="327"/>
      <c r="AG711" s="100" t="s">
        <v>617</v>
      </c>
      <c r="AH711" s="101"/>
      <c r="AI711" s="101"/>
      <c r="AJ711" s="101"/>
      <c r="AK711" s="101"/>
      <c r="AL711" s="101"/>
      <c r="AM711" s="101"/>
      <c r="AN711" s="101"/>
      <c r="AO711" s="101"/>
      <c r="AP711" s="101"/>
      <c r="AQ711" s="101"/>
      <c r="AR711" s="101"/>
      <c r="AS711" s="101"/>
      <c r="AT711" s="101"/>
      <c r="AU711" s="101"/>
      <c r="AV711" s="101"/>
      <c r="AW711" s="101"/>
      <c r="AX711" s="102"/>
    </row>
    <row r="712" spans="1:50" ht="41.25" customHeight="1" x14ac:dyDescent="0.15">
      <c r="A712" s="645"/>
      <c r="B712" s="647"/>
      <c r="C712" s="391" t="s">
        <v>349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609</v>
      </c>
      <c r="AE712" s="786"/>
      <c r="AF712" s="786"/>
      <c r="AG712" s="813" t="s">
        <v>618</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84" t="s">
        <v>350</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6" t="s">
        <v>611</v>
      </c>
      <c r="AE713" s="327"/>
      <c r="AF713" s="666"/>
      <c r="AG713" s="100"/>
      <c r="AH713" s="101"/>
      <c r="AI713" s="101"/>
      <c r="AJ713" s="101"/>
      <c r="AK713" s="101"/>
      <c r="AL713" s="101"/>
      <c r="AM713" s="101"/>
      <c r="AN713" s="101"/>
      <c r="AO713" s="101"/>
      <c r="AP713" s="101"/>
      <c r="AQ713" s="101"/>
      <c r="AR713" s="101"/>
      <c r="AS713" s="101"/>
      <c r="AT713" s="101"/>
      <c r="AU713" s="101"/>
      <c r="AV713" s="101"/>
      <c r="AW713" s="101"/>
      <c r="AX713" s="102"/>
    </row>
    <row r="714" spans="1:50" ht="45" customHeight="1" x14ac:dyDescent="0.15">
      <c r="A714" s="648"/>
      <c r="B714" s="649"/>
      <c r="C714" s="650" t="s">
        <v>327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565</v>
      </c>
      <c r="AE714" s="811"/>
      <c r="AF714" s="812"/>
      <c r="AG714" s="739" t="s">
        <v>619</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328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565</v>
      </c>
      <c r="AE715" s="608"/>
      <c r="AF715" s="659"/>
      <c r="AG715" s="745" t="s">
        <v>642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611</v>
      </c>
      <c r="AE716" s="630"/>
      <c r="AF716" s="630"/>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5"/>
      <c r="B717" s="647"/>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565</v>
      </c>
      <c r="AE717" s="327"/>
      <c r="AF717" s="327"/>
      <c r="AG717" s="100" t="s">
        <v>620</v>
      </c>
      <c r="AH717" s="101"/>
      <c r="AI717" s="101"/>
      <c r="AJ717" s="101"/>
      <c r="AK717" s="101"/>
      <c r="AL717" s="101"/>
      <c r="AM717" s="101"/>
      <c r="AN717" s="101"/>
      <c r="AO717" s="101"/>
      <c r="AP717" s="101"/>
      <c r="AQ717" s="101"/>
      <c r="AR717" s="101"/>
      <c r="AS717" s="101"/>
      <c r="AT717" s="101"/>
      <c r="AU717" s="101"/>
      <c r="AV717" s="101"/>
      <c r="AW717" s="101"/>
      <c r="AX717" s="102"/>
    </row>
    <row r="718" spans="1:50" ht="33.75"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565</v>
      </c>
      <c r="AE718" s="327"/>
      <c r="AF718" s="327"/>
      <c r="AG718" s="126" t="s">
        <v>645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565</v>
      </c>
      <c r="AE719" s="608"/>
      <c r="AF719" s="608"/>
      <c r="AG719" s="124" t="s">
        <v>623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1"/>
      <c r="B721" s="782"/>
      <c r="C721" s="294" t="s">
        <v>561</v>
      </c>
      <c r="D721" s="295"/>
      <c r="E721" s="295"/>
      <c r="F721" s="296"/>
      <c r="G721" s="285"/>
      <c r="H721" s="286"/>
      <c r="I721" s="82" t="str">
        <f>IF(OR(G721="　", G721=""), "", "-")</f>
        <v/>
      </c>
      <c r="J721" s="289">
        <v>488</v>
      </c>
      <c r="K721" s="289"/>
      <c r="L721" s="82" t="str">
        <f>IF(M721="","","-")</f>
        <v/>
      </c>
      <c r="M721" s="83"/>
      <c r="N721" s="302" t="s">
        <v>621</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1"/>
      <c r="B722" s="782"/>
      <c r="C722" s="294" t="s">
        <v>561</v>
      </c>
      <c r="D722" s="295"/>
      <c r="E722" s="295"/>
      <c r="F722" s="296"/>
      <c r="G722" s="285"/>
      <c r="H722" s="286"/>
      <c r="I722" s="82" t="str">
        <f t="shared" ref="I722:I725" si="4">IF(OR(G722="　", G722=""), "", "-")</f>
        <v/>
      </c>
      <c r="J722" s="289">
        <v>582</v>
      </c>
      <c r="K722" s="289"/>
      <c r="L722" s="82" t="str">
        <f t="shared" ref="L722:L725" si="5">IF(M722="","","-")</f>
        <v/>
      </c>
      <c r="M722" s="83"/>
      <c r="N722" s="302" t="s">
        <v>622</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3" t="s">
        <v>48</v>
      </c>
      <c r="B726" s="805"/>
      <c r="C726" s="818" t="s">
        <v>53</v>
      </c>
      <c r="D726" s="840"/>
      <c r="E726" s="840"/>
      <c r="F726" s="841"/>
      <c r="G726" s="577" t="s">
        <v>643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624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625</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138</v>
      </c>
      <c r="B731" s="803"/>
      <c r="C731" s="803"/>
      <c r="D731" s="803"/>
      <c r="E731" s="804"/>
      <c r="F731" s="732" t="s">
        <v>660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138</v>
      </c>
      <c r="B733" s="677"/>
      <c r="C733" s="677"/>
      <c r="D733" s="677"/>
      <c r="E733" s="678"/>
      <c r="F733" s="640" t="s">
        <v>661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355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1" t="s">
        <v>407</v>
      </c>
      <c r="B737" s="209"/>
      <c r="C737" s="209"/>
      <c r="D737" s="210"/>
      <c r="E737" s="992" t="s">
        <v>571</v>
      </c>
      <c r="F737" s="992"/>
      <c r="G737" s="992"/>
      <c r="H737" s="992"/>
      <c r="I737" s="992"/>
      <c r="J737" s="992"/>
      <c r="K737" s="992"/>
      <c r="L737" s="992"/>
      <c r="M737" s="992"/>
      <c r="N737" s="365" t="s">
        <v>402</v>
      </c>
      <c r="O737" s="365"/>
      <c r="P737" s="365"/>
      <c r="Q737" s="365"/>
      <c r="R737" s="992" t="s">
        <v>626</v>
      </c>
      <c r="S737" s="992"/>
      <c r="T737" s="992"/>
      <c r="U737" s="992"/>
      <c r="V737" s="992"/>
      <c r="W737" s="992"/>
      <c r="X737" s="992"/>
      <c r="Y737" s="992"/>
      <c r="Z737" s="992"/>
      <c r="AA737" s="365" t="s">
        <v>401</v>
      </c>
      <c r="AB737" s="365"/>
      <c r="AC737" s="365"/>
      <c r="AD737" s="365"/>
      <c r="AE737" s="992" t="s">
        <v>571</v>
      </c>
      <c r="AF737" s="992"/>
      <c r="AG737" s="992"/>
      <c r="AH737" s="992"/>
      <c r="AI737" s="992"/>
      <c r="AJ737" s="992"/>
      <c r="AK737" s="992"/>
      <c r="AL737" s="992"/>
      <c r="AM737" s="992"/>
      <c r="AN737" s="365" t="s">
        <v>400</v>
      </c>
      <c r="AO737" s="365"/>
      <c r="AP737" s="365"/>
      <c r="AQ737" s="365"/>
      <c r="AR737" s="998" t="s">
        <v>583</v>
      </c>
      <c r="AS737" s="999"/>
      <c r="AT737" s="999"/>
      <c r="AU737" s="999"/>
      <c r="AV737" s="999"/>
      <c r="AW737" s="999"/>
      <c r="AX737" s="1000"/>
      <c r="AY737" s="88"/>
      <c r="AZ737" s="88"/>
    </row>
    <row r="738" spans="1:52" ht="24.75" customHeight="1" x14ac:dyDescent="0.15">
      <c r="A738" s="991" t="s">
        <v>399</v>
      </c>
      <c r="B738" s="209"/>
      <c r="C738" s="209"/>
      <c r="D738" s="210"/>
      <c r="E738" s="992" t="s">
        <v>571</v>
      </c>
      <c r="F738" s="992"/>
      <c r="G738" s="992"/>
      <c r="H738" s="992"/>
      <c r="I738" s="992"/>
      <c r="J738" s="992"/>
      <c r="K738" s="992"/>
      <c r="L738" s="992"/>
      <c r="M738" s="992"/>
      <c r="N738" s="365" t="s">
        <v>398</v>
      </c>
      <c r="O738" s="365"/>
      <c r="P738" s="365"/>
      <c r="Q738" s="365"/>
      <c r="R738" s="992" t="s">
        <v>571</v>
      </c>
      <c r="S738" s="992"/>
      <c r="T738" s="992"/>
      <c r="U738" s="992"/>
      <c r="V738" s="992"/>
      <c r="W738" s="992"/>
      <c r="X738" s="992"/>
      <c r="Y738" s="992"/>
      <c r="Z738" s="992"/>
      <c r="AA738" s="365" t="s">
        <v>397</v>
      </c>
      <c r="AB738" s="365"/>
      <c r="AC738" s="365"/>
      <c r="AD738" s="365"/>
      <c r="AE738" s="992" t="s">
        <v>571</v>
      </c>
      <c r="AF738" s="992"/>
      <c r="AG738" s="992"/>
      <c r="AH738" s="992"/>
      <c r="AI738" s="992"/>
      <c r="AJ738" s="992"/>
      <c r="AK738" s="992"/>
      <c r="AL738" s="992"/>
      <c r="AM738" s="992"/>
      <c r="AN738" s="365" t="s">
        <v>396</v>
      </c>
      <c r="AO738" s="365"/>
      <c r="AP738" s="365"/>
      <c r="AQ738" s="365"/>
      <c r="AR738" s="998" t="s">
        <v>657</v>
      </c>
      <c r="AS738" s="999"/>
      <c r="AT738" s="999"/>
      <c r="AU738" s="999"/>
      <c r="AV738" s="999"/>
      <c r="AW738" s="999"/>
      <c r="AX738" s="1000"/>
    </row>
    <row r="739" spans="1:52" ht="24.75" customHeight="1" x14ac:dyDescent="0.15">
      <c r="A739" s="991" t="s">
        <v>395</v>
      </c>
      <c r="B739" s="209"/>
      <c r="C739" s="209"/>
      <c r="D739" s="210"/>
      <c r="E739" s="992" t="s">
        <v>627</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
      <c r="A740" s="973" t="s">
        <v>419</v>
      </c>
      <c r="B740" s="974"/>
      <c r="C740" s="974"/>
      <c r="D740" s="975"/>
      <c r="E740" s="976" t="s">
        <v>561</v>
      </c>
      <c r="F740" s="977"/>
      <c r="G740" s="977"/>
      <c r="H740" s="92" t="str">
        <f>IF(E740="", "", "(")</f>
        <v>(</v>
      </c>
      <c r="I740" s="977"/>
      <c r="J740" s="977"/>
      <c r="K740" s="92" t="str">
        <f>IF(OR(I740="　", I740=""), "", "-")</f>
        <v/>
      </c>
      <c r="L740" s="978">
        <v>527</v>
      </c>
      <c r="M740" s="978"/>
      <c r="N740" s="93" t="str">
        <f>IF(O740="", "", "-")</f>
        <v/>
      </c>
      <c r="O740" s="94"/>
      <c r="P740" s="93" t="str">
        <f>IF(E740="", "", ")")</f>
        <v>)</v>
      </c>
      <c r="Q740" s="976"/>
      <c r="R740" s="977"/>
      <c r="S740" s="977"/>
      <c r="T740" s="92" t="str">
        <f>IF(Q740="", "", "(")</f>
        <v/>
      </c>
      <c r="U740" s="977"/>
      <c r="V740" s="977"/>
      <c r="W740" s="92" t="str">
        <f>IF(OR(U740="　", U740=""), "", "-")</f>
        <v/>
      </c>
      <c r="X740" s="978"/>
      <c r="Y740" s="978"/>
      <c r="Z740" s="93" t="str">
        <f>IF(AA740="", "", "-")</f>
        <v/>
      </c>
      <c r="AA740" s="94"/>
      <c r="AB740" s="93" t="str">
        <f>IF(Q740="", "", ")")</f>
        <v/>
      </c>
      <c r="AC740" s="976"/>
      <c r="AD740" s="977"/>
      <c r="AE740" s="977"/>
      <c r="AF740" s="92" t="str">
        <f>IF(AC740="", "", "(")</f>
        <v/>
      </c>
      <c r="AG740" s="977"/>
      <c r="AH740" s="977"/>
      <c r="AI740" s="92" t="str">
        <f>IF(OR(AG740="　", AG740=""), "", "-")</f>
        <v/>
      </c>
      <c r="AJ740" s="978"/>
      <c r="AK740" s="978"/>
      <c r="AL740" s="93" t="str">
        <f>IF(AM740="", "", "-")</f>
        <v/>
      </c>
      <c r="AM740" s="94"/>
      <c r="AN740" s="93" t="str">
        <f>IF(AC740="", "", ")")</f>
        <v/>
      </c>
      <c r="AO740" s="1001"/>
      <c r="AP740" s="1002"/>
      <c r="AQ740" s="1002"/>
      <c r="AR740" s="1002"/>
      <c r="AS740" s="1002"/>
      <c r="AT740" s="1002"/>
      <c r="AU740" s="1002"/>
      <c r="AV740" s="1002"/>
      <c r="AW740" s="1002"/>
      <c r="AX740" s="1003"/>
    </row>
    <row r="741" spans="1:52" ht="28.35" customHeight="1" x14ac:dyDescent="0.15">
      <c r="A741" s="617" t="s">
        <v>388</v>
      </c>
      <c r="B741" s="618"/>
      <c r="C741" s="618"/>
      <c r="D741" s="618"/>
      <c r="E741" s="618"/>
      <c r="F741" s="619"/>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14.2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14.2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390</v>
      </c>
      <c r="B780" s="632"/>
      <c r="C780" s="632"/>
      <c r="D780" s="632"/>
      <c r="E780" s="632"/>
      <c r="F780" s="633"/>
      <c r="G780" s="598" t="s">
        <v>628</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646</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6"/>
    </row>
    <row r="781" spans="1:50" ht="24.75" customHeight="1" x14ac:dyDescent="0.15">
      <c r="A781" s="634"/>
      <c r="B781" s="635"/>
      <c r="C781" s="635"/>
      <c r="D781" s="635"/>
      <c r="E781" s="635"/>
      <c r="F781" s="636"/>
      <c r="G781" s="818"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8"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15">
      <c r="A782" s="634"/>
      <c r="B782" s="635"/>
      <c r="C782" s="635"/>
      <c r="D782" s="635"/>
      <c r="E782" s="635"/>
      <c r="F782" s="636"/>
      <c r="G782" s="673" t="s">
        <v>629</v>
      </c>
      <c r="H782" s="674"/>
      <c r="I782" s="674"/>
      <c r="J782" s="674"/>
      <c r="K782" s="675"/>
      <c r="L782" s="667" t="s">
        <v>632</v>
      </c>
      <c r="M782" s="668"/>
      <c r="N782" s="668"/>
      <c r="O782" s="668"/>
      <c r="P782" s="668"/>
      <c r="Q782" s="668"/>
      <c r="R782" s="668"/>
      <c r="S782" s="668"/>
      <c r="T782" s="668"/>
      <c r="U782" s="668"/>
      <c r="V782" s="668"/>
      <c r="W782" s="668"/>
      <c r="X782" s="669"/>
      <c r="Y782" s="388">
        <v>56</v>
      </c>
      <c r="Z782" s="389"/>
      <c r="AA782" s="389"/>
      <c r="AB782" s="808"/>
      <c r="AC782" s="673" t="s">
        <v>647</v>
      </c>
      <c r="AD782" s="674"/>
      <c r="AE782" s="674"/>
      <c r="AF782" s="674"/>
      <c r="AG782" s="675"/>
      <c r="AH782" s="667" t="s">
        <v>654</v>
      </c>
      <c r="AI782" s="668"/>
      <c r="AJ782" s="668"/>
      <c r="AK782" s="668"/>
      <c r="AL782" s="668"/>
      <c r="AM782" s="668"/>
      <c r="AN782" s="668"/>
      <c r="AO782" s="668"/>
      <c r="AP782" s="668"/>
      <c r="AQ782" s="668"/>
      <c r="AR782" s="668"/>
      <c r="AS782" s="668"/>
      <c r="AT782" s="669"/>
      <c r="AU782" s="388">
        <v>2</v>
      </c>
      <c r="AV782" s="389"/>
      <c r="AW782" s="389"/>
      <c r="AX782" s="390"/>
    </row>
    <row r="783" spans="1:50" ht="24.75" customHeight="1" x14ac:dyDescent="0.15">
      <c r="A783" s="634"/>
      <c r="B783" s="635"/>
      <c r="C783" s="635"/>
      <c r="D783" s="635"/>
      <c r="E783" s="635"/>
      <c r="F783" s="636"/>
      <c r="G783" s="609" t="s">
        <v>630</v>
      </c>
      <c r="H783" s="610"/>
      <c r="I783" s="610"/>
      <c r="J783" s="610"/>
      <c r="K783" s="611"/>
      <c r="L783" s="601" t="s">
        <v>633</v>
      </c>
      <c r="M783" s="602"/>
      <c r="N783" s="602"/>
      <c r="O783" s="602"/>
      <c r="P783" s="602"/>
      <c r="Q783" s="602"/>
      <c r="R783" s="602"/>
      <c r="S783" s="602"/>
      <c r="T783" s="602"/>
      <c r="U783" s="602"/>
      <c r="V783" s="602"/>
      <c r="W783" s="602"/>
      <c r="X783" s="603"/>
      <c r="Y783" s="604">
        <v>50</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631</v>
      </c>
      <c r="H784" s="610"/>
      <c r="I784" s="610"/>
      <c r="J784" s="610"/>
      <c r="K784" s="611"/>
      <c r="L784" s="601"/>
      <c r="M784" s="602"/>
      <c r="N784" s="602"/>
      <c r="O784" s="602"/>
      <c r="P784" s="602"/>
      <c r="Q784" s="602"/>
      <c r="R784" s="602"/>
      <c r="S784" s="602"/>
      <c r="T784" s="602"/>
      <c r="U784" s="602"/>
      <c r="V784" s="602"/>
      <c r="W784" s="602"/>
      <c r="X784" s="603"/>
      <c r="Y784" s="604">
        <v>10</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thickBot="1" x14ac:dyDescent="0.2">
      <c r="A792" s="634"/>
      <c r="B792" s="635"/>
      <c r="C792" s="635"/>
      <c r="D792" s="635"/>
      <c r="E792" s="635"/>
      <c r="F792" s="636"/>
      <c r="G792" s="829" t="s">
        <v>20</v>
      </c>
      <c r="H792" s="830"/>
      <c r="I792" s="830"/>
      <c r="J792" s="830"/>
      <c r="K792" s="830"/>
      <c r="L792" s="831"/>
      <c r="M792" s="832"/>
      <c r="N792" s="832"/>
      <c r="O792" s="832"/>
      <c r="P792" s="832"/>
      <c r="Q792" s="832"/>
      <c r="R792" s="832"/>
      <c r="S792" s="832"/>
      <c r="T792" s="832"/>
      <c r="U792" s="832"/>
      <c r="V792" s="832"/>
      <c r="W792" s="832"/>
      <c r="X792" s="833"/>
      <c r="Y792" s="834">
        <f>SUM(Y782:AB791)</f>
        <v>116</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2</v>
      </c>
      <c r="AV792" s="835"/>
      <c r="AW792" s="835"/>
      <c r="AX792" s="837"/>
    </row>
    <row r="793" spans="1:50" ht="36.75" customHeight="1" x14ac:dyDescent="0.15">
      <c r="A793" s="634"/>
      <c r="B793" s="635"/>
      <c r="C793" s="635"/>
      <c r="D793" s="635"/>
      <c r="E793" s="635"/>
      <c r="F793" s="636"/>
      <c r="G793" s="598" t="s">
        <v>650</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321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6"/>
    </row>
    <row r="794" spans="1:50" ht="24.75" customHeight="1" x14ac:dyDescent="0.15">
      <c r="A794" s="634"/>
      <c r="B794" s="635"/>
      <c r="C794" s="635"/>
      <c r="D794" s="635"/>
      <c r="E794" s="635"/>
      <c r="F794" s="636"/>
      <c r="G794" s="818"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8"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customHeight="1" x14ac:dyDescent="0.15">
      <c r="A795" s="634"/>
      <c r="B795" s="635"/>
      <c r="C795" s="635"/>
      <c r="D795" s="635"/>
      <c r="E795" s="635"/>
      <c r="F795" s="636"/>
      <c r="G795" s="673" t="s">
        <v>648</v>
      </c>
      <c r="H795" s="674"/>
      <c r="I795" s="674"/>
      <c r="J795" s="674"/>
      <c r="K795" s="675"/>
      <c r="L795" s="667" t="s">
        <v>655</v>
      </c>
      <c r="M795" s="668"/>
      <c r="N795" s="668"/>
      <c r="O795" s="668"/>
      <c r="P795" s="668"/>
      <c r="Q795" s="668"/>
      <c r="R795" s="668"/>
      <c r="S795" s="668"/>
      <c r="T795" s="668"/>
      <c r="U795" s="668"/>
      <c r="V795" s="668"/>
      <c r="W795" s="668"/>
      <c r="X795" s="669"/>
      <c r="Y795" s="388">
        <v>2</v>
      </c>
      <c r="Z795" s="389"/>
      <c r="AA795" s="389"/>
      <c r="AB795" s="808"/>
      <c r="AC795" s="673"/>
      <c r="AD795" s="674"/>
      <c r="AE795" s="674"/>
      <c r="AF795" s="674"/>
      <c r="AG795" s="675"/>
      <c r="AH795" s="667"/>
      <c r="AI795" s="668"/>
      <c r="AJ795" s="668"/>
      <c r="AK795" s="668"/>
      <c r="AL795" s="668"/>
      <c r="AM795" s="668"/>
      <c r="AN795" s="668"/>
      <c r="AO795" s="668"/>
      <c r="AP795" s="668"/>
      <c r="AQ795" s="668"/>
      <c r="AR795" s="668"/>
      <c r="AS795" s="668"/>
      <c r="AT795" s="669"/>
      <c r="AU795" s="388"/>
      <c r="AV795" s="389"/>
      <c r="AW795" s="389"/>
      <c r="AX795" s="390"/>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customHeight="1" x14ac:dyDescent="0.15">
      <c r="A805" s="634"/>
      <c r="B805" s="635"/>
      <c r="C805" s="635"/>
      <c r="D805" s="635"/>
      <c r="E805" s="635"/>
      <c r="F805" s="636"/>
      <c r="G805" s="829" t="s">
        <v>20</v>
      </c>
      <c r="H805" s="830"/>
      <c r="I805" s="830"/>
      <c r="J805" s="830"/>
      <c r="K805" s="830"/>
      <c r="L805" s="831"/>
      <c r="M805" s="832"/>
      <c r="N805" s="832"/>
      <c r="O805" s="832"/>
      <c r="P805" s="832"/>
      <c r="Q805" s="832"/>
      <c r="R805" s="832"/>
      <c r="S805" s="832"/>
      <c r="T805" s="832"/>
      <c r="U805" s="832"/>
      <c r="V805" s="832"/>
      <c r="W805" s="832"/>
      <c r="X805" s="833"/>
      <c r="Y805" s="834">
        <f>SUM(Y795:AB804)</f>
        <v>2</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4"/>
      <c r="B806" s="635"/>
      <c r="C806" s="635"/>
      <c r="D806" s="635"/>
      <c r="E806" s="635"/>
      <c r="F806" s="636"/>
      <c r="G806" s="598" t="s">
        <v>322</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323</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6"/>
    </row>
    <row r="807" spans="1:50" ht="24.75" hidden="1" customHeight="1" x14ac:dyDescent="0.15">
      <c r="A807" s="634"/>
      <c r="B807" s="635"/>
      <c r="C807" s="635"/>
      <c r="D807" s="635"/>
      <c r="E807" s="635"/>
      <c r="F807" s="636"/>
      <c r="G807" s="818"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8"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88"/>
      <c r="Z808" s="389"/>
      <c r="AA808" s="389"/>
      <c r="AB808" s="808"/>
      <c r="AC808" s="673"/>
      <c r="AD808" s="674"/>
      <c r="AE808" s="674"/>
      <c r="AF808" s="674"/>
      <c r="AG808" s="675"/>
      <c r="AH808" s="667"/>
      <c r="AI808" s="668"/>
      <c r="AJ808" s="668"/>
      <c r="AK808" s="668"/>
      <c r="AL808" s="668"/>
      <c r="AM808" s="668"/>
      <c r="AN808" s="668"/>
      <c r="AO808" s="668"/>
      <c r="AP808" s="668"/>
      <c r="AQ808" s="668"/>
      <c r="AR808" s="668"/>
      <c r="AS808" s="668"/>
      <c r="AT808" s="669"/>
      <c r="AU808" s="388"/>
      <c r="AV808" s="389"/>
      <c r="AW808" s="389"/>
      <c r="AX808" s="390"/>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6"/>
    </row>
    <row r="820" spans="1:50" ht="24.75" hidden="1" customHeight="1" x14ac:dyDescent="0.15">
      <c r="A820" s="634"/>
      <c r="B820" s="635"/>
      <c r="C820" s="635"/>
      <c r="D820" s="635"/>
      <c r="E820" s="635"/>
      <c r="F820" s="636"/>
      <c r="G820" s="818"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8"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88"/>
      <c r="Z821" s="389"/>
      <c r="AA821" s="389"/>
      <c r="AB821" s="808"/>
      <c r="AC821" s="673"/>
      <c r="AD821" s="674"/>
      <c r="AE821" s="674"/>
      <c r="AF821" s="674"/>
      <c r="AG821" s="675"/>
      <c r="AH821" s="667"/>
      <c r="AI821" s="668"/>
      <c r="AJ821" s="668"/>
      <c r="AK821" s="668"/>
      <c r="AL821" s="668"/>
      <c r="AM821" s="668"/>
      <c r="AN821" s="668"/>
      <c r="AO821" s="668"/>
      <c r="AP821" s="668"/>
      <c r="AQ821" s="668"/>
      <c r="AR821" s="668"/>
      <c r="AS821" s="668"/>
      <c r="AT821" s="669"/>
      <c r="AU821" s="388"/>
      <c r="AV821" s="389"/>
      <c r="AW821" s="389"/>
      <c r="AX821" s="390"/>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78" t="s">
        <v>347</v>
      </c>
      <c r="AM832" s="279"/>
      <c r="AN832" s="279"/>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636</v>
      </c>
      <c r="D838" s="347"/>
      <c r="E838" s="347"/>
      <c r="F838" s="347"/>
      <c r="G838" s="347"/>
      <c r="H838" s="347"/>
      <c r="I838" s="347"/>
      <c r="J838" s="348">
        <v>5010001006767</v>
      </c>
      <c r="K838" s="349"/>
      <c r="L838" s="349"/>
      <c r="M838" s="349"/>
      <c r="N838" s="349"/>
      <c r="O838" s="349"/>
      <c r="P838" s="362" t="s">
        <v>637</v>
      </c>
      <c r="Q838" s="350"/>
      <c r="R838" s="350"/>
      <c r="S838" s="350"/>
      <c r="T838" s="350"/>
      <c r="U838" s="350"/>
      <c r="V838" s="350"/>
      <c r="W838" s="350"/>
      <c r="X838" s="350"/>
      <c r="Y838" s="351">
        <v>116</v>
      </c>
      <c r="Z838" s="352"/>
      <c r="AA838" s="352"/>
      <c r="AB838" s="353"/>
      <c r="AC838" s="363" t="s">
        <v>377</v>
      </c>
      <c r="AD838" s="371"/>
      <c r="AE838" s="371"/>
      <c r="AF838" s="371"/>
      <c r="AG838" s="371"/>
      <c r="AH838" s="372">
        <v>1</v>
      </c>
      <c r="AI838" s="373"/>
      <c r="AJ838" s="373"/>
      <c r="AK838" s="373"/>
      <c r="AL838" s="357">
        <v>99.3</v>
      </c>
      <c r="AM838" s="358"/>
      <c r="AN838" s="358"/>
      <c r="AO838" s="359"/>
      <c r="AP838" s="360" t="s">
        <v>601</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12.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658</v>
      </c>
      <c r="D871" s="347"/>
      <c r="E871" s="347"/>
      <c r="F871" s="347"/>
      <c r="G871" s="347"/>
      <c r="H871" s="347"/>
      <c r="I871" s="347"/>
      <c r="J871" s="348">
        <v>4080105001163</v>
      </c>
      <c r="K871" s="349"/>
      <c r="L871" s="349"/>
      <c r="M871" s="349"/>
      <c r="N871" s="349"/>
      <c r="O871" s="349"/>
      <c r="P871" s="362" t="s">
        <v>651</v>
      </c>
      <c r="Q871" s="350"/>
      <c r="R871" s="350"/>
      <c r="S871" s="350"/>
      <c r="T871" s="350"/>
      <c r="U871" s="350"/>
      <c r="V871" s="350"/>
      <c r="W871" s="350"/>
      <c r="X871" s="350"/>
      <c r="Y871" s="351">
        <v>2</v>
      </c>
      <c r="Z871" s="352"/>
      <c r="AA871" s="352"/>
      <c r="AB871" s="353"/>
      <c r="AC871" s="363" t="s">
        <v>80</v>
      </c>
      <c r="AD871" s="371"/>
      <c r="AE871" s="371"/>
      <c r="AF871" s="371"/>
      <c r="AG871" s="371"/>
      <c r="AH871" s="372" t="s">
        <v>652</v>
      </c>
      <c r="AI871" s="373"/>
      <c r="AJ871" s="373"/>
      <c r="AK871" s="373"/>
      <c r="AL871" s="357" t="s">
        <v>652</v>
      </c>
      <c r="AM871" s="358"/>
      <c r="AN871" s="358"/>
      <c r="AO871" s="359"/>
      <c r="AP871" s="360" t="s">
        <v>652</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17.2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49.5" customHeight="1" x14ac:dyDescent="0.15">
      <c r="A904" s="376">
        <v>1</v>
      </c>
      <c r="B904" s="376">
        <v>1</v>
      </c>
      <c r="C904" s="361" t="s">
        <v>659</v>
      </c>
      <c r="D904" s="347"/>
      <c r="E904" s="347"/>
      <c r="F904" s="347"/>
      <c r="G904" s="347"/>
      <c r="H904" s="347"/>
      <c r="I904" s="347"/>
      <c r="J904" s="348">
        <v>6011205000217</v>
      </c>
      <c r="K904" s="349"/>
      <c r="L904" s="349"/>
      <c r="M904" s="349"/>
      <c r="N904" s="349"/>
      <c r="O904" s="349"/>
      <c r="P904" s="362" t="s">
        <v>653</v>
      </c>
      <c r="Q904" s="350"/>
      <c r="R904" s="350"/>
      <c r="S904" s="350"/>
      <c r="T904" s="350"/>
      <c r="U904" s="350"/>
      <c r="V904" s="350"/>
      <c r="W904" s="350"/>
      <c r="X904" s="350"/>
      <c r="Y904" s="351">
        <v>2</v>
      </c>
      <c r="Z904" s="352"/>
      <c r="AA904" s="352"/>
      <c r="AB904" s="353"/>
      <c r="AC904" s="363" t="s">
        <v>80</v>
      </c>
      <c r="AD904" s="371"/>
      <c r="AE904" s="371"/>
      <c r="AF904" s="371"/>
      <c r="AG904" s="371"/>
      <c r="AH904" s="372" t="s">
        <v>652</v>
      </c>
      <c r="AI904" s="373"/>
      <c r="AJ904" s="373"/>
      <c r="AK904" s="373"/>
      <c r="AL904" s="357" t="s">
        <v>652</v>
      </c>
      <c r="AM904" s="358"/>
      <c r="AN904" s="358"/>
      <c r="AO904" s="359"/>
      <c r="AP904" s="360" t="s">
        <v>652</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347</v>
      </c>
      <c r="AM1099" s="281"/>
      <c r="AN1099" s="281"/>
      <c r="AO1099" s="79"/>
      <c r="AP1099" s="68"/>
      <c r="AQ1099" s="68"/>
      <c r="AR1099" s="68"/>
      <c r="AS1099" s="68"/>
      <c r="AT1099" s="68"/>
      <c r="AU1099" s="68"/>
      <c r="AV1099" s="68"/>
      <c r="AW1099" s="68"/>
      <c r="AX1099" s="69"/>
    </row>
    <row r="1100" spans="1:50" ht="13.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333</v>
      </c>
      <c r="AQ1102" s="370"/>
      <c r="AR1102" s="370"/>
      <c r="AS1102" s="370"/>
      <c r="AT1102" s="370"/>
      <c r="AU1102" s="370"/>
      <c r="AV1102" s="370"/>
      <c r="AW1102" s="370"/>
      <c r="AX1102" s="370"/>
    </row>
    <row r="1103" spans="1:50" ht="18" customHeight="1" x14ac:dyDescent="0.15">
      <c r="A1103" s="376">
        <v>1</v>
      </c>
      <c r="B1103" s="376">
        <v>1</v>
      </c>
      <c r="C1103" s="374"/>
      <c r="D1103" s="374"/>
      <c r="E1103" s="146" t="s">
        <v>634</v>
      </c>
      <c r="F1103" s="375"/>
      <c r="G1103" s="375"/>
      <c r="H1103" s="375"/>
      <c r="I1103" s="375"/>
      <c r="J1103" s="348" t="s">
        <v>601</v>
      </c>
      <c r="K1103" s="349"/>
      <c r="L1103" s="349"/>
      <c r="M1103" s="349"/>
      <c r="N1103" s="349"/>
      <c r="O1103" s="349"/>
      <c r="P1103" s="362" t="s">
        <v>571</v>
      </c>
      <c r="Q1103" s="350"/>
      <c r="R1103" s="350"/>
      <c r="S1103" s="350"/>
      <c r="T1103" s="350"/>
      <c r="U1103" s="350"/>
      <c r="V1103" s="350"/>
      <c r="W1103" s="350"/>
      <c r="X1103" s="350"/>
      <c r="Y1103" s="351" t="s">
        <v>571</v>
      </c>
      <c r="Z1103" s="352"/>
      <c r="AA1103" s="352"/>
      <c r="AB1103" s="353"/>
      <c r="AC1103" s="354"/>
      <c r="AD1103" s="354"/>
      <c r="AE1103" s="354"/>
      <c r="AF1103" s="354"/>
      <c r="AG1103" s="354"/>
      <c r="AH1103" s="355" t="s">
        <v>572</v>
      </c>
      <c r="AI1103" s="356"/>
      <c r="AJ1103" s="356"/>
      <c r="AK1103" s="356"/>
      <c r="AL1103" s="357" t="s">
        <v>635</v>
      </c>
      <c r="AM1103" s="358"/>
      <c r="AN1103" s="358"/>
      <c r="AO1103" s="359"/>
      <c r="AP1103" s="360" t="s">
        <v>571</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1">
      <formula>IF(RIGHT(TEXT(P14,"0.#"),1)=".",FALSE,TRUE)</formula>
    </cfRule>
    <cfRule type="expression" dxfId="2794" priority="14012">
      <formula>IF(RIGHT(TEXT(P14,"0.#"),1)=".",TRUE,FALSE)</formula>
    </cfRule>
  </conditionalFormatting>
  <conditionalFormatting sqref="AE32 AI32">
    <cfRule type="expression" dxfId="2793" priority="14001">
      <formula>IF(RIGHT(TEXT(AE32,"0.#"),1)=".",FALSE,TRUE)</formula>
    </cfRule>
    <cfRule type="expression" dxfId="2792" priority="14002">
      <formula>IF(RIGHT(TEXT(AE32,"0.#"),1)=".",TRUE,FALSE)</formula>
    </cfRule>
  </conditionalFormatting>
  <conditionalFormatting sqref="P18:AX18">
    <cfRule type="expression" dxfId="2791" priority="13887">
      <formula>IF(RIGHT(TEXT(P18,"0.#"),1)=".",FALSE,TRUE)</formula>
    </cfRule>
    <cfRule type="expression" dxfId="2790" priority="13888">
      <formula>IF(RIGHT(TEXT(P18,"0.#"),1)=".",TRUE,FALSE)</formula>
    </cfRule>
  </conditionalFormatting>
  <conditionalFormatting sqref="Y783">
    <cfRule type="expression" dxfId="2789" priority="13883">
      <formula>IF(RIGHT(TEXT(Y783,"0.#"),1)=".",FALSE,TRUE)</formula>
    </cfRule>
    <cfRule type="expression" dxfId="2788" priority="13884">
      <formula>IF(RIGHT(TEXT(Y783,"0.#"),1)=".",TRUE,FALSE)</formula>
    </cfRule>
  </conditionalFormatting>
  <conditionalFormatting sqref="Y792">
    <cfRule type="expression" dxfId="2787" priority="13879">
      <formula>IF(RIGHT(TEXT(Y792,"0.#"),1)=".",FALSE,TRUE)</formula>
    </cfRule>
    <cfRule type="expression" dxfId="2786" priority="13880">
      <formula>IF(RIGHT(TEXT(Y792,"0.#"),1)=".",TRUE,FALSE)</formula>
    </cfRule>
  </conditionalFormatting>
  <conditionalFormatting sqref="Y823:Y830 Y821 Y810:Y817 Y808 Y797:Y804 Y795">
    <cfRule type="expression" dxfId="2785" priority="13661">
      <formula>IF(RIGHT(TEXT(Y795,"0.#"),1)=".",FALSE,TRUE)</formula>
    </cfRule>
    <cfRule type="expression" dxfId="2784" priority="13662">
      <formula>IF(RIGHT(TEXT(Y795,"0.#"),1)=".",TRUE,FALSE)</formula>
    </cfRule>
  </conditionalFormatting>
  <conditionalFormatting sqref="P16:AQ17 P15:AX15 P13:AX13">
    <cfRule type="expression" dxfId="2783" priority="13709">
      <formula>IF(RIGHT(TEXT(P13,"0.#"),1)=".",FALSE,TRUE)</formula>
    </cfRule>
    <cfRule type="expression" dxfId="2782" priority="13710">
      <formula>IF(RIGHT(TEXT(P13,"0.#"),1)=".",TRUE,FALSE)</formula>
    </cfRule>
  </conditionalFormatting>
  <conditionalFormatting sqref="P19:AJ19">
    <cfRule type="expression" dxfId="2781" priority="13707">
      <formula>IF(RIGHT(TEXT(P19,"0.#"),1)=".",FALSE,TRUE)</formula>
    </cfRule>
    <cfRule type="expression" dxfId="2780" priority="13708">
      <formula>IF(RIGHT(TEXT(P19,"0.#"),1)=".",TRUE,FALSE)</formula>
    </cfRule>
  </conditionalFormatting>
  <conditionalFormatting sqref="AE101 AQ101">
    <cfRule type="expression" dxfId="2779" priority="13699">
      <formula>IF(RIGHT(TEXT(AE101,"0.#"),1)=".",FALSE,TRUE)</formula>
    </cfRule>
    <cfRule type="expression" dxfId="2778" priority="13700">
      <formula>IF(RIGHT(TEXT(AE101,"0.#"),1)=".",TRUE,FALSE)</formula>
    </cfRule>
  </conditionalFormatting>
  <conditionalFormatting sqref="Y784:Y791 Y782">
    <cfRule type="expression" dxfId="2777" priority="13685">
      <formula>IF(RIGHT(TEXT(Y782,"0.#"),1)=".",FALSE,TRUE)</formula>
    </cfRule>
    <cfRule type="expression" dxfId="2776" priority="13686">
      <formula>IF(RIGHT(TEXT(Y782,"0.#"),1)=".",TRUE,FALSE)</formula>
    </cfRule>
  </conditionalFormatting>
  <conditionalFormatting sqref="AU783">
    <cfRule type="expression" dxfId="2775" priority="13683">
      <formula>IF(RIGHT(TEXT(AU783,"0.#"),1)=".",FALSE,TRUE)</formula>
    </cfRule>
    <cfRule type="expression" dxfId="2774" priority="13684">
      <formula>IF(RIGHT(TEXT(AU783,"0.#"),1)=".",TRUE,FALSE)</formula>
    </cfRule>
  </conditionalFormatting>
  <conditionalFormatting sqref="AU792">
    <cfRule type="expression" dxfId="2773" priority="13681">
      <formula>IF(RIGHT(TEXT(AU792,"0.#"),1)=".",FALSE,TRUE)</formula>
    </cfRule>
    <cfRule type="expression" dxfId="2772" priority="13682">
      <formula>IF(RIGHT(TEXT(AU792,"0.#"),1)=".",TRUE,FALSE)</formula>
    </cfRule>
  </conditionalFormatting>
  <conditionalFormatting sqref="AU784:AU791 AU782">
    <cfRule type="expression" dxfId="2771" priority="13679">
      <formula>IF(RIGHT(TEXT(AU782,"0.#"),1)=".",FALSE,TRUE)</formula>
    </cfRule>
    <cfRule type="expression" dxfId="2770" priority="13680">
      <formula>IF(RIGHT(TEXT(AU782,"0.#"),1)=".",TRUE,FALSE)</formula>
    </cfRule>
  </conditionalFormatting>
  <conditionalFormatting sqref="Y822 Y809 Y796">
    <cfRule type="expression" dxfId="2769" priority="13665">
      <formula>IF(RIGHT(TEXT(Y796,"0.#"),1)=".",FALSE,TRUE)</formula>
    </cfRule>
    <cfRule type="expression" dxfId="2768" priority="13666">
      <formula>IF(RIGHT(TEXT(Y796,"0.#"),1)=".",TRUE,FALSE)</formula>
    </cfRule>
  </conditionalFormatting>
  <conditionalFormatting sqref="Y831 Y818 Y805">
    <cfRule type="expression" dxfId="2767" priority="13663">
      <formula>IF(RIGHT(TEXT(Y805,"0.#"),1)=".",FALSE,TRUE)</formula>
    </cfRule>
    <cfRule type="expression" dxfId="2766" priority="13664">
      <formula>IF(RIGHT(TEXT(Y805,"0.#"),1)=".",TRUE,FALSE)</formula>
    </cfRule>
  </conditionalFormatting>
  <conditionalFormatting sqref="AU822 AU809 AU796">
    <cfRule type="expression" dxfId="2765" priority="13659">
      <formula>IF(RIGHT(TEXT(AU796,"0.#"),1)=".",FALSE,TRUE)</formula>
    </cfRule>
    <cfRule type="expression" dxfId="2764" priority="13660">
      <formula>IF(RIGHT(TEXT(AU796,"0.#"),1)=".",TRUE,FALSE)</formula>
    </cfRule>
  </conditionalFormatting>
  <conditionalFormatting sqref="AU831 AU818 AU805">
    <cfRule type="expression" dxfId="2763" priority="13657">
      <formula>IF(RIGHT(TEXT(AU805,"0.#"),1)=".",FALSE,TRUE)</formula>
    </cfRule>
    <cfRule type="expression" dxfId="2762" priority="13658">
      <formula>IF(RIGHT(TEXT(AU805,"0.#"),1)=".",TRUE,FALSE)</formula>
    </cfRule>
  </conditionalFormatting>
  <conditionalFormatting sqref="AU823:AU830 AU821 AU810:AU817 AU808 AU797:AU804 AU795">
    <cfRule type="expression" dxfId="2761" priority="13655">
      <formula>IF(RIGHT(TEXT(AU795,"0.#"),1)=".",FALSE,TRUE)</formula>
    </cfRule>
    <cfRule type="expression" dxfId="2760" priority="13656">
      <formula>IF(RIGHT(TEXT(AU795,"0.#"),1)=".",TRUE,FALSE)</formula>
    </cfRule>
  </conditionalFormatting>
  <conditionalFormatting sqref="AM87">
    <cfRule type="expression" dxfId="2759" priority="13309">
      <formula>IF(RIGHT(TEXT(AM87,"0.#"),1)=".",FALSE,TRUE)</formula>
    </cfRule>
    <cfRule type="expression" dxfId="2758" priority="13310">
      <formula>IF(RIGHT(TEXT(AM87,"0.#"),1)=".",TRUE,FALSE)</formula>
    </cfRule>
  </conditionalFormatting>
  <conditionalFormatting sqref="AE55">
    <cfRule type="expression" dxfId="2757" priority="13377">
      <formula>IF(RIGHT(TEXT(AE55,"0.#"),1)=".",FALSE,TRUE)</formula>
    </cfRule>
    <cfRule type="expression" dxfId="2756" priority="13378">
      <formula>IF(RIGHT(TEXT(AE55,"0.#"),1)=".",TRUE,FALSE)</formula>
    </cfRule>
  </conditionalFormatting>
  <conditionalFormatting sqref="AI55">
    <cfRule type="expression" dxfId="2755" priority="13375">
      <formula>IF(RIGHT(TEXT(AI55,"0.#"),1)=".",FALSE,TRUE)</formula>
    </cfRule>
    <cfRule type="expression" dxfId="2754" priority="13376">
      <formula>IF(RIGHT(TEXT(AI55,"0.#"),1)=".",TRUE,FALSE)</formula>
    </cfRule>
  </conditionalFormatting>
  <conditionalFormatting sqref="AM34">
    <cfRule type="expression" dxfId="2753" priority="13455">
      <formula>IF(RIGHT(TEXT(AM34,"0.#"),1)=".",FALSE,TRUE)</formula>
    </cfRule>
    <cfRule type="expression" dxfId="2752" priority="13456">
      <formula>IF(RIGHT(TEXT(AM34,"0.#"),1)=".",TRUE,FALSE)</formula>
    </cfRule>
  </conditionalFormatting>
  <conditionalFormatting sqref="AE33 AI33">
    <cfRule type="expression" dxfId="2751" priority="13469">
      <formula>IF(RIGHT(TEXT(AE33,"0.#"),1)=".",FALSE,TRUE)</formula>
    </cfRule>
    <cfRule type="expression" dxfId="2750" priority="13470">
      <formula>IF(RIGHT(TEXT(AE33,"0.#"),1)=".",TRUE,FALSE)</formula>
    </cfRule>
  </conditionalFormatting>
  <conditionalFormatting sqref="AE34 AI34">
    <cfRule type="expression" dxfId="2749" priority="13467">
      <formula>IF(RIGHT(TEXT(AE34,"0.#"),1)=".",FALSE,TRUE)</formula>
    </cfRule>
    <cfRule type="expression" dxfId="2748" priority="13468">
      <formula>IF(RIGHT(TEXT(AE34,"0.#"),1)=".",TRUE,FALSE)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Q116">
    <cfRule type="expression" dxfId="2595" priority="13163">
      <formula>IF(RIGHT(TEXT(AQ116,"0.#"),1)=".",FALSE,TRUE)</formula>
    </cfRule>
    <cfRule type="expression" dxfId="2594" priority="13164">
      <formula>IF(RIGHT(TEXT(AQ116,"0.#"),1)=".",TRUE,FALSE)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M117">
    <cfRule type="expression" dxfId="2591" priority="13157">
      <formula>IF(RIGHT(TEXT(AM117,"0.#"),1)=".",FALSE,TRUE)</formula>
    </cfRule>
    <cfRule type="expression" dxfId="2590" priority="13158">
      <formula>IF(RIGHT(TEXT(AM117,"0.#"),1)=".",TRUE,FALSE)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0:AO867">
    <cfRule type="expression" dxfId="2505" priority="6633">
      <formula>IF(AND(AL840&gt;=0, RIGHT(TEXT(AL840,"0.#"),1)&lt;&gt;"."),TRUE,FALSE)</formula>
    </cfRule>
    <cfRule type="expression" dxfId="2504" priority="6634">
      <formula>IF(AND(AL840&gt;=0, RIGHT(TEXT(AL840,"0.#"),1)="."),TRUE,FALSE)</formula>
    </cfRule>
    <cfRule type="expression" dxfId="2503" priority="6635">
      <formula>IF(AND(AL840&lt;0, RIGHT(TEXT(AL840,"0.#"),1)&lt;&gt;"."),TRUE,FALSE)</formula>
    </cfRule>
    <cfRule type="expression" dxfId="2502" priority="6636">
      <formula>IF(AND(AL840&lt;0, RIGHT(TEXT(AL840,"0.#"),1)="."),TRUE,FALSE)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0:Y867">
    <cfRule type="expression" dxfId="2431" priority="2961">
      <formula>IF(RIGHT(TEXT(Y840,"0.#"),1)=".",FALSE,TRUE)</formula>
    </cfRule>
    <cfRule type="expression" dxfId="2430" priority="2962">
      <formula>IF(RIGHT(TEXT(Y840,"0.#"),1)=".",TRUE,FALSE)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3:AO1132">
    <cfRule type="expression" dxfId="2401" priority="2867">
      <formula>IF(AND(AL1103&gt;=0, RIGHT(TEXT(AL1103,"0.#"),1)&lt;&gt;"."),TRUE,FALSE)</formula>
    </cfRule>
    <cfRule type="expression" dxfId="2400" priority="2868">
      <formula>IF(AND(AL1103&gt;=0, RIGHT(TEXT(AL1103,"0.#"),1)="."),TRUE,FALSE)</formula>
    </cfRule>
    <cfRule type="expression" dxfId="2399" priority="2869">
      <formula>IF(AND(AL1103&lt;0, RIGHT(TEXT(AL1103,"0.#"),1)&lt;&gt;"."),TRUE,FALSE)</formula>
    </cfRule>
    <cfRule type="expression" dxfId="2398" priority="2870">
      <formula>IF(AND(AL1103&lt;0, RIGHT(TEXT(AL1103,"0.#"),1)="."),TRUE,FALSE)</formula>
    </cfRule>
  </conditionalFormatting>
  <conditionalFormatting sqref="Y1103:Y1132">
    <cfRule type="expression" dxfId="2397" priority="2865">
      <formula>IF(RIGHT(TEXT(Y1103,"0.#"),1)=".",FALSE,TRUE)</formula>
    </cfRule>
    <cfRule type="expression" dxfId="2396" priority="2866">
      <formula>IF(RIGHT(TEXT(Y1103,"0.#"),1)=".",TRUE,FALSE)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8:AO839">
    <cfRule type="expression" dxfId="2387" priority="2819">
      <formula>IF(AND(AL838&gt;=0, RIGHT(TEXT(AL838,"0.#"),1)&lt;&gt;"."),TRUE,FALSE)</formula>
    </cfRule>
    <cfRule type="expression" dxfId="2386" priority="2820">
      <formula>IF(AND(AL838&gt;=0, RIGHT(TEXT(AL838,"0.#"),1)="."),TRUE,FALSE)</formula>
    </cfRule>
    <cfRule type="expression" dxfId="2385" priority="2821">
      <formula>IF(AND(AL838&lt;0, RIGHT(TEXT(AL838,"0.#"),1)&lt;&gt;"."),TRUE,FALSE)</formula>
    </cfRule>
    <cfRule type="expression" dxfId="2384" priority="2822">
      <formula>IF(AND(AL838&lt;0, RIGHT(TEXT(AL838,"0.#"),1)="."),TRUE,FALSE)</formula>
    </cfRule>
  </conditionalFormatting>
  <conditionalFormatting sqref="Y838:Y839">
    <cfRule type="expression" dxfId="2383" priority="2817">
      <formula>IF(RIGHT(TEXT(Y838,"0.#"),1)=".",FALSE,TRUE)</formula>
    </cfRule>
    <cfRule type="expression" dxfId="2382" priority="2818">
      <formula>IF(RIGHT(TEXT(Y838,"0.#"),1)=".",TRUE,FALSE)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3:Y900">
    <cfRule type="expression" dxfId="2065" priority="2077">
      <formula>IF(RIGHT(TEXT(Y873,"0.#"),1)=".",FALSE,TRUE)</formula>
    </cfRule>
    <cfRule type="expression" dxfId="2064" priority="2078">
      <formula>IF(RIGHT(TEXT(Y873,"0.#"),1)=".",TRUE,FALSE)</formula>
    </cfRule>
  </conditionalFormatting>
  <conditionalFormatting sqref="Y871:Y872">
    <cfRule type="expression" dxfId="2063" priority="2071">
      <formula>IF(RIGHT(TEXT(Y871,"0.#"),1)=".",FALSE,TRUE)</formula>
    </cfRule>
    <cfRule type="expression" dxfId="2062" priority="2072">
      <formula>IF(RIGHT(TEXT(Y871,"0.#"),1)=".",TRUE,FALSE)</formula>
    </cfRule>
  </conditionalFormatting>
  <conditionalFormatting sqref="Y906:Y933">
    <cfRule type="expression" dxfId="2061" priority="2065">
      <formula>IF(RIGHT(TEXT(Y906,"0.#"),1)=".",FALSE,TRUE)</formula>
    </cfRule>
    <cfRule type="expression" dxfId="2060" priority="2066">
      <formula>IF(RIGHT(TEXT(Y906,"0.#"),1)=".",TRUE,FALSE)</formula>
    </cfRule>
  </conditionalFormatting>
  <conditionalFormatting sqref="Y904:Y905">
    <cfRule type="expression" dxfId="2059" priority="2059">
      <formula>IF(RIGHT(TEXT(Y904,"0.#"),1)=".",FALSE,TRUE)</formula>
    </cfRule>
    <cfRule type="expression" dxfId="2058" priority="2060">
      <formula>IF(RIGHT(TEXT(Y904,"0.#"),1)=".",TRUE,FALSE)</formula>
    </cfRule>
  </conditionalFormatting>
  <conditionalFormatting sqref="Y939:Y966">
    <cfRule type="expression" dxfId="2057" priority="2053">
      <formula>IF(RIGHT(TEXT(Y939,"0.#"),1)=".",FALSE,TRUE)</formula>
    </cfRule>
    <cfRule type="expression" dxfId="2056" priority="2054">
      <formula>IF(RIGHT(TEXT(Y939,"0.#"),1)=".",TRUE,FALSE)</formula>
    </cfRule>
  </conditionalFormatting>
  <conditionalFormatting sqref="Y937:Y938">
    <cfRule type="expression" dxfId="2055" priority="2047">
      <formula>IF(RIGHT(TEXT(Y937,"0.#"),1)=".",FALSE,TRUE)</formula>
    </cfRule>
    <cfRule type="expression" dxfId="2054" priority="2048">
      <formula>IF(RIGHT(TEXT(Y937,"0.#"),1)=".",TRUE,FALSE)</formula>
    </cfRule>
  </conditionalFormatting>
  <conditionalFormatting sqref="Y972:Y999">
    <cfRule type="expression" dxfId="2053" priority="2041">
      <formula>IF(RIGHT(TEXT(Y972,"0.#"),1)=".",FALSE,TRUE)</formula>
    </cfRule>
    <cfRule type="expression" dxfId="2052" priority="2042">
      <formula>IF(RIGHT(TEXT(Y972,"0.#"),1)=".",TRUE,FALSE)</formula>
    </cfRule>
  </conditionalFormatting>
  <conditionalFormatting sqref="Y970:Y971">
    <cfRule type="expression" dxfId="2051" priority="2035">
      <formula>IF(RIGHT(TEXT(Y970,"0.#"),1)=".",FALSE,TRUE)</formula>
    </cfRule>
    <cfRule type="expression" dxfId="2050" priority="2036">
      <formula>IF(RIGHT(TEXT(Y970,"0.#"),1)=".",TRUE,FALSE)</formula>
    </cfRule>
  </conditionalFormatting>
  <conditionalFormatting sqref="Y1005:Y1032">
    <cfRule type="expression" dxfId="2049" priority="2029">
      <formula>IF(RIGHT(TEXT(Y1005,"0.#"),1)=".",FALSE,TRUE)</formula>
    </cfRule>
    <cfRule type="expression" dxfId="2048" priority="2030">
      <formula>IF(RIGHT(TEXT(Y1005,"0.#"),1)=".",TRUE,FALSE)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3:AO900">
    <cfRule type="expression" dxfId="1967" priority="2079">
      <formula>IF(AND(AL873&gt;=0, RIGHT(TEXT(AL873,"0.#"),1)&lt;&gt;"."),TRUE,FALSE)</formula>
    </cfRule>
    <cfRule type="expression" dxfId="1966" priority="2080">
      <formula>IF(AND(AL873&gt;=0, RIGHT(TEXT(AL873,"0.#"),1)="."),TRUE,FALSE)</formula>
    </cfRule>
    <cfRule type="expression" dxfId="1965" priority="2081">
      <formula>IF(AND(AL873&lt;0, RIGHT(TEXT(AL873,"0.#"),1)&lt;&gt;"."),TRUE,FALSE)</formula>
    </cfRule>
    <cfRule type="expression" dxfId="1964" priority="2082">
      <formula>IF(AND(AL873&lt;0, RIGHT(TEXT(AL873,"0.#"),1)="."),TRUE,FALSE)</formula>
    </cfRule>
  </conditionalFormatting>
  <conditionalFormatting sqref="AL871:AO872">
    <cfRule type="expression" dxfId="1963" priority="2073">
      <formula>IF(AND(AL871&gt;=0, RIGHT(TEXT(AL871,"0.#"),1)&lt;&gt;"."),TRUE,FALSE)</formula>
    </cfRule>
    <cfRule type="expression" dxfId="1962" priority="2074">
      <formula>IF(AND(AL871&gt;=0, RIGHT(TEXT(AL871,"0.#"),1)="."),TRUE,FALSE)</formula>
    </cfRule>
    <cfRule type="expression" dxfId="1961" priority="2075">
      <formula>IF(AND(AL871&lt;0, RIGHT(TEXT(AL871,"0.#"),1)&lt;&gt;"."),TRUE,FALSE)</formula>
    </cfRule>
    <cfRule type="expression" dxfId="1960" priority="2076">
      <formula>IF(AND(AL871&lt;0, RIGHT(TEXT(AL871,"0.#"),1)="."),TRUE,FALSE)</formula>
    </cfRule>
  </conditionalFormatting>
  <conditionalFormatting sqref="AL906:AO933">
    <cfRule type="expression" dxfId="1959" priority="2067">
      <formula>IF(AND(AL906&gt;=0, RIGHT(TEXT(AL906,"0.#"),1)&lt;&gt;"."),TRUE,FALSE)</formula>
    </cfRule>
    <cfRule type="expression" dxfId="1958" priority="2068">
      <formula>IF(AND(AL906&gt;=0, RIGHT(TEXT(AL906,"0.#"),1)="."),TRUE,FALSE)</formula>
    </cfRule>
    <cfRule type="expression" dxfId="1957" priority="2069">
      <formula>IF(AND(AL906&lt;0, RIGHT(TEXT(AL906,"0.#"),1)&lt;&gt;"."),TRUE,FALSE)</formula>
    </cfRule>
    <cfRule type="expression" dxfId="1956" priority="2070">
      <formula>IF(AND(AL906&lt;0, RIGHT(TEXT(AL906,"0.#"),1)="."),TRUE,FALSE)</formula>
    </cfRule>
  </conditionalFormatting>
  <conditionalFormatting sqref="AL904:AO905">
    <cfRule type="expression" dxfId="1955" priority="2061">
      <formula>IF(AND(AL904&gt;=0, RIGHT(TEXT(AL904,"0.#"),1)&lt;&gt;"."),TRUE,FALSE)</formula>
    </cfRule>
    <cfRule type="expression" dxfId="1954" priority="2062">
      <formula>IF(AND(AL904&gt;=0, RIGHT(TEXT(AL904,"0.#"),1)="."),TRUE,FALSE)</formula>
    </cfRule>
    <cfRule type="expression" dxfId="1953" priority="2063">
      <formula>IF(AND(AL904&lt;0, RIGHT(TEXT(AL904,"0.#"),1)&lt;&gt;"."),TRUE,FALSE)</formula>
    </cfRule>
    <cfRule type="expression" dxfId="1952" priority="2064">
      <formula>IF(AND(AL904&lt;0, RIGHT(TEXT(AL904,"0.#"),1)="."),TRUE,FALSE)</formula>
    </cfRule>
  </conditionalFormatting>
  <conditionalFormatting sqref="AL939:AO966">
    <cfRule type="expression" dxfId="1951" priority="2055">
      <formula>IF(AND(AL939&gt;=0, RIGHT(TEXT(AL939,"0.#"),1)&lt;&gt;"."),TRUE,FALSE)</formula>
    </cfRule>
    <cfRule type="expression" dxfId="1950" priority="2056">
      <formula>IF(AND(AL939&gt;=0, RIGHT(TEXT(AL939,"0.#"),1)="."),TRUE,FALSE)</formula>
    </cfRule>
    <cfRule type="expression" dxfId="1949" priority="2057">
      <formula>IF(AND(AL939&lt;0, RIGHT(TEXT(AL939,"0.#"),1)&lt;&gt;"."),TRUE,FALSE)</formula>
    </cfRule>
    <cfRule type="expression" dxfId="1948" priority="2058">
      <formula>IF(AND(AL939&lt;0, RIGHT(TEXT(AL939,"0.#"),1)="."),TRUE,FALSE)</formula>
    </cfRule>
  </conditionalFormatting>
  <conditionalFormatting sqref="AL937:AO938">
    <cfRule type="expression" dxfId="1947" priority="2049">
      <formula>IF(AND(AL937&gt;=0, RIGHT(TEXT(AL937,"0.#"),1)&lt;&gt;"."),TRUE,FALSE)</formula>
    </cfRule>
    <cfRule type="expression" dxfId="1946" priority="2050">
      <formula>IF(AND(AL937&gt;=0, RIGHT(TEXT(AL937,"0.#"),1)="."),TRUE,FALSE)</formula>
    </cfRule>
    <cfRule type="expression" dxfId="1945" priority="2051">
      <formula>IF(AND(AL937&lt;0, RIGHT(TEXT(AL937,"0.#"),1)&lt;&gt;"."),TRUE,FALSE)</formula>
    </cfRule>
    <cfRule type="expression" dxfId="1944" priority="2052">
      <formula>IF(AND(AL937&lt;0, RIGHT(TEXT(AL937,"0.#"),1)="."),TRUE,FALSE)</formula>
    </cfRule>
  </conditionalFormatting>
  <conditionalFormatting sqref="AL972:AO999">
    <cfRule type="expression" dxfId="1943" priority="2043">
      <formula>IF(AND(AL972&gt;=0, RIGHT(TEXT(AL972,"0.#"),1)&lt;&gt;"."),TRUE,FALSE)</formula>
    </cfRule>
    <cfRule type="expression" dxfId="1942" priority="2044">
      <formula>IF(AND(AL972&gt;=0, RIGHT(TEXT(AL972,"0.#"),1)="."),TRUE,FALSE)</formula>
    </cfRule>
    <cfRule type="expression" dxfId="1941" priority="2045">
      <formula>IF(AND(AL972&lt;0, RIGHT(TEXT(AL972,"0.#"),1)&lt;&gt;"."),TRUE,FALSE)</formula>
    </cfRule>
    <cfRule type="expression" dxfId="1940" priority="2046">
      <formula>IF(AND(AL972&lt;0, RIGHT(TEXT(AL972,"0.#"),1)="."),TRUE,FALSE)</formula>
    </cfRule>
  </conditionalFormatting>
  <conditionalFormatting sqref="AL970:AO971">
    <cfRule type="expression" dxfId="1939" priority="2037">
      <formula>IF(AND(AL970&gt;=0, RIGHT(TEXT(AL970,"0.#"),1)&lt;&gt;"."),TRUE,FALSE)</formula>
    </cfRule>
    <cfRule type="expression" dxfId="1938" priority="2038">
      <formula>IF(AND(AL970&gt;=0, RIGHT(TEXT(AL970,"0.#"),1)="."),TRUE,FALSE)</formula>
    </cfRule>
    <cfRule type="expression" dxfId="1937" priority="2039">
      <formula>IF(AND(AL970&lt;0, RIGHT(TEXT(AL970,"0.#"),1)&lt;&gt;"."),TRUE,FALSE)</formula>
    </cfRule>
    <cfRule type="expression" dxfId="1936" priority="2040">
      <formula>IF(AND(AL970&lt;0, RIGHT(TEXT(AL970,"0.#"),1)="."),TRUE,FALSE)</formula>
    </cfRule>
  </conditionalFormatting>
  <conditionalFormatting sqref="AL1005:AO1032">
    <cfRule type="expression" dxfId="1935" priority="2031">
      <formula>IF(AND(AL1005&gt;=0, RIGHT(TEXT(AL1005,"0.#"),1)&lt;&gt;"."),TRUE,FALSE)</formula>
    </cfRule>
    <cfRule type="expression" dxfId="1934" priority="2032">
      <formula>IF(AND(AL1005&gt;=0, RIGHT(TEXT(AL1005,"0.#"),1)="."),TRUE,FALSE)</formula>
    </cfRule>
    <cfRule type="expression" dxfId="1933" priority="2033">
      <formula>IF(AND(AL1005&lt;0, RIGHT(TEXT(AL1005,"0.#"),1)&lt;&gt;"."),TRUE,FALSE)</formula>
    </cfRule>
    <cfRule type="expression" dxfId="1932" priority="2034">
      <formula>IF(AND(AL1005&lt;0, RIGHT(TEXT(AL1005,"0.#"),1)="."),TRUE,FALSE)</formula>
    </cfRule>
  </conditionalFormatting>
  <conditionalFormatting sqref="AL1003:AO1004">
    <cfRule type="expression" dxfId="1931" priority="2025">
      <formula>IF(AND(AL1003&gt;=0, RIGHT(TEXT(AL1003,"0.#"),1)&lt;&gt;"."),TRUE,FALSE)</formula>
    </cfRule>
    <cfRule type="expression" dxfId="1930" priority="2026">
      <formula>IF(AND(AL1003&gt;=0, RIGHT(TEXT(AL1003,"0.#"),1)="."),TRUE,FALSE)</formula>
    </cfRule>
    <cfRule type="expression" dxfId="1929" priority="2027">
      <formula>IF(AND(AL1003&lt;0, RIGHT(TEXT(AL1003,"0.#"),1)&lt;&gt;"."),TRUE,FALSE)</formula>
    </cfRule>
    <cfRule type="expression" dxfId="1928" priority="2028">
      <formula>IF(AND(AL1003&lt;0, RIGHT(TEXT(AL1003,"0.#"),1)="."),TRUE,FALSE)</formula>
    </cfRule>
  </conditionalFormatting>
  <conditionalFormatting sqref="Y1003:Y1004">
    <cfRule type="expression" dxfId="1927" priority="2023">
      <formula>IF(RIGHT(TEXT(Y1003,"0.#"),1)=".",FALSE,TRUE)</formula>
    </cfRule>
    <cfRule type="expression" dxfId="1926" priority="2024">
      <formula>IF(RIGHT(TEXT(Y1003,"0.#"),1)=".",TRUE,FALSE)</formula>
    </cfRule>
  </conditionalFormatting>
  <conditionalFormatting sqref="AL1038:AO1065">
    <cfRule type="expression" dxfId="1925" priority="2019">
      <formula>IF(AND(AL1038&gt;=0, RIGHT(TEXT(AL1038,"0.#"),1)&lt;&gt;"."),TRUE,FALSE)</formula>
    </cfRule>
    <cfRule type="expression" dxfId="1924" priority="2020">
      <formula>IF(AND(AL1038&gt;=0, RIGHT(TEXT(AL1038,"0.#"),1)="."),TRUE,FALSE)</formula>
    </cfRule>
    <cfRule type="expression" dxfId="1923" priority="2021">
      <formula>IF(AND(AL1038&lt;0, RIGHT(TEXT(AL1038,"0.#"),1)&lt;&gt;"."),TRUE,FALSE)</formula>
    </cfRule>
    <cfRule type="expression" dxfId="1922" priority="2022">
      <formula>IF(AND(AL1038&lt;0, RIGHT(TEXT(AL1038,"0.#"),1)="."),TRUE,FALSE)</formula>
    </cfRule>
  </conditionalFormatting>
  <conditionalFormatting sqref="Y1038:Y1065">
    <cfRule type="expression" dxfId="1921" priority="2017">
      <formula>IF(RIGHT(TEXT(Y1038,"0.#"),1)=".",FALSE,TRUE)</formula>
    </cfRule>
    <cfRule type="expression" dxfId="1920" priority="2018">
      <formula>IF(RIGHT(TEXT(Y1038,"0.#"),1)=".",TRUE,FALSE)</formula>
    </cfRule>
  </conditionalFormatting>
  <conditionalFormatting sqref="AL1036:AO1037">
    <cfRule type="expression" dxfId="1919" priority="2013">
      <formula>IF(AND(AL1036&gt;=0, RIGHT(TEXT(AL1036,"0.#"),1)&lt;&gt;"."),TRUE,FALSE)</formula>
    </cfRule>
    <cfRule type="expression" dxfId="1918" priority="2014">
      <formula>IF(AND(AL1036&gt;=0, RIGHT(TEXT(AL1036,"0.#"),1)="."),TRUE,FALSE)</formula>
    </cfRule>
    <cfRule type="expression" dxfId="1917" priority="2015">
      <formula>IF(AND(AL1036&lt;0, RIGHT(TEXT(AL1036,"0.#"),1)&lt;&gt;"."),TRUE,FALSE)</formula>
    </cfRule>
    <cfRule type="expression" dxfId="1916" priority="2016">
      <formula>IF(AND(AL1036&lt;0, RIGHT(TEXT(AL1036,"0.#"),1)="."),TRUE,FALSE)</formula>
    </cfRule>
  </conditionalFormatting>
  <conditionalFormatting sqref="Y1036:Y1037">
    <cfRule type="expression" dxfId="1915" priority="2011">
      <formula>IF(RIGHT(TEXT(Y1036,"0.#"),1)=".",FALSE,TRUE)</formula>
    </cfRule>
    <cfRule type="expression" dxfId="1914" priority="2012">
      <formula>IF(RIGHT(TEXT(Y1036,"0.#"),1)=".",TRUE,FALSE)</formula>
    </cfRule>
  </conditionalFormatting>
  <conditionalFormatting sqref="AL1071:AO1098">
    <cfRule type="expression" dxfId="1913" priority="2007">
      <formula>IF(AND(AL1071&gt;=0, RIGHT(TEXT(AL1071,"0.#"),1)&lt;&gt;"."),TRUE,FALSE)</formula>
    </cfRule>
    <cfRule type="expression" dxfId="1912" priority="2008">
      <formula>IF(AND(AL1071&gt;=0, RIGHT(TEXT(AL1071,"0.#"),1)="."),TRUE,FALSE)</formula>
    </cfRule>
    <cfRule type="expression" dxfId="1911" priority="2009">
      <formula>IF(AND(AL1071&lt;0, RIGHT(TEXT(AL1071,"0.#"),1)&lt;&gt;"."),TRUE,FALSE)</formula>
    </cfRule>
    <cfRule type="expression" dxfId="1910" priority="2010">
      <formula>IF(AND(AL1071&lt;0, RIGHT(TEXT(AL1071,"0.#"),1)="."),TRUE,FALSE)</formula>
    </cfRule>
  </conditionalFormatting>
  <conditionalFormatting sqref="Y1071:Y1098">
    <cfRule type="expression" dxfId="1909" priority="2005">
      <formula>IF(RIGHT(TEXT(Y1071,"0.#"),1)=".",FALSE,TRUE)</formula>
    </cfRule>
    <cfRule type="expression" dxfId="1908" priority="2006">
      <formula>IF(RIGHT(TEXT(Y1071,"0.#"),1)=".",TRUE,FALSE)</formula>
    </cfRule>
  </conditionalFormatting>
  <conditionalFormatting sqref="AL1069:AO1070">
    <cfRule type="expression" dxfId="1907" priority="2001">
      <formula>IF(AND(AL1069&gt;=0, RIGHT(TEXT(AL1069,"0.#"),1)&lt;&gt;"."),TRUE,FALSE)</formula>
    </cfRule>
    <cfRule type="expression" dxfId="1906" priority="2002">
      <formula>IF(AND(AL1069&gt;=0, RIGHT(TEXT(AL1069,"0.#"),1)="."),TRUE,FALSE)</formula>
    </cfRule>
    <cfRule type="expression" dxfId="1905" priority="2003">
      <formula>IF(AND(AL1069&lt;0, RIGHT(TEXT(AL1069,"0.#"),1)&lt;&gt;"."),TRUE,FALSE)</formula>
    </cfRule>
    <cfRule type="expression" dxfId="1904" priority="2004">
      <formula>IF(AND(AL1069&lt;0, RIGHT(TEXT(AL1069,"0.#"),1)="."),TRUE,FALSE)</formula>
    </cfRule>
  </conditionalFormatting>
  <conditionalFormatting sqref="Y1069:Y1070">
    <cfRule type="expression" dxfId="1903" priority="1999">
      <formula>IF(RIGHT(TEXT(Y1069,"0.#"),1)=".",FALSE,TRUE)</formula>
    </cfRule>
    <cfRule type="expression" dxfId="1902" priority="2000">
      <formula>IF(RIGHT(TEXT(Y1069,"0.#"),1)=".",TRUE,FALSE)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2" manualBreakCount="2">
    <brk id="129"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565</v>
      </c>
      <c r="M2" s="13" t="str">
        <f>IF(L2="","",K2)</f>
        <v>社会保障</v>
      </c>
      <c r="N2" s="13" t="str">
        <f>IF(M2="","",IF(N1&lt;&gt;"",CONCATENATE(N1,"、",M2),M2))</f>
        <v>社会保障</v>
      </c>
      <c r="O2" s="13"/>
      <c r="P2" s="12" t="s">
        <v>74</v>
      </c>
      <c r="Q2" s="17" t="s">
        <v>565</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565</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
      </c>
      <c r="K10" s="14" t="s">
        <v>334</v>
      </c>
      <c r="L10" s="15"/>
      <c r="M10" s="13" t="str">
        <f t="shared" si="2"/>
        <v/>
      </c>
      <c r="N10" s="13" t="str">
        <f t="shared" si="6"/>
        <v>社会保障</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t="s">
        <v>565</v>
      </c>
      <c r="H14" s="13" t="str">
        <f t="shared" si="1"/>
        <v>労働保険特別会計雇用勘定</v>
      </c>
      <c r="I14" s="13" t="str">
        <f t="shared" si="5"/>
        <v>労働保険特別会計雇用勘定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労働保険特別会計雇用勘定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352</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0"/>
      <c r="Z2" s="832"/>
      <c r="AA2" s="833"/>
      <c r="AB2" s="1034" t="s">
        <v>11</v>
      </c>
      <c r="AC2" s="1035"/>
      <c r="AD2" s="1036"/>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1"/>
      <c r="Z3" s="1032"/>
      <c r="AA3" s="1033"/>
      <c r="AB3" s="1037"/>
      <c r="AC3" s="1038"/>
      <c r="AD3" s="1039"/>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7"/>
      <c r="I4" s="1007"/>
      <c r="J4" s="1007"/>
      <c r="K4" s="1007"/>
      <c r="L4" s="1007"/>
      <c r="M4" s="1007"/>
      <c r="N4" s="1007"/>
      <c r="O4" s="1008"/>
      <c r="P4" s="104"/>
      <c r="Q4" s="1015"/>
      <c r="R4" s="1015"/>
      <c r="S4" s="1015"/>
      <c r="T4" s="1015"/>
      <c r="U4" s="1015"/>
      <c r="V4" s="1015"/>
      <c r="W4" s="1015"/>
      <c r="X4" s="1016"/>
      <c r="Y4" s="1025" t="s">
        <v>12</v>
      </c>
      <c r="Z4" s="1026"/>
      <c r="AA4" s="1027"/>
      <c r="AB4" s="464"/>
      <c r="AC4" s="1029"/>
      <c r="AD4" s="1029"/>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8" t="s">
        <v>54</v>
      </c>
      <c r="Z5" s="1022"/>
      <c r="AA5" s="1023"/>
      <c r="AB5" s="526"/>
      <c r="AC5" s="1028"/>
      <c r="AD5" s="1028"/>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182</v>
      </c>
      <c r="AC6" s="1024"/>
      <c r="AD6" s="1024"/>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352</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0"/>
      <c r="Z9" s="832"/>
      <c r="AA9" s="833"/>
      <c r="AB9" s="1034" t="s">
        <v>11</v>
      </c>
      <c r="AC9" s="1035"/>
      <c r="AD9" s="1036"/>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1"/>
      <c r="Z10" s="1032"/>
      <c r="AA10" s="1033"/>
      <c r="AB10" s="1037"/>
      <c r="AC10" s="1038"/>
      <c r="AD10" s="1039"/>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7"/>
      <c r="I11" s="1007"/>
      <c r="J11" s="1007"/>
      <c r="K11" s="1007"/>
      <c r="L11" s="1007"/>
      <c r="M11" s="1007"/>
      <c r="N11" s="1007"/>
      <c r="O11" s="1008"/>
      <c r="P11" s="104"/>
      <c r="Q11" s="1015"/>
      <c r="R11" s="1015"/>
      <c r="S11" s="1015"/>
      <c r="T11" s="1015"/>
      <c r="U11" s="1015"/>
      <c r="V11" s="1015"/>
      <c r="W11" s="1015"/>
      <c r="X11" s="1016"/>
      <c r="Y11" s="1025" t="s">
        <v>12</v>
      </c>
      <c r="Z11" s="1026"/>
      <c r="AA11" s="1027"/>
      <c r="AB11" s="464"/>
      <c r="AC11" s="1029"/>
      <c r="AD11" s="1029"/>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8" t="s">
        <v>54</v>
      </c>
      <c r="Z12" s="1022"/>
      <c r="AA12" s="1023"/>
      <c r="AB12" s="526"/>
      <c r="AC12" s="1028"/>
      <c r="AD12" s="1028"/>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182</v>
      </c>
      <c r="AC13" s="1024"/>
      <c r="AD13" s="1024"/>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352</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0"/>
      <c r="Z16" s="832"/>
      <c r="AA16" s="833"/>
      <c r="AB16" s="1034" t="s">
        <v>11</v>
      </c>
      <c r="AC16" s="1035"/>
      <c r="AD16" s="1036"/>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1"/>
      <c r="Z17" s="1032"/>
      <c r="AA17" s="1033"/>
      <c r="AB17" s="1037"/>
      <c r="AC17" s="1038"/>
      <c r="AD17" s="1039"/>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7"/>
      <c r="I18" s="1007"/>
      <c r="J18" s="1007"/>
      <c r="K18" s="1007"/>
      <c r="L18" s="1007"/>
      <c r="M18" s="1007"/>
      <c r="N18" s="1007"/>
      <c r="O18" s="1008"/>
      <c r="P18" s="104"/>
      <c r="Q18" s="1015"/>
      <c r="R18" s="1015"/>
      <c r="S18" s="1015"/>
      <c r="T18" s="1015"/>
      <c r="U18" s="1015"/>
      <c r="V18" s="1015"/>
      <c r="W18" s="1015"/>
      <c r="X18" s="1016"/>
      <c r="Y18" s="1025" t="s">
        <v>12</v>
      </c>
      <c r="Z18" s="1026"/>
      <c r="AA18" s="1027"/>
      <c r="AB18" s="464"/>
      <c r="AC18" s="1029"/>
      <c r="AD18" s="1029"/>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8" t="s">
        <v>54</v>
      </c>
      <c r="Z19" s="1022"/>
      <c r="AA19" s="1023"/>
      <c r="AB19" s="526"/>
      <c r="AC19" s="1028"/>
      <c r="AD19" s="1028"/>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182</v>
      </c>
      <c r="AC20" s="1024"/>
      <c r="AD20" s="1024"/>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352</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0"/>
      <c r="Z23" s="832"/>
      <c r="AA23" s="833"/>
      <c r="AB23" s="1034" t="s">
        <v>11</v>
      </c>
      <c r="AC23" s="1035"/>
      <c r="AD23" s="1036"/>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1"/>
      <c r="Z24" s="1032"/>
      <c r="AA24" s="1033"/>
      <c r="AB24" s="1037"/>
      <c r="AC24" s="1038"/>
      <c r="AD24" s="1039"/>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7"/>
      <c r="I25" s="1007"/>
      <c r="J25" s="1007"/>
      <c r="K25" s="1007"/>
      <c r="L25" s="1007"/>
      <c r="M25" s="1007"/>
      <c r="N25" s="1007"/>
      <c r="O25" s="1008"/>
      <c r="P25" s="104"/>
      <c r="Q25" s="1015"/>
      <c r="R25" s="1015"/>
      <c r="S25" s="1015"/>
      <c r="T25" s="1015"/>
      <c r="U25" s="1015"/>
      <c r="V25" s="1015"/>
      <c r="W25" s="1015"/>
      <c r="X25" s="1016"/>
      <c r="Y25" s="1025" t="s">
        <v>12</v>
      </c>
      <c r="Z25" s="1026"/>
      <c r="AA25" s="1027"/>
      <c r="AB25" s="464"/>
      <c r="AC25" s="1029"/>
      <c r="AD25" s="1029"/>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8" t="s">
        <v>54</v>
      </c>
      <c r="Z26" s="1022"/>
      <c r="AA26" s="1023"/>
      <c r="AB26" s="526"/>
      <c r="AC26" s="1028"/>
      <c r="AD26" s="1028"/>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182</v>
      </c>
      <c r="AC27" s="1024"/>
      <c r="AD27" s="1024"/>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352</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0"/>
      <c r="Z30" s="832"/>
      <c r="AA30" s="833"/>
      <c r="AB30" s="1034" t="s">
        <v>11</v>
      </c>
      <c r="AC30" s="1035"/>
      <c r="AD30" s="1036"/>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1"/>
      <c r="Z31" s="1032"/>
      <c r="AA31" s="1033"/>
      <c r="AB31" s="1037"/>
      <c r="AC31" s="1038"/>
      <c r="AD31" s="1039"/>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7"/>
      <c r="I32" s="1007"/>
      <c r="J32" s="1007"/>
      <c r="K32" s="1007"/>
      <c r="L32" s="1007"/>
      <c r="M32" s="1007"/>
      <c r="N32" s="1007"/>
      <c r="O32" s="1008"/>
      <c r="P32" s="104"/>
      <c r="Q32" s="1015"/>
      <c r="R32" s="1015"/>
      <c r="S32" s="1015"/>
      <c r="T32" s="1015"/>
      <c r="U32" s="1015"/>
      <c r="V32" s="1015"/>
      <c r="W32" s="1015"/>
      <c r="X32" s="1016"/>
      <c r="Y32" s="1025" t="s">
        <v>12</v>
      </c>
      <c r="Z32" s="1026"/>
      <c r="AA32" s="1027"/>
      <c r="AB32" s="464"/>
      <c r="AC32" s="1029"/>
      <c r="AD32" s="1029"/>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8" t="s">
        <v>54</v>
      </c>
      <c r="Z33" s="1022"/>
      <c r="AA33" s="1023"/>
      <c r="AB33" s="526"/>
      <c r="AC33" s="1028"/>
      <c r="AD33" s="1028"/>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182</v>
      </c>
      <c r="AC34" s="1024"/>
      <c r="AD34" s="1024"/>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352</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0"/>
      <c r="Z37" s="832"/>
      <c r="AA37" s="833"/>
      <c r="AB37" s="1034" t="s">
        <v>11</v>
      </c>
      <c r="AC37" s="1035"/>
      <c r="AD37" s="1036"/>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1"/>
      <c r="Z38" s="1032"/>
      <c r="AA38" s="1033"/>
      <c r="AB38" s="1037"/>
      <c r="AC38" s="1038"/>
      <c r="AD38" s="1039"/>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7"/>
      <c r="I39" s="1007"/>
      <c r="J39" s="1007"/>
      <c r="K39" s="1007"/>
      <c r="L39" s="1007"/>
      <c r="M39" s="1007"/>
      <c r="N39" s="1007"/>
      <c r="O39" s="1008"/>
      <c r="P39" s="104"/>
      <c r="Q39" s="1015"/>
      <c r="R39" s="1015"/>
      <c r="S39" s="1015"/>
      <c r="T39" s="1015"/>
      <c r="U39" s="1015"/>
      <c r="V39" s="1015"/>
      <c r="W39" s="1015"/>
      <c r="X39" s="1016"/>
      <c r="Y39" s="1025" t="s">
        <v>12</v>
      </c>
      <c r="Z39" s="1026"/>
      <c r="AA39" s="1027"/>
      <c r="AB39" s="464"/>
      <c r="AC39" s="1029"/>
      <c r="AD39" s="102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8" t="s">
        <v>54</v>
      </c>
      <c r="Z40" s="1022"/>
      <c r="AA40" s="1023"/>
      <c r="AB40" s="526"/>
      <c r="AC40" s="1028"/>
      <c r="AD40" s="102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182</v>
      </c>
      <c r="AC41" s="1024"/>
      <c r="AD41" s="102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352</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0"/>
      <c r="Z44" s="832"/>
      <c r="AA44" s="833"/>
      <c r="AB44" s="1034" t="s">
        <v>11</v>
      </c>
      <c r="AC44" s="1035"/>
      <c r="AD44" s="1036"/>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1"/>
      <c r="Z45" s="1032"/>
      <c r="AA45" s="1033"/>
      <c r="AB45" s="1037"/>
      <c r="AC45" s="1038"/>
      <c r="AD45" s="1039"/>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7"/>
      <c r="I46" s="1007"/>
      <c r="J46" s="1007"/>
      <c r="K46" s="1007"/>
      <c r="L46" s="1007"/>
      <c r="M46" s="1007"/>
      <c r="N46" s="1007"/>
      <c r="O46" s="1008"/>
      <c r="P46" s="104"/>
      <c r="Q46" s="1015"/>
      <c r="R46" s="1015"/>
      <c r="S46" s="1015"/>
      <c r="T46" s="1015"/>
      <c r="U46" s="1015"/>
      <c r="V46" s="1015"/>
      <c r="W46" s="1015"/>
      <c r="X46" s="1016"/>
      <c r="Y46" s="1025" t="s">
        <v>12</v>
      </c>
      <c r="Z46" s="1026"/>
      <c r="AA46" s="1027"/>
      <c r="AB46" s="464"/>
      <c r="AC46" s="1029"/>
      <c r="AD46" s="102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8" t="s">
        <v>54</v>
      </c>
      <c r="Z47" s="1022"/>
      <c r="AA47" s="1023"/>
      <c r="AB47" s="526"/>
      <c r="AC47" s="1028"/>
      <c r="AD47" s="102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182</v>
      </c>
      <c r="AC48" s="1024"/>
      <c r="AD48" s="102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352</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0"/>
      <c r="Z51" s="832"/>
      <c r="AA51" s="833"/>
      <c r="AB51" s="242" t="s">
        <v>11</v>
      </c>
      <c r="AC51" s="1035"/>
      <c r="AD51" s="1036"/>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1"/>
      <c r="Z52" s="1032"/>
      <c r="AA52" s="1033"/>
      <c r="AB52" s="1037"/>
      <c r="AC52" s="1038"/>
      <c r="AD52" s="1039"/>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7"/>
      <c r="I53" s="1007"/>
      <c r="J53" s="1007"/>
      <c r="K53" s="1007"/>
      <c r="L53" s="1007"/>
      <c r="M53" s="1007"/>
      <c r="N53" s="1007"/>
      <c r="O53" s="1008"/>
      <c r="P53" s="104"/>
      <c r="Q53" s="1015"/>
      <c r="R53" s="1015"/>
      <c r="S53" s="1015"/>
      <c r="T53" s="1015"/>
      <c r="U53" s="1015"/>
      <c r="V53" s="1015"/>
      <c r="W53" s="1015"/>
      <c r="X53" s="1016"/>
      <c r="Y53" s="1025" t="s">
        <v>12</v>
      </c>
      <c r="Z53" s="1026"/>
      <c r="AA53" s="1027"/>
      <c r="AB53" s="464"/>
      <c r="AC53" s="1029"/>
      <c r="AD53" s="102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8" t="s">
        <v>54</v>
      </c>
      <c r="Z54" s="1022"/>
      <c r="AA54" s="1023"/>
      <c r="AB54" s="526"/>
      <c r="AC54" s="1028"/>
      <c r="AD54" s="102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182</v>
      </c>
      <c r="AC55" s="1024"/>
      <c r="AD55" s="102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352</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0"/>
      <c r="Z58" s="832"/>
      <c r="AA58" s="833"/>
      <c r="AB58" s="1034" t="s">
        <v>11</v>
      </c>
      <c r="AC58" s="1035"/>
      <c r="AD58" s="1036"/>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1"/>
      <c r="Z59" s="1032"/>
      <c r="AA59" s="1033"/>
      <c r="AB59" s="1037"/>
      <c r="AC59" s="1038"/>
      <c r="AD59" s="1039"/>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7"/>
      <c r="I60" s="1007"/>
      <c r="J60" s="1007"/>
      <c r="K60" s="1007"/>
      <c r="L60" s="1007"/>
      <c r="M60" s="1007"/>
      <c r="N60" s="1007"/>
      <c r="O60" s="1008"/>
      <c r="P60" s="104"/>
      <c r="Q60" s="1015"/>
      <c r="R60" s="1015"/>
      <c r="S60" s="1015"/>
      <c r="T60" s="1015"/>
      <c r="U60" s="1015"/>
      <c r="V60" s="1015"/>
      <c r="W60" s="1015"/>
      <c r="X60" s="1016"/>
      <c r="Y60" s="1025" t="s">
        <v>12</v>
      </c>
      <c r="Z60" s="1026"/>
      <c r="AA60" s="1027"/>
      <c r="AB60" s="464"/>
      <c r="AC60" s="1029"/>
      <c r="AD60" s="102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8" t="s">
        <v>54</v>
      </c>
      <c r="Z61" s="1022"/>
      <c r="AA61" s="1023"/>
      <c r="AB61" s="526"/>
      <c r="AC61" s="1028"/>
      <c r="AD61" s="102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182</v>
      </c>
      <c r="AC62" s="1024"/>
      <c r="AD62" s="102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352</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0"/>
      <c r="Z65" s="832"/>
      <c r="AA65" s="833"/>
      <c r="AB65" s="1034" t="s">
        <v>11</v>
      </c>
      <c r="AC65" s="1035"/>
      <c r="AD65" s="1036"/>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1"/>
      <c r="Z66" s="1032"/>
      <c r="AA66" s="1033"/>
      <c r="AB66" s="1037"/>
      <c r="AC66" s="1038"/>
      <c r="AD66" s="1039"/>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7"/>
      <c r="I67" s="1007"/>
      <c r="J67" s="1007"/>
      <c r="K67" s="1007"/>
      <c r="L67" s="1007"/>
      <c r="M67" s="1007"/>
      <c r="N67" s="1007"/>
      <c r="O67" s="1008"/>
      <c r="P67" s="104"/>
      <c r="Q67" s="1015"/>
      <c r="R67" s="1015"/>
      <c r="S67" s="1015"/>
      <c r="T67" s="1015"/>
      <c r="U67" s="1015"/>
      <c r="V67" s="1015"/>
      <c r="W67" s="1015"/>
      <c r="X67" s="1016"/>
      <c r="Y67" s="1025" t="s">
        <v>12</v>
      </c>
      <c r="Z67" s="1026"/>
      <c r="AA67" s="1027"/>
      <c r="AB67" s="464"/>
      <c r="AC67" s="1029"/>
      <c r="AD67" s="1029"/>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8" t="s">
        <v>54</v>
      </c>
      <c r="Z68" s="1022"/>
      <c r="AA68" s="1023"/>
      <c r="AB68" s="526"/>
      <c r="AC68" s="1028"/>
      <c r="AD68" s="1028"/>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8" t="s">
        <v>13</v>
      </c>
      <c r="Z69" s="1022"/>
      <c r="AA69" s="1023"/>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598" t="s">
        <v>370</v>
      </c>
      <c r="H2" s="599"/>
      <c r="I2" s="599"/>
      <c r="J2" s="599"/>
      <c r="K2" s="599"/>
      <c r="L2" s="599"/>
      <c r="M2" s="599"/>
      <c r="N2" s="599"/>
      <c r="O2" s="599"/>
      <c r="P2" s="599"/>
      <c r="Q2" s="599"/>
      <c r="R2" s="599"/>
      <c r="S2" s="599"/>
      <c r="T2" s="599"/>
      <c r="U2" s="599"/>
      <c r="V2" s="599"/>
      <c r="W2" s="599"/>
      <c r="X2" s="599"/>
      <c r="Y2" s="599"/>
      <c r="Z2" s="599"/>
      <c r="AA2" s="599"/>
      <c r="AB2" s="600"/>
      <c r="AC2" s="598" t="s">
        <v>372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customHeight="1" thickBot="1" x14ac:dyDescent="0.2"/>
    <row r="55" spans="1:50" ht="30" customHeight="1" x14ac:dyDescent="0.15">
      <c r="A55" s="1058" t="s">
        <v>28</v>
      </c>
      <c r="B55" s="1059"/>
      <c r="C55" s="1059"/>
      <c r="D55" s="1059"/>
      <c r="E55" s="1059"/>
      <c r="F55" s="1060"/>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customHeight="1" thickBot="1" x14ac:dyDescent="0.2"/>
    <row r="108" spans="1:50" ht="30" customHeight="1" x14ac:dyDescent="0.15">
      <c r="A108" s="1058" t="s">
        <v>28</v>
      </c>
      <c r="B108" s="1059"/>
      <c r="C108" s="1059"/>
      <c r="D108" s="1059"/>
      <c r="E108" s="1059"/>
      <c r="F108" s="1060"/>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58" t="s">
        <v>28</v>
      </c>
      <c r="B161" s="1059"/>
      <c r="C161" s="1059"/>
      <c r="D161" s="1059"/>
      <c r="E161" s="1059"/>
      <c r="F161" s="1060"/>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2020-06-25T08:17:04Z</cp:lastPrinted>
  <dcterms:created xsi:type="dcterms:W3CDTF">2012-03-13T00:50:25Z</dcterms:created>
  <dcterms:modified xsi:type="dcterms:W3CDTF">2020-10-02T16:42:52Z</dcterms:modified>
</cp:coreProperties>
</file>