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TFT\Desktop\行政事業レビュー\"/>
    </mc:Choice>
  </mc:AlternateContent>
  <bookViews>
    <workbookView xWindow="0" yWindow="0" windowWidth="1881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116" i="3" l="1"/>
  <c r="AI116" i="3" l="1"/>
  <c r="AQ116" i="3" l="1"/>
  <c r="AE116" i="3"/>
  <c r="AM34" i="3" l="1"/>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<sst xmlns="http://schemas.openxmlformats.org/spreadsheetml/2006/main" count="2890" uniqueCount="668">
  <si>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</si>
  <si>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</si>
  <si>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</si>
  <si>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</si>
  <si>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</si>
  <si>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</si>
  <si>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</si>
  <si>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</si>
  <si>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</si>
  <si>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</si>
  <si>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</si>
  <si>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</si>
  <si>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</si>
  <si>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</si>
  <si>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</si>
  <si>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</si>
  <si>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</si>
  <si>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</si>
  <si>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</si>
  <si>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</si>
  <si>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</si>
  <si>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</si>
  <si>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</si>
  <si>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</si>
  <si>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</si>
  <si>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</si>
  <si>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</si>
  <si>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</si>
  <si>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</si>
  <si>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</si>
  <si>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</si>
  <si>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</si>
  <si>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</si>
  <si>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</si>
  <si>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</si>
  <si>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</si>
  <si>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</si>
  <si>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</si>
  <si>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</si>
  <si>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</si>
  <si>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</si>
  <si>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</si>
  <si>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</si>
  <si>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</si>
  <si>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</si>
  <si>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</si>
  <si>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</si>
  <si>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</si>
  <si>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</si>
  <si>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</si>
  <si>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</si>
  <si>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</si>
  <si>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</si>
  <si>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</si>
  <si>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</si>
  <si>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</si>
  <si>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</si>
  <si>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</si>
  <si>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</si>
  <si>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</si>
  <si>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</si>
  <si>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</si>
  <si>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</si>
  <si>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</si>
  <si>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</si>
  <si>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</si>
  <si>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</si>
  <si>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</si>
  <si>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</si>
  <si>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</si>
  <si>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</si>
  <si>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</si>
  <si>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</si>
  <si>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</si>
  <si>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</si>
  <si>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</si>
  <si>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</si>
  <si>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</si>
  <si>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</si>
  <si>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</si>
  <si>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</si>
  <si>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</si>
  <si>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</si>
  <si>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</si>
  <si>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</si>
  <si>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</si>
  <si>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</si>
  <si>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</si>
  <si>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</si>
  <si>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</si>
  <si>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</si>
  <si>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</si>
  <si>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</si>
  <si>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</si>
  <si>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</si>
  <si>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</si>
  <si>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</si>
  <si>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</si>
  <si>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</si>
  <si>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</si>
  <si>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</si>
  <si>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</si>
  <si>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</si>
  <si>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</si>
  <si>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</si>
  <si>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</si>
  <si>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</si>
  <si>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</si>
  <si>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</si>
  <si>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</si>
  <si>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</si>
  <si>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</si>
  <si>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</si>
  <si>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</si>
  <si>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</si>
  <si>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</si>
  <si>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</si>
  <si>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</si>
  <si>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</si>
  <si>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</si>
  <si>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</si>
  <si>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</si>
  <si>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</si>
  <si>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</si>
  <si>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</si>
  <si>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</si>
  <si>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</si>
  <si>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</si>
  <si>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</si>
  <si>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</si>
  <si>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</si>
  <si>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</si>
  <si>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</si>
  <si>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</si>
  <si>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</si>
  <si>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</si>
  <si>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</si>
  <si>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</si>
  <si>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</si>
  <si>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</si>
  <si>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</si>
  <si>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</si>
  <si>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</si>
  <si>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</si>
  <si>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</si>
  <si>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</si>
  <si>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</si>
  <si>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</si>
  <si>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</si>
  <si>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</si>
  <si>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</si>
  <si>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</si>
  <si>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</si>
  <si>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</si>
  <si>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</si>
  <si>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</si>
  <si>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</si>
  <si>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</si>
  <si>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</si>
  <si>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</si>
  <si>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</si>
  <si>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</si>
  <si>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</si>
  <si>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</si>
  <si>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</si>
  <si>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</si>
  <si>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</si>
  <si>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</si>
  <si>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</si>
  <si>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</si>
  <si>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</si>
  <si>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</si>
  <si>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</si>
  <si>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</si>
  <si>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</si>
  <si>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</si>
  <si>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</si>
  <si>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</si>
  <si>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</si>
  <si>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</si>
  <si>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</si>
  <si>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</si>
  <si>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</si>
  <si>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</si>
  <si>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</si>
  <si>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</si>
  <si>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</si>
  <si>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</si>
  <si>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</si>
  <si>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</si>
  <si>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</si>
  <si>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</si>
  <si>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</si>
  <si>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</si>
  <si>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</si>
  <si>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</si>
  <si>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</si>
  <si>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</si>
  <si>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</si>
  <si>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</si>
  <si>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</si>
  <si>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</si>
  <si>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</si>
  <si>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</si>
  <si>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</si>
  <si>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</si>
  <si>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</si>
  <si>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</si>
  <si>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</si>
  <si>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</si>
  <si>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</si>
  <si>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</si>
  <si>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</si>
  <si>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</si>
  <si>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</si>
  <si>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</si>
  <si>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</si>
  <si>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</si>
  <si>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</si>
  <si>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</si>
  <si>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</si>
  <si>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</si>
  <si>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</si>
  <si>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</si>
  <si>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</si>
  <si>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</si>
  <si>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</si>
  <si>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</si>
  <si>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</si>
  <si>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</si>
  <si>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</si>
  <si>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</si>
  <si>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</si>
  <si>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</si>
  <si>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</si>
  <si>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</si>
  <si>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</si>
  <si>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</si>
  <si>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</si>
  <si>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</si>
  <si>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</si>
  <si>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</si>
  <si>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</si>
  <si>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</si>
  <si>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</si>
  <si>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</si>
  <si>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</si>
  <si>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</si>
  <si>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</si>
  <si>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</si>
  <si>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</si>
  <si>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</si>
  <si>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</si>
  <si>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</si>
  <si>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</si>
  <si>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</si>
  <si>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</si>
  <si>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</si>
  <si>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</si>
  <si>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</si>
  <si>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</si>
  <si>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</si>
  <si>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</si>
  <si>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</si>
  <si>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</si>
  <si>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</si>
  <si>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</si>
  <si>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</si>
  <si>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</si>
  <si>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</si>
  <si>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</si>
  <si>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</si>
  <si>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</si>
  <si>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</si>
  <si>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</si>
  <si>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</si>
  <si>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</si>
  <si>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</si>
  <si>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</si>
  <si>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</si>
  <si>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</si>
  <si>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</si>
  <si>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</si>
  <si>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</si>
  <si>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</si>
  <si>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</si>
  <si>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</si>
  <si>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</si>
  <si>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</si>
  <si>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</si>
  <si>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</si>
  <si>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</si>
  <si>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</si>
  <si>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</si>
  <si>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</si>
  <si>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</si>
  <si>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</si>
  <si>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</si>
  <si>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</si>
  <si>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</si>
  <si>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</si>
  <si>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</si>
  <si>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</si>
  <si>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</si>
  <si>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</si>
  <si>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</si>
  <si>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</si>
  <si>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</si>
  <si>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</si>
  <si>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</si>
  <si>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</si>
  <si>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</si>
  <si>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</si>
  <si>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</si>
  <si>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</si>
  <si>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</si>
  <si>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</si>
  <si>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</si>
  <si>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</si>
  <si>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</si>
  <si>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</si>
  <si>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</si>
  <si>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</si>
  <si>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</si>
  <si>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</si>
  <si>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</si>
  <si>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</si>
  <si>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</si>
  <si>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</si>
  <si>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</si>
  <si>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</si>
  <si>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</si>
  <si>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</si>
  <si>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</si>
  <si>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</si>
  <si>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</si>
  <si>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</si>
  <si>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</si>
  <si>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</si>
  <si>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</si>
  <si>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</si>
  <si>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</si>
  <si>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</si>
  <si>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</si>
  <si>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</si>
  <si>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</si>
  <si>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</si>
  <si>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</si>
  <si>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</si>
  <si>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</si>
  <si>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</si>
  <si>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</si>
  <si>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</si>
  <si>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</si>
  <si>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</si>
  <si>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</si>
  <si>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</si>
  <si>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</si>
  <si>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</si>
  <si>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</si>
  <si>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</si>
  <si>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</si>
  <si>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</si>
  <si>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</si>
  <si>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</si>
  <si>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</si>
  <si>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</si>
  <si>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</si>
  <si>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</si>
  <si>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</si>
  <si>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</si>
  <si>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</si>
  <si>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</si>
  <si>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</si>
  <si>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</si>
  <si>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</si>
  <si>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</si>
  <si>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</si>
  <si>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</si>
  <si>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</si>
  <si>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</si>
  <si>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</si>
  <si>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</si>
  <si>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</si>
  <si>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</si>
  <si>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</si>
  <si>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</si>
  <si>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</si>
  <si>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</si>
  <si>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</si>
  <si>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</si>
  <si>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</si>
  <si>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</si>
  <si>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</si>
  <si>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</si>
  <si>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</si>
  <si>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</si>
  <si>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</si>
  <si>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</si>
  <si>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</si>
  <si>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</si>
  <si>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</si>
  <si>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</si>
  <si>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</si>
  <si>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</si>
  <si>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</si>
  <si>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</si>
  <si>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</si>
  <si>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</si>
  <si>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</si>
  <si>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</si>
  <si>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</si>
  <si>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</si>
  <si>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</si>
  <si>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</si>
  <si>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</si>
  <si>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</si>
  <si>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</si>
  <si>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</si>
  <si>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</si>
  <si>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</si>
  <si>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</si>
  <si>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</si>
  <si>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</si>
  <si>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</si>
  <si>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</si>
  <si>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</si>
  <si>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</si>
  <si>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</si>
  <si>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</si>
  <si>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</si>
  <si>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</si>
  <si>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</si>
  <si>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</si>
  <si>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</si>
  <si>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</si>
  <si>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</si>
  <si>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</si>
  <si>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</si>
  <si>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</si>
  <si>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</si>
  <si>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</si>
  <si>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</si>
  <si>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</si>
  <si>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</si>
  <si>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</si>
  <si>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</si>
  <si>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</si>
  <si>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</si>
  <si>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</si>
  <si>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</si>
  <si>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</si>
  <si>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</si>
  <si>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</si>
  <si>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</si>
  <si>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</si>
  <si>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</si>
  <si>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</si>
  <si>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</si>
  <si>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</si>
  <si>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</si>
  <si>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</si>
  <si>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</si>
  <si>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</si>
  <si>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</si>
  <si>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</si>
  <si>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</si>
  <si>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</si>
  <si>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</si>
  <si>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</si>
  <si>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</si>
  <si>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</si>
  <si>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</si>
  <si>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</si>
  <si>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</si>
  <si>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</si>
  <si>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</si>
  <si>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</si>
  <si>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</si>
  <si>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</si>
  <si>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</si>
  <si>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</si>
  <si>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</si>
  <si>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</si>
  <si>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</si>
  <si>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</si>
  <si>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</si>
  <si>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</si>
  <si>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</si>
  <si>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</si>
  <si>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</si>
  <si>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</si>
  <si>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</si>
  <si>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</si>
  <si>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</si>
  <si>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</si>
  <si>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</si>
  <si>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</si>
  <si>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</si>
  <si>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</si>
  <si>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</si>
  <si>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</si>
  <si>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</si>
  <si>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</si>
  <si>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</si>
  <si>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</si>
  <si>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</si>
  <si>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</si>
  <si>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</si>
  <si>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</si>
  <si>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</si>
  <si>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</si>
  <si>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</si>
  <si>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</si>
  <si>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</si>
  <si>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</si>
  <si>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</si>
  <si>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</si>
  <si>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</si>
  <si>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</si>
  <si>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</si>
  <si>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</si>
  <si>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</si>
  <si>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</si>
  <si>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</si>
  <si>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</si>
  <si>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</si>
  <si>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</si>
  <si>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</si>
  <si>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</si>
  <si>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</si>
  <si>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</si>
  <si>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</si>
  <si>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</si>
  <si>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</si>
  <si>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</si>
  <si>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</si>
  <si>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</si>
  <si>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</si>
  <si>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</si>
  <si>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</si>
  <si>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</si>
  <si>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</si>
  <si>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</si>
  <si>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</si>
  <si>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</si>
  <si>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</si>
  <si>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</si>
  <si>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</si>
  <si>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</si>
  <si>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</si>
  <si>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</si>
  <si>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</si>
  <si>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</si>
  <si>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</si>
  <si>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</si>
  <si>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</si>
  <si>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</si>
  <si>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</si>
  <si>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</si>
  <si>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</si>
  <si>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</si>
  <si>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</si>
  <si>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</si>
  <si>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雇用環境・均等局</t>
    <phoneticPr fontId="5"/>
  </si>
  <si>
    <t>勤労者生活課</t>
    <phoneticPr fontId="5"/>
  </si>
  <si>
    <t>○</t>
  </si>
  <si>
    <t>独立行政法人勤労者退職金共済機構中期目標・中期計画（第４期）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</si>
  <si>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</si>
  <si>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</si>
  <si>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</si>
  <si>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</si>
  <si>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</si>
  <si>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</si>
  <si>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</si>
  <si>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</si>
  <si>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</si>
  <si>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中小企業退職金共済事業費等補助金</t>
    <phoneticPr fontId="5"/>
  </si>
  <si>
    <t>新規被共済者数
※29年度まで：在籍被共済者数</t>
    <phoneticPr fontId="5"/>
  </si>
  <si>
    <t>人</t>
    <rPh sb="0" eb="1">
      <t>ヒト</t>
    </rPh>
    <phoneticPr fontId="5"/>
  </si>
  <si>
    <t>-</t>
    <phoneticPr fontId="5"/>
  </si>
  <si>
    <t>-</t>
    <phoneticPr fontId="5"/>
  </si>
  <si>
    <t>業務実績等報告書</t>
    <phoneticPr fontId="5"/>
  </si>
  <si>
    <t>訪問件数</t>
    <phoneticPr fontId="5"/>
  </si>
  <si>
    <t>円/人</t>
    <rPh sb="0" eb="1">
      <t>エン</t>
    </rPh>
    <rPh sb="2" eb="3">
      <t>ヒト</t>
    </rPh>
    <phoneticPr fontId="5"/>
  </si>
  <si>
    <t>X/Y</t>
    <phoneticPr fontId="5"/>
  </si>
  <si>
    <t>働き方改革により多様で柔軟な働き方を実現するとともに、勤労者生活の充実を図ること（Ⅳ-３）</t>
    <phoneticPr fontId="5"/>
  </si>
  <si>
    <t>豊かで安定した勤労者生活の実現を図ること（Ⅳ-３-２）</t>
    <phoneticPr fontId="5"/>
  </si>
  <si>
    <t>中小企業退職金共済制度での新規被共済者数</t>
    <phoneticPr fontId="5"/>
  </si>
  <si>
    <t>-</t>
    <phoneticPr fontId="5"/>
  </si>
  <si>
    <t>‐</t>
  </si>
  <si>
    <t>無</t>
  </si>
  <si>
    <t>-</t>
    <phoneticPr fontId="5"/>
  </si>
  <si>
    <t>　中期計画等に基づき、業務運営の効率化に伴う経費削減に努めている。</t>
    <phoneticPr fontId="5"/>
  </si>
  <si>
    <t>　事業実績等をもとに（独）勤労者退職金共済機構で適切に執行されていることを確認している。</t>
    <phoneticPr fontId="5"/>
  </si>
  <si>
    <t>　事業費の使途は、掛金助成及び基幹的業務に関する事務費（人件費、一般管理費を除く）に限定されている。</t>
    <phoneticPr fontId="5"/>
  </si>
  <si>
    <t>-</t>
    <phoneticPr fontId="5"/>
  </si>
  <si>
    <t>-</t>
    <phoneticPr fontId="5"/>
  </si>
  <si>
    <t>　交付先において、一般競争入札の積極的な推進及び退職金未請求対策に係る請求勧奨の外部委託化を進めることでコスト削減を図っている。</t>
    <phoneticPr fontId="5"/>
  </si>
  <si>
    <t>　退職金(賃金）の確保に資するものについては労災勘定で、雇用の安定に資するものについては雇用勘定により支出している。</t>
    <phoneticPr fontId="5"/>
  </si>
  <si>
    <t>464</t>
    <phoneticPr fontId="5"/>
  </si>
  <si>
    <t>A.独立行政法人勤労者退職金共済機構</t>
    <phoneticPr fontId="5"/>
  </si>
  <si>
    <t>助成費</t>
    <rPh sb="0" eb="3">
      <t>ジョセイヒ</t>
    </rPh>
    <phoneticPr fontId="5"/>
  </si>
  <si>
    <t>事業費</t>
    <rPh sb="0" eb="3">
      <t>ジギョウヒ</t>
    </rPh>
    <phoneticPr fontId="5"/>
  </si>
  <si>
    <t>独立行政法人勤労者退職金共済機構</t>
    <phoneticPr fontId="5"/>
  </si>
  <si>
    <t>中小企業退職金共済制度に係る共済契約の締結、掛金収納、退職金の支給等の業務等</t>
    <phoneticPr fontId="5"/>
  </si>
  <si>
    <t>補助金等交付</t>
  </si>
  <si>
    <t>-</t>
    <phoneticPr fontId="5"/>
  </si>
  <si>
    <t>-</t>
    <phoneticPr fontId="5"/>
  </si>
  <si>
    <t>-</t>
    <phoneticPr fontId="5"/>
  </si>
  <si>
    <t>-</t>
    <phoneticPr fontId="5"/>
  </si>
  <si>
    <t>雇用保険法第62条第１項第５号</t>
    <phoneticPr fontId="5"/>
  </si>
  <si>
    <t>中小企業退職金共済等事業に必要な経費（雇用勘定）</t>
    <rPh sb="19" eb="21">
      <t>コヨウ</t>
    </rPh>
    <phoneticPr fontId="5"/>
  </si>
  <si>
    <t>X：基幹的業務に係る事務費補助 （一般の中小企業退職金共済）（労災・雇用）及び特定業種退職金共済）
／ Y：新規被共済者数（※29年度まで：在籍被共済者数）
※掛金助成費についてはコスト計算になじまないため計算式から除いている。　　　　　　　　　　　　</t>
    <phoneticPr fontId="5"/>
  </si>
  <si>
    <t>新たに加入する被共済者を449,020人以上とする。
※29年度まで：在籍被共済者数を前年度以上とする。</t>
    <phoneticPr fontId="5"/>
  </si>
  <si>
    <t>1,414,828千円/442,020人</t>
    <rPh sb="9" eb="10">
      <t>チ</t>
    </rPh>
    <rPh sb="10" eb="11">
      <t>エン</t>
    </rPh>
    <rPh sb="19" eb="20">
      <t>ニン</t>
    </rPh>
    <phoneticPr fontId="5"/>
  </si>
  <si>
    <t>中小企業退職金共済等事業に必要な経費（労災勘定）</t>
    <rPh sb="19" eb="21">
      <t>ロウサイ</t>
    </rPh>
    <phoneticPr fontId="5"/>
  </si>
  <si>
    <t>掛金月額変更掛金助成費</t>
    <phoneticPr fontId="5"/>
  </si>
  <si>
    <t>新規加入掛金助成費</t>
    <phoneticPr fontId="5"/>
  </si>
  <si>
    <t>新規被共済者掛金助成費</t>
    <phoneticPr fontId="5"/>
  </si>
  <si>
    <t>基幹的業務に係る事務的経費</t>
    <phoneticPr fontId="5"/>
  </si>
  <si>
    <t>・中小企業退職金共済掛金助成費及び基幹的業務に係る事務的経費
　中小企業退職金共済制度は、独立行政法人勤労者退職金共済機構において、中小企業及び特定業種（従業員の相当数が複数の事業主間を移動して雇用される業種として厚生労働大臣が指定した業種）を対象として退職金共済事業を運営するものであり、事業主の相互扶助の仕組みと国の援助によって、独力では退職金制度を設けることが困難な中小企業者等に退職金制度を確立しようとするものである。</t>
    <rPh sb="70" eb="71">
      <t>オヨ</t>
    </rPh>
    <rPh sb="72" eb="74">
      <t>トクテイ</t>
    </rPh>
    <rPh sb="74" eb="76">
      <t>ギョウシュ</t>
    </rPh>
    <rPh sb="77" eb="80">
      <t>ジュウギョウイン</t>
    </rPh>
    <rPh sb="81" eb="84">
      <t>ソウトウスウ</t>
    </rPh>
    <rPh sb="85" eb="87">
      <t>フクスウ</t>
    </rPh>
    <rPh sb="88" eb="91">
      <t>ジギョウヌシ</t>
    </rPh>
    <rPh sb="91" eb="92">
      <t>カン</t>
    </rPh>
    <rPh sb="93" eb="95">
      <t>イドウ</t>
    </rPh>
    <rPh sb="97" eb="99">
      <t>コヨウ</t>
    </rPh>
    <rPh sb="102" eb="104">
      <t>ギョウシュ</t>
    </rPh>
    <rPh sb="107" eb="109">
      <t>コウセイ</t>
    </rPh>
    <rPh sb="109" eb="111">
      <t>ロウドウ</t>
    </rPh>
    <rPh sb="111" eb="113">
      <t>ダイジン</t>
    </rPh>
    <rPh sb="114" eb="116">
      <t>シテイ</t>
    </rPh>
    <rPh sb="118" eb="120">
      <t>ギョウシュ</t>
    </rPh>
    <rPh sb="191" eb="192">
      <t>トウ</t>
    </rPh>
    <phoneticPr fontId="5"/>
  </si>
  <si>
    <t>・中小企業退職金共済掛金助成費及び基幹的業務に係る事務的経費
   独立行政法人勤労者退職金共済機構の行う中小企業退職金共済制度の掛金助成及び基幹的業務に係る事務的経費の財源に充てるため、同機構に対し補助金の交付を行う。</t>
    <phoneticPr fontId="5"/>
  </si>
  <si>
    <t>1,563,777千円/
488,500人</t>
    <phoneticPr fontId="5"/>
  </si>
  <si>
    <t>　中小企業退職金共済制度は、国の中小企業施策の一環として実施されている退職金制度であり、中小零細企業及び特定業種においては個々の企業が独力で退職金制度を設けることが困難であることから、労働者の福祉の増進を図り、豊かで安定した勤労者生活の実現を図る手段として優先度の高い事業となっている。</t>
    <rPh sb="50" eb="51">
      <t>オヨ</t>
    </rPh>
    <rPh sb="52" eb="54">
      <t>トクテイ</t>
    </rPh>
    <rPh sb="54" eb="56">
      <t>ギョウシュ</t>
    </rPh>
    <phoneticPr fontId="5"/>
  </si>
  <si>
    <t>　退職金は、事業主負担でまかなわれるべきものであることから、事業主負担で運営されている雇用勘定から補助を行うことは妥当である。</t>
    <rPh sb="43" eb="45">
      <t>コヨウ</t>
    </rPh>
    <phoneticPr fontId="5"/>
  </si>
  <si>
    <t>　中小企業退職金共済制度は、（独）勤労者退職金共済機構でのみ実施できるものであり、成果実績及び活動実績を踏まえて実効性が高い手段となっている。</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</si>
  <si>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</si>
  <si>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　中小企業退職金共済制度は、国の中小企業施策の一環として実施されている退職金制度である。中小零細企業及び特定業種においては個々の企業が独力で退職金制度を設けることが困難であるので、中小企業者等の相互扶助の精神に基づく退職金共済制度を確立する必要がある（現に、令和元年度末で、約570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rPh sb="50" eb="51">
      <t>オヨ</t>
    </rPh>
    <rPh sb="52" eb="54">
      <t>トクテイ</t>
    </rPh>
    <rPh sb="54" eb="56">
      <t>ギョウシュ</t>
    </rPh>
    <rPh sb="95" eb="96">
      <t>トウ</t>
    </rPh>
    <rPh sb="129" eb="131">
      <t>レイワ</t>
    </rPh>
    <rPh sb="131" eb="132">
      <t>ガン</t>
    </rPh>
    <phoneticPr fontId="5"/>
  </si>
  <si>
    <t>　短期的な景気変動による中小企業及び特定業種における雇用者数の増減と共済者数の増減は、必ずしも時期的に連動するものではないため、被共済者数を増加させることを成果目標として設定することが適切であり、成果実績も概ねこれに見合ったものとなっている。（目標に対する成果実績111%）</t>
    <rPh sb="16" eb="17">
      <t>オヨ</t>
    </rPh>
    <rPh sb="18" eb="20">
      <t>トクテイ</t>
    </rPh>
    <rPh sb="20" eb="22">
      <t>ギョウシュ</t>
    </rPh>
    <phoneticPr fontId="5"/>
  </si>
  <si>
    <t>1,450,257千円/
498,441人</t>
    <rPh sb="9" eb="11">
      <t>センエン</t>
    </rPh>
    <rPh sb="20" eb="21">
      <t>ニン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</si>
  <si>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</si>
  <si>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</si>
  <si>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</si>
  <si>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</si>
  <si>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</si>
  <si>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</si>
  <si>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</si>
  <si>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</si>
  <si>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</si>
  <si>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</si>
  <si>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</si>
  <si>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</si>
  <si>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</si>
  <si>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</si>
  <si>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</si>
  <si>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</si>
  <si>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</si>
  <si>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中小企業退職金共済制度は、中小企業等を対象として退職金共済事業を運営するものであり、事業主の相互扶助の仕組みと国の援助によって、独力では退職金制度を設けることが困難な中小企業者等に退職金制度を確立しようとするものである。この交付等を行うことで、中小企業退職金共済事業で、より効果的な加入促進と適切な制度運営を行うことができる。また、中小企業退職金共済制度の在籍被共済者数が増加し、一層の中小企業等の従業員の福祉の増進と中小企業等の振興を図ることができる。</t>
    <rPh sb="18" eb="19">
      <t>トウ</t>
    </rPh>
    <rPh sb="89" eb="90">
      <t>トウ</t>
    </rPh>
    <rPh sb="198" eb="199">
      <t>トウ</t>
    </rPh>
    <rPh sb="214" eb="215">
      <t>トウ</t>
    </rPh>
    <phoneticPr fontId="5"/>
  </si>
  <si>
    <t>　中期計画に基づき、新たに個別事業所訪問数を増やし、加入促進に努めた結果、未加入企業に対する訪問件数が見込み値を上回ることができた。（見込みに対する活動実績124.7%）</t>
    <phoneticPr fontId="5"/>
  </si>
  <si>
    <t>　本事業は、国費投入の必要性があり、事業の効率性について問題がないことが認められる。成果実績について令和元年度は目標を達成した（達成率111%）。活動実績についても当初見込みを上回った（達成率124.7%）。事業の有効性も認められ事業実施の必要があることから、引き続き適切な予算編成を行う。</t>
    <rPh sb="50" eb="52">
      <t>レイワ</t>
    </rPh>
    <rPh sb="52" eb="53">
      <t>ガン</t>
    </rPh>
    <phoneticPr fontId="5"/>
  </si>
  <si>
    <t>普及推進員等1人当たりの未加入企業に対する訪問件数を平均月15件以上とする。　
※29年度まで：新規被共済者数（一般の中小企業退職金共済及び特定業種退職金共済）について、中期計画に基づき各年度計画にて定められた目標を達成する。</t>
    <phoneticPr fontId="5"/>
  </si>
  <si>
    <t>-</t>
    <phoneticPr fontId="5"/>
  </si>
  <si>
    <t>点検対象外</t>
    <rPh sb="0" eb="5">
      <t>テンケンタイショウガイ</t>
    </rPh>
    <phoneticPr fontId="5"/>
  </si>
  <si>
    <t>点検結果は妥当であり、執行率も良好であることから、引き続き必要な予算額を確保し、適正な執行に努めること。</t>
    <phoneticPr fontId="5"/>
  </si>
  <si>
    <t>-</t>
    <phoneticPr fontId="5"/>
  </si>
  <si>
    <t>新規掛金助成件数の減少が見込まれることによる減。</t>
    <phoneticPr fontId="5"/>
  </si>
  <si>
    <t>-</t>
    <phoneticPr fontId="5"/>
  </si>
  <si>
    <t>勤労者生活課長
鈴木　一光</t>
    <rPh sb="8" eb="10">
      <t>スズキ</t>
    </rPh>
    <rPh sb="11" eb="13">
      <t>カズミツ</t>
    </rPh>
    <phoneticPr fontId="5"/>
  </si>
  <si>
    <t>1,412,099千円/
6,675,797人</t>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</si>
  <si>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rPh sb="86" eb="88">
      <t>アンゼン</t>
    </rPh>
    <phoneticPr fontId="5"/>
  </si>
  <si>
    <t>783</t>
    <phoneticPr fontId="5"/>
  </si>
  <si>
    <t>691</t>
    <phoneticPr fontId="5"/>
  </si>
  <si>
    <t>442</t>
    <phoneticPr fontId="5"/>
  </si>
  <si>
    <t>452</t>
    <phoneticPr fontId="5"/>
  </si>
  <si>
    <t>465</t>
    <phoneticPr fontId="5"/>
  </si>
  <si>
    <t>467</t>
    <phoneticPr fontId="5"/>
  </si>
  <si>
    <t>493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</si>
</sst>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63500</xdr:colOff>
      <xdr:row>741</xdr:row>
      <xdr:rowOff>25400</xdr:rowOff>
    </xdr:from>
    <xdr:to>
      <xdr:col>28</xdr:col>
      <xdr:colOff>131547</xdr:colOff>
      <xdr:row>742</xdr:row>
      <xdr:rowOff>20508</xdr:rowOff>
    </xdr:to>
    <xdr:sp macro="" textlink="">
      <xdr:nvSpPr>
        <xdr:cNvPr id="2" name="正方形/長方形 1"/>
        <xdr:cNvSpPr/>
      </xdr:nvSpPr>
      <xdr:spPr>
        <a:xfrm>
          <a:off x="1892300" y="39192200"/>
          <a:ext cx="3928847" cy="3507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12</xdr:col>
      <xdr:colOff>76200</xdr:colOff>
      <xdr:row>742</xdr:row>
      <xdr:rowOff>165100</xdr:rowOff>
    </xdr:from>
    <xdr:to>
      <xdr:col>40</xdr:col>
      <xdr:colOff>191185</xdr:colOff>
      <xdr:row>750</xdr:row>
      <xdr:rowOff>200371</xdr:rowOff>
    </xdr:to>
    <xdr:grpSp>
      <xdr:nvGrpSpPr>
        <xdr:cNvPr id="4" name="グループ化 63"/>
        <xdr:cNvGrpSpPr>
          <a:grpSpLocks/>
        </xdr:cNvGrpSpPr>
      </xdr:nvGrpSpPr>
      <xdr:grpSpPr bwMode="auto">
        <a:xfrm>
          <a:off x="2496671" y="44999835"/>
          <a:ext cx="5762749" cy="2814330"/>
          <a:chOff x="1474307" y="21181430"/>
          <a:chExt cx="3502976" cy="3010367"/>
        </a:xfrm>
      </xdr:grpSpPr>
      <xdr:sp macro="" textlink="">
        <xdr:nvSpPr>
          <xdr:cNvPr id="5" name="テキスト ボックス 4"/>
          <xdr:cNvSpPr txBox="1"/>
        </xdr:nvSpPr>
        <xdr:spPr bwMode="auto">
          <a:xfrm>
            <a:off x="1474307" y="21181430"/>
            <a:ext cx="3479309" cy="9115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６，５５８百万円</a:t>
            </a:r>
            <a:endParaRPr kumimoji="1" lang="ja-JP" altLang="en-US" sz="1100"/>
          </a:p>
        </xdr:txBody>
      </xdr:sp>
      <xdr:grpSp>
        <xdr:nvGrpSpPr>
          <xdr:cNvPr id="6" name="グループ化 44"/>
          <xdr:cNvGrpSpPr>
            <a:grpSpLocks/>
          </xdr:cNvGrpSpPr>
        </xdr:nvGrpSpPr>
        <xdr:grpSpPr bwMode="auto">
          <a:xfrm>
            <a:off x="1503892" y="22200169"/>
            <a:ext cx="3473391" cy="1991628"/>
            <a:chOff x="1503892" y="22200169"/>
            <a:chExt cx="3473391" cy="1991628"/>
          </a:xfrm>
        </xdr:grpSpPr>
        <xdr:cxnSp macro="">
          <xdr:nvCxnSpPr>
            <xdr:cNvPr id="7"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bwMode="auto">
            <a:xfrm>
              <a:off x="1503892" y="23257829"/>
              <a:ext cx="3473391" cy="5976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６，５５８</a:t>
              </a:r>
              <a:r>
                <a:rPr kumimoji="1" lang="ja-JP" altLang="en-US" sz="1100">
                  <a:solidFill>
                    <a:schemeClr val="tx1"/>
                  </a:solidFill>
                </a:rPr>
                <a:t>百万円</a:t>
              </a:r>
              <a:endParaRPr kumimoji="1" lang="ja-JP" altLang="en-US" sz="1100"/>
            </a:p>
          </xdr:txBody>
        </xdr:sp>
        <xdr:sp macro="" textlink="">
          <xdr:nvSpPr>
            <xdr:cNvPr id="9"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10" name="テキスト ボックス 9"/>
            <xdr:cNvSpPr txBox="1"/>
          </xdr:nvSpPr>
          <xdr:spPr bwMode="auto">
            <a:xfrm>
              <a:off x="1590800" y="22200169"/>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11" name="テキスト ボックス 10"/>
            <xdr:cNvSpPr txBox="1"/>
          </xdr:nvSpPr>
          <xdr:spPr bwMode="auto">
            <a:xfrm>
              <a:off x="1634070" y="23954768"/>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twoCellAnchor>
    <xdr:from>
      <xdr:col>27</xdr:col>
      <xdr:colOff>50800</xdr:colOff>
      <xdr:row>746</xdr:row>
      <xdr:rowOff>25400</xdr:rowOff>
    </xdr:from>
    <xdr:to>
      <xdr:col>37</xdr:col>
      <xdr:colOff>107584</xdr:colOff>
      <xdr:row>746</xdr:row>
      <xdr:rowOff>308296</xdr:rowOff>
    </xdr:to>
    <xdr:sp macro="" textlink="">
      <xdr:nvSpPr>
        <xdr:cNvPr id="12" name="テキスト ボックス 11"/>
        <xdr:cNvSpPr txBox="1"/>
      </xdr:nvSpPr>
      <xdr:spPr bwMode="auto">
        <a:xfrm>
          <a:off x="5537200" y="40970200"/>
          <a:ext cx="2088784" cy="2828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事業管理、受託者への指導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3" zoomScale="85" zoomScaleNormal="75" zoomScaleSheetLayoutView="85" zoomScalePageLayoutView="85" workbookViewId="0">
      <selection activeCell="L740" sqref="L740:M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515</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502</v>
      </c>
      <c r="H5" s="841"/>
      <c r="I5" s="841"/>
      <c r="J5" s="841"/>
      <c r="K5" s="841"/>
      <c r="L5" s="841"/>
      <c r="M5" s="842" t="s">
        <v>66</v>
      </c>
      <c r="N5" s="843"/>
      <c r="O5" s="843"/>
      <c r="P5" s="843"/>
      <c r="Q5" s="843"/>
      <c r="R5" s="844"/>
      <c r="S5" s="845" t="s">
        <v>70</v>
      </c>
      <c r="T5" s="841"/>
      <c r="U5" s="841"/>
      <c r="V5" s="841"/>
      <c r="W5" s="841"/>
      <c r="X5" s="846"/>
      <c r="Y5" s="699" t="s">
        <v>3</v>
      </c>
      <c r="Z5" s="546"/>
      <c r="AA5" s="546"/>
      <c r="AB5" s="546"/>
      <c r="AC5" s="546"/>
      <c r="AD5" s="547"/>
      <c r="AE5" s="700" t="s">
        <v>565</v>
      </c>
      <c r="AF5" s="700"/>
      <c r="AG5" s="700"/>
      <c r="AH5" s="700"/>
      <c r="AI5" s="700"/>
      <c r="AJ5" s="700"/>
      <c r="AK5" s="700"/>
      <c r="AL5" s="700"/>
      <c r="AM5" s="700"/>
      <c r="AN5" s="700"/>
      <c r="AO5" s="700"/>
      <c r="AP5" s="701"/>
      <c r="AQ5" s="702" t="s">
        <v>658</v>
      </c>
      <c r="AR5" s="703"/>
      <c r="AS5" s="703"/>
      <c r="AT5" s="703"/>
      <c r="AU5" s="703"/>
      <c r="AV5" s="703"/>
      <c r="AW5" s="703"/>
      <c r="AX5" s="704"/>
    </row>
    <row r="6" spans="1:50" ht="39" customHeight="1" x14ac:dyDescent="0.15">
      <c r="A6" s="707" t="s">
        <v>4</v>
      </c>
      <c r="B6" s="708"/>
      <c r="C6" s="708"/>
      <c r="D6" s="708"/>
      <c r="E6" s="708"/>
      <c r="F6" s="708"/>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611</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567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621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622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6318</v>
      </c>
      <c r="Q13" s="659"/>
      <c r="R13" s="659"/>
      <c r="S13" s="659"/>
      <c r="T13" s="659"/>
      <c r="U13" s="659"/>
      <c r="V13" s="660"/>
      <c r="W13" s="658">
        <v>6753</v>
      </c>
      <c r="X13" s="659"/>
      <c r="Y13" s="659"/>
      <c r="Z13" s="659"/>
      <c r="AA13" s="659"/>
      <c r="AB13" s="659"/>
      <c r="AC13" s="660"/>
      <c r="AD13" s="658">
        <v>6861</v>
      </c>
      <c r="AE13" s="659"/>
      <c r="AF13" s="659"/>
      <c r="AG13" s="659"/>
      <c r="AH13" s="659"/>
      <c r="AI13" s="659"/>
      <c r="AJ13" s="660"/>
      <c r="AK13" s="658">
        <v>6673</v>
      </c>
      <c r="AL13" s="659"/>
      <c r="AM13" s="659"/>
      <c r="AN13" s="659"/>
      <c r="AO13" s="659"/>
      <c r="AP13" s="659"/>
      <c r="AQ13" s="660"/>
      <c r="AR13" s="920">
        <v>6479</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568</v>
      </c>
      <c r="Q14" s="659"/>
      <c r="R14" s="659"/>
      <c r="S14" s="659"/>
      <c r="T14" s="659"/>
      <c r="U14" s="659"/>
      <c r="V14" s="660"/>
      <c r="W14" s="658" t="s">
        <v>569</v>
      </c>
      <c r="X14" s="659"/>
      <c r="Y14" s="659"/>
      <c r="Z14" s="659"/>
      <c r="AA14" s="659"/>
      <c r="AB14" s="659"/>
      <c r="AC14" s="660"/>
      <c r="AD14" s="658" t="s">
        <v>570</v>
      </c>
      <c r="AE14" s="659"/>
      <c r="AF14" s="659"/>
      <c r="AG14" s="659"/>
      <c r="AH14" s="659"/>
      <c r="AI14" s="659"/>
      <c r="AJ14" s="660"/>
      <c r="AK14" s="658" t="s">
        <v>574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568</v>
      </c>
      <c r="Q15" s="659"/>
      <c r="R15" s="659"/>
      <c r="S15" s="659"/>
      <c r="T15" s="659"/>
      <c r="U15" s="659"/>
      <c r="V15" s="660"/>
      <c r="W15" s="658" t="s">
        <v>568</v>
      </c>
      <c r="X15" s="659"/>
      <c r="Y15" s="659"/>
      <c r="Z15" s="659"/>
      <c r="AA15" s="659"/>
      <c r="AB15" s="659"/>
      <c r="AC15" s="660"/>
      <c r="AD15" s="658" t="s">
        <v>571</v>
      </c>
      <c r="AE15" s="659"/>
      <c r="AF15" s="659"/>
      <c r="AG15" s="659"/>
      <c r="AH15" s="659"/>
      <c r="AI15" s="659"/>
      <c r="AJ15" s="660"/>
      <c r="AK15" s="658" t="s">
        <v>575</v>
      </c>
      <c r="AL15" s="659"/>
      <c r="AM15" s="659"/>
      <c r="AN15" s="659"/>
      <c r="AO15" s="659"/>
      <c r="AP15" s="659"/>
      <c r="AQ15" s="660"/>
      <c r="AR15" s="658" t="s">
        <v>655</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568</v>
      </c>
      <c r="Q16" s="659"/>
      <c r="R16" s="659"/>
      <c r="S16" s="659"/>
      <c r="T16" s="659"/>
      <c r="U16" s="659"/>
      <c r="V16" s="660"/>
      <c r="W16" s="658" t="s">
        <v>568</v>
      </c>
      <c r="X16" s="659"/>
      <c r="Y16" s="659"/>
      <c r="Z16" s="659"/>
      <c r="AA16" s="659"/>
      <c r="AB16" s="659"/>
      <c r="AC16" s="660"/>
      <c r="AD16" s="658" t="s">
        <v>568</v>
      </c>
      <c r="AE16" s="659"/>
      <c r="AF16" s="659"/>
      <c r="AG16" s="659"/>
      <c r="AH16" s="659"/>
      <c r="AI16" s="659"/>
      <c r="AJ16" s="660"/>
      <c r="AK16" s="658" t="s">
        <v>575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568</v>
      </c>
      <c r="Q17" s="659"/>
      <c r="R17" s="659"/>
      <c r="S17" s="659"/>
      <c r="T17" s="659"/>
      <c r="U17" s="659"/>
      <c r="V17" s="660"/>
      <c r="W17" s="658" t="s">
        <v>572</v>
      </c>
      <c r="X17" s="659"/>
      <c r="Y17" s="659"/>
      <c r="Z17" s="659"/>
      <c r="AA17" s="659"/>
      <c r="AB17" s="659"/>
      <c r="AC17" s="660"/>
      <c r="AD17" s="658" t="s">
        <v>573</v>
      </c>
      <c r="AE17" s="659"/>
      <c r="AF17" s="659"/>
      <c r="AG17" s="659"/>
      <c r="AH17" s="659"/>
      <c r="AI17" s="659"/>
      <c r="AJ17" s="660"/>
      <c r="AK17" s="658" t="s">
        <v>576</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6318</v>
      </c>
      <c r="Q18" s="880"/>
      <c r="R18" s="880"/>
      <c r="S18" s="880"/>
      <c r="T18" s="880"/>
      <c r="U18" s="880"/>
      <c r="V18" s="881"/>
      <c r="W18" s="879">
        <f>SUM(W13:AC17)</f>
        <v>6753</v>
      </c>
      <c r="X18" s="880"/>
      <c r="Y18" s="880"/>
      <c r="Z18" s="880"/>
      <c r="AA18" s="880"/>
      <c r="AB18" s="880"/>
      <c r="AC18" s="881"/>
      <c r="AD18" s="879">
        <f>SUM(AD13:AJ17)</f>
        <v>6861</v>
      </c>
      <c r="AE18" s="880"/>
      <c r="AF18" s="880"/>
      <c r="AG18" s="880"/>
      <c r="AH18" s="880"/>
      <c r="AI18" s="880"/>
      <c r="AJ18" s="881"/>
      <c r="AK18" s="879">
        <f>SUM(AK13:AQ17)</f>
        <v>6673</v>
      </c>
      <c r="AL18" s="880"/>
      <c r="AM18" s="880"/>
      <c r="AN18" s="880"/>
      <c r="AO18" s="880"/>
      <c r="AP18" s="880"/>
      <c r="AQ18" s="881"/>
      <c r="AR18" s="879">
        <f>SUM(AR13:AX17)</f>
        <v>6479</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6318</v>
      </c>
      <c r="Q19" s="659"/>
      <c r="R19" s="659"/>
      <c r="S19" s="659"/>
      <c r="T19" s="659"/>
      <c r="U19" s="659"/>
      <c r="V19" s="660"/>
      <c r="W19" s="658">
        <v>6745</v>
      </c>
      <c r="X19" s="659"/>
      <c r="Y19" s="659"/>
      <c r="Z19" s="659"/>
      <c r="AA19" s="659"/>
      <c r="AB19" s="659"/>
      <c r="AC19" s="660"/>
      <c r="AD19" s="658">
        <v>6558</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0.99881534132977934</v>
      </c>
      <c r="X20" s="316"/>
      <c r="Y20" s="316"/>
      <c r="Z20" s="316"/>
      <c r="AA20" s="316"/>
      <c r="AB20" s="316"/>
      <c r="AC20" s="316"/>
      <c r="AD20" s="316">
        <f t="shared" ref="AD20" si="1">IF(AD18=0, "-", SUM(AD19)/AD18)</f>
        <v>0.95583734149540889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0.99881534132977934</v>
      </c>
      <c r="X21" s="316"/>
      <c r="Y21" s="316"/>
      <c r="Z21" s="316"/>
      <c r="AA21" s="316"/>
      <c r="AB21" s="316"/>
      <c r="AC21" s="316"/>
      <c r="AD21" s="316">
        <f t="shared" ref="AD21" si="3">IF(AD19=0, "-", SUM(AD19)/SUM(AD13,AD14))</f>
        <v>0.95583734149540889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434</v>
      </c>
      <c r="B22" s="948"/>
      <c r="C22" s="948"/>
      <c r="D22" s="948"/>
      <c r="E22" s="948"/>
      <c r="F22" s="949"/>
      <c r="G22" s="985"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31.5" customHeight="1" x14ac:dyDescent="0.15">
      <c r="A23" s="950"/>
      <c r="B23" s="951"/>
      <c r="C23" s="951"/>
      <c r="D23" s="951"/>
      <c r="E23" s="951"/>
      <c r="F23" s="952"/>
      <c r="G23" s="986" t="s">
        <v>577</v>
      </c>
      <c r="H23" s="987"/>
      <c r="I23" s="987"/>
      <c r="J23" s="987"/>
      <c r="K23" s="987"/>
      <c r="L23" s="987"/>
      <c r="M23" s="987"/>
      <c r="N23" s="987"/>
      <c r="O23" s="988"/>
      <c r="P23" s="920">
        <v>6673</v>
      </c>
      <c r="Q23" s="921"/>
      <c r="R23" s="921"/>
      <c r="S23" s="921"/>
      <c r="T23" s="921"/>
      <c r="U23" s="921"/>
      <c r="V23" s="937"/>
      <c r="W23" s="920">
        <v>6479</v>
      </c>
      <c r="X23" s="921"/>
      <c r="Y23" s="921"/>
      <c r="Z23" s="921"/>
      <c r="AA23" s="921"/>
      <c r="AB23" s="921"/>
      <c r="AC23" s="937"/>
      <c r="AD23" s="957" t="s">
        <v>656</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6673</v>
      </c>
      <c r="Q29" s="659"/>
      <c r="R29" s="659"/>
      <c r="S29" s="659"/>
      <c r="T29" s="659"/>
      <c r="U29" s="659"/>
      <c r="V29" s="660"/>
      <c r="W29" s="968">
        <f>AR13</f>
        <v>6479</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580</v>
      </c>
      <c r="AR31" s="199"/>
      <c r="AS31" s="132" t="s">
        <v>236</v>
      </c>
      <c r="AT31" s="133"/>
      <c r="AU31" s="198">
        <v>2</v>
      </c>
      <c r="AV31" s="198"/>
      <c r="AW31" s="398" t="s">
        <v>181</v>
      </c>
      <c r="AX31" s="399"/>
    </row>
    <row r="32" spans="1:50" ht="23.25" customHeight="1" x14ac:dyDescent="0.15">
      <c r="A32" s="403"/>
      <c r="B32" s="401"/>
      <c r="C32" s="401"/>
      <c r="D32" s="401"/>
      <c r="E32" s="401"/>
      <c r="F32" s="402"/>
      <c r="G32" s="564" t="s">
        <v>614</v>
      </c>
      <c r="H32" s="565"/>
      <c r="I32" s="565"/>
      <c r="J32" s="565"/>
      <c r="K32" s="565"/>
      <c r="L32" s="565"/>
      <c r="M32" s="565"/>
      <c r="N32" s="565"/>
      <c r="O32" s="566"/>
      <c r="P32" s="104" t="s">
        <v>578</v>
      </c>
      <c r="Q32" s="104"/>
      <c r="R32" s="104"/>
      <c r="S32" s="104"/>
      <c r="T32" s="104"/>
      <c r="U32" s="104"/>
      <c r="V32" s="104"/>
      <c r="W32" s="104"/>
      <c r="X32" s="105"/>
      <c r="Y32" s="474" t="s">
        <v>12</v>
      </c>
      <c r="Z32" s="534"/>
      <c r="AA32" s="535"/>
      <c r="AB32" s="464" t="s">
        <v>579</v>
      </c>
      <c r="AC32" s="464"/>
      <c r="AD32" s="464"/>
      <c r="AE32" s="216">
        <v>6675797</v>
      </c>
      <c r="AF32" s="217"/>
      <c r="AG32" s="217"/>
      <c r="AH32" s="218"/>
      <c r="AI32" s="216">
        <v>488500</v>
      </c>
      <c r="AJ32" s="217"/>
      <c r="AK32" s="217"/>
      <c r="AL32" s="218"/>
      <c r="AM32" s="216">
        <v>498441</v>
      </c>
      <c r="AN32" s="217"/>
      <c r="AO32" s="217"/>
      <c r="AP32" s="217"/>
      <c r="AQ32" s="340" t="s">
        <v>575</v>
      </c>
      <c r="AR32" s="206"/>
      <c r="AS32" s="206"/>
      <c r="AT32" s="341"/>
      <c r="AU32" s="217" t="s">
        <v>575</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579</v>
      </c>
      <c r="AC33" s="526"/>
      <c r="AD33" s="526"/>
      <c r="AE33" s="216">
        <v>6582552</v>
      </c>
      <c r="AF33" s="217"/>
      <c r="AG33" s="217"/>
      <c r="AH33" s="218"/>
      <c r="AI33" s="216">
        <v>457025</v>
      </c>
      <c r="AJ33" s="217"/>
      <c r="AK33" s="217"/>
      <c r="AL33" s="218"/>
      <c r="AM33" s="216">
        <v>449020</v>
      </c>
      <c r="AN33" s="217"/>
      <c r="AO33" s="217"/>
      <c r="AP33" s="217"/>
      <c r="AQ33" s="340" t="s">
        <v>581</v>
      </c>
      <c r="AR33" s="206"/>
      <c r="AS33" s="206"/>
      <c r="AT33" s="341"/>
      <c r="AU33" s="217">
        <v>442020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f>AE32/AE33*100</f>
        <v>101.41654786775706</v>
      </c>
      <c r="AF34" s="217"/>
      <c r="AG34" s="217"/>
      <c r="AH34" s="218"/>
      <c r="AI34" s="216">
        <f t="shared" ref="AI34" si="4">AI32/AI33*100</f>
        <v>106.88693178710136</v>
      </c>
      <c r="AJ34" s="217"/>
      <c r="AK34" s="217"/>
      <c r="AL34" s="218"/>
      <c r="AM34" s="216">
        <f>AM32/AM33*100</f>
        <v>111.00641396819742</v>
      </c>
      <c r="AN34" s="217"/>
      <c r="AO34" s="217"/>
      <c r="AP34" s="218"/>
      <c r="AQ34" s="340" t="s">
        <v>574</v>
      </c>
      <c r="AR34" s="206"/>
      <c r="AS34" s="206"/>
      <c r="AT34" s="341"/>
      <c r="AU34" s="217" t="s">
        <v>574</v>
      </c>
      <c r="AV34" s="217"/>
      <c r="AW34" s="217"/>
      <c r="AX34" s="219"/>
    </row>
    <row r="35" spans="1:50" ht="23.25" customHeight="1" x14ac:dyDescent="0.15">
      <c r="A35" s="224" t="s">
        <v>386</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21"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651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583</v>
      </c>
      <c r="AC101" s="464"/>
      <c r="AD101" s="464"/>
      <c r="AE101" s="216">
        <v>494157</v>
      </c>
      <c r="AF101" s="217"/>
      <c r="AG101" s="217"/>
      <c r="AH101" s="218"/>
      <c r="AI101" s="216">
        <v>18.7</v>
      </c>
      <c r="AJ101" s="217"/>
      <c r="AK101" s="217"/>
      <c r="AL101" s="218"/>
      <c r="AM101" s="216">
        <v>18.7</v>
      </c>
      <c r="AN101" s="217"/>
      <c r="AO101" s="217"/>
      <c r="AP101" s="218"/>
      <c r="AQ101" s="216" t="s">
        <v>574</v>
      </c>
      <c r="AR101" s="217"/>
      <c r="AS101" s="217"/>
      <c r="AT101" s="218"/>
      <c r="AU101" s="216" t="s">
        <v>657</v>
      </c>
      <c r="AV101" s="217"/>
      <c r="AW101" s="217"/>
      <c r="AX101" s="218"/>
    </row>
    <row r="102" spans="1:60" ht="65.099999999999994"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583</v>
      </c>
      <c r="AC102" s="464"/>
      <c r="AD102" s="464"/>
      <c r="AE102" s="421">
        <v>427220</v>
      </c>
      <c r="AF102" s="421"/>
      <c r="AG102" s="421"/>
      <c r="AH102" s="421"/>
      <c r="AI102" s="421">
        <v>15</v>
      </c>
      <c r="AJ102" s="421"/>
      <c r="AK102" s="421"/>
      <c r="AL102" s="421"/>
      <c r="AM102" s="421">
        <v>15</v>
      </c>
      <c r="AN102" s="421"/>
      <c r="AO102" s="421"/>
      <c r="AP102" s="421"/>
      <c r="AQ102" s="271">
        <v>15</v>
      </c>
      <c r="AR102" s="272"/>
      <c r="AS102" s="272"/>
      <c r="AT102" s="317"/>
      <c r="AU102" s="271">
        <v>15</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2" t="s">
        <v>440</v>
      </c>
      <c r="AR115" s="593"/>
      <c r="AS115" s="593"/>
      <c r="AT115" s="593"/>
      <c r="AU115" s="593"/>
      <c r="AV115" s="593"/>
      <c r="AW115" s="593"/>
      <c r="AX115" s="594"/>
    </row>
    <row r="116" spans="1:50" ht="23.25" customHeight="1" x14ac:dyDescent="0.15">
      <c r="A116" s="442"/>
      <c r="B116" s="443"/>
      <c r="C116" s="443"/>
      <c r="D116" s="443"/>
      <c r="E116" s="443"/>
      <c r="F116" s="444"/>
      <c r="G116" s="393" t="s">
        <v>613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584</v>
      </c>
      <c r="AC116" s="466"/>
      <c r="AD116" s="467"/>
      <c r="AE116" s="421">
        <f>ROUND(1412099000/AE32,0)</f>
        <v>212</v>
      </c>
      <c r="AF116" s="421"/>
      <c r="AG116" s="421"/>
      <c r="AH116" s="421"/>
      <c r="AI116" s="421">
        <f>ROUND(1563777000/AI32,0)</f>
        <v>3201</v>
      </c>
      <c r="AJ116" s="421"/>
      <c r="AK116" s="421"/>
      <c r="AL116" s="421"/>
      <c r="AM116" s="421">
        <f>ROUND(1450257000/AM32,0)</f>
        <v>2910</v>
      </c>
      <c r="AN116" s="421"/>
      <c r="AO116" s="421"/>
      <c r="AP116" s="421"/>
      <c r="AQ116" s="216">
        <f>ROUND(1414828000/442020,0)</f>
        <v>3201</v>
      </c>
      <c r="AR116" s="217"/>
      <c r="AS116" s="217"/>
      <c r="AT116" s="217"/>
      <c r="AU116" s="217"/>
      <c r="AV116" s="217"/>
      <c r="AW116" s="217"/>
      <c r="AX116" s="219"/>
    </row>
    <row r="117" spans="1:50" ht="60"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91" t="s">
        <v>659</v>
      </c>
      <c r="AF117" s="554"/>
      <c r="AG117" s="554"/>
      <c r="AH117" s="554"/>
      <c r="AI117" s="591" t="s">
        <v>623</v>
      </c>
      <c r="AJ117" s="554"/>
      <c r="AK117" s="554"/>
      <c r="AL117" s="554"/>
      <c r="AM117" s="591" t="s">
        <v>630</v>
      </c>
      <c r="AN117" s="554"/>
      <c r="AO117" s="554"/>
      <c r="AP117" s="554"/>
      <c r="AQ117" s="554" t="s">
        <v>615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t="s">
        <v>652</v>
      </c>
      <c r="AR149" s="198"/>
      <c r="AS149" s="132" t="s">
        <v>236</v>
      </c>
      <c r="AT149" s="133"/>
      <c r="AU149" s="199">
        <v>2</v>
      </c>
      <c r="AV149" s="199"/>
      <c r="AW149" s="132" t="s">
        <v>181</v>
      </c>
      <c r="AX149" s="194"/>
    </row>
    <row r="150" spans="1:50" ht="21.6" customHeight="1" x14ac:dyDescent="0.15">
      <c r="A150" s="188"/>
      <c r="B150" s="185"/>
      <c r="C150" s="179"/>
      <c r="D150" s="185"/>
      <c r="E150" s="179"/>
      <c r="F150" s="180"/>
      <c r="G150" s="103" t="s">
        <v>588</v>
      </c>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t="s">
        <v>579</v>
      </c>
      <c r="AC150" s="204"/>
      <c r="AD150" s="204"/>
      <c r="AE150" s="205">
        <v>377684</v>
      </c>
      <c r="AF150" s="206"/>
      <c r="AG150" s="206"/>
      <c r="AH150" s="206"/>
      <c r="AI150" s="205">
        <v>488500</v>
      </c>
      <c r="AJ150" s="206"/>
      <c r="AK150" s="206"/>
      <c r="AL150" s="206"/>
      <c r="AM150" s="205">
        <v>498441</v>
      </c>
      <c r="AN150" s="206"/>
      <c r="AO150" s="206"/>
      <c r="AP150" s="206"/>
      <c r="AQ150" s="205" t="s">
        <v>589</v>
      </c>
      <c r="AR150" s="206"/>
      <c r="AS150" s="206"/>
      <c r="AT150" s="206"/>
      <c r="AU150" s="205" t="s">
        <v>575</v>
      </c>
      <c r="AV150" s="206"/>
      <c r="AW150" s="206"/>
      <c r="AX150" s="207"/>
    </row>
    <row r="151" spans="1:50" ht="21.6"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t="s">
        <v>579</v>
      </c>
      <c r="AC151" s="212"/>
      <c r="AD151" s="212"/>
      <c r="AE151" s="205">
        <v>324000</v>
      </c>
      <c r="AF151" s="206"/>
      <c r="AG151" s="206"/>
      <c r="AH151" s="206"/>
      <c r="AI151" s="205">
        <v>457025</v>
      </c>
      <c r="AJ151" s="206"/>
      <c r="AK151" s="206"/>
      <c r="AL151" s="206"/>
      <c r="AM151" s="205">
        <v>449020</v>
      </c>
      <c r="AN151" s="206"/>
      <c r="AO151" s="206"/>
      <c r="AP151" s="206"/>
      <c r="AQ151" s="205" t="s">
        <v>574</v>
      </c>
      <c r="AR151" s="206"/>
      <c r="AS151" s="206"/>
      <c r="AT151" s="206"/>
      <c r="AU151" s="205">
        <v>442020</v>
      </c>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648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2"/>
      <c r="E430" s="173" t="s">
        <v>406</v>
      </c>
      <c r="F430" s="899"/>
      <c r="G430" s="900" t="s">
        <v>255</v>
      </c>
      <c r="H430" s="122"/>
      <c r="I430" s="122"/>
      <c r="J430" s="901" t="s">
        <v>631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644</v>
      </c>
      <c r="AF432" s="199"/>
      <c r="AG432" s="132" t="s">
        <v>236</v>
      </c>
      <c r="AH432" s="133"/>
      <c r="AI432" s="155"/>
      <c r="AJ432" s="155"/>
      <c r="AK432" s="155"/>
      <c r="AL432" s="153"/>
      <c r="AM432" s="155"/>
      <c r="AN432" s="155"/>
      <c r="AO432" s="155"/>
      <c r="AP432" s="153"/>
      <c r="AQ432" s="590" t="s">
        <v>645</v>
      </c>
      <c r="AR432" s="199"/>
      <c r="AS432" s="132" t="s">
        <v>236</v>
      </c>
      <c r="AT432" s="133"/>
      <c r="AU432" s="199" t="s">
        <v>646</v>
      </c>
      <c r="AV432" s="199"/>
      <c r="AW432" s="132" t="s">
        <v>181</v>
      </c>
      <c r="AX432" s="194"/>
    </row>
    <row r="433" spans="1:50" ht="23.25" customHeight="1" x14ac:dyDescent="0.15">
      <c r="A433" s="188"/>
      <c r="B433" s="185"/>
      <c r="C433" s="179"/>
      <c r="D433" s="185"/>
      <c r="E433" s="342"/>
      <c r="F433" s="343"/>
      <c r="G433" s="103" t="s">
        <v>632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634</v>
      </c>
      <c r="AC433" s="212"/>
      <c r="AD433" s="212"/>
      <c r="AE433" s="340" t="s">
        <v>634</v>
      </c>
      <c r="AF433" s="206"/>
      <c r="AG433" s="206"/>
      <c r="AH433" s="206"/>
      <c r="AI433" s="340" t="s">
        <v>634</v>
      </c>
      <c r="AJ433" s="206"/>
      <c r="AK433" s="206"/>
      <c r="AL433" s="206"/>
      <c r="AM433" s="340" t="s">
        <v>634</v>
      </c>
      <c r="AN433" s="206"/>
      <c r="AO433" s="206"/>
      <c r="AP433" s="341"/>
      <c r="AQ433" s="340" t="s">
        <v>634</v>
      </c>
      <c r="AR433" s="206"/>
      <c r="AS433" s="206"/>
      <c r="AT433" s="341"/>
      <c r="AU433" s="206" t="s">
        <v>643</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634</v>
      </c>
      <c r="AC434" s="204"/>
      <c r="AD434" s="204"/>
      <c r="AE434" s="340" t="s">
        <v>641</v>
      </c>
      <c r="AF434" s="206"/>
      <c r="AG434" s="206"/>
      <c r="AH434" s="341"/>
      <c r="AI434" s="340" t="s">
        <v>642</v>
      </c>
      <c r="AJ434" s="206"/>
      <c r="AK434" s="206"/>
      <c r="AL434" s="206"/>
      <c r="AM434" s="340" t="s">
        <v>634</v>
      </c>
      <c r="AN434" s="206"/>
      <c r="AO434" s="206"/>
      <c r="AP434" s="341"/>
      <c r="AQ434" s="340" t="s">
        <v>634</v>
      </c>
      <c r="AR434" s="206"/>
      <c r="AS434" s="206"/>
      <c r="AT434" s="341"/>
      <c r="AU434" s="206" t="s">
        <v>638</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637</v>
      </c>
      <c r="AF435" s="206"/>
      <c r="AG435" s="206"/>
      <c r="AH435" s="341"/>
      <c r="AI435" s="340" t="s">
        <v>634</v>
      </c>
      <c r="AJ435" s="206"/>
      <c r="AK435" s="206"/>
      <c r="AL435" s="206"/>
      <c r="AM435" s="340" t="s">
        <v>634</v>
      </c>
      <c r="AN435" s="206"/>
      <c r="AO435" s="206"/>
      <c r="AP435" s="341"/>
      <c r="AQ435" s="340" t="s">
        <v>641</v>
      </c>
      <c r="AR435" s="206"/>
      <c r="AS435" s="206"/>
      <c r="AT435" s="341"/>
      <c r="AU435" s="206" t="s">
        <v>634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644</v>
      </c>
      <c r="AF457" s="199"/>
      <c r="AG457" s="132" t="s">
        <v>236</v>
      </c>
      <c r="AH457" s="133"/>
      <c r="AI457" s="155"/>
      <c r="AJ457" s="155"/>
      <c r="AK457" s="155"/>
      <c r="AL457" s="153"/>
      <c r="AM457" s="155"/>
      <c r="AN457" s="155"/>
      <c r="AO457" s="155"/>
      <c r="AP457" s="153"/>
      <c r="AQ457" s="590" t="s">
        <v>647</v>
      </c>
      <c r="AR457" s="199"/>
      <c r="AS457" s="132" t="s">
        <v>236</v>
      </c>
      <c r="AT457" s="133"/>
      <c r="AU457" s="199" t="s">
        <v>646</v>
      </c>
      <c r="AV457" s="199"/>
      <c r="AW457" s="132" t="s">
        <v>181</v>
      </c>
      <c r="AX457" s="194"/>
    </row>
    <row r="458" spans="1:50" ht="23.25" customHeight="1" x14ac:dyDescent="0.15">
      <c r="A458" s="188"/>
      <c r="B458" s="185"/>
      <c r="C458" s="179"/>
      <c r="D458" s="185"/>
      <c r="E458" s="342"/>
      <c r="F458" s="343"/>
      <c r="G458" s="103" t="s">
        <v>633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634</v>
      </c>
      <c r="AC458" s="212"/>
      <c r="AD458" s="212"/>
      <c r="AE458" s="340" t="s">
        <v>634</v>
      </c>
      <c r="AF458" s="206"/>
      <c r="AG458" s="206"/>
      <c r="AH458" s="206"/>
      <c r="AI458" s="340" t="s">
        <v>634</v>
      </c>
      <c r="AJ458" s="206"/>
      <c r="AK458" s="206"/>
      <c r="AL458" s="206"/>
      <c r="AM458" s="340" t="s">
        <v>634</v>
      </c>
      <c r="AN458" s="206"/>
      <c r="AO458" s="206"/>
      <c r="AP458" s="341"/>
      <c r="AQ458" s="340" t="s">
        <v>634</v>
      </c>
      <c r="AR458" s="206"/>
      <c r="AS458" s="206"/>
      <c r="AT458" s="341"/>
      <c r="AU458" s="206" t="s">
        <v>635</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634</v>
      </c>
      <c r="AC459" s="204"/>
      <c r="AD459" s="204"/>
      <c r="AE459" s="340" t="s">
        <v>634</v>
      </c>
      <c r="AF459" s="206"/>
      <c r="AG459" s="206"/>
      <c r="AH459" s="341"/>
      <c r="AI459" s="340" t="s">
        <v>638</v>
      </c>
      <c r="AJ459" s="206"/>
      <c r="AK459" s="206"/>
      <c r="AL459" s="206"/>
      <c r="AM459" s="340" t="s">
        <v>634</v>
      </c>
      <c r="AN459" s="206"/>
      <c r="AO459" s="206"/>
      <c r="AP459" s="341"/>
      <c r="AQ459" s="340" t="s">
        <v>634</v>
      </c>
      <c r="AR459" s="206"/>
      <c r="AS459" s="206"/>
      <c r="AT459" s="341"/>
      <c r="AU459" s="206" t="s">
        <v>634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637</v>
      </c>
      <c r="AF460" s="206"/>
      <c r="AG460" s="206"/>
      <c r="AH460" s="341"/>
      <c r="AI460" s="340" t="s">
        <v>637</v>
      </c>
      <c r="AJ460" s="206"/>
      <c r="AK460" s="206"/>
      <c r="AL460" s="206"/>
      <c r="AM460" s="340" t="s">
        <v>639</v>
      </c>
      <c r="AN460" s="206"/>
      <c r="AO460" s="206"/>
      <c r="AP460" s="341"/>
      <c r="AQ460" s="340" t="s">
        <v>640</v>
      </c>
      <c r="AR460" s="206"/>
      <c r="AS460" s="206"/>
      <c r="AT460" s="341"/>
      <c r="AU460" s="206" t="s">
        <v>636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634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2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566</v>
      </c>
      <c r="AE702" s="346"/>
      <c r="AF702" s="346"/>
      <c r="AG702" s="385" t="s">
        <v>628</v>
      </c>
      <c r="AH702" s="386"/>
      <c r="AI702" s="386"/>
      <c r="AJ702" s="386"/>
      <c r="AK702" s="386"/>
      <c r="AL702" s="386"/>
      <c r="AM702" s="386"/>
      <c r="AN702" s="386"/>
      <c r="AO702" s="386"/>
      <c r="AP702" s="386"/>
      <c r="AQ702" s="386"/>
      <c r="AR702" s="386"/>
      <c r="AS702" s="386"/>
      <c r="AT702" s="386"/>
      <c r="AU702" s="386"/>
      <c r="AV702" s="386"/>
      <c r="AW702" s="386"/>
      <c r="AX702" s="387"/>
    </row>
    <row r="703" spans="1:50" ht="85.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566</v>
      </c>
      <c r="AE703" s="327"/>
      <c r="AF703" s="327"/>
      <c r="AG703" s="100" t="s">
        <v>660</v>
      </c>
      <c r="AH703" s="101"/>
      <c r="AI703" s="101"/>
      <c r="AJ703" s="101"/>
      <c r="AK703" s="101"/>
      <c r="AL703" s="101"/>
      <c r="AM703" s="101"/>
      <c r="AN703" s="101"/>
      <c r="AO703" s="101"/>
      <c r="AP703" s="101"/>
      <c r="AQ703" s="101"/>
      <c r="AR703" s="101"/>
      <c r="AS703" s="101"/>
      <c r="AT703" s="101"/>
      <c r="AU703" s="101"/>
      <c r="AV703" s="101"/>
      <c r="AW703" s="101"/>
      <c r="AX703" s="102"/>
    </row>
    <row r="704" spans="1:50" ht="91.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566</v>
      </c>
      <c r="AE704" s="784"/>
      <c r="AF704" s="784"/>
      <c r="AG704" s="166" t="s">
        <v>624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590</v>
      </c>
      <c r="AE705" s="716"/>
      <c r="AF705" s="716"/>
      <c r="AG705" s="124" t="s">
        <v>592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591</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591</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59.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566</v>
      </c>
      <c r="AE708" s="606"/>
      <c r="AF708" s="606"/>
      <c r="AG708" s="743" t="s">
        <v>625</v>
      </c>
      <c r="AH708" s="744"/>
      <c r="AI708" s="744"/>
      <c r="AJ708" s="744"/>
      <c r="AK708" s="744"/>
      <c r="AL708" s="744"/>
      <c r="AM708" s="744"/>
      <c r="AN708" s="744"/>
      <c r="AO708" s="744"/>
      <c r="AP708" s="744"/>
      <c r="AQ708" s="744"/>
      <c r="AR708" s="744"/>
      <c r="AS708" s="744"/>
      <c r="AT708" s="744"/>
      <c r="AU708" s="744"/>
      <c r="AV708" s="744"/>
      <c r="AW708" s="744"/>
      <c r="AX708" s="745"/>
    </row>
    <row r="709" spans="1:50" ht="39.950000000000003"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39.950000000000003"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566</v>
      </c>
      <c r="AE710" s="327"/>
      <c r="AF710" s="327"/>
      <c r="AG710" s="100" t="s">
        <v>594</v>
      </c>
      <c r="AH710" s="101"/>
      <c r="AI710" s="101"/>
      <c r="AJ710" s="101"/>
      <c r="AK710" s="101"/>
      <c r="AL710" s="101"/>
      <c r="AM710" s="101"/>
      <c r="AN710" s="101"/>
      <c r="AO710" s="101"/>
      <c r="AP710" s="101"/>
      <c r="AQ710" s="101"/>
      <c r="AR710" s="101"/>
      <c r="AS710" s="101"/>
      <c r="AT710" s="101"/>
      <c r="AU710" s="101"/>
      <c r="AV710" s="101"/>
      <c r="AW710" s="101"/>
      <c r="AX710" s="102"/>
    </row>
    <row r="711" spans="1:50" ht="39.950000000000003"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566</v>
      </c>
      <c r="AE711" s="327"/>
      <c r="AF711" s="327"/>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590</v>
      </c>
      <c r="AE712" s="784"/>
      <c r="AF712" s="784"/>
      <c r="AG712" s="811" t="s">
        <v>596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590</v>
      </c>
      <c r="AE713" s="327"/>
      <c r="AF713" s="664"/>
      <c r="AG713" s="100" t="s">
        <v>597</v>
      </c>
      <c r="AH713" s="101"/>
      <c r="AI713" s="101"/>
      <c r="AJ713" s="101"/>
      <c r="AK713" s="101"/>
      <c r="AL713" s="101"/>
      <c r="AM713" s="101"/>
      <c r="AN713" s="101"/>
      <c r="AO713" s="101"/>
      <c r="AP713" s="101"/>
      <c r="AQ713" s="101"/>
      <c r="AR713" s="101"/>
      <c r="AS713" s="101"/>
      <c r="AT713" s="101"/>
      <c r="AU713" s="101"/>
      <c r="AV713" s="101"/>
      <c r="AW713" s="101"/>
      <c r="AX713" s="102"/>
    </row>
    <row r="714" spans="1:50" ht="4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566</v>
      </c>
      <c r="AE714" s="809"/>
      <c r="AF714" s="810"/>
      <c r="AG714" s="737" t="s">
        <v>598</v>
      </c>
      <c r="AH714" s="738"/>
      <c r="AI714" s="738"/>
      <c r="AJ714" s="738"/>
      <c r="AK714" s="738"/>
      <c r="AL714" s="738"/>
      <c r="AM714" s="738"/>
      <c r="AN714" s="738"/>
      <c r="AO714" s="738"/>
      <c r="AP714" s="738"/>
      <c r="AQ714" s="738"/>
      <c r="AR714" s="738"/>
      <c r="AS714" s="738"/>
      <c r="AT714" s="738"/>
      <c r="AU714" s="738"/>
      <c r="AV714" s="738"/>
      <c r="AW714" s="738"/>
      <c r="AX714" s="739"/>
    </row>
    <row r="715" spans="1:50" ht="85.35"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566</v>
      </c>
      <c r="AE715" s="606"/>
      <c r="AF715" s="657"/>
      <c r="AG715" s="743" t="s">
        <v>629</v>
      </c>
      <c r="AH715" s="744"/>
      <c r="AI715" s="744"/>
      <c r="AJ715" s="744"/>
      <c r="AK715" s="744"/>
      <c r="AL715" s="744"/>
      <c r="AM715" s="744"/>
      <c r="AN715" s="744"/>
      <c r="AO715" s="744"/>
      <c r="AP715" s="744"/>
      <c r="AQ715" s="744"/>
      <c r="AR715" s="744"/>
      <c r="AS715" s="744"/>
      <c r="AT715" s="744"/>
      <c r="AU715" s="744"/>
      <c r="AV715" s="744"/>
      <c r="AW715" s="744"/>
      <c r="AX715" s="745"/>
    </row>
    <row r="716" spans="1:50" ht="50.1"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566</v>
      </c>
      <c r="AE716" s="628"/>
      <c r="AF716" s="628"/>
      <c r="AG716" s="100" t="s">
        <v>626</v>
      </c>
      <c r="AH716" s="101"/>
      <c r="AI716" s="101"/>
      <c r="AJ716" s="101"/>
      <c r="AK716" s="101"/>
      <c r="AL716" s="101"/>
      <c r="AM716" s="101"/>
      <c r="AN716" s="101"/>
      <c r="AO716" s="101"/>
      <c r="AP716" s="101"/>
      <c r="AQ716" s="101"/>
      <c r="AR716" s="101"/>
      <c r="AS716" s="101"/>
      <c r="AT716" s="101"/>
      <c r="AU716" s="101"/>
      <c r="AV716" s="101"/>
      <c r="AW716" s="101"/>
      <c r="AX716" s="102"/>
    </row>
    <row r="717" spans="1:50" ht="80.099999999999994"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649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590</v>
      </c>
      <c r="AE718" s="327"/>
      <c r="AF718" s="327"/>
      <c r="AG718" s="126" t="s">
        <v>574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566</v>
      </c>
      <c r="AE719" s="606"/>
      <c r="AF719" s="606"/>
      <c r="AG719" s="124" t="s">
        <v>599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t="s">
        <v>563</v>
      </c>
      <c r="D721" s="295"/>
      <c r="E721" s="295"/>
      <c r="F721" s="296"/>
      <c r="G721" s="285"/>
      <c r="H721" s="286"/>
      <c r="I721" s="82" t="str">
        <f>IF(OR(G721="　", G721=""), "", "-")</f>
        <v/>
      </c>
      <c r="J721" s="289">
        <v>514</v>
      </c>
      <c r="K721" s="289"/>
      <c r="L721" s="82" t="str">
        <f>IF(M721="","","-")</f>
        <v/>
      </c>
      <c r="M721" s="83"/>
      <c r="N721" s="302" t="s">
        <v>616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5">IF(OR(G722="　", G722=""), "", "-")</f>
        <v/>
      </c>
      <c r="J722" s="289"/>
      <c r="K722" s="289"/>
      <c r="L722" s="82" t="str">
        <f t="shared" ref="L722:L725" si="6">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5"/>
        <v/>
      </c>
      <c r="J723" s="289"/>
      <c r="K723" s="289"/>
      <c r="L723" s="82" t="str">
        <f t="shared" si="6"/>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5"/>
        <v/>
      </c>
      <c r="J724" s="289"/>
      <c r="K724" s="289"/>
      <c r="L724" s="82" t="str">
        <f t="shared" si="6"/>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5"/>
        <v/>
      </c>
      <c r="J725" s="290"/>
      <c r="K725" s="290"/>
      <c r="L725" s="84" t="str">
        <f t="shared" si="6"/>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138</v>
      </c>
      <c r="B731" s="801"/>
      <c r="C731" s="801"/>
      <c r="D731" s="801"/>
      <c r="E731" s="802"/>
      <c r="F731" s="730" t="s">
        <v>654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138</v>
      </c>
      <c r="B733" s="675"/>
      <c r="C733" s="675"/>
      <c r="D733" s="675"/>
      <c r="E733" s="676"/>
      <c r="F733" s="638" t="s">
        <v>414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409</v>
      </c>
      <c r="B737" s="209"/>
      <c r="C737" s="209"/>
      <c r="D737" s="210"/>
      <c r="E737" s="990" t="s">
        <v>575</v>
      </c>
      <c r="F737" s="990"/>
      <c r="G737" s="990"/>
      <c r="H737" s="990"/>
      <c r="I737" s="990"/>
      <c r="J737" s="990"/>
      <c r="K737" s="990"/>
      <c r="L737" s="990"/>
      <c r="M737" s="990"/>
      <c r="N737" s="365" t="s">
        <v>404</v>
      </c>
      <c r="O737" s="365"/>
      <c r="P737" s="365"/>
      <c r="Q737" s="365"/>
      <c r="R737" s="990" t="s">
        <v>661</v>
      </c>
      <c r="S737" s="990"/>
      <c r="T737" s="990"/>
      <c r="U737" s="990"/>
      <c r="V737" s="990"/>
      <c r="W737" s="990"/>
      <c r="X737" s="990"/>
      <c r="Y737" s="990"/>
      <c r="Z737" s="990"/>
      <c r="AA737" s="365" t="s">
        <v>403</v>
      </c>
      <c r="AB737" s="365"/>
      <c r="AC737" s="365"/>
      <c r="AD737" s="365"/>
      <c r="AE737" s="990" t="s">
        <v>662</v>
      </c>
      <c r="AF737" s="990"/>
      <c r="AG737" s="990"/>
      <c r="AH737" s="990"/>
      <c r="AI737" s="990"/>
      <c r="AJ737" s="990"/>
      <c r="AK737" s="990"/>
      <c r="AL737" s="990"/>
      <c r="AM737" s="990"/>
      <c r="AN737" s="365" t="s">
        <v>402</v>
      </c>
      <c r="AO737" s="365"/>
      <c r="AP737" s="365"/>
      <c r="AQ737" s="365"/>
      <c r="AR737" s="996" t="s">
        <v>663</v>
      </c>
      <c r="AS737" s="997"/>
      <c r="AT737" s="997"/>
      <c r="AU737" s="997"/>
      <c r="AV737" s="997"/>
      <c r="AW737" s="997"/>
      <c r="AX737" s="998"/>
      <c r="AY737" s="88"/>
      <c r="AZ737" s="88"/>
    </row>
    <row r="738" spans="1:52" ht="24.75" customHeight="1" x14ac:dyDescent="0.15">
      <c r="A738" s="989" t="s">
        <v>401</v>
      </c>
      <c r="B738" s="209"/>
      <c r="C738" s="209"/>
      <c r="D738" s="210"/>
      <c r="E738" s="990" t="s">
        <v>664</v>
      </c>
      <c r="F738" s="990"/>
      <c r="G738" s="990"/>
      <c r="H738" s="990"/>
      <c r="I738" s="990"/>
      <c r="J738" s="990"/>
      <c r="K738" s="990"/>
      <c r="L738" s="990"/>
      <c r="M738" s="990"/>
      <c r="N738" s="365" t="s">
        <v>400</v>
      </c>
      <c r="O738" s="365"/>
      <c r="P738" s="365"/>
      <c r="Q738" s="365"/>
      <c r="R738" s="990" t="s">
        <v>665</v>
      </c>
      <c r="S738" s="990"/>
      <c r="T738" s="990"/>
      <c r="U738" s="990"/>
      <c r="V738" s="990"/>
      <c r="W738" s="990"/>
      <c r="X738" s="990"/>
      <c r="Y738" s="990"/>
      <c r="Z738" s="990"/>
      <c r="AA738" s="365" t="s">
        <v>399</v>
      </c>
      <c r="AB738" s="365"/>
      <c r="AC738" s="365"/>
      <c r="AD738" s="365"/>
      <c r="AE738" s="990" t="s">
        <v>600</v>
      </c>
      <c r="AF738" s="990"/>
      <c r="AG738" s="990"/>
      <c r="AH738" s="990"/>
      <c r="AI738" s="990"/>
      <c r="AJ738" s="990"/>
      <c r="AK738" s="990"/>
      <c r="AL738" s="990"/>
      <c r="AM738" s="990"/>
      <c r="AN738" s="365" t="s">
        <v>398</v>
      </c>
      <c r="AO738" s="365"/>
      <c r="AP738" s="365"/>
      <c r="AQ738" s="365"/>
      <c r="AR738" s="996" t="s">
        <v>666</v>
      </c>
      <c r="AS738" s="997"/>
      <c r="AT738" s="997"/>
      <c r="AU738" s="997"/>
      <c r="AV738" s="997"/>
      <c r="AW738" s="997"/>
      <c r="AX738" s="998"/>
    </row>
    <row r="739" spans="1:52" ht="24.75" customHeight="1" x14ac:dyDescent="0.15">
      <c r="A739" s="989" t="s">
        <v>397</v>
      </c>
      <c r="B739" s="209"/>
      <c r="C739" s="209"/>
      <c r="D739" s="210"/>
      <c r="E739" s="990" t="s">
        <v>667</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t="s">
        <v>563</v>
      </c>
      <c r="F740" s="975"/>
      <c r="G740" s="975"/>
      <c r="H740" s="92" t="str">
        <f>IF(E740="", "", "(")</f>
        <v>(</v>
      </c>
      <c r="I740" s="975"/>
      <c r="J740" s="975"/>
      <c r="K740" s="92" t="str">
        <f>IF(OR(I740="　", I740=""), "", "-")</f>
        <v/>
      </c>
      <c r="L740" s="976">
        <v>509</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601</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602</v>
      </c>
      <c r="H782" s="672"/>
      <c r="I782" s="672"/>
      <c r="J782" s="672"/>
      <c r="K782" s="673"/>
      <c r="L782" s="665" t="s">
        <v>617</v>
      </c>
      <c r="M782" s="666"/>
      <c r="N782" s="666"/>
      <c r="O782" s="666"/>
      <c r="P782" s="666"/>
      <c r="Q782" s="666"/>
      <c r="R782" s="666"/>
      <c r="S782" s="666"/>
      <c r="T782" s="666"/>
      <c r="U782" s="666"/>
      <c r="V782" s="666"/>
      <c r="W782" s="666"/>
      <c r="X782" s="667"/>
      <c r="Y782" s="388">
        <v>3076</v>
      </c>
      <c r="Z782" s="389"/>
      <c r="AA782" s="389"/>
      <c r="AB782" s="806"/>
      <c r="AC782" s="671"/>
      <c r="AD782" s="672"/>
      <c r="AE782" s="672"/>
      <c r="AF782" s="672"/>
      <c r="AG782" s="673"/>
      <c r="AH782" s="665"/>
      <c r="AI782" s="666"/>
      <c r="AJ782" s="666"/>
      <c r="AK782" s="666"/>
      <c r="AL782" s="666"/>
      <c r="AM782" s="666"/>
      <c r="AN782" s="666"/>
      <c r="AO782" s="666"/>
      <c r="AP782" s="666"/>
      <c r="AQ782" s="666"/>
      <c r="AR782" s="666"/>
      <c r="AS782" s="666"/>
      <c r="AT782" s="667"/>
      <c r="AU782" s="388"/>
      <c r="AV782" s="389"/>
      <c r="AW782" s="389"/>
      <c r="AX782" s="390"/>
    </row>
    <row r="783" spans="1:50" ht="24.75" customHeight="1" x14ac:dyDescent="0.15">
      <c r="A783" s="632"/>
      <c r="B783" s="633"/>
      <c r="C783" s="633"/>
      <c r="D783" s="633"/>
      <c r="E783" s="633"/>
      <c r="F783" s="634"/>
      <c r="G783" s="607" t="s">
        <v>602</v>
      </c>
      <c r="H783" s="608"/>
      <c r="I783" s="608"/>
      <c r="J783" s="608"/>
      <c r="K783" s="609"/>
      <c r="L783" s="599" t="s">
        <v>618</v>
      </c>
      <c r="M783" s="600"/>
      <c r="N783" s="600"/>
      <c r="O783" s="600"/>
      <c r="P783" s="600"/>
      <c r="Q783" s="600"/>
      <c r="R783" s="600"/>
      <c r="S783" s="600"/>
      <c r="T783" s="600"/>
      <c r="U783" s="600"/>
      <c r="V783" s="600"/>
      <c r="W783" s="600"/>
      <c r="X783" s="601"/>
      <c r="Y783" s="602">
        <v>1503</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7" customHeight="1" x14ac:dyDescent="0.15">
      <c r="A784" s="632"/>
      <c r="B784" s="633"/>
      <c r="C784" s="633"/>
      <c r="D784" s="633"/>
      <c r="E784" s="633"/>
      <c r="F784" s="634"/>
      <c r="G784" s="607" t="s">
        <v>602</v>
      </c>
      <c r="H784" s="608"/>
      <c r="I784" s="608"/>
      <c r="J784" s="608"/>
      <c r="K784" s="609"/>
      <c r="L784" s="599" t="s">
        <v>619</v>
      </c>
      <c r="M784" s="600"/>
      <c r="N784" s="600"/>
      <c r="O784" s="600"/>
      <c r="P784" s="600"/>
      <c r="Q784" s="600"/>
      <c r="R784" s="600"/>
      <c r="S784" s="600"/>
      <c r="T784" s="600"/>
      <c r="U784" s="600"/>
      <c r="V784" s="600"/>
      <c r="W784" s="600"/>
      <c r="X784" s="601"/>
      <c r="Y784" s="602">
        <v>1141</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 customHeight="1" x14ac:dyDescent="0.15">
      <c r="A785" s="632"/>
      <c r="B785" s="633"/>
      <c r="C785" s="633"/>
      <c r="D785" s="633"/>
      <c r="E785" s="633"/>
      <c r="F785" s="634"/>
      <c r="G785" s="607" t="s">
        <v>603</v>
      </c>
      <c r="H785" s="608"/>
      <c r="I785" s="608"/>
      <c r="J785" s="608"/>
      <c r="K785" s="609"/>
      <c r="L785" s="599" t="s">
        <v>620</v>
      </c>
      <c r="M785" s="600"/>
      <c r="N785" s="600"/>
      <c r="O785" s="600"/>
      <c r="P785" s="600"/>
      <c r="Q785" s="600"/>
      <c r="R785" s="600"/>
      <c r="S785" s="600"/>
      <c r="T785" s="600"/>
      <c r="U785" s="600"/>
      <c r="V785" s="600"/>
      <c r="W785" s="600"/>
      <c r="X785" s="601"/>
      <c r="Y785" s="602">
        <v>838</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35.2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14.2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6558</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9.25" customHeight="1" x14ac:dyDescent="0.15">
      <c r="A838" s="376">
        <v>1</v>
      </c>
      <c r="B838" s="376">
        <v>1</v>
      </c>
      <c r="C838" s="361" t="s">
        <v>604</v>
      </c>
      <c r="D838" s="347"/>
      <c r="E838" s="347"/>
      <c r="F838" s="347"/>
      <c r="G838" s="347"/>
      <c r="H838" s="347"/>
      <c r="I838" s="347"/>
      <c r="J838" s="348">
        <v>7013305001903</v>
      </c>
      <c r="K838" s="349"/>
      <c r="L838" s="349"/>
      <c r="M838" s="349"/>
      <c r="N838" s="349"/>
      <c r="O838" s="349"/>
      <c r="P838" s="362" t="s">
        <v>605</v>
      </c>
      <c r="Q838" s="350"/>
      <c r="R838" s="350"/>
      <c r="S838" s="350"/>
      <c r="T838" s="350"/>
      <c r="U838" s="350"/>
      <c r="V838" s="350"/>
      <c r="W838" s="350"/>
      <c r="X838" s="350"/>
      <c r="Y838" s="351">
        <v>6558</v>
      </c>
      <c r="Z838" s="352"/>
      <c r="AA838" s="352"/>
      <c r="AB838" s="353"/>
      <c r="AC838" s="363" t="s">
        <v>606</v>
      </c>
      <c r="AD838" s="371"/>
      <c r="AE838" s="371"/>
      <c r="AF838" s="371"/>
      <c r="AG838" s="371"/>
      <c r="AH838" s="372" t="s">
        <v>607</v>
      </c>
      <c r="AI838" s="373"/>
      <c r="AJ838" s="373"/>
      <c r="AK838" s="373"/>
      <c r="AL838" s="357" t="s">
        <v>608</v>
      </c>
      <c r="AM838" s="358"/>
      <c r="AN838" s="358"/>
      <c r="AO838" s="359"/>
      <c r="AP838" s="360" t="s">
        <v>580</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609</v>
      </c>
      <c r="F1103" s="375"/>
      <c r="G1103" s="375"/>
      <c r="H1103" s="375"/>
      <c r="I1103" s="375"/>
      <c r="J1103" s="348" t="s">
        <v>575</v>
      </c>
      <c r="K1103" s="349"/>
      <c r="L1103" s="349"/>
      <c r="M1103" s="349"/>
      <c r="N1103" s="349"/>
      <c r="O1103" s="349"/>
      <c r="P1103" s="362" t="s">
        <v>610</v>
      </c>
      <c r="Q1103" s="350"/>
      <c r="R1103" s="350"/>
      <c r="S1103" s="350"/>
      <c r="T1103" s="350"/>
      <c r="U1103" s="350"/>
      <c r="V1103" s="350"/>
      <c r="W1103" s="350"/>
      <c r="X1103" s="350"/>
      <c r="Y1103" s="351" t="s">
        <v>610</v>
      </c>
      <c r="Z1103" s="352"/>
      <c r="AA1103" s="352"/>
      <c r="AB1103" s="353"/>
      <c r="AC1103" s="354"/>
      <c r="AD1103" s="354"/>
      <c r="AE1103" s="354"/>
      <c r="AF1103" s="354"/>
      <c r="AG1103" s="354"/>
      <c r="AH1103" s="355" t="s">
        <v>596</v>
      </c>
      <c r="AI1103" s="356"/>
      <c r="AJ1103" s="356"/>
      <c r="AK1103" s="356"/>
      <c r="AL1103" s="357" t="s">
        <v>580</v>
      </c>
      <c r="AM1103" s="358"/>
      <c r="AN1103" s="358"/>
      <c r="AO1103" s="359"/>
      <c r="AP1103" s="360" t="s">
        <v>574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1" priority="14011">
      <formula>IF(RIGHT(TEXT(AK14,"0.#"),1)=".",FALSE,TRUE)</formula>
    </cfRule>
    <cfRule type="expression" dxfId="2800" priority="14012">
      <formula>IF(RIGHT(TEXT(AK14,"0.#"),1)=".",TRUE,FALSE)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3">
    <cfRule type="expression" dxfId="2795" priority="13883">
      <formula>IF(RIGHT(TEXT(Y783,"0.#"),1)=".",FALSE,TRUE)</formula>
    </cfRule>
    <cfRule type="expression" dxfId="2794" priority="13884">
      <formula>IF(RIGHT(TEXT(Y783,"0.#"),1)=".",TRUE,FALSE)</formula>
    </cfRule>
  </conditionalFormatting>
  <conditionalFormatting sqref="Y792">
    <cfRule type="expression" dxfId="2793" priority="13879">
      <formula>IF(RIGHT(TEXT(Y792,"0.#"),1)=".",FALSE,TRUE)</formula>
    </cfRule>
    <cfRule type="expression" dxfId="2792" priority="13880">
      <formula>IF(RIGHT(TEXT(Y792,"0.#"),1)=".",TRUE,FALSE)</formula>
    </cfRule>
  </conditionalFormatting>
  <conditionalFormatting sqref="Y823:Y830 Y821 Y810:Y817 Y808 Y797:Y804 Y795">
    <cfRule type="expression" dxfId="2791" priority="13661">
      <formula>IF(RIGHT(TEXT(Y795,"0.#"),1)=".",FALSE,TRUE)</formula>
    </cfRule>
    <cfRule type="expression" dxfId="2790" priority="13662">
      <formula>IF(RIGHT(TEXT(Y795,"0.#"),1)=".",TRUE,FALSE)</formula>
    </cfRule>
  </conditionalFormatting>
  <conditionalFormatting sqref="AK16:AQ17 AK15:AX15 AK13:AX13">
    <cfRule type="expression" dxfId="2789" priority="13709">
      <formula>IF(RIGHT(TEXT(AK13,"0.#"),1)=".",FALSE,TRUE)</formula>
    </cfRule>
    <cfRule type="expression" dxfId="2788" priority="13710">
      <formula>IF(RIGHT(TEXT(AK13,"0.#"),1)=".",TRUE,FALSE)</formula>
    </cfRule>
  </conditionalFormatting>
  <conditionalFormatting sqref="AD19:AJ19">
    <cfRule type="expression" dxfId="2787" priority="13707">
      <formula>IF(RIGHT(TEXT(AD19,"0.#"),1)=".",FALSE,TRUE)</formula>
    </cfRule>
    <cfRule type="expression" dxfId="2786" priority="13708">
      <formula>IF(RIGHT(TEXT(AD19,"0.#"),1)=".",TRUE,FALSE)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4:Y791 Y782">
    <cfRule type="expression" dxfId="2783" priority="13685">
      <formula>IF(RIGHT(TEXT(Y782,"0.#"),1)=".",FALSE,TRUE)</formula>
    </cfRule>
    <cfRule type="expression" dxfId="2782" priority="13686">
      <formula>IF(RIGHT(TEXT(Y782,"0.#"),1)=".",TRUE,FALSE)</formula>
    </cfRule>
  </conditionalFormatting>
  <conditionalFormatting sqref="AU783">
    <cfRule type="expression" dxfId="2781" priority="13683">
      <formula>IF(RIGHT(TEXT(AU783,"0.#"),1)=".",FALSE,TRUE)</formula>
    </cfRule>
    <cfRule type="expression" dxfId="2780" priority="13684">
      <formula>IF(RIGHT(TEXT(AU783,"0.#"),1)=".",TRUE,FALSE)</formula>
    </cfRule>
  </conditionalFormatting>
  <conditionalFormatting sqref="AU792">
    <cfRule type="expression" dxfId="2779" priority="13681">
      <formula>IF(RIGHT(TEXT(AU792,"0.#"),1)=".",FALSE,TRUE)</formula>
    </cfRule>
    <cfRule type="expression" dxfId="2778" priority="13682">
      <formula>IF(RIGHT(TEXT(AU792,"0.#"),1)=".",TRUE,FALSE)</formula>
    </cfRule>
  </conditionalFormatting>
  <conditionalFormatting sqref="AU784:AU791 AU782">
    <cfRule type="expression" dxfId="2777" priority="13679">
      <formula>IF(RIGHT(TEXT(AU782,"0.#"),1)=".",FALSE,TRUE)</formula>
    </cfRule>
    <cfRule type="expression" dxfId="2776" priority="13680">
      <formula>IF(RIGHT(TEXT(AU782,"0.#"),1)=".",TRUE,FALSE)</formula>
    </cfRule>
  </conditionalFormatting>
  <conditionalFormatting sqref="Y822 Y809 Y796">
    <cfRule type="expression" dxfId="2775" priority="13665">
      <formula>IF(RIGHT(TEXT(Y796,"0.#"),1)=".",FALSE,TRUE)</formula>
    </cfRule>
    <cfRule type="expression" dxfId="2774" priority="13666">
      <formula>IF(RIGHT(TEXT(Y796,"0.#"),1)=".",TRUE,FALSE)</formula>
    </cfRule>
  </conditionalFormatting>
  <conditionalFormatting sqref="Y831 Y818 Y805">
    <cfRule type="expression" dxfId="2773" priority="13663">
      <formula>IF(RIGHT(TEXT(Y805,"0.#"),1)=".",FALSE,TRUE)</formula>
    </cfRule>
    <cfRule type="expression" dxfId="2772" priority="13664">
      <formula>IF(RIGHT(TEXT(Y805,"0.#"),1)=".",TRUE,FALSE)</formula>
    </cfRule>
  </conditionalFormatting>
  <conditionalFormatting sqref="AU822 AU809 AU796">
    <cfRule type="expression" dxfId="2771" priority="13659">
      <formula>IF(RIGHT(TEXT(AU796,"0.#"),1)=".",FALSE,TRUE)</formula>
    </cfRule>
    <cfRule type="expression" dxfId="2770" priority="13660">
      <formula>IF(RIGHT(TEXT(AU796,"0.#"),1)=".",TRUE,FALSE)</formula>
    </cfRule>
  </conditionalFormatting>
  <conditionalFormatting sqref="AU831 AU818 AU805">
    <cfRule type="expression" dxfId="2769" priority="13657">
      <formula>IF(RIGHT(TEXT(AU805,"0.#"),1)=".",FALSE,TRUE)</formula>
    </cfRule>
    <cfRule type="expression" dxfId="2768" priority="13658">
      <formula>IF(RIGHT(TEXT(AU805,"0.#"),1)=".",TRUE,FALSE)</formula>
    </cfRule>
  </conditionalFormatting>
  <conditionalFormatting sqref="AU823:AU830 AU821 AU810:AU817 AU808 AU797:AU804 AU795">
    <cfRule type="expression" dxfId="2767" priority="13655">
      <formula>IF(RIGHT(TEXT(AU795,"0.#"),1)=".",FALSE,TRUE)</formula>
    </cfRule>
    <cfRule type="expression" dxfId="2766" priority="13656">
      <formula>IF(RIGHT(TEXT(AU795,"0.#"),1)=".",TRUE,FALSE)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AI34 AM34">
    <cfRule type="expression" dxfId="2757" priority="13467">
      <formula>IF(RIGHT(TEXT(AE34,"0.#"),1)=".",FALSE,TRUE)</formula>
    </cfRule>
    <cfRule type="expression" dxfId="2756" priority="13468">
      <formula>IF(RIGHT(TEXT(AE34,"0.#"),1)=".",TRUE,FALSE)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0:AO867">
    <cfRule type="expression" dxfId="2505" priority="6633">
      <formula>IF(AND(AL840&gt;=0, RIGHT(TEXT(AL840,"0.#"),1)&lt;&gt;"."),TRUE,FALSE)</formula>
    </cfRule>
    <cfRule type="expression" dxfId="2504" priority="6634">
      <formula>IF(AND(AL840&gt;=0, RIGHT(TEXT(AL840,"0.#"),1)="."),TRUE,FALSE)</formula>
    </cfRule>
    <cfRule type="expression" dxfId="2503" priority="6635">
      <formula>IF(AND(AL840&lt;0, RIGHT(TEXT(AL840,"0.#"),1)&lt;&gt;"."),TRUE,FALSE)</formula>
    </cfRule>
    <cfRule type="expression" dxfId="2502" priority="6636">
      <formula>IF(AND(AL840&lt;0, RIGHT(TEXT(AL840,"0.#"),1)="."),TRUE,FALSE)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0:Y867">
    <cfRule type="expression" dxfId="2431" priority="2961">
      <formula>IF(RIGHT(TEXT(Y840,"0.#"),1)=".",FALSE,TRUE)</formula>
    </cfRule>
    <cfRule type="expression" dxfId="2430" priority="2962">
      <formula>IF(RIGHT(TEXT(Y840,"0.#"),1)=".",TRUE,FALSE)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3:AO1132">
    <cfRule type="expression" dxfId="2401" priority="2867">
      <formula>IF(AND(AL1103&gt;=0, RIGHT(TEXT(AL1103,"0.#"),1)&lt;&gt;"."),TRUE,FALSE)</formula>
    </cfRule>
    <cfRule type="expression" dxfId="2400" priority="2868">
      <formula>IF(AND(AL1103&gt;=0, RIGHT(TEXT(AL1103,"0.#"),1)="."),TRUE,FALSE)</formula>
    </cfRule>
    <cfRule type="expression" dxfId="2399" priority="2869">
      <formula>IF(AND(AL1103&lt;0, RIGHT(TEXT(AL1103,"0.#"),1)&lt;&gt;"."),TRUE,FALSE)</formula>
    </cfRule>
    <cfRule type="expression" dxfId="2398" priority="2870">
      <formula>IF(AND(AL1103&lt;0, RIGHT(TEXT(AL1103,"0.#"),1)="."),TRUE,FALSE)</formula>
    </cfRule>
  </conditionalFormatting>
  <conditionalFormatting sqref="Y1103:Y1132">
    <cfRule type="expression" dxfId="2397" priority="2865">
      <formula>IF(RIGHT(TEXT(Y1103,"0.#"),1)=".",FALSE,TRUE)</formula>
    </cfRule>
    <cfRule type="expression" dxfId="2396" priority="2866">
      <formula>IF(RIGHT(TEXT(Y1103,"0.#"),1)=".",TRUE,FALSE)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9">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13:AJ13">
    <cfRule type="expression" dxfId="707" priority="7">
      <formula>IF(RIGHT(TEXT(P13,"0.#"),1)=".",FALSE,TRUE)</formula>
    </cfRule>
    <cfRule type="expression" dxfId="706" priority="8">
      <formula>IF(RIGHT(TEXT(P13,"0.#"),1)=".",TRUE,FALSE)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cfRule type="expression" dxfId="703" priority="3">
      <formula>IF(RIGHT(TEXT(P15,"0.#"),1)=".",FALSE,TRUE)</formula>
    </cfRule>
    <cfRule type="expression" dxfId="702" priority="4">
      <formula>IF(RIGHT(TEXT(P15,"0.#"),1)=".",TRUE,FALSE)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4" sqref="G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566</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2020-09-25T05:04:05Z</cp:lastPrinted>
  <dcterms:created xsi:type="dcterms:W3CDTF">2012-03-13T00:50:25Z</dcterms:created>
  <dcterms:modified xsi:type="dcterms:W3CDTF">2020-11-11T08:36:26Z</dcterms:modified>
</cp:coreProperties>
</file>