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TFT\Desktop\行政事業レビュー\"/>
    </mc:Choice>
  </mc:AlternateContent>
  <bookViews>
    <workbookView xWindow="0" yWindow="0" windowWidth="1881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Q116" i="3" l="1"/>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<sst xmlns="http://schemas.openxmlformats.org/spreadsheetml/2006/main" count="2886" uniqueCount="664">
  <si>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</si>
  <si>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</si>
  <si>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</si>
  <si>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</si>
  <si>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</si>
  <si>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</si>
  <si>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</si>
  <si>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</si>
  <si>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</si>
  <si>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</si>
  <si>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</si>
  <si>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</si>
  <si>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</si>
  <si>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</si>
  <si>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</si>
  <si>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</si>
  <si>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</si>
  <si>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</si>
  <si>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</si>
  <si>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</si>
  <si>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</si>
  <si>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</si>
  <si>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</si>
  <si>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</si>
  <si>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</si>
  <si>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</si>
  <si>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</si>
  <si>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</si>
  <si>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</si>
  <si>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</si>
  <si>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</si>
  <si>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</si>
  <si>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</si>
  <si>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</si>
  <si>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</si>
  <si>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</si>
  <si>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</si>
  <si>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</si>
  <si>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</si>
  <si>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</si>
  <si>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</si>
  <si>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</si>
  <si>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</si>
  <si>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</si>
  <si>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</si>
  <si>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</si>
  <si>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</si>
  <si>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</si>
  <si>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</si>
  <si>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</si>
  <si>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</si>
  <si>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</si>
  <si>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</si>
  <si>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</si>
  <si>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</si>
  <si>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</si>
  <si>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</si>
  <si>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</si>
  <si>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</si>
  <si>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</si>
  <si>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</si>
  <si>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</si>
  <si>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</si>
  <si>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</si>
  <si>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</si>
  <si>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</si>
  <si>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</si>
  <si>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</si>
  <si>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</si>
  <si>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</si>
  <si>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</si>
  <si>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</si>
  <si>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</si>
  <si>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</si>
  <si>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</si>
  <si>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</si>
  <si>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</si>
  <si>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</si>
  <si>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</si>
  <si>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</si>
  <si>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</si>
  <si>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</si>
  <si>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</si>
  <si>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</si>
  <si>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</si>
  <si>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</si>
  <si>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</si>
  <si>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</si>
  <si>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</si>
  <si>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</si>
  <si>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</si>
  <si>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</si>
  <si>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</si>
  <si>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</si>
  <si>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</si>
  <si>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</si>
  <si>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</si>
  <si>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</si>
  <si>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</si>
  <si>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</si>
  <si>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</si>
  <si>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</si>
  <si>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</si>
  <si>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</si>
  <si>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</si>
  <si>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</si>
  <si>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</si>
  <si>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</si>
  <si>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</si>
  <si>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</si>
  <si>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</si>
  <si>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</si>
  <si>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</si>
  <si>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</si>
  <si>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</si>
  <si>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</si>
  <si>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</si>
  <si>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</si>
  <si>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</si>
  <si>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</si>
  <si>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</si>
  <si>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</si>
  <si>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</si>
  <si>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</si>
  <si>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</si>
  <si>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</si>
  <si>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</si>
  <si>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</si>
  <si>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</si>
  <si>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</si>
  <si>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</si>
  <si>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</si>
  <si>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</si>
  <si>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</si>
  <si>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</si>
  <si>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</si>
  <si>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</si>
  <si>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</si>
  <si>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</si>
  <si>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</si>
  <si>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</si>
  <si>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</si>
  <si>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</si>
  <si>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</si>
  <si>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</si>
  <si>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</si>
  <si>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</si>
  <si>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</si>
  <si>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</si>
  <si>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</si>
  <si>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</si>
  <si>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</si>
  <si>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</si>
  <si>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</si>
  <si>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</si>
  <si>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</si>
  <si>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</si>
  <si>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</si>
  <si>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</si>
  <si>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</si>
  <si>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</si>
  <si>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</si>
  <si>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</si>
  <si>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</si>
  <si>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</si>
  <si>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</si>
  <si>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</si>
  <si>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</si>
  <si>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</si>
  <si>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</si>
  <si>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</si>
  <si>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</si>
  <si>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</si>
  <si>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</si>
  <si>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</si>
  <si>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</si>
  <si>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</si>
  <si>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</si>
  <si>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</si>
  <si>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</si>
  <si>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</si>
  <si>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</si>
  <si>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</si>
  <si>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</si>
  <si>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</si>
  <si>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</si>
  <si>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</si>
  <si>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</si>
  <si>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</si>
  <si>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</si>
  <si>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</si>
  <si>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</si>
  <si>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</si>
  <si>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</si>
  <si>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</si>
  <si>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</si>
  <si>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</si>
  <si>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</si>
  <si>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</si>
  <si>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</si>
  <si>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</si>
  <si>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</si>
  <si>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</si>
  <si>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</si>
  <si>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</si>
  <si>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</si>
  <si>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</si>
  <si>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</si>
  <si>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</si>
  <si>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</si>
  <si>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</si>
  <si>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</si>
  <si>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</si>
  <si>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</si>
  <si>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</si>
  <si>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</si>
  <si>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</si>
  <si>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</si>
  <si>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</si>
  <si>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</si>
  <si>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</si>
  <si>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</si>
  <si>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</si>
  <si>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</si>
  <si>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</si>
  <si>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</si>
  <si>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</si>
  <si>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</si>
  <si>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</si>
  <si>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</si>
  <si>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</si>
  <si>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</si>
  <si>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</si>
  <si>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</si>
  <si>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</si>
  <si>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</si>
  <si>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</si>
  <si>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</si>
  <si>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</si>
  <si>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</si>
  <si>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</si>
  <si>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</si>
  <si>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</si>
  <si>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</si>
  <si>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</si>
  <si>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</si>
  <si>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</si>
  <si>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</si>
  <si>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</si>
  <si>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</si>
  <si>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</si>
  <si>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</si>
  <si>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</si>
  <si>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</si>
  <si>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</si>
  <si>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</si>
  <si>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</si>
  <si>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</si>
  <si>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</si>
  <si>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</si>
  <si>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</si>
  <si>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</si>
  <si>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</si>
  <si>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</si>
  <si>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</si>
  <si>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</si>
  <si>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</si>
  <si>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</si>
  <si>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</si>
  <si>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</si>
  <si>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</si>
  <si>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</si>
  <si>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</si>
  <si>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</si>
  <si>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</si>
  <si>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</si>
  <si>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</si>
  <si>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</si>
  <si>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</si>
  <si>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</si>
  <si>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</si>
  <si>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</si>
  <si>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</si>
  <si>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</si>
  <si>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</si>
  <si>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</si>
  <si>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</si>
  <si>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</si>
  <si>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</si>
  <si>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</si>
  <si>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</si>
  <si>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</si>
  <si>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</si>
  <si>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</si>
  <si>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</si>
  <si>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</si>
  <si>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</si>
  <si>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</si>
  <si>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</si>
  <si>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</si>
  <si>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</si>
  <si>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</si>
  <si>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</si>
  <si>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</si>
  <si>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</si>
  <si>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</si>
  <si>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</si>
  <si>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</si>
  <si>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</si>
  <si>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</si>
  <si>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</si>
  <si>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</si>
  <si>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</si>
  <si>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</si>
  <si>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</si>
  <si>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</si>
  <si>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</si>
  <si>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</si>
  <si>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</si>
  <si>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</si>
  <si>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</si>
  <si>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</si>
  <si>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</si>
  <si>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</si>
  <si>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</si>
  <si>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</si>
  <si>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</si>
  <si>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</si>
  <si>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</si>
  <si>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</si>
  <si>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</si>
  <si>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</si>
  <si>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</si>
  <si>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</si>
  <si>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</si>
  <si>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</si>
  <si>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</si>
  <si>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</si>
  <si>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</si>
  <si>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</si>
  <si>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</si>
  <si>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</si>
  <si>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</si>
  <si>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</si>
  <si>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</si>
  <si>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</si>
  <si>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</si>
  <si>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</si>
  <si>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</si>
  <si>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</si>
  <si>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</si>
  <si>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</si>
  <si>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</si>
  <si>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</si>
  <si>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</si>
  <si>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</si>
  <si>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</si>
  <si>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</si>
  <si>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</si>
  <si>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</si>
  <si>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</si>
  <si>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</si>
  <si>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</si>
  <si>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</si>
  <si>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</si>
  <si>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</si>
  <si>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</si>
  <si>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</si>
  <si>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</si>
  <si>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</si>
  <si>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</si>
  <si>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</si>
  <si>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</si>
  <si>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</si>
  <si>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</si>
  <si>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</si>
  <si>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</si>
  <si>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</si>
  <si>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</si>
  <si>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</si>
  <si>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</si>
  <si>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</si>
  <si>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</si>
  <si>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</si>
  <si>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</si>
  <si>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</si>
  <si>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</si>
  <si>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</si>
  <si>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</si>
  <si>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</si>
  <si>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</si>
  <si>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</si>
  <si>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</si>
  <si>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</si>
  <si>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</si>
  <si>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</si>
  <si>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</si>
  <si>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</si>
  <si>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</si>
  <si>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</si>
  <si>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</si>
  <si>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</si>
  <si>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</si>
  <si>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</si>
  <si>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</si>
  <si>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</si>
  <si>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</si>
  <si>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</si>
  <si>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</si>
  <si>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</si>
  <si>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</si>
  <si>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</si>
  <si>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</si>
  <si>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</si>
  <si>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</si>
  <si>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</si>
  <si>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</si>
  <si>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</si>
  <si>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</si>
  <si>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</si>
  <si>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</si>
  <si>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</si>
  <si>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</si>
  <si>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</si>
  <si>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</si>
  <si>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</si>
  <si>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</si>
  <si>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</si>
  <si>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</si>
  <si>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</si>
  <si>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</si>
  <si>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</si>
  <si>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</si>
  <si>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</si>
  <si>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</si>
  <si>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</si>
  <si>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</si>
  <si>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</si>
  <si>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</si>
  <si>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</si>
  <si>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</si>
  <si>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</si>
  <si>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</si>
  <si>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</si>
  <si>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</si>
  <si>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</si>
  <si>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</si>
  <si>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</si>
  <si>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</si>
  <si>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</si>
  <si>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</si>
  <si>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</si>
  <si>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</si>
  <si>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</si>
  <si>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</si>
  <si>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</si>
  <si>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</si>
  <si>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</si>
  <si>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</si>
  <si>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</si>
  <si>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</si>
  <si>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</si>
  <si>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</si>
  <si>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</si>
  <si>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</si>
  <si>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</si>
  <si>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</si>
  <si>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</si>
  <si>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</si>
  <si>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</si>
  <si>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</si>
  <si>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</si>
  <si>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</si>
  <si>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</si>
  <si>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</si>
  <si>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</si>
  <si>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</si>
  <si>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</si>
  <si>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</si>
  <si>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</si>
  <si>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</si>
  <si>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</si>
  <si>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</si>
  <si>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</si>
  <si>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</si>
  <si>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</si>
  <si>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</si>
  <si>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</si>
  <si>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</si>
  <si>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</si>
  <si>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</si>
  <si>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</si>
  <si>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</si>
  <si>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</si>
  <si>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</si>
  <si>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</si>
  <si>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</si>
  <si>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</si>
  <si>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</si>
  <si>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</si>
  <si>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</si>
  <si>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</si>
  <si>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</si>
  <si>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</si>
  <si>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</si>
  <si>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</si>
  <si>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</si>
  <si>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</si>
  <si>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</si>
  <si>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</si>
  <si>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</si>
  <si>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</si>
  <si>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</si>
  <si>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</si>
  <si>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</si>
  <si>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</si>
  <si>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</si>
  <si>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</si>
  <si>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</si>
  <si>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</si>
  <si>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</si>
  <si>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</si>
  <si>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</si>
  <si>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</si>
  <si>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</si>
  <si>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</si>
  <si>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</si>
  <si>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</si>
  <si>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</si>
  <si>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</si>
  <si>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</si>
  <si>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</si>
  <si>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</si>
  <si>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</si>
  <si>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</si>
  <si>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</si>
  <si>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</si>
  <si>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</si>
  <si>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</si>
  <si>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</si>
  <si>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</si>
  <si>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</si>
  <si>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</si>
  <si>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</si>
  <si>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</si>
  <si>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</si>
  <si>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</si>
  <si>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</si>
  <si>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</si>
  <si>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</si>
  <si>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</si>
  <si>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</si>
  <si>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</si>
  <si>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</si>
  <si>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</si>
  <si>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</si>
  <si>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</si>
  <si>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</si>
  <si>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</si>
  <si>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</si>
  <si>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</si>
  <si>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</si>
  <si>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</si>
  <si>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</si>
  <si>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中小企業退職金共済等事業に必要な経費（労災勘定）</t>
    <phoneticPr fontId="5"/>
  </si>
  <si>
    <t>雇用環境・均等局</t>
    <phoneticPr fontId="5"/>
  </si>
  <si>
    <t>勤労者生活課</t>
    <phoneticPr fontId="5"/>
  </si>
  <si>
    <t>○</t>
  </si>
  <si>
    <t>労働者災害補償保険法第29条第１項第３号</t>
    <phoneticPr fontId="5"/>
  </si>
  <si>
    <t>独立行政法人勤労者退職金共済機構中期目標・中期計画（第４期）</t>
    <phoneticPr fontId="5"/>
  </si>
  <si>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phoneticPr fontId="5"/>
  </si>
  <si>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</si>
  <si>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</si>
  <si>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</si>
  <si>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</si>
  <si>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</si>
  <si>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</si>
  <si>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</si>
  <si>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</si>
  <si>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</si>
  <si>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</si>
  <si>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中小企業退職金共済事業費等補助金</t>
    <phoneticPr fontId="5"/>
  </si>
  <si>
    <t>新たに加入する被共済者を337,000人以上とする。
※29年度まで：在籍被共済者数を前年度以上とする。</t>
    <phoneticPr fontId="5"/>
  </si>
  <si>
    <t>新規被共済者数
※29年度まで：在籍被共済者数</t>
    <phoneticPr fontId="5"/>
  </si>
  <si>
    <t>人</t>
    <rPh sb="0" eb="1">
      <t>ヒト</t>
    </rPh>
    <phoneticPr fontId="5"/>
  </si>
  <si>
    <t>-</t>
    <phoneticPr fontId="5"/>
  </si>
  <si>
    <t>-</t>
    <phoneticPr fontId="5"/>
  </si>
  <si>
    <t>業務実績等報告書</t>
    <phoneticPr fontId="5"/>
  </si>
  <si>
    <t>訪問件数</t>
    <phoneticPr fontId="5"/>
  </si>
  <si>
    <t>円/人</t>
    <rPh sb="0" eb="1">
      <t>エン</t>
    </rPh>
    <rPh sb="2" eb="3">
      <t>ヒト</t>
    </rPh>
    <phoneticPr fontId="5"/>
  </si>
  <si>
    <t>X/Y</t>
    <phoneticPr fontId="5"/>
  </si>
  <si>
    <t>1,207,596千円/331,000人</t>
    <rPh sb="9" eb="10">
      <t>チ</t>
    </rPh>
    <rPh sb="10" eb="11">
      <t>エン</t>
    </rPh>
    <rPh sb="19" eb="20">
      <t>ニン</t>
    </rPh>
    <phoneticPr fontId="5"/>
  </si>
  <si>
    <t>働き方改革により多様で柔軟な働き方を実現するとともに、勤労者生活の充実を図ること（Ⅳ-３）</t>
    <phoneticPr fontId="5"/>
  </si>
  <si>
    <t>豊かで安定した勤労者生活の実現を図ること（Ⅳ-３-２）</t>
    <phoneticPr fontId="5"/>
  </si>
  <si>
    <t>中小企業退職金共済制度での新規被共済者数</t>
    <phoneticPr fontId="5"/>
  </si>
  <si>
    <t>-</t>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</si>
  <si>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phoneticPr fontId="5"/>
  </si>
  <si>
    <t>‐</t>
  </si>
  <si>
    <t>無</t>
  </si>
  <si>
    <t>-</t>
    <phoneticPr fontId="5"/>
  </si>
  <si>
    <t>　退職金は、事業主負担でまかなわれるべきものであることから、事業主負担で運営されている労災勘定から補助を行うことは妥当である。</t>
    <phoneticPr fontId="5"/>
  </si>
  <si>
    <t>　中期計画等に基づき、業務運営の効率化に伴う経費削減に努めている。</t>
    <phoneticPr fontId="5"/>
  </si>
  <si>
    <t>　事業実績等をもとに（独）勤労者退職金共済機構で適切に執行されていることを確認している。</t>
    <phoneticPr fontId="5"/>
  </si>
  <si>
    <t>　事業費の使途は、掛金助成及び基幹的業務に関する事務費（人件費、一般管理費を除く）に限定されている。</t>
    <phoneticPr fontId="5"/>
  </si>
  <si>
    <t>-</t>
    <phoneticPr fontId="5"/>
  </si>
  <si>
    <t>-</t>
    <phoneticPr fontId="5"/>
  </si>
  <si>
    <t>　交付先において、一般競争入札の積極的な推進及び退職金未請求対策に係る請求勧奨の外部委託化を進めることでコスト削減を図っている。</t>
    <phoneticPr fontId="5"/>
  </si>
  <si>
    <t>　中小企業退職金共済制度は、（独）勤労者退職金共済機構でのみ実施できるものであり、成果実績及び活動実績を踏まえて実効性が高い手段となっている。</t>
    <phoneticPr fontId="5"/>
  </si>
  <si>
    <t>　退職金(賃金）の確保に資するものについては労災勘定で、雇用の安定に資するものについては雇用勘定により支出している。</t>
    <phoneticPr fontId="5"/>
  </si>
  <si>
    <t>中小企業退職金共済等事業に必要な経費（雇用勘定）</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</si>
  <si>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</si>
  <si>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536</t>
    <phoneticPr fontId="5"/>
  </si>
  <si>
    <t>441</t>
    <phoneticPr fontId="5"/>
  </si>
  <si>
    <t>451</t>
    <phoneticPr fontId="5"/>
  </si>
  <si>
    <t>464</t>
    <phoneticPr fontId="5"/>
  </si>
  <si>
    <t>463</t>
    <phoneticPr fontId="5"/>
  </si>
  <si>
    <t>466</t>
    <phoneticPr fontId="5"/>
  </si>
  <si>
    <t>492</t>
    <phoneticPr fontId="5"/>
  </si>
  <si>
    <t>A.独立行政法人勤労者退職金共済機構</t>
    <phoneticPr fontId="5"/>
  </si>
  <si>
    <t>助成費</t>
    <rPh sb="0" eb="3">
      <t>ジョセイヒ</t>
    </rPh>
    <phoneticPr fontId="5"/>
  </si>
  <si>
    <t>事業費</t>
    <rPh sb="0" eb="3">
      <t>ジギョウヒ</t>
    </rPh>
    <phoneticPr fontId="5"/>
  </si>
  <si>
    <t>新規加入掛金助成費</t>
    <phoneticPr fontId="5"/>
  </si>
  <si>
    <t>基幹的業務に係る事務的経費</t>
    <phoneticPr fontId="5"/>
  </si>
  <si>
    <t>独立行政法人勤労者退職金共済機構</t>
    <phoneticPr fontId="5"/>
  </si>
  <si>
    <t>中小企業退職金共済制度に係る共済契約の締結、掛金収納、退職金の支給等の業務等</t>
    <phoneticPr fontId="5"/>
  </si>
  <si>
    <t>補助金等交付</t>
  </si>
  <si>
    <t>-</t>
    <phoneticPr fontId="5"/>
  </si>
  <si>
    <t>-</t>
    <phoneticPr fontId="5"/>
  </si>
  <si>
    <t>-</t>
    <phoneticPr fontId="5"/>
  </si>
  <si>
    <t>-</t>
    <phoneticPr fontId="5"/>
  </si>
  <si>
    <t>1,244,418千円/
377,908人</t>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</si>
  <si>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令和元年度末で、約349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rPh sb="122" eb="124">
      <t>レイワ</t>
    </rPh>
    <rPh sb="124" eb="125">
      <t>ガン</t>
    </rPh>
    <phoneticPr fontId="5"/>
  </si>
  <si>
    <t>　短期的な景気変動による中小企業における雇用者数の増減と共済者数の増減は、必ずしも時期的に連動するものではないため、被共済者数を増加させることを成果目標として設定することが適切であり、成果実績も概ねこれに見合ったものとなっている。（目標に対する成果実績113.8%）</t>
    <phoneticPr fontId="5"/>
  </si>
  <si>
    <t>1,224,672千円/
383,483人</t>
    <rPh sb="9" eb="11">
      <t>センエン</t>
    </rPh>
    <rPh sb="20" eb="21">
      <t>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</si>
  <si>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</si>
  <si>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</si>
  <si>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</si>
  <si>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</si>
  <si>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</si>
  <si>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</si>
  <si>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</si>
  <si>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</si>
  <si>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</si>
  <si>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</si>
  <si>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</si>
  <si>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</si>
  <si>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普及推進員等1人当たりの未加入企業に対する訪問件数を平均月15件以上とする。　
※29年度まで：新規被共済者数（一般の中小企業退職金共済）について、中期計画に基づき各年度計画にて定められた目標を達成する。</t>
    <phoneticPr fontId="5"/>
  </si>
  <si>
    <t>X：基幹的業務に係る事務費補助 （一般の中小企業退職金共済）（労災・雇用）
／ Y：新規被共済者数（※29年度まで：在籍被共済者数）
※掛金助成費についてはコスト計算になじまないため計算式から除いている。　　　　　　　　　　　　</t>
    <phoneticPr fontId="5"/>
  </si>
  <si>
    <t>-</t>
    <phoneticPr fontId="5"/>
  </si>
  <si>
    <t>-</t>
    <phoneticPr fontId="5"/>
  </si>
  <si>
    <t>-</t>
    <phoneticPr fontId="5"/>
  </si>
  <si>
    <t>　中期計画に基づき、新たに個別事業所訪問数を増やし、加入促進に努めた結果、未加入企業に対する訪問件数が見込み値を上回ることができた。（見込みに対する活動実績124.7%）</t>
    <phoneticPr fontId="5"/>
  </si>
  <si>
    <t>　本事業は、国費投入の必要性があり、事業の効率性について問題がないことが認められる。成果実績について令和元年度は目標を達成した（達成率113.8%）。活動実績についても当初見込みを上回った（達成率124.7%）。事業の有効性も認められ事業実施の必要があることから、引き続き適切な予算編成を行う。</t>
    <rPh sb="50" eb="52">
      <t>レイワ</t>
    </rPh>
    <rPh sb="52" eb="53">
      <t>ガン</t>
    </rPh>
    <phoneticPr fontId="5"/>
  </si>
  <si>
    <t>　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交付等を行うことで、中小企業退職金共済事業で、より効果的な加入促進と適切な制度運営を行うことができる。また、中小企業退職金共済制度の在籍被共済者数が増加し、一層の中小企業の従業員の福祉の増進と中小企業の振興を図ることができる。</t>
    <phoneticPr fontId="5"/>
  </si>
  <si>
    <t>-</t>
    <phoneticPr fontId="5"/>
  </si>
  <si>
    <t>点検対象外</t>
    <rPh sb="0" eb="5">
      <t>テンケンタイショウガイ</t>
    </rPh>
    <phoneticPr fontId="5"/>
  </si>
  <si>
    <t>点検結果は妥当であり、執行率も良好であることから、引き続き必要な予算額を確保し、適正な執行に努めること。</t>
    <phoneticPr fontId="5"/>
  </si>
  <si>
    <t>-</t>
    <phoneticPr fontId="5"/>
  </si>
  <si>
    <t>新規掛金助成件数の減少が見込まれることによる減。</t>
    <rPh sb="0" eb="2">
      <t>シンキ</t>
    </rPh>
    <rPh sb="2" eb="4">
      <t>カケキン</t>
    </rPh>
    <rPh sb="22" eb="23">
      <t>ゲン</t>
    </rPh>
    <phoneticPr fontId="5"/>
  </si>
  <si>
    <t>-</t>
    <phoneticPr fontId="5"/>
  </si>
  <si>
    <t>勤労者生活課長
鈴木　一光</t>
    <rPh sb="8" eb="10">
      <t>スズキ</t>
    </rPh>
    <rPh sb="11" eb="13">
      <t>カズミツ</t>
    </rPh>
    <phoneticPr fontId="5"/>
  </si>
  <si>
    <t>1,100,371千円/
3,401,344人</t>
    <phoneticPr fontId="5"/>
  </si>
  <si>
    <t>　国の制度である中小企業退職金共済制度は、長期間にわたり安定的に、事業主から退職金の原資となる掛金を収納し、退職者に退職金を給付するものであるから、制度の継続性、資産管理の安全性、給付の確実性といった安定的・継続的な事業運営が不可欠であることから、国が補助を実施すべき事業である。</t>
    <rPh sb="86" eb="88">
      <t>アンゼン</t>
    </rPh>
    <phoneticPr fontId="5"/>
  </si>
  <si>
    <t>600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</si>
</sst>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63500</xdr:colOff>
      <xdr:row>741</xdr:row>
      <xdr:rowOff>25400</xdr:rowOff>
    </xdr:from>
    <xdr:to>
      <xdr:col>28</xdr:col>
      <xdr:colOff>131547</xdr:colOff>
      <xdr:row>742</xdr:row>
      <xdr:rowOff>20508</xdr:rowOff>
    </xdr:to>
    <xdr:sp macro="" textlink="">
      <xdr:nvSpPr>
        <xdr:cNvPr id="2" name="正方形/長方形 1"/>
        <xdr:cNvSpPr/>
      </xdr:nvSpPr>
      <xdr:spPr>
        <a:xfrm>
          <a:off x="1892300" y="39192200"/>
          <a:ext cx="3928847" cy="3507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12</xdr:col>
      <xdr:colOff>76200</xdr:colOff>
      <xdr:row>742</xdr:row>
      <xdr:rowOff>165100</xdr:rowOff>
    </xdr:from>
    <xdr:to>
      <xdr:col>40</xdr:col>
      <xdr:colOff>191185</xdr:colOff>
      <xdr:row>750</xdr:row>
      <xdr:rowOff>200371</xdr:rowOff>
    </xdr:to>
    <xdr:grpSp>
      <xdr:nvGrpSpPr>
        <xdr:cNvPr id="4" name="グループ化 63"/>
        <xdr:cNvGrpSpPr>
          <a:grpSpLocks/>
        </xdr:cNvGrpSpPr>
      </xdr:nvGrpSpPr>
      <xdr:grpSpPr bwMode="auto">
        <a:xfrm>
          <a:off x="2496671" y="45022247"/>
          <a:ext cx="5762749" cy="2814330"/>
          <a:chOff x="1474307" y="21181430"/>
          <a:chExt cx="3502976" cy="3010367"/>
        </a:xfrm>
      </xdr:grpSpPr>
      <xdr:sp macro="" textlink="">
        <xdr:nvSpPr>
          <xdr:cNvPr id="5" name="テキスト ボックス 4"/>
          <xdr:cNvSpPr txBox="1"/>
        </xdr:nvSpPr>
        <xdr:spPr bwMode="auto">
          <a:xfrm>
            <a:off x="1474307" y="21181430"/>
            <a:ext cx="3479309" cy="9115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２，１１５百万円</a:t>
            </a:r>
            <a:endParaRPr kumimoji="1" lang="ja-JP" altLang="en-US" sz="1100"/>
          </a:p>
        </xdr:txBody>
      </xdr:sp>
      <xdr:grpSp>
        <xdr:nvGrpSpPr>
          <xdr:cNvPr id="6" name="グループ化 44"/>
          <xdr:cNvGrpSpPr>
            <a:grpSpLocks/>
          </xdr:cNvGrpSpPr>
        </xdr:nvGrpSpPr>
        <xdr:grpSpPr bwMode="auto">
          <a:xfrm>
            <a:off x="1503892" y="22200169"/>
            <a:ext cx="3473391" cy="1991628"/>
            <a:chOff x="1503892" y="22200169"/>
            <a:chExt cx="3473391" cy="1991628"/>
          </a:xfrm>
        </xdr:grpSpPr>
        <xdr:cxnSp macro="">
          <xdr:nvCxnSpPr>
            <xdr:cNvPr id="7"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503892" y="23257829"/>
              <a:ext cx="3473391" cy="5976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２，１１５</a:t>
              </a:r>
              <a:r>
                <a:rPr kumimoji="1" lang="ja-JP" altLang="en-US" sz="1100">
                  <a:solidFill>
                    <a:schemeClr val="tx1"/>
                  </a:solidFill>
                </a:rPr>
                <a:t>百万円</a:t>
              </a:r>
              <a:endParaRPr kumimoji="1" lang="ja-JP" altLang="en-US" sz="1100"/>
            </a:p>
          </xdr:txBody>
        </xdr:sp>
        <xdr:sp macro="" textlink="">
          <xdr:nvSpPr>
            <xdr:cNvPr id="9"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10" name="テキスト ボックス 9"/>
            <xdr:cNvSpPr txBox="1"/>
          </xdr:nvSpPr>
          <xdr:spPr bwMode="auto">
            <a:xfrm>
              <a:off x="1590800" y="22200169"/>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1" name="テキスト ボックス 10"/>
            <xdr:cNvSpPr txBox="1"/>
          </xdr:nvSpPr>
          <xdr:spPr bwMode="auto">
            <a:xfrm>
              <a:off x="1634070" y="23954768"/>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twoCellAnchor>
    <xdr:from>
      <xdr:col>27</xdr:col>
      <xdr:colOff>50800</xdr:colOff>
      <xdr:row>746</xdr:row>
      <xdr:rowOff>25400</xdr:rowOff>
    </xdr:from>
    <xdr:to>
      <xdr:col>37</xdr:col>
      <xdr:colOff>107584</xdr:colOff>
      <xdr:row>746</xdr:row>
      <xdr:rowOff>308296</xdr:rowOff>
    </xdr:to>
    <xdr:sp macro="" textlink="">
      <xdr:nvSpPr>
        <xdr:cNvPr id="12" name="テキスト ボックス 11"/>
        <xdr:cNvSpPr txBox="1"/>
      </xdr:nvSpPr>
      <xdr:spPr bwMode="auto">
        <a:xfrm>
          <a:off x="5537200" y="40970200"/>
          <a:ext cx="2088784" cy="282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事業管理、受託者への指導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3" zoomScale="85" zoomScaleNormal="75" zoomScaleSheetLayoutView="85" zoomScalePageLayoutView="85" workbookViewId="0">
      <selection activeCell="R1135" sqref="R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514</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502</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660</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2055</v>
      </c>
      <c r="Q13" s="117"/>
      <c r="R13" s="117"/>
      <c r="S13" s="117"/>
      <c r="T13" s="117"/>
      <c r="U13" s="117"/>
      <c r="V13" s="118"/>
      <c r="W13" s="116">
        <v>2181</v>
      </c>
      <c r="X13" s="117"/>
      <c r="Y13" s="117"/>
      <c r="Z13" s="117"/>
      <c r="AA13" s="117"/>
      <c r="AB13" s="117"/>
      <c r="AC13" s="118"/>
      <c r="AD13" s="116">
        <v>2298</v>
      </c>
      <c r="AE13" s="117"/>
      <c r="AF13" s="117"/>
      <c r="AG13" s="117"/>
      <c r="AH13" s="117"/>
      <c r="AI13" s="117"/>
      <c r="AJ13" s="118"/>
      <c r="AK13" s="116">
        <v>2094</v>
      </c>
      <c r="AL13" s="117"/>
      <c r="AM13" s="117"/>
      <c r="AN13" s="117"/>
      <c r="AO13" s="117"/>
      <c r="AP13" s="117"/>
      <c r="AQ13" s="118"/>
      <c r="AR13" s="113">
        <v>1885</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572</v>
      </c>
      <c r="Q14" s="117"/>
      <c r="R14" s="117"/>
      <c r="S14" s="117"/>
      <c r="T14" s="117"/>
      <c r="U14" s="117"/>
      <c r="V14" s="118"/>
      <c r="W14" s="116" t="s">
        <v>573</v>
      </c>
      <c r="X14" s="117"/>
      <c r="Y14" s="117"/>
      <c r="Z14" s="117"/>
      <c r="AA14" s="117"/>
      <c r="AB14" s="117"/>
      <c r="AC14" s="118"/>
      <c r="AD14" s="116" t="s">
        <v>574</v>
      </c>
      <c r="AE14" s="117"/>
      <c r="AF14" s="117"/>
      <c r="AG14" s="117"/>
      <c r="AH14" s="117"/>
      <c r="AI14" s="117"/>
      <c r="AJ14" s="118"/>
      <c r="AK14" s="116" t="s">
        <v>578</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572</v>
      </c>
      <c r="Q15" s="117"/>
      <c r="R15" s="117"/>
      <c r="S15" s="117"/>
      <c r="T15" s="117"/>
      <c r="U15" s="117"/>
      <c r="V15" s="118"/>
      <c r="W15" s="116" t="s">
        <v>572</v>
      </c>
      <c r="X15" s="117"/>
      <c r="Y15" s="117"/>
      <c r="Z15" s="117"/>
      <c r="AA15" s="117"/>
      <c r="AB15" s="117"/>
      <c r="AC15" s="118"/>
      <c r="AD15" s="116" t="s">
        <v>575</v>
      </c>
      <c r="AE15" s="117"/>
      <c r="AF15" s="117"/>
      <c r="AG15" s="117"/>
      <c r="AH15" s="117"/>
      <c r="AI15" s="117"/>
      <c r="AJ15" s="118"/>
      <c r="AK15" s="116" t="s">
        <v>579</v>
      </c>
      <c r="AL15" s="117"/>
      <c r="AM15" s="117"/>
      <c r="AN15" s="117"/>
      <c r="AO15" s="117"/>
      <c r="AP15" s="117"/>
      <c r="AQ15" s="118"/>
      <c r="AR15" s="116" t="s">
        <v>657</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579</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572</v>
      </c>
      <c r="Q17" s="117"/>
      <c r="R17" s="117"/>
      <c r="S17" s="117"/>
      <c r="T17" s="117"/>
      <c r="U17" s="117"/>
      <c r="V17" s="118"/>
      <c r="W17" s="116" t="s">
        <v>576</v>
      </c>
      <c r="X17" s="117"/>
      <c r="Y17" s="117"/>
      <c r="Z17" s="117"/>
      <c r="AA17" s="117"/>
      <c r="AB17" s="117"/>
      <c r="AC17" s="118"/>
      <c r="AD17" s="116" t="s">
        <v>577</v>
      </c>
      <c r="AE17" s="117"/>
      <c r="AF17" s="117"/>
      <c r="AG17" s="117"/>
      <c r="AH17" s="117"/>
      <c r="AI17" s="117"/>
      <c r="AJ17" s="118"/>
      <c r="AK17" s="116" t="s">
        <v>580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2055</v>
      </c>
      <c r="Q18" s="123"/>
      <c r="R18" s="123"/>
      <c r="S18" s="123"/>
      <c r="T18" s="123"/>
      <c r="U18" s="123"/>
      <c r="V18" s="124"/>
      <c r="W18" s="122">
        <f>SUM(W13:AC17)</f>
        <v>2181</v>
      </c>
      <c r="X18" s="123"/>
      <c r="Y18" s="123"/>
      <c r="Z18" s="123"/>
      <c r="AA18" s="123"/>
      <c r="AB18" s="123"/>
      <c r="AC18" s="124"/>
      <c r="AD18" s="122">
        <f>SUM(AD13:AJ17)</f>
        <v>2298</v>
      </c>
      <c r="AE18" s="123"/>
      <c r="AF18" s="123"/>
      <c r="AG18" s="123"/>
      <c r="AH18" s="123"/>
      <c r="AI18" s="123"/>
      <c r="AJ18" s="124"/>
      <c r="AK18" s="122">
        <f>SUM(AK13:AQ17)</f>
        <v>2094</v>
      </c>
      <c r="AL18" s="123"/>
      <c r="AM18" s="123"/>
      <c r="AN18" s="123"/>
      <c r="AO18" s="123"/>
      <c r="AP18" s="123"/>
      <c r="AQ18" s="124"/>
      <c r="AR18" s="122">
        <f>SUM(AR13:AX17)</f>
        <v>1885</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2055</v>
      </c>
      <c r="Q19" s="117"/>
      <c r="R19" s="117"/>
      <c r="S19" s="117"/>
      <c r="T19" s="117"/>
      <c r="U19" s="117"/>
      <c r="V19" s="118"/>
      <c r="W19" s="116">
        <v>2156</v>
      </c>
      <c r="X19" s="117"/>
      <c r="Y19" s="117"/>
      <c r="Z19" s="117"/>
      <c r="AA19" s="117"/>
      <c r="AB19" s="117"/>
      <c r="AC19" s="118"/>
      <c r="AD19" s="116">
        <v>2115</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0.98853736817973403</v>
      </c>
      <c r="X20" s="541"/>
      <c r="Y20" s="541"/>
      <c r="Z20" s="541"/>
      <c r="AA20" s="541"/>
      <c r="AB20" s="541"/>
      <c r="AC20" s="541"/>
      <c r="AD20" s="541">
        <f t="shared" ref="AD20" si="1">IF(AD18=0, "-", SUM(AD19)/AD18)</f>
        <v>0.92036553524804177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0.98853736817973403</v>
      </c>
      <c r="X21" s="541"/>
      <c r="Y21" s="541"/>
      <c r="Z21" s="541"/>
      <c r="AA21" s="541"/>
      <c r="AB21" s="541"/>
      <c r="AC21" s="541"/>
      <c r="AD21" s="541">
        <f t="shared" ref="AD21" si="3">IF(AD19=0, "-", SUM(AD19)/SUM(AD13,AD14))</f>
        <v>0.92036553524804177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581</v>
      </c>
      <c r="H23" s="191"/>
      <c r="I23" s="191"/>
      <c r="J23" s="191"/>
      <c r="K23" s="191"/>
      <c r="L23" s="191"/>
      <c r="M23" s="191"/>
      <c r="N23" s="191"/>
      <c r="O23" s="192"/>
      <c r="P23" s="113">
        <v>2094</v>
      </c>
      <c r="Q23" s="114"/>
      <c r="R23" s="114"/>
      <c r="S23" s="114"/>
      <c r="T23" s="114"/>
      <c r="U23" s="114"/>
      <c r="V23" s="115"/>
      <c r="W23" s="113">
        <v>1885</v>
      </c>
      <c r="X23" s="114"/>
      <c r="Y23" s="114"/>
      <c r="Z23" s="114"/>
      <c r="AA23" s="114"/>
      <c r="AB23" s="114"/>
      <c r="AC23" s="115"/>
      <c r="AD23" s="207" t="s">
        <v>658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2094</v>
      </c>
      <c r="Q29" s="117"/>
      <c r="R29" s="117"/>
      <c r="S29" s="117"/>
      <c r="T29" s="117"/>
      <c r="U29" s="117"/>
      <c r="V29" s="118"/>
      <c r="W29" s="222">
        <f>AR13</f>
        <v>1885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585</v>
      </c>
      <c r="AR31" s="140"/>
      <c r="AS31" s="141" t="s">
        <v>236</v>
      </c>
      <c r="AT31" s="176"/>
      <c r="AU31" s="275">
        <v>2</v>
      </c>
      <c r="AV31" s="275"/>
      <c r="AW31" s="383" t="s">
        <v>181</v>
      </c>
      <c r="AX31" s="384"/>
    </row>
    <row r="32" spans="1:50" ht="23.25" customHeight="1" x14ac:dyDescent="0.15">
      <c r="A32" s="517"/>
      <c r="B32" s="515"/>
      <c r="C32" s="515"/>
      <c r="D32" s="515"/>
      <c r="E32" s="515"/>
      <c r="F32" s="516"/>
      <c r="G32" s="542" t="s">
        <v>582</v>
      </c>
      <c r="H32" s="543"/>
      <c r="I32" s="543"/>
      <c r="J32" s="543"/>
      <c r="K32" s="543"/>
      <c r="L32" s="543"/>
      <c r="M32" s="543"/>
      <c r="N32" s="543"/>
      <c r="O32" s="544"/>
      <c r="P32" s="165" t="s">
        <v>583</v>
      </c>
      <c r="Q32" s="165"/>
      <c r="R32" s="165"/>
      <c r="S32" s="165"/>
      <c r="T32" s="165"/>
      <c r="U32" s="165"/>
      <c r="V32" s="165"/>
      <c r="W32" s="165"/>
      <c r="X32" s="236"/>
      <c r="Y32" s="342" t="s">
        <v>12</v>
      </c>
      <c r="Z32" s="551"/>
      <c r="AA32" s="552"/>
      <c r="AB32" s="553" t="s">
        <v>584</v>
      </c>
      <c r="AC32" s="553"/>
      <c r="AD32" s="553"/>
      <c r="AE32" s="368">
        <v>3401344</v>
      </c>
      <c r="AF32" s="369"/>
      <c r="AG32" s="369"/>
      <c r="AH32" s="370"/>
      <c r="AI32" s="368">
        <v>377908</v>
      </c>
      <c r="AJ32" s="369"/>
      <c r="AK32" s="369"/>
      <c r="AL32" s="370"/>
      <c r="AM32" s="368">
        <v>383483</v>
      </c>
      <c r="AN32" s="369"/>
      <c r="AO32" s="369"/>
      <c r="AP32" s="369"/>
      <c r="AQ32" s="119" t="s">
        <v>579</v>
      </c>
      <c r="AR32" s="120"/>
      <c r="AS32" s="120"/>
      <c r="AT32" s="121"/>
      <c r="AU32" s="369" t="s">
        <v>579</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584</v>
      </c>
      <c r="AC33" s="524"/>
      <c r="AD33" s="524"/>
      <c r="AE33" s="368">
        <v>3350308</v>
      </c>
      <c r="AF33" s="369"/>
      <c r="AG33" s="369"/>
      <c r="AH33" s="370"/>
      <c r="AI33" s="368">
        <v>343000</v>
      </c>
      <c r="AJ33" s="369"/>
      <c r="AK33" s="369"/>
      <c r="AL33" s="370"/>
      <c r="AM33" s="368">
        <v>337000</v>
      </c>
      <c r="AN33" s="369"/>
      <c r="AO33" s="369"/>
      <c r="AP33" s="369"/>
      <c r="AQ33" s="119" t="s">
        <v>586</v>
      </c>
      <c r="AR33" s="120"/>
      <c r="AS33" s="120"/>
      <c r="AT33" s="121"/>
      <c r="AU33" s="369">
        <v>331000</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f>AE32/AE33*100</f>
        <v>101.52332263182966</v>
      </c>
      <c r="AF34" s="369"/>
      <c r="AG34" s="369"/>
      <c r="AH34" s="370"/>
      <c r="AI34" s="368">
        <f t="shared" ref="AI34" si="4">AI32/AI33*100</f>
        <v>110.17725947521866</v>
      </c>
      <c r="AJ34" s="369"/>
      <c r="AK34" s="369"/>
      <c r="AL34" s="370"/>
      <c r="AM34" s="368">
        <f>AM32/AM33*100</f>
        <v>113.79317507418398</v>
      </c>
      <c r="AN34" s="369"/>
      <c r="AO34" s="369"/>
      <c r="AP34" s="370"/>
      <c r="AQ34" s="119" t="s">
        <v>578</v>
      </c>
      <c r="AR34" s="120"/>
      <c r="AS34" s="120"/>
      <c r="AT34" s="121"/>
      <c r="AU34" s="369" t="s">
        <v>578</v>
      </c>
      <c r="AV34" s="369"/>
      <c r="AW34" s="369"/>
      <c r="AX34" s="371"/>
    </row>
    <row r="35" spans="1:50" ht="23.25" customHeight="1" x14ac:dyDescent="0.15">
      <c r="A35" s="902" t="s">
        <v>386</v>
      </c>
      <c r="B35" s="903"/>
      <c r="C35" s="903"/>
      <c r="D35" s="903"/>
      <c r="E35" s="903"/>
      <c r="F35" s="904"/>
      <c r="G35" s="908" t="s">
        <v>587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21"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646</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588</v>
      </c>
      <c r="AC101" s="553"/>
      <c r="AD101" s="553"/>
      <c r="AE101" s="368">
        <v>377684</v>
      </c>
      <c r="AF101" s="369"/>
      <c r="AG101" s="369"/>
      <c r="AH101" s="370"/>
      <c r="AI101" s="368">
        <v>18.7</v>
      </c>
      <c r="AJ101" s="369"/>
      <c r="AK101" s="369"/>
      <c r="AL101" s="370"/>
      <c r="AM101" s="368">
        <v>18.7</v>
      </c>
      <c r="AN101" s="369"/>
      <c r="AO101" s="369"/>
      <c r="AP101" s="370"/>
      <c r="AQ101" s="368" t="s">
        <v>578</v>
      </c>
      <c r="AR101" s="369"/>
      <c r="AS101" s="369"/>
      <c r="AT101" s="370"/>
      <c r="AU101" s="368" t="s">
        <v>659</v>
      </c>
      <c r="AV101" s="369"/>
      <c r="AW101" s="369"/>
      <c r="AX101" s="370"/>
    </row>
    <row r="102" spans="1:60" ht="65.099999999999994"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588</v>
      </c>
      <c r="AC102" s="411"/>
      <c r="AD102" s="412"/>
      <c r="AE102" s="362">
        <v>324000</v>
      </c>
      <c r="AF102" s="362"/>
      <c r="AG102" s="362"/>
      <c r="AH102" s="362"/>
      <c r="AI102" s="362">
        <v>15</v>
      </c>
      <c r="AJ102" s="362"/>
      <c r="AK102" s="362"/>
      <c r="AL102" s="362"/>
      <c r="AM102" s="362">
        <v>15</v>
      </c>
      <c r="AN102" s="362"/>
      <c r="AO102" s="362"/>
      <c r="AP102" s="362"/>
      <c r="AQ102" s="819">
        <v>15</v>
      </c>
      <c r="AR102" s="820"/>
      <c r="AS102" s="820"/>
      <c r="AT102" s="821"/>
      <c r="AU102" s="819">
        <v>15</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647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324</v>
      </c>
      <c r="AF116" s="362"/>
      <c r="AG116" s="362"/>
      <c r="AH116" s="362"/>
      <c r="AI116" s="362">
        <f>ROUND(1244418000/AI32,0)</f>
        <v>3293</v>
      </c>
      <c r="AJ116" s="362"/>
      <c r="AK116" s="362"/>
      <c r="AL116" s="362"/>
      <c r="AM116" s="362">
        <f>ROUND(1224672000/AM32,0)</f>
        <v>3194</v>
      </c>
      <c r="AN116" s="362"/>
      <c r="AO116" s="362"/>
      <c r="AP116" s="362"/>
      <c r="AQ116" s="368">
        <f>ROUND(1207596000/331000,0)</f>
        <v>3648</v>
      </c>
      <c r="AR116" s="369"/>
      <c r="AS116" s="369"/>
      <c r="AT116" s="369"/>
      <c r="AU116" s="369"/>
      <c r="AV116" s="369"/>
      <c r="AW116" s="369"/>
      <c r="AX116" s="371"/>
    </row>
    <row r="117" spans="1:50" ht="60"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462" t="s">
        <v>661</v>
      </c>
      <c r="AF117" s="310"/>
      <c r="AG117" s="310"/>
      <c r="AH117" s="310"/>
      <c r="AI117" s="462" t="s">
        <v>630</v>
      </c>
      <c r="AJ117" s="310"/>
      <c r="AK117" s="310"/>
      <c r="AL117" s="310"/>
      <c r="AM117" s="462" t="s">
        <v>633</v>
      </c>
      <c r="AN117" s="310"/>
      <c r="AO117" s="310"/>
      <c r="AP117" s="310"/>
      <c r="AQ117" s="310" t="s">
        <v>591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t="s">
        <v>654</v>
      </c>
      <c r="AR149" s="275"/>
      <c r="AS149" s="141" t="s">
        <v>236</v>
      </c>
      <c r="AT149" s="176"/>
      <c r="AU149" s="140">
        <v>2</v>
      </c>
      <c r="AV149" s="140"/>
      <c r="AW149" s="141" t="s">
        <v>181</v>
      </c>
      <c r="AX149" s="142"/>
    </row>
    <row r="150" spans="1:50" ht="21.6" customHeight="1" x14ac:dyDescent="0.15">
      <c r="A150" s="1000"/>
      <c r="B150" s="256"/>
      <c r="C150" s="255"/>
      <c r="D150" s="256"/>
      <c r="E150" s="255"/>
      <c r="F150" s="318"/>
      <c r="G150" s="235" t="s">
        <v>594</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t="s">
        <v>584</v>
      </c>
      <c r="AC150" s="228"/>
      <c r="AD150" s="228"/>
      <c r="AE150" s="270">
        <v>377684</v>
      </c>
      <c r="AF150" s="120"/>
      <c r="AG150" s="120"/>
      <c r="AH150" s="120"/>
      <c r="AI150" s="270">
        <v>377908</v>
      </c>
      <c r="AJ150" s="120"/>
      <c r="AK150" s="120"/>
      <c r="AL150" s="120"/>
      <c r="AM150" s="270">
        <v>383483</v>
      </c>
      <c r="AN150" s="120"/>
      <c r="AO150" s="120"/>
      <c r="AP150" s="120"/>
      <c r="AQ150" s="270" t="s">
        <v>595</v>
      </c>
      <c r="AR150" s="120"/>
      <c r="AS150" s="120"/>
      <c r="AT150" s="120"/>
      <c r="AU150" s="270" t="s">
        <v>579</v>
      </c>
      <c r="AV150" s="120"/>
      <c r="AW150" s="120"/>
      <c r="AX150" s="219"/>
    </row>
    <row r="151" spans="1:50" ht="21.6"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t="s">
        <v>584</v>
      </c>
      <c r="AC151" s="137"/>
      <c r="AD151" s="137"/>
      <c r="AE151" s="270">
        <v>324000</v>
      </c>
      <c r="AF151" s="120"/>
      <c r="AG151" s="120"/>
      <c r="AH151" s="120"/>
      <c r="AI151" s="270">
        <v>343000</v>
      </c>
      <c r="AJ151" s="120"/>
      <c r="AK151" s="120"/>
      <c r="AL151" s="120"/>
      <c r="AM151" s="270">
        <v>337000</v>
      </c>
      <c r="AN151" s="120"/>
      <c r="AO151" s="120"/>
      <c r="AP151" s="120"/>
      <c r="AQ151" s="270" t="s">
        <v>578</v>
      </c>
      <c r="AR151" s="120"/>
      <c r="AS151" s="120"/>
      <c r="AT151" s="120"/>
      <c r="AU151" s="270">
        <v>331000</v>
      </c>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75" customHeight="1" x14ac:dyDescent="0.15">
      <c r="A188" s="1000"/>
      <c r="B188" s="256"/>
      <c r="C188" s="255"/>
      <c r="D188" s="256"/>
      <c r="E188" s="164" t="s">
        <v>653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2"/>
      <c r="G430" s="244" t="s">
        <v>255</v>
      </c>
      <c r="H430" s="162"/>
      <c r="I430" s="162"/>
      <c r="J430" s="245" t="s">
        <v>634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648</v>
      </c>
      <c r="AF432" s="140"/>
      <c r="AG432" s="141" t="s">
        <v>236</v>
      </c>
      <c r="AH432" s="176"/>
      <c r="AI432" s="186"/>
      <c r="AJ432" s="186"/>
      <c r="AK432" s="186"/>
      <c r="AL432" s="181"/>
      <c r="AM432" s="186"/>
      <c r="AN432" s="186"/>
      <c r="AO432" s="186"/>
      <c r="AP432" s="181"/>
      <c r="AQ432" s="215" t="s">
        <v>649</v>
      </c>
      <c r="AR432" s="140"/>
      <c r="AS432" s="141" t="s">
        <v>236</v>
      </c>
      <c r="AT432" s="176"/>
      <c r="AU432" s="140" t="s">
        <v>648</v>
      </c>
      <c r="AV432" s="140"/>
      <c r="AW432" s="141" t="s">
        <v>181</v>
      </c>
      <c r="AX432" s="142"/>
    </row>
    <row r="433" spans="1:50" ht="23.25" customHeight="1" x14ac:dyDescent="0.15">
      <c r="A433" s="1000"/>
      <c r="B433" s="256"/>
      <c r="C433" s="255"/>
      <c r="D433" s="256"/>
      <c r="E433" s="170"/>
      <c r="F433" s="171"/>
      <c r="G433" s="235" t="s">
        <v>645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636</v>
      </c>
      <c r="AC433" s="137"/>
      <c r="AD433" s="137"/>
      <c r="AE433" s="119" t="s">
        <v>637</v>
      </c>
      <c r="AF433" s="120"/>
      <c r="AG433" s="120"/>
      <c r="AH433" s="121"/>
      <c r="AI433" s="119" t="s">
        <v>638</v>
      </c>
      <c r="AJ433" s="120"/>
      <c r="AK433" s="120"/>
      <c r="AL433" s="121"/>
      <c r="AM433" s="119" t="s">
        <v>637</v>
      </c>
      <c r="AN433" s="120"/>
      <c r="AO433" s="120"/>
      <c r="AP433" s="121"/>
      <c r="AQ433" s="119" t="s">
        <v>637</v>
      </c>
      <c r="AR433" s="120"/>
      <c r="AS433" s="120"/>
      <c r="AT433" s="121"/>
      <c r="AU433" s="120" t="s">
        <v>637</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636</v>
      </c>
      <c r="AC434" s="137"/>
      <c r="AD434" s="137"/>
      <c r="AE434" s="119" t="s">
        <v>637</v>
      </c>
      <c r="AF434" s="120"/>
      <c r="AG434" s="120"/>
      <c r="AH434" s="121"/>
      <c r="AI434" s="119" t="s">
        <v>635</v>
      </c>
      <c r="AJ434" s="120"/>
      <c r="AK434" s="120"/>
      <c r="AL434" s="120"/>
      <c r="AM434" s="119" t="s">
        <v>637</v>
      </c>
      <c r="AN434" s="120"/>
      <c r="AO434" s="120"/>
      <c r="AP434" s="121"/>
      <c r="AQ434" s="119" t="s">
        <v>639</v>
      </c>
      <c r="AR434" s="120"/>
      <c r="AS434" s="120"/>
      <c r="AT434" s="121"/>
      <c r="AU434" s="120" t="s">
        <v>637</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637</v>
      </c>
      <c r="AF435" s="120"/>
      <c r="AG435" s="120"/>
      <c r="AH435" s="121"/>
      <c r="AI435" s="119" t="s">
        <v>635</v>
      </c>
      <c r="AJ435" s="120"/>
      <c r="AK435" s="120"/>
      <c r="AL435" s="120"/>
      <c r="AM435" s="119" t="s">
        <v>637</v>
      </c>
      <c r="AN435" s="120"/>
      <c r="AO435" s="120"/>
      <c r="AP435" s="121"/>
      <c r="AQ435" s="119" t="s">
        <v>637</v>
      </c>
      <c r="AR435" s="120"/>
      <c r="AS435" s="120"/>
      <c r="AT435" s="121"/>
      <c r="AU435" s="120" t="s">
        <v>637</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648</v>
      </c>
      <c r="AF457" s="140"/>
      <c r="AG457" s="141" t="s">
        <v>236</v>
      </c>
      <c r="AH457" s="176"/>
      <c r="AI457" s="186"/>
      <c r="AJ457" s="186"/>
      <c r="AK457" s="186"/>
      <c r="AL457" s="181"/>
      <c r="AM457" s="186"/>
      <c r="AN457" s="186"/>
      <c r="AO457" s="186"/>
      <c r="AP457" s="181"/>
      <c r="AQ457" s="215" t="s">
        <v>648</v>
      </c>
      <c r="AR457" s="140"/>
      <c r="AS457" s="141" t="s">
        <v>236</v>
      </c>
      <c r="AT457" s="176"/>
      <c r="AU457" s="140" t="s">
        <v>650</v>
      </c>
      <c r="AV457" s="140"/>
      <c r="AW457" s="141" t="s">
        <v>181</v>
      </c>
      <c r="AX457" s="142"/>
    </row>
    <row r="458" spans="1:50" ht="23.25" customHeight="1" x14ac:dyDescent="0.15">
      <c r="A458" s="1000"/>
      <c r="B458" s="256"/>
      <c r="C458" s="255"/>
      <c r="D458" s="256"/>
      <c r="E458" s="170"/>
      <c r="F458" s="171"/>
      <c r="G458" s="235" t="s">
        <v>641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637</v>
      </c>
      <c r="AC458" s="137"/>
      <c r="AD458" s="137"/>
      <c r="AE458" s="119" t="s">
        <v>637</v>
      </c>
      <c r="AF458" s="120"/>
      <c r="AG458" s="120"/>
      <c r="AH458" s="120"/>
      <c r="AI458" s="119" t="s">
        <v>643</v>
      </c>
      <c r="AJ458" s="120"/>
      <c r="AK458" s="120"/>
      <c r="AL458" s="120"/>
      <c r="AM458" s="119" t="s">
        <v>637</v>
      </c>
      <c r="AN458" s="120"/>
      <c r="AO458" s="120"/>
      <c r="AP458" s="121"/>
      <c r="AQ458" s="119" t="s">
        <v>637</v>
      </c>
      <c r="AR458" s="120"/>
      <c r="AS458" s="120"/>
      <c r="AT458" s="121"/>
      <c r="AU458" s="120" t="s">
        <v>637</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637</v>
      </c>
      <c r="AC459" s="228"/>
      <c r="AD459" s="228"/>
      <c r="AE459" s="119" t="s">
        <v>642</v>
      </c>
      <c r="AF459" s="120"/>
      <c r="AG459" s="120"/>
      <c r="AH459" s="121"/>
      <c r="AI459" s="119" t="s">
        <v>637</v>
      </c>
      <c r="AJ459" s="120"/>
      <c r="AK459" s="120"/>
      <c r="AL459" s="120"/>
      <c r="AM459" s="119" t="s">
        <v>637</v>
      </c>
      <c r="AN459" s="120"/>
      <c r="AO459" s="120"/>
      <c r="AP459" s="121"/>
      <c r="AQ459" s="119" t="s">
        <v>637</v>
      </c>
      <c r="AR459" s="120"/>
      <c r="AS459" s="120"/>
      <c r="AT459" s="121"/>
      <c r="AU459" s="120" t="s">
        <v>640</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641</v>
      </c>
      <c r="AF460" s="120"/>
      <c r="AG460" s="120"/>
      <c r="AH460" s="121"/>
      <c r="AI460" s="119" t="s">
        <v>637</v>
      </c>
      <c r="AJ460" s="120"/>
      <c r="AK460" s="120"/>
      <c r="AL460" s="120"/>
      <c r="AM460" s="119" t="s">
        <v>644</v>
      </c>
      <c r="AN460" s="120"/>
      <c r="AO460" s="120"/>
      <c r="AP460" s="121"/>
      <c r="AQ460" s="119" t="s">
        <v>641</v>
      </c>
      <c r="AR460" s="120"/>
      <c r="AS460" s="120"/>
      <c r="AT460" s="121"/>
      <c r="AU460" s="120" t="s">
        <v>641</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641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50.2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631</v>
      </c>
      <c r="AH702" s="891"/>
      <c r="AI702" s="891"/>
      <c r="AJ702" s="891"/>
      <c r="AK702" s="891"/>
      <c r="AL702" s="891"/>
      <c r="AM702" s="891"/>
      <c r="AN702" s="891"/>
      <c r="AO702" s="891"/>
      <c r="AP702" s="891"/>
      <c r="AQ702" s="891"/>
      <c r="AR702" s="891"/>
      <c r="AS702" s="891"/>
      <c r="AT702" s="891"/>
      <c r="AU702" s="891"/>
      <c r="AV702" s="891"/>
      <c r="AW702" s="891"/>
      <c r="AX702" s="892"/>
    </row>
    <row r="703" spans="1:50" ht="92.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567</v>
      </c>
      <c r="AE703" s="159"/>
      <c r="AF703" s="159"/>
      <c r="AG703" s="669" t="s">
        <v>662</v>
      </c>
      <c r="AH703" s="670"/>
      <c r="AI703" s="670"/>
      <c r="AJ703" s="670"/>
      <c r="AK703" s="670"/>
      <c r="AL703" s="670"/>
      <c r="AM703" s="670"/>
      <c r="AN703" s="670"/>
      <c r="AO703" s="670"/>
      <c r="AP703" s="670"/>
      <c r="AQ703" s="670"/>
      <c r="AR703" s="670"/>
      <c r="AS703" s="670"/>
      <c r="AT703" s="670"/>
      <c r="AU703" s="670"/>
      <c r="AV703" s="670"/>
      <c r="AW703" s="670"/>
      <c r="AX703" s="671"/>
    </row>
    <row r="704" spans="1:50" ht="96"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597</v>
      </c>
      <c r="AE705" s="738"/>
      <c r="AF705" s="738"/>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598</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5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567</v>
      </c>
      <c r="AE708" s="673"/>
      <c r="AF708" s="673"/>
      <c r="AG708" s="528" t="s">
        <v>600</v>
      </c>
      <c r="AH708" s="529"/>
      <c r="AI708" s="529"/>
      <c r="AJ708" s="529"/>
      <c r="AK708" s="529"/>
      <c r="AL708" s="529"/>
      <c r="AM708" s="529"/>
      <c r="AN708" s="529"/>
      <c r="AO708" s="529"/>
      <c r="AP708" s="529"/>
      <c r="AQ708" s="529"/>
      <c r="AR708" s="529"/>
      <c r="AS708" s="529"/>
      <c r="AT708" s="529"/>
      <c r="AU708" s="529"/>
      <c r="AV708" s="529"/>
      <c r="AW708" s="529"/>
      <c r="AX708" s="530"/>
    </row>
    <row r="709" spans="1:50" ht="39.950000000000003"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567</v>
      </c>
      <c r="AE709" s="159"/>
      <c r="AF709" s="159"/>
      <c r="AG709" s="669" t="s">
        <v>601</v>
      </c>
      <c r="AH709" s="670"/>
      <c r="AI709" s="670"/>
      <c r="AJ709" s="670"/>
      <c r="AK709" s="670"/>
      <c r="AL709" s="670"/>
      <c r="AM709" s="670"/>
      <c r="AN709" s="670"/>
      <c r="AO709" s="670"/>
      <c r="AP709" s="670"/>
      <c r="AQ709" s="670"/>
      <c r="AR709" s="670"/>
      <c r="AS709" s="670"/>
      <c r="AT709" s="670"/>
      <c r="AU709" s="670"/>
      <c r="AV709" s="670"/>
      <c r="AW709" s="670"/>
      <c r="AX709" s="671"/>
    </row>
    <row r="710" spans="1:50" ht="39.950000000000003"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567</v>
      </c>
      <c r="AE710" s="159"/>
      <c r="AF710" s="159"/>
      <c r="AG710" s="669" t="s">
        <v>602</v>
      </c>
      <c r="AH710" s="670"/>
      <c r="AI710" s="670"/>
      <c r="AJ710" s="670"/>
      <c r="AK710" s="670"/>
      <c r="AL710" s="670"/>
      <c r="AM710" s="670"/>
      <c r="AN710" s="670"/>
      <c r="AO710" s="670"/>
      <c r="AP710" s="670"/>
      <c r="AQ710" s="670"/>
      <c r="AR710" s="670"/>
      <c r="AS710" s="670"/>
      <c r="AT710" s="670"/>
      <c r="AU710" s="670"/>
      <c r="AV710" s="670"/>
      <c r="AW710" s="670"/>
      <c r="AX710" s="671"/>
    </row>
    <row r="711" spans="1:50" ht="39.950000000000003"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567</v>
      </c>
      <c r="AE711" s="159"/>
      <c r="AF711" s="159"/>
      <c r="AG711" s="669" t="s">
        <v>603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597</v>
      </c>
      <c r="AE712" s="588"/>
      <c r="AF712" s="588"/>
      <c r="AG712" s="596" t="s">
        <v>604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69" t="s">
        <v>605</v>
      </c>
      <c r="AH713" s="670"/>
      <c r="AI713" s="670"/>
      <c r="AJ713" s="670"/>
      <c r="AK713" s="670"/>
      <c r="AL713" s="670"/>
      <c r="AM713" s="670"/>
      <c r="AN713" s="670"/>
      <c r="AO713" s="670"/>
      <c r="AP713" s="670"/>
      <c r="AQ713" s="670"/>
      <c r="AR713" s="670"/>
      <c r="AS713" s="670"/>
      <c r="AT713" s="670"/>
      <c r="AU713" s="670"/>
      <c r="AV713" s="670"/>
      <c r="AW713" s="670"/>
      <c r="AX713" s="671"/>
    </row>
    <row r="714" spans="1:50" ht="48.7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567</v>
      </c>
      <c r="AE714" s="594"/>
      <c r="AF714" s="595"/>
      <c r="AG714" s="694" t="s">
        <v>606</v>
      </c>
      <c r="AH714" s="695"/>
      <c r="AI714" s="695"/>
      <c r="AJ714" s="695"/>
      <c r="AK714" s="695"/>
      <c r="AL714" s="695"/>
      <c r="AM714" s="695"/>
      <c r="AN714" s="695"/>
      <c r="AO714" s="695"/>
      <c r="AP714" s="695"/>
      <c r="AQ714" s="695"/>
      <c r="AR714" s="695"/>
      <c r="AS714" s="695"/>
      <c r="AT714" s="695"/>
      <c r="AU714" s="695"/>
      <c r="AV714" s="695"/>
      <c r="AW714" s="695"/>
      <c r="AX714" s="696"/>
    </row>
    <row r="715" spans="1:50" ht="85.3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632</v>
      </c>
      <c r="AH715" s="529"/>
      <c r="AI715" s="529"/>
      <c r="AJ715" s="529"/>
      <c r="AK715" s="529"/>
      <c r="AL715" s="529"/>
      <c r="AM715" s="529"/>
      <c r="AN715" s="529"/>
      <c r="AO715" s="529"/>
      <c r="AP715" s="529"/>
      <c r="AQ715" s="529"/>
      <c r="AR715" s="529"/>
      <c r="AS715" s="529"/>
      <c r="AT715" s="529"/>
      <c r="AU715" s="529"/>
      <c r="AV715" s="529"/>
      <c r="AW715" s="529"/>
      <c r="AX715" s="530"/>
    </row>
    <row r="716" spans="1:50" ht="50.1"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567</v>
      </c>
      <c r="AE716" s="764"/>
      <c r="AF716" s="764"/>
      <c r="AG716" s="669" t="s">
        <v>607</v>
      </c>
      <c r="AH716" s="670"/>
      <c r="AI716" s="670"/>
      <c r="AJ716" s="670"/>
      <c r="AK716" s="670"/>
      <c r="AL716" s="670"/>
      <c r="AM716" s="670"/>
      <c r="AN716" s="670"/>
      <c r="AO716" s="670"/>
      <c r="AP716" s="670"/>
      <c r="AQ716" s="670"/>
      <c r="AR716" s="670"/>
      <c r="AS716" s="670"/>
      <c r="AT716" s="670"/>
      <c r="AU716" s="670"/>
      <c r="AV716" s="670"/>
      <c r="AW716" s="670"/>
      <c r="AX716" s="671"/>
    </row>
    <row r="717" spans="1:50" ht="80.099999999999994"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567</v>
      </c>
      <c r="AE717" s="159"/>
      <c r="AF717" s="159"/>
      <c r="AG717" s="669" t="s">
        <v>651</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597</v>
      </c>
      <c r="AE718" s="159"/>
      <c r="AF718" s="159"/>
      <c r="AG718" s="167" t="s">
        <v>578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567</v>
      </c>
      <c r="AE719" s="673"/>
      <c r="AF719" s="673"/>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t="s">
        <v>563</v>
      </c>
      <c r="D721" s="924"/>
      <c r="E721" s="924"/>
      <c r="F721" s="925"/>
      <c r="G721" s="943"/>
      <c r="H721" s="944"/>
      <c r="I721" s="82" t="str">
        <f>IF(OR(G721="　", G721=""), "", "-")</f>
        <v/>
      </c>
      <c r="J721" s="922">
        <v>515</v>
      </c>
      <c r="K721" s="922"/>
      <c r="L721" s="82" t="str">
        <f>IF(M721="","","-")</f>
        <v/>
      </c>
      <c r="M721" s="83"/>
      <c r="N721" s="919" t="s">
        <v>609</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5">IF(OR(G722="　", G722=""), "", "-")</f>
        <v/>
      </c>
      <c r="J722" s="922"/>
      <c r="K722" s="922"/>
      <c r="L722" s="82" t="str">
        <f t="shared" ref="L722:L725" si="6">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5"/>
        <v/>
      </c>
      <c r="J723" s="922"/>
      <c r="K723" s="922"/>
      <c r="L723" s="82" t="str">
        <f t="shared" si="6"/>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5"/>
        <v/>
      </c>
      <c r="J724" s="922"/>
      <c r="K724" s="922"/>
      <c r="L724" s="82" t="str">
        <f t="shared" si="6"/>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5"/>
        <v/>
      </c>
      <c r="J725" s="967"/>
      <c r="K725" s="967"/>
      <c r="L725" s="84" t="str">
        <f t="shared" si="6"/>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652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610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655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138</v>
      </c>
      <c r="B731" s="621"/>
      <c r="C731" s="621"/>
      <c r="D731" s="621"/>
      <c r="E731" s="622"/>
      <c r="F731" s="685" t="s">
        <v>656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138</v>
      </c>
      <c r="B733" s="755"/>
      <c r="C733" s="755"/>
      <c r="D733" s="755"/>
      <c r="E733" s="756"/>
      <c r="F733" s="771" t="s">
        <v>414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579</v>
      </c>
      <c r="F737" s="103"/>
      <c r="G737" s="103"/>
      <c r="H737" s="103"/>
      <c r="I737" s="103"/>
      <c r="J737" s="103"/>
      <c r="K737" s="103"/>
      <c r="L737" s="103"/>
      <c r="M737" s="103"/>
      <c r="N737" s="109" t="s">
        <v>404</v>
      </c>
      <c r="O737" s="109"/>
      <c r="P737" s="109"/>
      <c r="Q737" s="109"/>
      <c r="R737" s="103" t="s">
        <v>663</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612</v>
      </c>
      <c r="AS737" s="111"/>
      <c r="AT737" s="111"/>
      <c r="AU737" s="111"/>
      <c r="AV737" s="111"/>
      <c r="AW737" s="111"/>
      <c r="AX737" s="112"/>
      <c r="AY737" s="88"/>
      <c r="AZ737" s="88"/>
    </row>
    <row r="738" spans="1:52" ht="24.75" customHeight="1" x14ac:dyDescent="0.15">
      <c r="A738" s="100" t="s">
        <v>401</v>
      </c>
      <c r="B738" s="101"/>
      <c r="C738" s="101"/>
      <c r="D738" s="102"/>
      <c r="E738" s="103" t="s">
        <v>613</v>
      </c>
      <c r="F738" s="103"/>
      <c r="G738" s="103"/>
      <c r="H738" s="103"/>
      <c r="I738" s="103"/>
      <c r="J738" s="103"/>
      <c r="K738" s="103"/>
      <c r="L738" s="103"/>
      <c r="M738" s="103"/>
      <c r="N738" s="109" t="s">
        <v>400</v>
      </c>
      <c r="O738" s="109"/>
      <c r="P738" s="109"/>
      <c r="Q738" s="109"/>
      <c r="R738" s="103" t="s">
        <v>614</v>
      </c>
      <c r="S738" s="103"/>
      <c r="T738" s="103"/>
      <c r="U738" s="103"/>
      <c r="V738" s="103"/>
      <c r="W738" s="103"/>
      <c r="X738" s="103"/>
      <c r="Y738" s="103"/>
      <c r="Z738" s="103"/>
      <c r="AA738" s="109" t="s">
        <v>399</v>
      </c>
      <c r="AB738" s="109"/>
      <c r="AC738" s="109"/>
      <c r="AD738" s="109"/>
      <c r="AE738" s="103" t="s">
        <v>615</v>
      </c>
      <c r="AF738" s="103"/>
      <c r="AG738" s="103"/>
      <c r="AH738" s="103"/>
      <c r="AI738" s="103"/>
      <c r="AJ738" s="103"/>
      <c r="AK738" s="103"/>
      <c r="AL738" s="103"/>
      <c r="AM738" s="103"/>
      <c r="AN738" s="109" t="s">
        <v>398</v>
      </c>
      <c r="AO738" s="109"/>
      <c r="AP738" s="109"/>
      <c r="AQ738" s="109"/>
      <c r="AR738" s="110" t="s">
        <v>616</v>
      </c>
      <c r="AS738" s="111"/>
      <c r="AT738" s="111"/>
      <c r="AU738" s="111"/>
      <c r="AV738" s="111"/>
      <c r="AW738" s="111"/>
      <c r="AX738" s="112"/>
    </row>
    <row r="739" spans="1:52" ht="24.75" customHeight="1" x14ac:dyDescent="0.15">
      <c r="A739" s="100" t="s">
        <v>397</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508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618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8"/>
      <c r="C782" s="768"/>
      <c r="D782" s="768"/>
      <c r="E782" s="768"/>
      <c r="F782" s="769"/>
      <c r="G782" s="453" t="s">
        <v>619</v>
      </c>
      <c r="H782" s="454"/>
      <c r="I782" s="454"/>
      <c r="J782" s="454"/>
      <c r="K782" s="455"/>
      <c r="L782" s="456" t="s">
        <v>621</v>
      </c>
      <c r="M782" s="457"/>
      <c r="N782" s="457"/>
      <c r="O782" s="457"/>
      <c r="P782" s="457"/>
      <c r="Q782" s="457"/>
      <c r="R782" s="457"/>
      <c r="S782" s="457"/>
      <c r="T782" s="457"/>
      <c r="U782" s="457"/>
      <c r="V782" s="457"/>
      <c r="W782" s="457"/>
      <c r="X782" s="458"/>
      <c r="Y782" s="459">
        <v>1503</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8"/>
      <c r="B783" s="768"/>
      <c r="C783" s="768"/>
      <c r="D783" s="768"/>
      <c r="E783" s="768"/>
      <c r="F783" s="769"/>
      <c r="G783" s="352" t="s">
        <v>620</v>
      </c>
      <c r="H783" s="353"/>
      <c r="I783" s="353"/>
      <c r="J783" s="353"/>
      <c r="K783" s="354"/>
      <c r="L783" s="405" t="s">
        <v>622</v>
      </c>
      <c r="M783" s="406"/>
      <c r="N783" s="406"/>
      <c r="O783" s="406"/>
      <c r="P783" s="406"/>
      <c r="Q783" s="406"/>
      <c r="R783" s="406"/>
      <c r="S783" s="406"/>
      <c r="T783" s="406"/>
      <c r="U783" s="406"/>
      <c r="V783" s="406"/>
      <c r="W783" s="406"/>
      <c r="X783" s="407"/>
      <c r="Y783" s="402">
        <v>612</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2115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9.25" customHeight="1" x14ac:dyDescent="0.15">
      <c r="A838" s="408">
        <v>1</v>
      </c>
      <c r="B838" s="408">
        <v>1</v>
      </c>
      <c r="C838" s="428" t="s">
        <v>623</v>
      </c>
      <c r="D838" s="422"/>
      <c r="E838" s="422"/>
      <c r="F838" s="422"/>
      <c r="G838" s="422"/>
      <c r="H838" s="422"/>
      <c r="I838" s="422"/>
      <c r="J838" s="423">
        <v>7013305001903</v>
      </c>
      <c r="K838" s="424"/>
      <c r="L838" s="424"/>
      <c r="M838" s="424"/>
      <c r="N838" s="424"/>
      <c r="O838" s="424"/>
      <c r="P838" s="429" t="s">
        <v>624</v>
      </c>
      <c r="Q838" s="321"/>
      <c r="R838" s="321"/>
      <c r="S838" s="321"/>
      <c r="T838" s="321"/>
      <c r="U838" s="321"/>
      <c r="V838" s="321"/>
      <c r="W838" s="321"/>
      <c r="X838" s="321"/>
      <c r="Y838" s="322">
        <v>2115</v>
      </c>
      <c r="Z838" s="323"/>
      <c r="AA838" s="323"/>
      <c r="AB838" s="324"/>
      <c r="AC838" s="332" t="s">
        <v>625</v>
      </c>
      <c r="AD838" s="427"/>
      <c r="AE838" s="427"/>
      <c r="AF838" s="427"/>
      <c r="AG838" s="427"/>
      <c r="AH838" s="425" t="s">
        <v>626</v>
      </c>
      <c r="AI838" s="426"/>
      <c r="AJ838" s="426"/>
      <c r="AK838" s="426"/>
      <c r="AL838" s="329" t="s">
        <v>627</v>
      </c>
      <c r="AM838" s="330"/>
      <c r="AN838" s="330"/>
      <c r="AO838" s="331"/>
      <c r="AP838" s="325" t="s">
        <v>585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628</v>
      </c>
      <c r="F1103" s="897"/>
      <c r="G1103" s="897"/>
      <c r="H1103" s="897"/>
      <c r="I1103" s="897"/>
      <c r="J1103" s="423" t="s">
        <v>579</v>
      </c>
      <c r="K1103" s="424"/>
      <c r="L1103" s="424"/>
      <c r="M1103" s="424"/>
      <c r="N1103" s="424"/>
      <c r="O1103" s="424"/>
      <c r="P1103" s="429" t="s">
        <v>629</v>
      </c>
      <c r="Q1103" s="321"/>
      <c r="R1103" s="321"/>
      <c r="S1103" s="321"/>
      <c r="T1103" s="321"/>
      <c r="U1103" s="321"/>
      <c r="V1103" s="321"/>
      <c r="W1103" s="321"/>
      <c r="X1103" s="321"/>
      <c r="Y1103" s="322" t="s">
        <v>629</v>
      </c>
      <c r="Z1103" s="323"/>
      <c r="AA1103" s="323"/>
      <c r="AB1103" s="324"/>
      <c r="AC1103" s="326"/>
      <c r="AD1103" s="326"/>
      <c r="AE1103" s="326"/>
      <c r="AF1103" s="326"/>
      <c r="AG1103" s="326"/>
      <c r="AH1103" s="327" t="s">
        <v>604</v>
      </c>
      <c r="AI1103" s="328"/>
      <c r="AJ1103" s="328"/>
      <c r="AK1103" s="328"/>
      <c r="AL1103" s="329" t="s">
        <v>585</v>
      </c>
      <c r="AM1103" s="330"/>
      <c r="AN1103" s="330"/>
      <c r="AO1103" s="331"/>
      <c r="AP1103" s="325" t="s">
        <v>578</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1" priority="14011">
      <formula>IF(RIGHT(TEXT(AK14,"0.#"),1)=".",FALSE,TRUE)</formula>
    </cfRule>
    <cfRule type="expression" dxfId="2800" priority="14012">
      <formula>IF(RIGHT(TEXT(AK14,"0.#"),1)=".",TRUE,FALSE)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AK16:AQ17 AK15:AX15 AK13:AX13">
    <cfRule type="expression" dxfId="2789" priority="13709">
      <formula>IF(RIGHT(TEXT(AK13,"0.#"),1)=".",FALSE,TRUE)</formula>
    </cfRule>
    <cfRule type="expression" dxfId="2788" priority="13710">
      <formula>IF(RIGHT(TEXT(AK13,"0.#"),1)=".",TRUE,FALSE)</formula>
    </cfRule>
  </conditionalFormatting>
  <conditionalFormatting sqref="AD19:AJ19">
    <cfRule type="expression" dxfId="2787" priority="13707">
      <formula>IF(RIGHT(TEXT(AD19,"0.#"),1)=".",FALSE,TRUE)</formula>
    </cfRule>
    <cfRule type="expression" dxfId="2786" priority="13708">
      <formula>IF(RIGHT(TEXT(AD19,"0.#"),1)=".",TRUE,FALSE)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AI34 AM34">
    <cfRule type="expression" dxfId="2757" priority="13467">
      <formula>IF(RIGHT(TEXT(AE34,"0.#"),1)=".",FALSE,TRUE)</formula>
    </cfRule>
    <cfRule type="expression" dxfId="2756" priority="13468">
      <formula>IF(RIGHT(TEXT(AE34,"0.#"),1)=".",TRUE,FALSE)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3:AJ13">
    <cfRule type="expression" dxfId="707" priority="7">
      <formula>IF(RIGHT(TEXT(P13,"0.#"),1)=".",FALSE,TRUE)</formula>
    </cfRule>
    <cfRule type="expression" dxfId="706" priority="8">
      <formula>IF(RIGHT(TEXT(P13,"0.#"),1)=".",TRUE,FALSE)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cfRule type="expression" dxfId="703" priority="3">
      <formula>IF(RIGHT(TEXT(P15,"0.#"),1)=".",FALSE,TRUE)</formula>
    </cfRule>
    <cfRule type="expression" dxfId="702" priority="4">
      <formula>IF(RIGHT(TEXT(P15,"0.#"),1)=".",TRUE,FALSE)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 sqref="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労働保険特別会計労災勘定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2020-09-25T05:02:35Z</cp:lastPrinted>
  <dcterms:created xsi:type="dcterms:W3CDTF">2012-03-13T00:50:25Z</dcterms:created>
  <dcterms:modified xsi:type="dcterms:W3CDTF">2020-11-11T09:00:10Z</dcterms:modified>
</cp:coreProperties>
</file>