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<sst xmlns="http://schemas.openxmlformats.org/spreadsheetml/2006/main" count="2870" uniqueCount="630">
  <si>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</si>
  <si>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</si>
  <si>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</si>
  <si>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</si>
  <si>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</si>
  <si>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</si>
  <si>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</si>
  <si>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</si>
  <si>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</si>
  <si>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</si>
  <si>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</si>
  <si>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</si>
  <si>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</si>
  <si>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</si>
  <si>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</si>
  <si>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</si>
  <si>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</si>
  <si>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</si>
  <si>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</si>
  <si>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</si>
  <si>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</si>
  <si>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</si>
  <si>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</si>
  <si>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</si>
  <si>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</si>
  <si>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</si>
  <si>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</si>
  <si>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</si>
  <si>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</si>
  <si>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</si>
  <si>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</si>
  <si>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</si>
  <si>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</si>
  <si>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</si>
  <si>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</si>
  <si>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</si>
  <si>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</si>
  <si>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</si>
  <si>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</si>
  <si>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</si>
  <si>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</si>
  <si>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</si>
  <si>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</si>
  <si>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</si>
  <si>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</si>
  <si>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</si>
  <si>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</si>
  <si>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</si>
  <si>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</si>
  <si>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</si>
  <si>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</si>
  <si>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</si>
  <si>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</si>
  <si>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</si>
  <si>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</si>
  <si>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</si>
  <si>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</si>
  <si>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</si>
  <si>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</si>
  <si>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</si>
  <si>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</si>
  <si>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</si>
  <si>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</si>
  <si>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</si>
  <si>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</si>
  <si>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</si>
  <si>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</si>
  <si>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</si>
  <si>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</si>
  <si>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</si>
  <si>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</si>
  <si>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</si>
  <si>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</si>
  <si>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</si>
  <si>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</si>
  <si>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</si>
  <si>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</si>
  <si>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</si>
  <si>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</si>
  <si>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</si>
  <si>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</si>
  <si>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</si>
  <si>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</si>
  <si>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</si>
  <si>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</si>
  <si>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</si>
  <si>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</si>
  <si>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</si>
  <si>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</si>
  <si>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</si>
  <si>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</si>
  <si>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</si>
  <si>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</si>
  <si>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</si>
  <si>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</si>
  <si>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</si>
  <si>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</si>
  <si>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</si>
  <si>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</si>
  <si>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</si>
  <si>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</si>
  <si>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</si>
  <si>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</si>
  <si>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</si>
  <si>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</si>
  <si>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</si>
  <si>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</si>
  <si>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</si>
  <si>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</si>
  <si>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</si>
  <si>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</si>
  <si>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</si>
  <si>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</si>
  <si>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</si>
  <si>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</si>
  <si>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</si>
  <si>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</si>
  <si>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</si>
  <si>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</si>
  <si>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</si>
  <si>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</si>
  <si>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</si>
  <si>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</si>
  <si>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</si>
  <si>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</si>
  <si>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</si>
  <si>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</si>
  <si>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</si>
  <si>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</si>
  <si>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</si>
  <si>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</si>
  <si>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</si>
  <si>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</si>
  <si>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</si>
  <si>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</si>
  <si>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</si>
  <si>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</si>
  <si>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</si>
  <si>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</si>
  <si>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</si>
  <si>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</si>
  <si>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</si>
  <si>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</si>
  <si>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</si>
  <si>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</si>
  <si>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</si>
  <si>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</si>
  <si>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</si>
  <si>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</si>
  <si>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</si>
  <si>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</si>
  <si>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</si>
  <si>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</si>
  <si>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</si>
  <si>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</si>
  <si>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</si>
  <si>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</si>
  <si>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</si>
  <si>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</si>
  <si>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</si>
  <si>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</si>
  <si>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</si>
  <si>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</si>
  <si>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</si>
  <si>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</si>
  <si>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</si>
  <si>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</si>
  <si>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</si>
  <si>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</si>
  <si>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</si>
  <si>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</si>
  <si>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</si>
  <si>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</si>
  <si>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</si>
  <si>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</si>
  <si>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</si>
  <si>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</si>
  <si>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</si>
  <si>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</si>
  <si>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</si>
  <si>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</si>
  <si>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</si>
  <si>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</si>
  <si>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</si>
  <si>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</si>
  <si>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</si>
  <si>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</si>
  <si>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</si>
  <si>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</si>
  <si>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</si>
  <si>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</si>
  <si>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</si>
  <si>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</si>
  <si>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</si>
  <si>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</si>
  <si>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</si>
  <si>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</si>
  <si>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</si>
  <si>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</si>
  <si>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</si>
  <si>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</si>
  <si>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</si>
  <si>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</si>
  <si>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</si>
  <si>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</si>
  <si>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</si>
  <si>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</si>
  <si>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</si>
  <si>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</si>
  <si>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</si>
  <si>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</si>
  <si>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</si>
  <si>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</si>
  <si>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</si>
  <si>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</si>
  <si>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</si>
  <si>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</si>
  <si>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</si>
  <si>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</si>
  <si>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</si>
  <si>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</si>
  <si>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</si>
  <si>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</si>
  <si>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</si>
  <si>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</si>
  <si>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</si>
  <si>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</si>
  <si>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</si>
  <si>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</si>
  <si>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</si>
  <si>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</si>
  <si>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</si>
  <si>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</si>
  <si>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</si>
  <si>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</si>
  <si>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</si>
  <si>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</si>
  <si>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</si>
  <si>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</si>
  <si>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</si>
  <si>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</si>
  <si>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</si>
  <si>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</si>
  <si>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</si>
  <si>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</si>
  <si>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</si>
  <si>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</si>
  <si>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</si>
  <si>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</si>
  <si>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</si>
  <si>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</si>
  <si>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</si>
  <si>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</si>
  <si>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</si>
  <si>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</si>
  <si>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</si>
  <si>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</si>
  <si>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</si>
  <si>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</si>
  <si>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</si>
  <si>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</si>
  <si>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</si>
  <si>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</si>
  <si>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</si>
  <si>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</si>
  <si>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</si>
  <si>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</si>
  <si>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</si>
  <si>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</si>
  <si>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</si>
  <si>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</si>
  <si>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</si>
  <si>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</si>
  <si>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</si>
  <si>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</si>
  <si>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</si>
  <si>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</si>
  <si>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</si>
  <si>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</si>
  <si>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</si>
  <si>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</si>
  <si>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</si>
  <si>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</si>
  <si>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</si>
  <si>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</si>
  <si>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</si>
  <si>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</si>
  <si>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</si>
  <si>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</si>
  <si>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</si>
  <si>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</si>
  <si>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</si>
  <si>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</si>
  <si>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</si>
  <si>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</si>
  <si>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</si>
  <si>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</si>
  <si>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</si>
  <si>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</si>
  <si>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</si>
  <si>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</si>
  <si>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</si>
  <si>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</si>
  <si>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</si>
  <si>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</si>
  <si>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</si>
  <si>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</si>
  <si>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</si>
  <si>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</si>
  <si>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</si>
  <si>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</si>
  <si>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</si>
  <si>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</si>
  <si>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</si>
  <si>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</si>
  <si>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</si>
  <si>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</si>
  <si>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</si>
  <si>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</si>
  <si>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</si>
  <si>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</si>
  <si>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</si>
  <si>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</si>
  <si>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</si>
  <si>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</si>
  <si>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</si>
  <si>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</si>
  <si>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</si>
  <si>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</si>
  <si>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</si>
  <si>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</si>
  <si>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</si>
  <si>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</si>
  <si>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</si>
  <si>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</si>
  <si>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</si>
  <si>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</si>
  <si>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</si>
  <si>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</si>
  <si>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</si>
  <si>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</si>
  <si>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</si>
  <si>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</si>
  <si>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</si>
  <si>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</si>
  <si>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</si>
  <si>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</si>
  <si>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</si>
  <si>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</si>
  <si>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</si>
  <si>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</si>
  <si>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</si>
  <si>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</si>
  <si>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</si>
  <si>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</si>
  <si>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</si>
  <si>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</si>
  <si>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</si>
  <si>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</si>
  <si>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</si>
  <si>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</si>
  <si>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</si>
  <si>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</si>
  <si>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</si>
  <si>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</si>
  <si>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</si>
  <si>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</si>
  <si>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</si>
  <si>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</si>
  <si>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</si>
  <si>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</si>
  <si>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</si>
  <si>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</si>
  <si>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</si>
  <si>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</si>
  <si>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</si>
  <si>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</si>
  <si>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</si>
  <si>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</si>
  <si>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</si>
  <si>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</si>
  <si>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</si>
  <si>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</si>
  <si>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</si>
  <si>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</si>
  <si>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</si>
  <si>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</si>
  <si>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</si>
  <si>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</si>
  <si>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</si>
  <si>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</si>
  <si>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</si>
  <si>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</si>
  <si>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</si>
  <si>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</si>
  <si>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</si>
  <si>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</si>
  <si>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</si>
  <si>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</si>
  <si>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</si>
  <si>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</si>
  <si>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</si>
  <si>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</si>
  <si>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</si>
  <si>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</si>
  <si>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</si>
  <si>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</si>
  <si>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</si>
  <si>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</si>
  <si>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</si>
  <si>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</si>
  <si>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</si>
  <si>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</si>
  <si>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</si>
  <si>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</si>
  <si>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</si>
  <si>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</si>
  <si>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</si>
  <si>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</si>
  <si>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</si>
  <si>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</si>
  <si>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</si>
  <si>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</si>
  <si>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</si>
  <si>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</si>
  <si>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</si>
  <si>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</si>
  <si>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</si>
  <si>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</si>
  <si>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</si>
  <si>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</si>
  <si>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</si>
  <si>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</si>
  <si>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</si>
  <si>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</si>
  <si>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</si>
  <si>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</si>
  <si>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</si>
  <si>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</si>
  <si>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</si>
  <si>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</si>
  <si>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</si>
  <si>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</si>
  <si>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</si>
  <si>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</si>
  <si>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</si>
  <si>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</si>
  <si>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</si>
  <si>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</si>
  <si>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</si>
  <si>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</si>
  <si>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</si>
  <si>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</si>
  <si>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</si>
  <si>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</si>
  <si>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</si>
  <si>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</si>
  <si>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</si>
  <si>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</si>
  <si>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</si>
  <si>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</si>
  <si>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</si>
  <si>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</si>
  <si>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</si>
  <si>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</si>
  <si>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</si>
  <si>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</si>
  <si>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</si>
  <si>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</si>
  <si>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</si>
  <si>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</si>
  <si>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</si>
  <si>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</si>
  <si>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</si>
  <si>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</si>
  <si>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</si>
  <si>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</si>
  <si>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</si>
  <si>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</si>
  <si>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</si>
  <si>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</si>
  <si>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</si>
  <si>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</si>
  <si>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</si>
  <si>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</si>
  <si>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</si>
  <si>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</si>
  <si>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</si>
  <si>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</si>
  <si>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</si>
  <si>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</si>
  <si>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</si>
  <si>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</si>
  <si>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</si>
  <si>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</si>
  <si>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</si>
  <si>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</si>
  <si>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</si>
  <si>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</si>
  <si>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</si>
  <si>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</si>
  <si>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</si>
  <si>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</si>
  <si>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</si>
  <si>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</si>
  <si>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</si>
  <si>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</si>
  <si>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</si>
  <si>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</si>
  <si>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</si>
  <si>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</si>
  <si>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</si>
  <si>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</si>
  <si>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</si>
  <si>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</si>
  <si>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</si>
  <si>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</si>
  <si>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</si>
  <si>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</si>
  <si>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</si>
  <si>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</si>
  <si>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</si>
  <si>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</si>
  <si>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</si>
  <si>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</si>
  <si>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</si>
  <si>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</si>
  <si>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</si>
  <si>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</si>
  <si>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</si>
  <si>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</si>
  <si>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</si>
  <si>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</si>
  <si>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</si>
  <si>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</si>
  <si>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</si>
  <si>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</si>
  <si>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</si>
  <si>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</si>
  <si>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</si>
  <si>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</si>
  <si>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</si>
  <si>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</si>
  <si>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</si>
  <si>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</si>
  <si>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</si>
  <si>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</si>
  <si>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</si>
  <si>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</si>
  <si>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</si>
  <si>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</si>
  <si>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</si>
  <si>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</si>
  <si>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</si>
  <si>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</si>
  <si>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</si>
  <si>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</si>
  <si>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</si>
  <si>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</si>
  <si>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</si>
  <si>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</si>
  <si>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</si>
  <si>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</si>
  <si>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</si>
  <si>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</si>
  <si>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</si>
  <si>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</si>
  <si>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</si>
  <si>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</si>
  <si>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</si>
  <si>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</si>
  <si>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</si>
  <si>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</si>
  <si>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</si>
  <si>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</si>
  <si>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平成２８年度</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</si>
  <si>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</si>
  <si>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</si>
  <si>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職員旅費</t>
  </si>
  <si>
    <t>全臨床研究中核病院に立入検査を実施する。</t>
  </si>
  <si>
    <t>立入病院数</t>
  </si>
  <si>
    <t>立入検査を行った実績数</t>
  </si>
  <si>
    <t>箇所</t>
  </si>
  <si>
    <t>改善等の指導（口頭を含む）を行った病院数</t>
  </si>
  <si>
    <t>単位当たりコスト＝X　／　Y　
X：予算執行額(千円）
Y：立入病院数　　　　　　　　　　　　　</t>
  </si>
  <si>
    <t>千円</t>
  </si>
  <si>
    <t>　X　/Y</t>
  </si>
  <si>
    <t>235／11</t>
  </si>
  <si>
    <t>800/12</t>
  </si>
  <si>
    <t>施策大目標８　革新的な医療技術の実用化を促進するとともに、医薬品産業等の振興を図ること</t>
  </si>
  <si>
    <t>革新的な医療技術の実用化を促進するとともに、医薬品産業等の振興を図ること（施策目標Ⅰ－８－１）</t>
  </si>
  <si>
    <t>件</t>
  </si>
  <si>
    <t>成果目標の成果指標である「立入病院数」は、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実施状況を示す指標であり、この指標を着実に実施することにより、国民の臨床研究への信頼向上につながるものと考えており、国民の臨床研究への信頼向上により、測定指標である「臨床研究登録情報ポータルサイト閲覧件数」も増加することが考えられる。臨床研究登録情報ポータルサイトの閲覧件数の増加は、国民・患者にとっての利用のしやすさの向上を表していると考えられるため、その数値を上申させることにより、医薬品産業等の振興をより一層促進することができる。</t>
  </si>
  <si>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</si>
  <si>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</si>
  <si>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</si>
  <si>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</si>
  <si>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t>
    <phoneticPr fontId="5"/>
  </si>
  <si>
    <t>無</t>
    <rPh sb="0" eb="1">
      <t>ナ</t>
    </rPh>
    <phoneticPr fontId="5"/>
  </si>
  <si>
    <t>－</t>
    <phoneticPr fontId="5"/>
  </si>
  <si>
    <t>旅費法に基づいた所要額のみの支出である。</t>
    <rPh sb="0" eb="2">
      <t>リョヒ</t>
    </rPh>
    <rPh sb="2" eb="3">
      <t>ホウ</t>
    </rPh>
    <rPh sb="4" eb="5">
      <t>モト</t>
    </rPh>
    <rPh sb="8" eb="11">
      <t>ショヨウガク</t>
    </rPh>
    <rPh sb="14" eb="16">
      <t>シシュツ</t>
    </rPh>
    <phoneticPr fontId="6"/>
  </si>
  <si>
    <t>－</t>
  </si>
  <si>
    <t>職員の旅費のみに支出している。</t>
    <rPh sb="0" eb="2">
      <t>ショクイン</t>
    </rPh>
    <rPh sb="3" eb="5">
      <t>リョヒ</t>
    </rPh>
    <rPh sb="8" eb="10">
      <t>シシュツ</t>
    </rPh>
    <phoneticPr fontId="6"/>
  </si>
  <si>
    <t>-</t>
    <phoneticPr fontId="5"/>
  </si>
  <si>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</si>
  <si>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臨床研究中核病院として承認した全ての病院に対して実施している。</t>
    <rPh sb="0" eb="2">
      <t>リンショウ</t>
    </rPh>
    <rPh sb="2" eb="4">
      <t>ケンキュウ</t>
    </rPh>
    <rPh sb="4" eb="6">
      <t>チュウカク</t>
    </rPh>
    <rPh sb="6" eb="8">
      <t>ビョウイン</t>
    </rPh>
    <rPh sb="11" eb="13">
      <t>ショウニン</t>
    </rPh>
    <rPh sb="15" eb="16">
      <t>スベ</t>
    </rPh>
    <rPh sb="18" eb="20">
      <t>ビョウイン</t>
    </rPh>
    <rPh sb="21" eb="22">
      <t>タイ</t>
    </rPh>
    <rPh sb="24" eb="26">
      <t>ジッシ</t>
    </rPh>
    <phoneticPr fontId="6"/>
  </si>
  <si>
    <t>検査の結果、必要な指導を行っている。</t>
    <rPh sb="0" eb="2">
      <t>ケンサ</t>
    </rPh>
    <rPh sb="3" eb="5">
      <t>ケッカ</t>
    </rPh>
    <rPh sb="6" eb="8">
      <t>ヒツヨウ</t>
    </rPh>
    <rPh sb="9" eb="11">
      <t>シドウ</t>
    </rPh>
    <rPh sb="12" eb="13">
      <t>オコナ</t>
    </rPh>
    <phoneticPr fontId="6"/>
  </si>
  <si>
    <t>-</t>
    <phoneticPr fontId="5"/>
  </si>
  <si>
    <t>新28-014</t>
  </si>
  <si>
    <t>新28-011</t>
  </si>
  <si>
    <t>0240</t>
  </si>
  <si>
    <t>0247</t>
    <phoneticPr fontId="5"/>
  </si>
  <si>
    <t>A.出張職員（複数名）</t>
  </si>
  <si>
    <t>旅費</t>
    <rPh sb="0" eb="2">
      <t>リョヒ</t>
    </rPh>
    <phoneticPr fontId="5"/>
  </si>
  <si>
    <t>職員の出張にかかる経費</t>
    <rPh sb="0" eb="2">
      <t>ショクイン</t>
    </rPh>
    <rPh sb="3" eb="5">
      <t>シュッチョウ</t>
    </rPh>
    <rPh sb="9" eb="11">
      <t>ケイヒ</t>
    </rPh>
    <phoneticPr fontId="5"/>
  </si>
  <si>
    <t>職員（複数名）</t>
  </si>
  <si>
    <t>出張にかかる旅費</t>
  </si>
  <si>
    <t>臨床研究実施体制確保対策費</t>
    <phoneticPr fontId="5"/>
  </si>
  <si>
    <t>研究開発振興課</t>
  </si>
  <si>
    <t>医療法（昭和２３年法律第２０５号）第25条3項</t>
    <phoneticPr fontId="5"/>
  </si>
  <si>
    <t>「医療法の一部改正（臨床研究中核病院関係）の施行等について」（H27.3.31）</t>
    <phoneticPr fontId="5"/>
  </si>
  <si>
    <t>法律に基づく臨床研究中核病院の立入検査に必要不可欠な事業であり、令和元年度においても立入検査を行った全ての病院に必要な指導も行った。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42" eb="44">
      <t>タチイリ</t>
    </rPh>
    <rPh sb="44" eb="46">
      <t>ケンサ</t>
    </rPh>
    <rPh sb="47" eb="48">
      <t>オコナ</t>
    </rPh>
    <rPh sb="50" eb="51">
      <t>スベ</t>
    </rPh>
    <rPh sb="53" eb="55">
      <t>ビョウイン</t>
    </rPh>
    <rPh sb="56" eb="58">
      <t>ヒツヨウ</t>
    </rPh>
    <rPh sb="59" eb="61">
      <t>シドウ</t>
    </rPh>
    <rPh sb="62" eb="63">
      <t>オコナ</t>
    </rPh>
    <rPh sb="113" eb="115">
      <t>コンゴ</t>
    </rPh>
    <rPh sb="116" eb="118">
      <t>ケイゾク</t>
    </rPh>
    <rPh sb="120" eb="122">
      <t>ジッシ</t>
    </rPh>
    <phoneticPr fontId="6"/>
  </si>
  <si>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令和元年度においても、臨床研究中核病院として承認した全ての病院に対して実施している。執行については、立入検査に必要な最低限の旅費のみの支出となっており、今後も適切に実施していく必要がある。
政策評価の測定指標である、臨床研究登録情報ポータルサイト閲覧件数は年々増加しており、国民・患者にとっての利用のしやすさは向上していると評価できる。</t>
    <rPh sb="116" eb="118">
      <t>モクテキ</t>
    </rPh>
    <rPh sb="166" eb="168">
      <t>シッコウ</t>
    </rPh>
    <rPh sb="174" eb="176">
      <t>タチイリ</t>
    </rPh>
    <rPh sb="176" eb="178">
      <t>ケンサ</t>
    </rPh>
    <rPh sb="179" eb="181">
      <t>ヒツヨウ</t>
    </rPh>
    <rPh sb="182" eb="185">
      <t>サイテイゲン</t>
    </rPh>
    <rPh sb="186" eb="188">
      <t>リョヒ</t>
    </rPh>
    <rPh sb="191" eb="193">
      <t>シシュツ</t>
    </rPh>
    <rPh sb="200" eb="202">
      <t>コンゴ</t>
    </rPh>
    <rPh sb="203" eb="205">
      <t>テキセツ</t>
    </rPh>
    <rPh sb="212" eb="214">
      <t>ヒツヨウ</t>
    </rPh>
    <rPh sb="219" eb="221">
      <t>セイサク</t>
    </rPh>
    <rPh sb="221" eb="223">
      <t>ヒョウカ</t>
    </rPh>
    <rPh sb="224" eb="226">
      <t>ソクテイ</t>
    </rPh>
    <rPh sb="226" eb="228">
      <t>シヒョウ</t>
    </rPh>
    <rPh sb="252" eb="254">
      <t>ネンネン</t>
    </rPh>
    <rPh sb="254" eb="256">
      <t>ゾウカ</t>
    </rPh>
    <phoneticPr fontId="6"/>
  </si>
  <si>
    <t>681/12</t>
    <phoneticPr fontId="5"/>
  </si>
  <si>
    <t>802/13</t>
    <phoneticPr fontId="5"/>
  </si>
  <si>
    <t>臨床研究登録情報ポータルサイト閲覧件数</t>
    <phoneticPr fontId="5"/>
  </si>
  <si>
    <t>点検対象外</t>
    <rPh sb="0" eb="2">
      <t>テンケン</t>
    </rPh>
    <rPh sb="2" eb="5">
      <t>タイショウガイ</t>
    </rPh>
    <phoneticPr fontId="5"/>
  </si>
  <si>
    <t>引き続き、必要な予算額を確保し、適正な執行に努めること。</t>
    <phoneticPr fontId="5"/>
  </si>
  <si>
    <t>－</t>
    <phoneticPr fontId="5"/>
  </si>
  <si>
    <t>課長：笠松　淳也</t>
    <rPh sb="3" eb="5">
      <t>カサマツ</t>
    </rPh>
    <rPh sb="6" eb="8">
      <t>ジュンヤ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</si>
</sst>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80736</xdr:colOff>
      <xdr:row>742</xdr:row>
      <xdr:rowOff>152399</xdr:rowOff>
    </xdr:from>
    <xdr:to>
      <xdr:col>39</xdr:col>
      <xdr:colOff>25854</xdr:colOff>
      <xdr:row>744</xdr:row>
      <xdr:rowOff>158750</xdr:rowOff>
    </xdr:to>
    <xdr:sp macro="" textlink="">
      <xdr:nvSpPr>
        <xdr:cNvPr id="2" name="正方形/長方形 1"/>
        <xdr:cNvSpPr/>
      </xdr:nvSpPr>
      <xdr:spPr>
        <a:xfrm>
          <a:off x="3081111" y="39290624"/>
          <a:ext cx="4945743" cy="7112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a:t>
          </a:r>
          <a:r>
            <a:rPr lang="en-US" altLang="ja-JP"/>
            <a:t>0.7</a:t>
          </a:r>
          <a:r>
            <a:rPr lang="ja-JP" altLang="en-US"/>
            <a:t>百万円</a:t>
          </a:r>
          <a:endParaRPr lang="ja-JP" altLang="ja-JP"/>
        </a:p>
      </xdr:txBody>
    </xdr:sp>
    <xdr:clientData/>
  </xdr:twoCellAnchor>
  <xdr:twoCellAnchor>
    <xdr:from>
      <xdr:col>13</xdr:col>
      <xdr:colOff>193459</xdr:colOff>
      <xdr:row>747</xdr:row>
      <xdr:rowOff>63199</xdr:rowOff>
    </xdr:from>
    <xdr:to>
      <xdr:col>38</xdr:col>
      <xdr:colOff>130156</xdr:colOff>
      <xdr:row>749</xdr:row>
      <xdr:rowOff>132869</xdr:rowOff>
    </xdr:to>
    <xdr:sp macro="" textlink="">
      <xdr:nvSpPr>
        <xdr:cNvPr id="3" name="正方形/長方形 2"/>
        <xdr:cNvSpPr/>
      </xdr:nvSpPr>
      <xdr:spPr>
        <a:xfrm>
          <a:off x="2993809" y="40963549"/>
          <a:ext cx="4937322" cy="7745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136071</xdr:colOff>
      <xdr:row>744</xdr:row>
      <xdr:rowOff>158750</xdr:rowOff>
    </xdr:from>
    <xdr:to>
      <xdr:col>26</xdr:col>
      <xdr:colOff>155349</xdr:colOff>
      <xdr:row>747</xdr:row>
      <xdr:rowOff>81642</xdr:rowOff>
    </xdr:to>
    <xdr:cxnSp macro="">
      <xdr:nvCxnSpPr>
        <xdr:cNvPr id="4" name="直線矢印コネクタ 3"/>
        <xdr:cNvCxnSpPr>
          <a:stCxn id="2" idx="2"/>
        </xdr:cNvCxnSpPr>
      </xdr:nvCxnSpPr>
      <xdr:spPr>
        <a:xfrm flipH="1">
          <a:off x="5536746" y="40001825"/>
          <a:ext cx="19278" cy="980167"/>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81643</xdr:colOff>
      <xdr:row>745</xdr:row>
      <xdr:rowOff>54428</xdr:rowOff>
    </xdr:from>
    <xdr:to>
      <xdr:col>36</xdr:col>
      <xdr:colOff>190499</xdr:colOff>
      <xdr:row>746</xdr:row>
      <xdr:rowOff>183243</xdr:rowOff>
    </xdr:to>
    <xdr:sp macro="" textlink="">
      <xdr:nvSpPr>
        <xdr:cNvPr id="5" name="正方形/長方形 4"/>
        <xdr:cNvSpPr/>
      </xdr:nvSpPr>
      <xdr:spPr>
        <a:xfrm>
          <a:off x="5882368" y="40249928"/>
          <a:ext cx="1709056" cy="481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5" zoomScale="70" zoomScaleNormal="75" zoomScaleSheetLayoutView="70" zoomScalePageLayoutView="85" workbookViewId="0">
      <selection activeCell="K744" sqref="K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267</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617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618</v>
      </c>
      <c r="AF5" s="721"/>
      <c r="AG5" s="721"/>
      <c r="AH5" s="721"/>
      <c r="AI5" s="721"/>
      <c r="AJ5" s="721"/>
      <c r="AK5" s="721"/>
      <c r="AL5" s="721"/>
      <c r="AM5" s="721"/>
      <c r="AN5" s="721"/>
      <c r="AO5" s="721"/>
      <c r="AP5" s="722"/>
      <c r="AQ5" s="723" t="s">
        <v>629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619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620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0.5</v>
      </c>
      <c r="Q13" s="117"/>
      <c r="R13" s="117"/>
      <c r="S13" s="117"/>
      <c r="T13" s="117"/>
      <c r="U13" s="117"/>
      <c r="V13" s="118"/>
      <c r="W13" s="116">
        <v>0.8</v>
      </c>
      <c r="X13" s="117"/>
      <c r="Y13" s="117"/>
      <c r="Z13" s="117"/>
      <c r="AA13" s="117"/>
      <c r="AB13" s="117"/>
      <c r="AC13" s="118"/>
      <c r="AD13" s="116">
        <v>0.8</v>
      </c>
      <c r="AE13" s="117"/>
      <c r="AF13" s="117"/>
      <c r="AG13" s="117"/>
      <c r="AH13" s="117"/>
      <c r="AI13" s="117"/>
      <c r="AJ13" s="118"/>
      <c r="AK13" s="116">
        <v>0.8</v>
      </c>
      <c r="AL13" s="117"/>
      <c r="AM13" s="117"/>
      <c r="AN13" s="117"/>
      <c r="AO13" s="117"/>
      <c r="AP13" s="117"/>
      <c r="AQ13" s="118"/>
      <c r="AR13" s="113">
        <v>0.80200000000000005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0.5</v>
      </c>
      <c r="Q18" s="123"/>
      <c r="R18" s="123"/>
      <c r="S18" s="123"/>
      <c r="T18" s="123"/>
      <c r="U18" s="123"/>
      <c r="V18" s="124"/>
      <c r="W18" s="122">
        <f>SUM(W13:AC17)</f>
        <v>0.8</v>
      </c>
      <c r="X18" s="123"/>
      <c r="Y18" s="123"/>
      <c r="Z18" s="123"/>
      <c r="AA18" s="123"/>
      <c r="AB18" s="123"/>
      <c r="AC18" s="124"/>
      <c r="AD18" s="122">
        <f>SUM(AD13:AJ17)</f>
        <v>0.8</v>
      </c>
      <c r="AE18" s="123"/>
      <c r="AF18" s="123"/>
      <c r="AG18" s="123"/>
      <c r="AH18" s="123"/>
      <c r="AI18" s="123"/>
      <c r="AJ18" s="124"/>
      <c r="AK18" s="122">
        <f>SUM(AK13:AQ17)</f>
        <v>0.8</v>
      </c>
      <c r="AL18" s="123"/>
      <c r="AM18" s="123"/>
      <c r="AN18" s="123"/>
      <c r="AO18" s="123"/>
      <c r="AP18" s="123"/>
      <c r="AQ18" s="124"/>
      <c r="AR18" s="122">
        <f>SUM(AR13:AX17)</f>
        <v>0.80200000000000005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0.2</v>
      </c>
      <c r="Q19" s="117"/>
      <c r="R19" s="117"/>
      <c r="S19" s="117"/>
      <c r="T19" s="117"/>
      <c r="U19" s="117"/>
      <c r="V19" s="118"/>
      <c r="W19" s="116">
        <v>0.8</v>
      </c>
      <c r="X19" s="117"/>
      <c r="Y19" s="117"/>
      <c r="Z19" s="117"/>
      <c r="AA19" s="117"/>
      <c r="AB19" s="117"/>
      <c r="AC19" s="118"/>
      <c r="AD19" s="116">
        <v>0.7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0.4</v>
      </c>
      <c r="Q20" s="540"/>
      <c r="R20" s="540"/>
      <c r="S20" s="540"/>
      <c r="T20" s="540"/>
      <c r="U20" s="540"/>
      <c r="V20" s="540"/>
      <c r="W20" s="540">
        <f t="shared" ref="W20" si="0">IF(W18=0, "-", SUM(W19)/W18)</f>
        <v>1</v>
      </c>
      <c r="X20" s="540"/>
      <c r="Y20" s="540"/>
      <c r="Z20" s="540"/>
      <c r="AA20" s="540"/>
      <c r="AB20" s="540"/>
      <c r="AC20" s="540"/>
      <c r="AD20" s="540">
        <f t="shared" ref="AD20" si="1">IF(AD18=0, "-", SUM(AD19)/AD18)</f>
        <v>0.87499999999999989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0.4</v>
      </c>
      <c r="Q21" s="540"/>
      <c r="R21" s="540"/>
      <c r="S21" s="540"/>
      <c r="T21" s="540"/>
      <c r="U21" s="540"/>
      <c r="V21" s="540"/>
      <c r="W21" s="540">
        <f t="shared" ref="W21" si="2">IF(W19=0, "-", SUM(W19)/SUM(W13,W14))</f>
        <v>1</v>
      </c>
      <c r="X21" s="540"/>
      <c r="Y21" s="540"/>
      <c r="Z21" s="540"/>
      <c r="AA21" s="540"/>
      <c r="AB21" s="540"/>
      <c r="AC21" s="540"/>
      <c r="AD21" s="540">
        <f t="shared" ref="AD21" si="3">IF(AD19=0, "-", SUM(AD19)/SUM(AD13,AD14))</f>
        <v>0.87499999999999989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0.8</v>
      </c>
      <c r="Q23" s="114"/>
      <c r="R23" s="114"/>
      <c r="S23" s="114"/>
      <c r="T23" s="114"/>
      <c r="U23" s="114"/>
      <c r="V23" s="115"/>
      <c r="W23" s="113">
        <v>0.8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2.0000000000000018E-3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0.8</v>
      </c>
      <c r="Q29" s="117"/>
      <c r="R29" s="117"/>
      <c r="S29" s="117"/>
      <c r="T29" s="117"/>
      <c r="U29" s="117"/>
      <c r="V29" s="118"/>
      <c r="W29" s="222">
        <f>AR13</f>
        <v>0.80200000000000005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579</v>
      </c>
      <c r="H32" s="542"/>
      <c r="I32" s="542"/>
      <c r="J32" s="542"/>
      <c r="K32" s="542"/>
      <c r="L32" s="542"/>
      <c r="M32" s="542"/>
      <c r="N32" s="542"/>
      <c r="O32" s="543"/>
      <c r="P32" s="165" t="s">
        <v>580</v>
      </c>
      <c r="Q32" s="165"/>
      <c r="R32" s="165"/>
      <c r="S32" s="165"/>
      <c r="T32" s="165"/>
      <c r="U32" s="165"/>
      <c r="V32" s="165"/>
      <c r="W32" s="165"/>
      <c r="X32" s="236"/>
      <c r="Y32" s="342" t="s">
        <v>12</v>
      </c>
      <c r="Z32" s="550"/>
      <c r="AA32" s="551"/>
      <c r="AB32" s="552" t="s">
        <v>582</v>
      </c>
      <c r="AC32" s="552"/>
      <c r="AD32" s="552"/>
      <c r="AE32" s="368">
        <v>11</v>
      </c>
      <c r="AF32" s="369"/>
      <c r="AG32" s="369"/>
      <c r="AH32" s="369"/>
      <c r="AI32" s="368">
        <v>12</v>
      </c>
      <c r="AJ32" s="369"/>
      <c r="AK32" s="369"/>
      <c r="AL32" s="369"/>
      <c r="AM32" s="368">
        <v>12</v>
      </c>
      <c r="AN32" s="369"/>
      <c r="AO32" s="369"/>
      <c r="AP32" s="369"/>
      <c r="AQ32" s="119" t="s">
        <v>570</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v>11</v>
      </c>
      <c r="AF33" s="369"/>
      <c r="AG33" s="369"/>
      <c r="AH33" s="369"/>
      <c r="AI33" s="368">
        <v>12</v>
      </c>
      <c r="AJ33" s="369"/>
      <c r="AK33" s="369"/>
      <c r="AL33" s="369"/>
      <c r="AM33" s="368">
        <v>12</v>
      </c>
      <c r="AN33" s="369"/>
      <c r="AO33" s="369"/>
      <c r="AP33" s="369"/>
      <c r="AQ33" s="119" t="s">
        <v>570</v>
      </c>
      <c r="AR33" s="120"/>
      <c r="AS33" s="120"/>
      <c r="AT33" s="121"/>
      <c r="AU33" s="369">
        <v>13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570</v>
      </c>
      <c r="AR34" s="120"/>
      <c r="AS34" s="120"/>
      <c r="AT34" s="121"/>
      <c r="AU34" s="369" t="s">
        <v>570</v>
      </c>
      <c r="AV34" s="369"/>
      <c r="AW34" s="369"/>
      <c r="AX34" s="371"/>
    </row>
    <row r="35" spans="1:50" ht="23.25" customHeight="1" x14ac:dyDescent="0.15">
      <c r="A35" s="901" t="s">
        <v>386</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582</v>
      </c>
      <c r="AC101" s="552"/>
      <c r="AD101" s="552"/>
      <c r="AE101" s="368">
        <v>11</v>
      </c>
      <c r="AF101" s="369"/>
      <c r="AG101" s="369"/>
      <c r="AH101" s="370"/>
      <c r="AI101" s="368">
        <v>12</v>
      </c>
      <c r="AJ101" s="369"/>
      <c r="AK101" s="369"/>
      <c r="AL101" s="370"/>
      <c r="AM101" s="368">
        <v>12</v>
      </c>
      <c r="AN101" s="369"/>
      <c r="AO101" s="369"/>
      <c r="AP101" s="370"/>
      <c r="AQ101" s="368" t="s">
        <v>570</v>
      </c>
      <c r="AR101" s="369"/>
      <c r="AS101" s="369"/>
      <c r="AT101" s="370"/>
      <c r="AU101" s="368" t="s">
        <v>570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582</v>
      </c>
      <c r="AC102" s="552"/>
      <c r="AD102" s="552"/>
      <c r="AE102" s="362">
        <v>11</v>
      </c>
      <c r="AF102" s="362"/>
      <c r="AG102" s="362"/>
      <c r="AH102" s="362"/>
      <c r="AI102" s="362">
        <v>12</v>
      </c>
      <c r="AJ102" s="362"/>
      <c r="AK102" s="362"/>
      <c r="AL102" s="362"/>
      <c r="AM102" s="362">
        <v>12</v>
      </c>
      <c r="AN102" s="362"/>
      <c r="AO102" s="362"/>
      <c r="AP102" s="362"/>
      <c r="AQ102" s="818">
        <v>13</v>
      </c>
      <c r="AR102" s="819"/>
      <c r="AS102" s="819"/>
      <c r="AT102" s="820"/>
      <c r="AU102" s="818">
        <v>14</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v>21.3</v>
      </c>
      <c r="AF116" s="362"/>
      <c r="AG116" s="362"/>
      <c r="AH116" s="362"/>
      <c r="AI116" s="362">
        <v>66</v>
      </c>
      <c r="AJ116" s="362"/>
      <c r="AK116" s="362"/>
      <c r="AL116" s="362"/>
      <c r="AM116" s="362">
        <v>56</v>
      </c>
      <c r="AN116" s="362"/>
      <c r="AO116" s="362"/>
      <c r="AP116" s="362"/>
      <c r="AQ116" s="368">
        <v>61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587</v>
      </c>
      <c r="AF117" s="310"/>
      <c r="AG117" s="310"/>
      <c r="AH117" s="310"/>
      <c r="AI117" s="310" t="s">
        <v>588</v>
      </c>
      <c r="AJ117" s="310"/>
      <c r="AK117" s="310"/>
      <c r="AL117" s="310"/>
      <c r="AM117" s="310" t="s">
        <v>623</v>
      </c>
      <c r="AN117" s="310"/>
      <c r="AO117" s="310"/>
      <c r="AP117" s="310"/>
      <c r="AQ117" s="310" t="s">
        <v>624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625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v>1063838</v>
      </c>
      <c r="AF134" s="120"/>
      <c r="AG134" s="120"/>
      <c r="AH134" s="120"/>
      <c r="AI134" s="270">
        <v>1867637</v>
      </c>
      <c r="AJ134" s="120"/>
      <c r="AK134" s="120"/>
      <c r="AL134" s="120"/>
      <c r="AM134" s="270">
        <v>4710655</v>
      </c>
      <c r="AN134" s="120"/>
      <c r="AO134" s="120"/>
      <c r="AP134" s="120"/>
      <c r="AQ134" s="270" t="s">
        <v>570</v>
      </c>
      <c r="AR134" s="120"/>
      <c r="AS134" s="120"/>
      <c r="AT134" s="120"/>
      <c r="AU134" s="270" t="s">
        <v>570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v>4534926</v>
      </c>
      <c r="AF135" s="120"/>
      <c r="AG135" s="120"/>
      <c r="AH135" s="120"/>
      <c r="AI135" s="270">
        <v>1063838</v>
      </c>
      <c r="AJ135" s="120"/>
      <c r="AK135" s="120"/>
      <c r="AL135" s="120"/>
      <c r="AM135" s="270">
        <v>1867637</v>
      </c>
      <c r="AN135" s="120"/>
      <c r="AO135" s="120"/>
      <c r="AP135" s="120"/>
      <c r="AQ135" s="270" t="s">
        <v>570</v>
      </c>
      <c r="AR135" s="120"/>
      <c r="AS135" s="120"/>
      <c r="AT135" s="120"/>
      <c r="AU135" s="270">
        <v>4710655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950000000000003" customHeight="1" x14ac:dyDescent="0.15">
      <c r="A188" s="999"/>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9.950000000000003"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593</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594</v>
      </c>
      <c r="AH703" s="669"/>
      <c r="AI703" s="669"/>
      <c r="AJ703" s="669"/>
      <c r="AK703" s="669"/>
      <c r="AL703" s="669"/>
      <c r="AM703" s="669"/>
      <c r="AN703" s="669"/>
      <c r="AO703" s="669"/>
      <c r="AP703" s="669"/>
      <c r="AQ703" s="669"/>
      <c r="AR703" s="669"/>
      <c r="AS703" s="669"/>
      <c r="AT703" s="669"/>
      <c r="AU703" s="669"/>
      <c r="AV703" s="669"/>
      <c r="AW703" s="669"/>
      <c r="AX703" s="670"/>
    </row>
    <row r="704" spans="1:50" ht="69.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596</v>
      </c>
      <c r="AE705" s="737"/>
      <c r="AF705" s="737"/>
      <c r="AG705" s="164" t="s">
        <v>597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596</v>
      </c>
      <c r="AE708" s="672"/>
      <c r="AF708" s="672"/>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603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t="s">
        <v>601</v>
      </c>
      <c r="AH713" s="669"/>
      <c r="AI713" s="669"/>
      <c r="AJ713" s="669"/>
      <c r="AK713" s="669"/>
      <c r="AL713" s="669"/>
      <c r="AM713" s="669"/>
      <c r="AN713" s="669"/>
      <c r="AO713" s="669"/>
      <c r="AP713" s="669"/>
      <c r="AQ713" s="669"/>
      <c r="AR713" s="669"/>
      <c r="AS713" s="669"/>
      <c r="AT713" s="669"/>
      <c r="AU713" s="669"/>
      <c r="AV713" s="669"/>
      <c r="AW713" s="669"/>
      <c r="AX713" s="670"/>
    </row>
    <row r="714" spans="1:50" ht="51.7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604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596</v>
      </c>
      <c r="AE716" s="763"/>
      <c r="AF716" s="763"/>
      <c r="AG716" s="668" t="s">
        <v>601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606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596</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596</v>
      </c>
      <c r="AE719" s="672"/>
      <c r="AF719" s="672"/>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90" customHeight="1" x14ac:dyDescent="0.15">
      <c r="A726" s="622" t="s">
        <v>48</v>
      </c>
      <c r="B726" s="623"/>
      <c r="C726" s="447"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627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628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608</v>
      </c>
      <c r="S738" s="103"/>
      <c r="T738" s="103"/>
      <c r="U738" s="103"/>
      <c r="V738" s="103"/>
      <c r="W738" s="103"/>
      <c r="X738" s="103"/>
      <c r="Y738" s="103"/>
      <c r="Z738" s="103"/>
      <c r="AA738" s="109" t="s">
        <v>399</v>
      </c>
      <c r="AB738" s="109"/>
      <c r="AC738" s="109"/>
      <c r="AD738" s="109"/>
      <c r="AE738" s="103" t="s">
        <v>609</v>
      </c>
      <c r="AF738" s="103"/>
      <c r="AG738" s="103"/>
      <c r="AH738" s="103"/>
      <c r="AI738" s="103"/>
      <c r="AJ738" s="103"/>
      <c r="AK738" s="103"/>
      <c r="AL738" s="103"/>
      <c r="AM738" s="103"/>
      <c r="AN738" s="109" t="s">
        <v>398</v>
      </c>
      <c r="AO738" s="109"/>
      <c r="AP738" s="109"/>
      <c r="AQ738" s="109"/>
      <c r="AR738" s="110" t="s">
        <v>610</v>
      </c>
      <c r="AS738" s="111"/>
      <c r="AT738" s="111"/>
      <c r="AU738" s="111"/>
      <c r="AV738" s="111"/>
      <c r="AW738" s="111"/>
      <c r="AX738" s="112"/>
    </row>
    <row r="739" spans="1:52" ht="24.75" customHeight="1" x14ac:dyDescent="0.15">
      <c r="A739" s="100" t="s">
        <v>397</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574</v>
      </c>
      <c r="F740" s="125"/>
      <c r="G740" s="125"/>
      <c r="H740" s="92" t="str">
        <f>IF(E740="", "", "(")</f>
        <v>(</v>
      </c>
      <c r="I740" s="125"/>
      <c r="J740" s="125"/>
      <c r="K740" s="92" t="str">
        <f>IF(OR(I740="　", I740=""), "", "-")</f>
        <v/>
      </c>
      <c r="L740" s="126">
        <v>257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613</v>
      </c>
      <c r="H782" s="454"/>
      <c r="I782" s="454"/>
      <c r="J782" s="454"/>
      <c r="K782" s="455"/>
      <c r="L782" s="456" t="s">
        <v>614</v>
      </c>
      <c r="M782" s="457"/>
      <c r="N782" s="457"/>
      <c r="O782" s="457"/>
      <c r="P782" s="457"/>
      <c r="Q782" s="457"/>
      <c r="R782" s="457"/>
      <c r="S782" s="457"/>
      <c r="T782" s="457"/>
      <c r="U782" s="457"/>
      <c r="V782" s="457"/>
      <c r="W782" s="457"/>
      <c r="X782" s="458"/>
      <c r="Y782" s="459">
        <v>0.7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615</v>
      </c>
      <c r="D838" s="422"/>
      <c r="E838" s="422"/>
      <c r="F838" s="422"/>
      <c r="G838" s="422"/>
      <c r="H838" s="422"/>
      <c r="I838" s="422"/>
      <c r="J838" s="423" t="s">
        <v>601</v>
      </c>
      <c r="K838" s="424"/>
      <c r="L838" s="424"/>
      <c r="M838" s="424"/>
      <c r="N838" s="424"/>
      <c r="O838" s="424"/>
      <c r="P838" s="321" t="s">
        <v>616</v>
      </c>
      <c r="Q838" s="321"/>
      <c r="R838" s="321"/>
      <c r="S838" s="321"/>
      <c r="T838" s="321"/>
      <c r="U838" s="321"/>
      <c r="V838" s="321"/>
      <c r="W838" s="321"/>
      <c r="X838" s="321"/>
      <c r="Y838" s="322">
        <v>0.7</v>
      </c>
      <c r="Z838" s="323"/>
      <c r="AA838" s="323"/>
      <c r="AB838" s="324"/>
      <c r="AC838" s="332" t="s">
        <v>80</v>
      </c>
      <c r="AD838" s="427"/>
      <c r="AE838" s="427"/>
      <c r="AF838" s="427"/>
      <c r="AG838" s="427"/>
      <c r="AH838" s="425" t="s">
        <v>414</v>
      </c>
      <c r="AI838" s="426"/>
      <c r="AJ838" s="426"/>
      <c r="AK838" s="426"/>
      <c r="AL838" s="329" t="s">
        <v>414</v>
      </c>
      <c r="AM838" s="330"/>
      <c r="AN838" s="330"/>
      <c r="AO838" s="331"/>
      <c r="AP838" s="325" t="s">
        <v>414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567</v>
      </c>
      <c r="F1103" s="896"/>
      <c r="G1103" s="896"/>
      <c r="H1103" s="896"/>
      <c r="I1103" s="896"/>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3">
    <cfRule type="expression" dxfId="2799" priority="13885">
      <formula>IF(RIGHT(TEXT(Y783,"0.#"),1)=".",FALSE,TRUE)</formula>
    </cfRule>
    <cfRule type="expression" dxfId="2798" priority="13886">
      <formula>IF(RIGHT(TEXT(Y783,"0.#"),1)=".",TRUE,FALSE)</formula>
    </cfRule>
  </conditionalFormatting>
  <conditionalFormatting sqref="Y792">
    <cfRule type="expression" dxfId="2797" priority="13881">
      <formula>IF(RIGHT(TEXT(Y792,"0.#"),1)=".",FALSE,TRUE)</formula>
    </cfRule>
    <cfRule type="expression" dxfId="2796" priority="13882">
      <formula>IF(RIGHT(TEXT(Y792,"0.#"),1)=".",TRUE,FALSE)</formula>
    </cfRule>
  </conditionalFormatting>
  <conditionalFormatting sqref="Y823:Y830 Y821 Y810:Y817 Y808 Y797:Y804 Y795">
    <cfRule type="expression" dxfId="2795" priority="13663">
      <formula>IF(RIGHT(TEXT(Y795,"0.#"),1)=".",FALSE,TRUE)</formula>
    </cfRule>
    <cfRule type="expression" dxfId="2794" priority="13664">
      <formula>IF(RIGHT(TEXT(Y795,"0.#"),1)=".",TRUE,FALSE)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4:Y791">
    <cfRule type="expression" dxfId="2787" priority="13687">
      <formula>IF(RIGHT(TEXT(Y784,"0.#"),1)=".",FALSE,TRUE)</formula>
    </cfRule>
    <cfRule type="expression" dxfId="2786" priority="13688">
      <formula>IF(RIGHT(TEXT(Y784,"0.#"),1)=".",TRUE,FALSE)</formula>
    </cfRule>
  </conditionalFormatting>
  <conditionalFormatting sqref="AU783">
    <cfRule type="expression" dxfId="2785" priority="13685">
      <formula>IF(RIGHT(TEXT(AU783,"0.#"),1)=".",FALSE,TRUE)</formula>
    </cfRule>
    <cfRule type="expression" dxfId="2784" priority="13686">
      <formula>IF(RIGHT(TEXT(AU783,"0.#"),1)=".",TRUE,FALSE)</formula>
    </cfRule>
  </conditionalFormatting>
  <conditionalFormatting sqref="AU792">
    <cfRule type="expression" dxfId="2783" priority="13683">
      <formula>IF(RIGHT(TEXT(AU792,"0.#"),1)=".",FALSE,TRUE)</formula>
    </cfRule>
    <cfRule type="expression" dxfId="2782" priority="13684">
      <formula>IF(RIGHT(TEXT(AU792,"0.#"),1)=".",TRUE,FALSE)</formula>
    </cfRule>
  </conditionalFormatting>
  <conditionalFormatting sqref="AU784:AU791 AU782">
    <cfRule type="expression" dxfId="2781" priority="13681">
      <formula>IF(RIGHT(TEXT(AU782,"0.#"),1)=".",FALSE,TRUE)</formula>
    </cfRule>
    <cfRule type="expression" dxfId="2780" priority="13682">
      <formula>IF(RIGHT(TEXT(AU782,"0.#"),1)=".",TRUE,FALSE)</formula>
    </cfRule>
  </conditionalFormatting>
  <conditionalFormatting sqref="Y822 Y809 Y796">
    <cfRule type="expression" dxfId="2779" priority="13667">
      <formula>IF(RIGHT(TEXT(Y796,"0.#"),1)=".",FALSE,TRUE)</formula>
    </cfRule>
    <cfRule type="expression" dxfId="2778" priority="13668">
      <formula>IF(RIGHT(TEXT(Y796,"0.#"),1)=".",TRUE,FALSE)</formula>
    </cfRule>
  </conditionalFormatting>
  <conditionalFormatting sqref="Y831 Y818 Y805">
    <cfRule type="expression" dxfId="2777" priority="13665">
      <formula>IF(RIGHT(TEXT(Y805,"0.#"),1)=".",FALSE,TRUE)</formula>
    </cfRule>
    <cfRule type="expression" dxfId="2776" priority="13666">
      <formula>IF(RIGHT(TEXT(Y805,"0.#"),1)=".",TRUE,FALSE)</formula>
    </cfRule>
  </conditionalFormatting>
  <conditionalFormatting sqref="AU822 AU809 AU796">
    <cfRule type="expression" dxfId="2775" priority="13661">
      <formula>IF(RIGHT(TEXT(AU796,"0.#"),1)=".",FALSE,TRUE)</formula>
    </cfRule>
    <cfRule type="expression" dxfId="2774" priority="13662">
      <formula>IF(RIGHT(TEXT(AU796,"0.#"),1)=".",TRUE,FALSE)</formula>
    </cfRule>
  </conditionalFormatting>
  <conditionalFormatting sqref="AU831 AU818 AU805">
    <cfRule type="expression" dxfId="2773" priority="13659">
      <formula>IF(RIGHT(TEXT(AU805,"0.#"),1)=".",FALSE,TRUE)</formula>
    </cfRule>
    <cfRule type="expression" dxfId="2772" priority="13660">
      <formula>IF(RIGHT(TEXT(AU805,"0.#"),1)=".",TRUE,FALSE)</formula>
    </cfRule>
  </conditionalFormatting>
  <conditionalFormatting sqref="AU823:AU830 AU821 AU810:AU817 AU808 AU797:AU804 AU795">
    <cfRule type="expression" dxfId="2771" priority="13657">
      <formula>IF(RIGHT(TEXT(AU795,"0.#"),1)=".",FALSE,TRUE)</formula>
    </cfRule>
    <cfRule type="expression" dxfId="2770" priority="13658">
      <formula>IF(RIGHT(TEXT(AU795,"0.#"),1)=".",TRUE,FALSE)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9:AO839">
    <cfRule type="expression" dxfId="2389" priority="2821">
      <formula>IF(AND(AL839&gt;=0, RIGHT(TEXT(AL839,"0.#"),1)&lt;&gt;"."),TRUE,FALSE)</formula>
    </cfRule>
    <cfRule type="expression" dxfId="2388" priority="2822">
      <formula>IF(AND(AL839&gt;=0, RIGHT(TEXT(AL839,"0.#"),1)="."),TRUE,FALSE)</formula>
    </cfRule>
    <cfRule type="expression" dxfId="2387" priority="2823">
      <formula>IF(AND(AL839&lt;0, RIGHT(TEXT(AL839,"0.#"),1)&lt;&gt;"."),TRUE,FALSE)</formula>
    </cfRule>
    <cfRule type="expression" dxfId="2386" priority="2824">
      <formula>IF(AND(AL839&lt;0, RIGHT(TEXT(AL839,"0.#"),1)="."),TRUE,FALSE)</formula>
    </cfRule>
  </conditionalFormatting>
  <conditionalFormatting sqref="Y839">
    <cfRule type="expression" dxfId="2385" priority="2819">
      <formula>IF(RIGHT(TEXT(Y839,"0.#"),1)=".",FALSE,TRUE)</formula>
    </cfRule>
    <cfRule type="expression" dxfId="2384" priority="2820">
      <formula>IF(RIGHT(TEXT(Y839,"0.#"),1)=".",TRUE,FALSE)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2"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2020-11-19T07:58:37Z</dcterms:modified>
</cp:coreProperties>
</file>