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<sst xmlns="http://schemas.openxmlformats.org/spreadsheetml/2006/main" count="2934" uniqueCount="665">
  <si>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</si>
  <si>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</si>
  <si>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</si>
  <si>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</si>
  <si>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</si>
  <si>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</si>
  <si>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</si>
  <si>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</si>
  <si>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</si>
  <si>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</si>
  <si>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</si>
  <si>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</si>
  <si>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</si>
  <si>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</si>
  <si>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</si>
  <si>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</si>
  <si>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</si>
  <si>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</si>
  <si>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</si>
  <si>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</si>
  <si>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</si>
  <si>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</si>
  <si>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</si>
  <si>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</si>
  <si>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</si>
  <si>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</si>
  <si>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</si>
  <si>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</si>
  <si>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</si>
  <si>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</si>
  <si>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</si>
  <si>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</si>
  <si>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</si>
  <si>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</si>
  <si>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</si>
  <si>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</si>
  <si>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</si>
  <si>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</si>
  <si>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</si>
  <si>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</si>
  <si>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</si>
  <si>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</si>
  <si>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</si>
  <si>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</si>
  <si>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</si>
  <si>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</si>
  <si>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</si>
  <si>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</si>
  <si>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</si>
  <si>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</si>
  <si>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</si>
  <si>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</si>
  <si>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</si>
  <si>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</si>
  <si>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</si>
  <si>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</si>
  <si>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</si>
  <si>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</si>
  <si>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</si>
  <si>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</si>
  <si>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</si>
  <si>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</si>
  <si>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</si>
  <si>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</si>
  <si>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</si>
  <si>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</si>
  <si>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</si>
  <si>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</si>
  <si>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</si>
  <si>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</si>
  <si>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</si>
  <si>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</si>
  <si>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</si>
  <si>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</si>
  <si>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</si>
  <si>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</si>
  <si>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</si>
  <si>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</si>
  <si>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</si>
  <si>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</si>
  <si>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</si>
  <si>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</si>
  <si>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</si>
  <si>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</si>
  <si>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</si>
  <si>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</si>
  <si>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</si>
  <si>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</si>
  <si>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</si>
  <si>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</si>
  <si>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</si>
  <si>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</si>
  <si>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</si>
  <si>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</si>
  <si>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</si>
  <si>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</si>
  <si>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</si>
  <si>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</si>
  <si>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</si>
  <si>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</si>
  <si>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</si>
  <si>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</si>
  <si>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</si>
  <si>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</si>
  <si>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</si>
  <si>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</si>
  <si>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</si>
  <si>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</si>
  <si>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</si>
  <si>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</si>
  <si>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</si>
  <si>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</si>
  <si>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</si>
  <si>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</si>
  <si>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</si>
  <si>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</si>
  <si>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</si>
  <si>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</si>
  <si>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</si>
  <si>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</si>
  <si>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</si>
  <si>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</si>
  <si>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</si>
  <si>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</si>
  <si>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</si>
  <si>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</si>
  <si>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</si>
  <si>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</si>
  <si>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</si>
  <si>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</si>
  <si>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</si>
  <si>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</si>
  <si>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</si>
  <si>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</si>
  <si>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</si>
  <si>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</si>
  <si>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</si>
  <si>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</si>
  <si>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</si>
  <si>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</si>
  <si>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</si>
  <si>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</si>
  <si>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</si>
  <si>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</si>
  <si>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</si>
  <si>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</si>
  <si>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</si>
  <si>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</si>
  <si>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</si>
  <si>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</si>
  <si>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</si>
  <si>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</si>
  <si>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</si>
  <si>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</si>
  <si>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</si>
  <si>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</si>
  <si>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</si>
  <si>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</si>
  <si>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</si>
  <si>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</si>
  <si>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</si>
  <si>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</si>
  <si>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</si>
  <si>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</si>
  <si>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</si>
  <si>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</si>
  <si>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</si>
  <si>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</si>
  <si>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</si>
  <si>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</si>
  <si>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</si>
  <si>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</si>
  <si>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</si>
  <si>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</si>
  <si>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</si>
  <si>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</si>
  <si>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</si>
  <si>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</si>
  <si>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</si>
  <si>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</si>
  <si>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</si>
  <si>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</si>
  <si>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</si>
  <si>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</si>
  <si>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</si>
  <si>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</si>
  <si>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</si>
  <si>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</si>
  <si>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</si>
  <si>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</si>
  <si>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</si>
  <si>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</si>
  <si>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</si>
  <si>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</si>
  <si>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</si>
  <si>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</si>
  <si>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</si>
  <si>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</si>
  <si>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</si>
  <si>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</si>
  <si>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</si>
  <si>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</si>
  <si>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</si>
  <si>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</si>
  <si>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</si>
  <si>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</si>
  <si>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</si>
  <si>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</si>
  <si>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</si>
  <si>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</si>
  <si>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</si>
  <si>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</si>
  <si>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</si>
  <si>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</si>
  <si>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</si>
  <si>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</si>
  <si>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</si>
  <si>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</si>
  <si>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</si>
  <si>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</si>
  <si>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</si>
  <si>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</si>
  <si>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</si>
  <si>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</si>
  <si>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</si>
  <si>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</si>
  <si>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</si>
  <si>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</si>
  <si>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</si>
  <si>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</si>
  <si>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</si>
  <si>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</si>
  <si>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</si>
  <si>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</si>
  <si>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</si>
  <si>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</si>
  <si>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</si>
  <si>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</si>
  <si>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</si>
  <si>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</si>
  <si>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</si>
  <si>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</si>
  <si>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</si>
  <si>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</si>
  <si>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</si>
  <si>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</si>
  <si>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</si>
  <si>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</si>
  <si>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</si>
  <si>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</si>
  <si>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</si>
  <si>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</si>
  <si>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</si>
  <si>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</si>
  <si>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</si>
  <si>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</si>
  <si>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</si>
  <si>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</si>
  <si>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</si>
  <si>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</si>
  <si>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</si>
  <si>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</si>
  <si>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</si>
  <si>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</si>
  <si>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</si>
  <si>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</si>
  <si>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</si>
  <si>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</si>
  <si>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</si>
  <si>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</si>
  <si>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</si>
  <si>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</si>
  <si>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</si>
  <si>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</si>
  <si>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</si>
  <si>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</si>
  <si>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</si>
  <si>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</si>
  <si>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</si>
  <si>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</si>
  <si>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</si>
  <si>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</si>
  <si>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</si>
  <si>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</si>
  <si>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</si>
  <si>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</si>
  <si>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</si>
  <si>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</si>
  <si>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</si>
  <si>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</si>
  <si>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</si>
  <si>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</si>
  <si>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</si>
  <si>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</si>
  <si>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</si>
  <si>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</si>
  <si>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</si>
  <si>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</si>
  <si>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</si>
  <si>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</si>
  <si>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</si>
  <si>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</si>
  <si>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</si>
  <si>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</si>
  <si>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</si>
  <si>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</si>
  <si>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</si>
  <si>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</si>
  <si>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</si>
  <si>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</si>
  <si>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</si>
  <si>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</si>
  <si>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</si>
  <si>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</si>
  <si>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</si>
  <si>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</si>
  <si>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</si>
  <si>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</si>
  <si>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</si>
  <si>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</si>
  <si>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</si>
  <si>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</si>
  <si>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</si>
  <si>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</si>
  <si>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</si>
  <si>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</si>
  <si>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</si>
  <si>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</si>
  <si>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</si>
  <si>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</si>
  <si>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</si>
  <si>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</si>
  <si>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</si>
  <si>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</si>
  <si>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</si>
  <si>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</si>
  <si>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</si>
  <si>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</si>
  <si>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</si>
  <si>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</si>
  <si>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</si>
  <si>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</si>
  <si>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</si>
  <si>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</si>
  <si>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</si>
  <si>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</si>
  <si>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</si>
  <si>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</si>
  <si>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</si>
  <si>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</si>
  <si>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</si>
  <si>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</si>
  <si>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</si>
  <si>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</si>
  <si>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</si>
  <si>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</si>
  <si>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</si>
  <si>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</si>
  <si>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</si>
  <si>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</si>
  <si>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</si>
  <si>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</si>
  <si>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</si>
  <si>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</si>
  <si>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</si>
  <si>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</si>
  <si>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</si>
  <si>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</si>
  <si>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</si>
  <si>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</si>
  <si>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</si>
  <si>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</si>
  <si>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</si>
  <si>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</si>
  <si>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</si>
  <si>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</si>
  <si>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</si>
  <si>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</si>
  <si>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</si>
  <si>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</si>
  <si>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</si>
  <si>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</si>
  <si>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</si>
  <si>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</si>
  <si>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</si>
  <si>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</si>
  <si>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</si>
  <si>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</si>
  <si>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</si>
  <si>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</si>
  <si>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</si>
  <si>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</si>
  <si>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</si>
  <si>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</si>
  <si>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</si>
  <si>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</si>
  <si>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</si>
  <si>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</si>
  <si>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</si>
  <si>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</si>
  <si>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</si>
  <si>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</si>
  <si>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</si>
  <si>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</si>
  <si>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</si>
  <si>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</si>
  <si>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</si>
  <si>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</si>
  <si>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</si>
  <si>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</si>
  <si>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</si>
  <si>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</si>
  <si>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</si>
  <si>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</si>
  <si>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</si>
  <si>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</si>
  <si>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</si>
  <si>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</si>
  <si>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</si>
  <si>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</si>
  <si>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</si>
  <si>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</si>
  <si>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</si>
  <si>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</si>
  <si>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</si>
  <si>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</si>
  <si>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</si>
  <si>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</si>
  <si>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</si>
  <si>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</si>
  <si>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</si>
  <si>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</si>
  <si>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</si>
  <si>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</si>
  <si>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</si>
  <si>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</si>
  <si>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</si>
  <si>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</si>
  <si>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</si>
  <si>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</si>
  <si>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</si>
  <si>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</si>
  <si>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</si>
  <si>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</si>
  <si>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</si>
  <si>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</si>
  <si>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</si>
  <si>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</si>
  <si>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</si>
  <si>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</si>
  <si>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</si>
  <si>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</si>
  <si>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</si>
  <si>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</si>
  <si>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</si>
  <si>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</si>
  <si>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</si>
  <si>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</si>
  <si>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</si>
  <si>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</si>
  <si>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</si>
  <si>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</si>
  <si>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</si>
  <si>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</si>
  <si>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</si>
  <si>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</si>
  <si>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</si>
  <si>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</si>
  <si>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</si>
  <si>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</si>
  <si>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</si>
  <si>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</si>
  <si>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</si>
  <si>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</si>
  <si>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</si>
  <si>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</si>
  <si>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</si>
  <si>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</si>
  <si>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</si>
  <si>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</si>
  <si>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</si>
  <si>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</si>
  <si>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</si>
  <si>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</si>
  <si>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</si>
  <si>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</si>
  <si>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</si>
  <si>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</si>
  <si>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</si>
  <si>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</si>
  <si>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</si>
  <si>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</si>
  <si>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</si>
  <si>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</si>
  <si>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</si>
  <si>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</si>
  <si>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</si>
  <si>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</si>
  <si>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</si>
  <si>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</si>
  <si>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</si>
  <si>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</si>
  <si>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</si>
  <si>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</si>
  <si>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</si>
  <si>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</si>
  <si>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</si>
  <si>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</si>
  <si>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</si>
  <si>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</si>
  <si>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</si>
  <si>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</si>
  <si>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</si>
  <si>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</si>
  <si>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</si>
  <si>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</si>
  <si>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</si>
  <si>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</si>
  <si>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</si>
  <si>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</si>
  <si>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</si>
  <si>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</si>
  <si>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</si>
  <si>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</si>
  <si>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</si>
  <si>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</si>
  <si>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</si>
  <si>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</si>
  <si>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</si>
  <si>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</si>
  <si>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</si>
  <si>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</si>
  <si>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</si>
  <si>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</si>
  <si>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</si>
  <si>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</si>
  <si>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</si>
  <si>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</si>
  <si>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</si>
  <si>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</si>
  <si>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</si>
  <si>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</si>
  <si>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</si>
  <si>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</si>
  <si>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</si>
  <si>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</si>
  <si>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</si>
  <si>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</si>
  <si>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</si>
  <si>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</si>
  <si>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</si>
  <si>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</si>
  <si>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</si>
  <si>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</si>
  <si>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</si>
  <si>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</si>
  <si>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</si>
  <si>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</si>
  <si>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</si>
  <si>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</si>
  <si>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</si>
  <si>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</si>
  <si>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</si>
  <si>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</si>
  <si>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</si>
  <si>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</si>
  <si>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</si>
  <si>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</si>
  <si>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</si>
  <si>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</si>
  <si>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</si>
  <si>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厚生労働省</t>
    <rPh sb="0" eb="2">
      <t>コウセイ</t>
    </rPh>
    <rPh sb="2" eb="5">
      <t>ロウドウショウ</t>
    </rPh>
    <phoneticPr fontId="5"/>
  </si>
  <si>
    <t>再生医療促進事業費</t>
  </si>
  <si>
    <t>平成２６年度</t>
  </si>
  <si>
    <t>研究開発振興課</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</si>
  <si>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</si>
  <si>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</si>
  <si>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</si>
  <si>
    <t>独立行政法人医薬品医療機器総合機構審査等勘定運営費交付金</t>
  </si>
  <si>
    <t>平成31年度に細胞培養加工施設の許可及び認定件数を80件まで引き上げる</t>
  </si>
  <si>
    <t>細胞培養加工施設の許可及び認定件数</t>
  </si>
  <si>
    <t>再生医療等安全性確保法の施行状況について（厚生労働省ＨＰ）</t>
  </si>
  <si>
    <t>件</t>
  </si>
  <si>
    <t>平成31年度に再生医療等提供計画、認定再生医療等委員会及び細胞培養加工施設（届出）の認定等の件数を6,700件まで引き上げる</t>
  </si>
  <si>
    <t>再生医療等提供計画の届出件数、認定再生医療等委員会の認定件数及び細胞培養加工施設（届出）の届出件数</t>
  </si>
  <si>
    <t>件</t>
    <phoneticPr fontId="5"/>
  </si>
  <si>
    <t>細胞培養加工施設への実地調査件数</t>
  </si>
  <si>
    <t>再生医療等提供計画、認定再生医療等委員会、細胞培養加工施設（届出）の認定等の件数</t>
  </si>
  <si>
    <t>Ｘ／Ｙ　
Ｘ：「執行額」
 Ｙ：「当該年度の細胞培養加工施設への実地調査件数」　</t>
  </si>
  <si>
    <t>Ｘ／Ｙ　
Ｘ：「執行額」 
Ｙ：「当該年度の再生医療等提提供計画数、認定再生医療等委員会数及び細胞培養加工施設（届出）の認定等の件数」　</t>
  </si>
  <si>
    <t>円</t>
  </si>
  <si>
    <t>　　Ｘ/Ｙ</t>
  </si>
  <si>
    <t>57,591,000/68</t>
  </si>
  <si>
    <t>57,591,000/76</t>
  </si>
  <si>
    <t>41,580,000/6,373</t>
  </si>
  <si>
    <t>49,095,000/6,654</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</si>
  <si>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</si>
  <si>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</si>
  <si>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</si>
  <si>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再生医療等を実施する機関における研究の実施状況や海外における再生医療等に係る指針等の整備状況等について調整を行い、再生医療推進のための企画・立案に役立て、再生医療の実用化の推進を図る。</t>
  </si>
  <si>
    <t>○</t>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</si>
  <si>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</si>
  <si>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</si>
  <si>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</si>
  <si>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</si>
  <si>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</si>
  <si>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</si>
  <si>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</si>
  <si>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</si>
  <si>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</si>
  <si>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</si>
  <si>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法律に規定する認定等に関する業務において活用している。</t>
    <rPh sb="0" eb="2">
      <t>ホウリツ</t>
    </rPh>
    <rPh sb="3" eb="5">
      <t>キテイ</t>
    </rPh>
    <rPh sb="7" eb="9">
      <t>ニンテイ</t>
    </rPh>
    <rPh sb="9" eb="10">
      <t>トウ</t>
    </rPh>
    <rPh sb="11" eb="12">
      <t>カン</t>
    </rPh>
    <rPh sb="14" eb="16">
      <t>ギョウム</t>
    </rPh>
    <rPh sb="20" eb="22">
      <t>カツヨウ</t>
    </rPh>
    <phoneticPr fontId="5"/>
  </si>
  <si>
    <t>類似事業では、遺伝子治療（研究）に関する実態調査を行っており、本事業とは役割が異なるため、適切な役割分担となっている。</t>
    <rPh sb="0" eb="2">
      <t>ルイジ</t>
    </rPh>
    <rPh sb="2" eb="4">
      <t>ジギョウ</t>
    </rPh>
    <rPh sb="7" eb="10">
      <t>イデンシ</t>
    </rPh>
    <rPh sb="10" eb="12">
      <t>チリョウ</t>
    </rPh>
    <rPh sb="13" eb="15">
      <t>ケンキュウ</t>
    </rPh>
    <rPh sb="17" eb="18">
      <t>カン</t>
    </rPh>
    <rPh sb="20" eb="22">
      <t>ジッタイ</t>
    </rPh>
    <rPh sb="22" eb="24">
      <t>チョウサ</t>
    </rPh>
    <rPh sb="25" eb="26">
      <t>オコナ</t>
    </rPh>
    <rPh sb="31" eb="32">
      <t>ホン</t>
    </rPh>
    <rPh sb="32" eb="34">
      <t>ジギョウ</t>
    </rPh>
    <rPh sb="36" eb="38">
      <t>ヤクワリ</t>
    </rPh>
    <rPh sb="39" eb="40">
      <t>コト</t>
    </rPh>
    <rPh sb="45" eb="47">
      <t>テキセツ</t>
    </rPh>
    <rPh sb="48" eb="50">
      <t>ヤクワリ</t>
    </rPh>
    <rPh sb="50" eb="52">
      <t>ブンタン</t>
    </rPh>
    <phoneticPr fontId="5"/>
  </si>
  <si>
    <t>再生医療臨床研究等対策費</t>
  </si>
  <si>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rPh sb="0" eb="2">
      <t>サイセイ</t>
    </rPh>
    <rPh sb="2" eb="4">
      <t>イリョウ</t>
    </rPh>
    <rPh sb="5" eb="7">
      <t>テイキョウ</t>
    </rPh>
    <rPh sb="7" eb="9">
      <t>ケイカク</t>
    </rPh>
    <rPh sb="10" eb="12">
      <t>トドケデ</t>
    </rPh>
    <rPh sb="12" eb="14">
      <t>ケンスウ</t>
    </rPh>
    <rPh sb="15" eb="17">
      <t>ゾウカ</t>
    </rPh>
    <rPh sb="17" eb="19">
      <t>ケイコウ</t>
    </rPh>
    <rPh sb="23" eb="25">
      <t>テツヅ</t>
    </rPh>
    <rPh sb="26" eb="28">
      <t>ギョウム</t>
    </rPh>
    <rPh sb="29" eb="30">
      <t>オコナ</t>
    </rPh>
    <rPh sb="34" eb="36">
      <t>カクシュ</t>
    </rPh>
    <rPh sb="36" eb="39">
      <t>シンセイショ</t>
    </rPh>
    <rPh sb="40" eb="42">
      <t>サクセイ</t>
    </rPh>
    <rPh sb="42" eb="44">
      <t>シエン</t>
    </rPh>
    <rPh sb="45" eb="46">
      <t>オコナ</t>
    </rPh>
    <rPh sb="55" eb="57">
      <t>ウンエイ</t>
    </rPh>
    <rPh sb="58" eb="60">
      <t>ヒッス</t>
    </rPh>
    <rPh sb="66" eb="67">
      <t>ヒ</t>
    </rPh>
    <rPh sb="68" eb="69">
      <t>ツヅ</t>
    </rPh>
    <rPh sb="71" eb="73">
      <t>トウガイ</t>
    </rPh>
    <rPh sb="73" eb="75">
      <t>ジギョウ</t>
    </rPh>
    <rPh sb="76" eb="78">
      <t>ケイゾク</t>
    </rPh>
    <rPh sb="85" eb="87">
      <t>コンゴ</t>
    </rPh>
    <rPh sb="88" eb="90">
      <t>テキセツ</t>
    </rPh>
    <rPh sb="91" eb="93">
      <t>シッコウ</t>
    </rPh>
    <rPh sb="94" eb="95">
      <t>ツト</t>
    </rPh>
    <phoneticPr fontId="5"/>
  </si>
  <si>
    <t>新26-022</t>
  </si>
  <si>
    <t>240</t>
  </si>
  <si>
    <t>235</t>
  </si>
  <si>
    <t>0237</t>
  </si>
  <si>
    <t>0244</t>
    <phoneticPr fontId="5"/>
  </si>
  <si>
    <t>A.独立行政法人医薬品医療機器総合機構</t>
  </si>
  <si>
    <t>B.三菱UFJリサーチ＆コンサルティング</t>
  </si>
  <si>
    <t>人件費</t>
    <rPh sb="0" eb="3">
      <t>ジンケンヒ</t>
    </rPh>
    <phoneticPr fontId="5"/>
  </si>
  <si>
    <t>常勤職員の人件費</t>
    <rPh sb="0" eb="2">
      <t>ジョウキン</t>
    </rPh>
    <rPh sb="2" eb="4">
      <t>ショクイン</t>
    </rPh>
    <rPh sb="5" eb="8">
      <t>ジンケンヒ</t>
    </rPh>
    <phoneticPr fontId="5"/>
  </si>
  <si>
    <t>賃金</t>
    <rPh sb="0" eb="2">
      <t>チンギン</t>
    </rPh>
    <phoneticPr fontId="5"/>
  </si>
  <si>
    <t>担当職員の給与等</t>
    <rPh sb="0" eb="2">
      <t>タントウ</t>
    </rPh>
    <rPh sb="2" eb="4">
      <t>ショクイン</t>
    </rPh>
    <rPh sb="5" eb="7">
      <t>キュウヨ</t>
    </rPh>
    <rPh sb="7" eb="8">
      <t>トウ</t>
    </rPh>
    <phoneticPr fontId="5"/>
  </si>
  <si>
    <t>事務庁費</t>
    <rPh sb="0" eb="2">
      <t>ジム</t>
    </rPh>
    <rPh sb="2" eb="4">
      <t>チョウヒ</t>
    </rPh>
    <phoneticPr fontId="5"/>
  </si>
  <si>
    <t>事務所借料、光熱費等</t>
    <rPh sb="0" eb="3">
      <t>ジムショ</t>
    </rPh>
    <rPh sb="3" eb="5">
      <t>シャクリョウ</t>
    </rPh>
    <rPh sb="6" eb="9">
      <t>コウネツヒ</t>
    </rPh>
    <rPh sb="9" eb="10">
      <t>トウ</t>
    </rPh>
    <phoneticPr fontId="5"/>
  </si>
  <si>
    <t>委託費</t>
    <rPh sb="0" eb="3">
      <t>イタクヒ</t>
    </rPh>
    <phoneticPr fontId="5"/>
  </si>
  <si>
    <t>日本エスケイワード等への委託費</t>
    <rPh sb="0" eb="2">
      <t>ニホン</t>
    </rPh>
    <rPh sb="9" eb="10">
      <t>トウ</t>
    </rPh>
    <rPh sb="12" eb="14">
      <t>イタク</t>
    </rPh>
    <rPh sb="14" eb="15">
      <t>ヒ</t>
    </rPh>
    <phoneticPr fontId="5"/>
  </si>
  <si>
    <t>一般管理費</t>
    <rPh sb="0" eb="2">
      <t>イッパン</t>
    </rPh>
    <rPh sb="2" eb="5">
      <t>カンリヒ</t>
    </rPh>
    <phoneticPr fontId="5"/>
  </si>
  <si>
    <t>管理費</t>
    <rPh sb="0" eb="3">
      <t>カンリヒ</t>
    </rPh>
    <phoneticPr fontId="5"/>
  </si>
  <si>
    <t>会議費等</t>
    <rPh sb="0" eb="3">
      <t>カイギヒ</t>
    </rPh>
    <rPh sb="3" eb="4">
      <t>トウ</t>
    </rPh>
    <phoneticPr fontId="5"/>
  </si>
  <si>
    <t>C.日本エスケイワード</t>
    <rPh sb="2" eb="4">
      <t>ニホン</t>
    </rPh>
    <phoneticPr fontId="5"/>
  </si>
  <si>
    <t>改修費</t>
    <rPh sb="0" eb="3">
      <t>カイシュウヒ</t>
    </rPh>
    <phoneticPr fontId="5"/>
  </si>
  <si>
    <t>運用費</t>
    <rPh sb="0" eb="3">
      <t>ウンヨウヒ</t>
    </rPh>
    <phoneticPr fontId="5"/>
  </si>
  <si>
    <t>再生医療システム改修費用一式</t>
    <rPh sb="0" eb="2">
      <t>サイセイ</t>
    </rPh>
    <rPh sb="2" eb="4">
      <t>イリョウ</t>
    </rPh>
    <rPh sb="8" eb="10">
      <t>カイシュウ</t>
    </rPh>
    <rPh sb="10" eb="12">
      <t>ヒヨウ</t>
    </rPh>
    <rPh sb="12" eb="14">
      <t>イッシキ</t>
    </rPh>
    <phoneticPr fontId="5"/>
  </si>
  <si>
    <t>再生医療システム運用等費用一式</t>
    <rPh sb="0" eb="2">
      <t>サイセイ</t>
    </rPh>
    <rPh sb="2" eb="4">
      <t>イリョウ</t>
    </rPh>
    <rPh sb="8" eb="10">
      <t>ウンヨウ</t>
    </rPh>
    <rPh sb="10" eb="11">
      <t>トウ</t>
    </rPh>
    <rPh sb="11" eb="13">
      <t>ヒヨウ</t>
    </rPh>
    <rPh sb="13" eb="15">
      <t>イッシキ</t>
    </rPh>
    <phoneticPr fontId="5"/>
  </si>
  <si>
    <t>独立行政法人医薬品医療機器総合機構</t>
  </si>
  <si>
    <t>細胞培養加工施設の構造設備等が基準に適合するかどうかについての調査</t>
  </si>
  <si>
    <t>運営費交付金交付</t>
  </si>
  <si>
    <t>-</t>
    <phoneticPr fontId="5"/>
  </si>
  <si>
    <t>三菱UFJリサーチ＆コンサルティング</t>
    <rPh sb="0" eb="2">
      <t>ミツビシ</t>
    </rPh>
    <phoneticPr fontId="5"/>
  </si>
  <si>
    <t>データの保存・管理</t>
    <rPh sb="4" eb="6">
      <t>ホゾン</t>
    </rPh>
    <rPh sb="7" eb="9">
      <t>カンリ</t>
    </rPh>
    <phoneticPr fontId="5"/>
  </si>
  <si>
    <t>株式会社エスケイワード</t>
    <rPh sb="0" eb="4">
      <t>カブシキガイシャ</t>
    </rPh>
    <phoneticPr fontId="5"/>
  </si>
  <si>
    <t>WEB管理システムの開発・専用サーバー整備</t>
    <rPh sb="3" eb="5">
      <t>カンリ</t>
    </rPh>
    <rPh sb="10" eb="12">
      <t>カイハツ</t>
    </rPh>
    <rPh sb="13" eb="15">
      <t>センヨウ</t>
    </rPh>
    <rPh sb="19" eb="21">
      <t>セイビ</t>
    </rPh>
    <phoneticPr fontId="5"/>
  </si>
  <si>
    <t>-</t>
    <phoneticPr fontId="5"/>
  </si>
  <si>
    <t>日立ソリューションズ</t>
    <rPh sb="0" eb="2">
      <t>ヒタチ</t>
    </rPh>
    <phoneticPr fontId="5"/>
  </si>
  <si>
    <t>-</t>
    <phoneticPr fontId="5"/>
  </si>
  <si>
    <t>-</t>
    <phoneticPr fontId="5"/>
  </si>
  <si>
    <t>57,591,000/85</t>
    <phoneticPr fontId="5"/>
  </si>
  <si>
    <t>49,095,000/6,887</t>
    <phoneticPr fontId="5"/>
  </si>
  <si>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</si>
  <si>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一般競争入札（最低価格方式）を利用し、競争性を確保しながら委託事業者を選定しており、31年度は２者応札となっている。</t>
    <rPh sb="0" eb="2">
      <t>イッパン</t>
    </rPh>
    <rPh sb="2" eb="4">
      <t>キョウソウ</t>
    </rPh>
    <rPh sb="4" eb="6">
      <t>ニュウサツ</t>
    </rPh>
    <rPh sb="7" eb="9">
      <t>サイテイ</t>
    </rPh>
    <rPh sb="9" eb="11">
      <t>カカク</t>
    </rPh>
    <rPh sb="11" eb="13">
      <t>ホウシキ</t>
    </rPh>
    <rPh sb="15" eb="17">
      <t>リヨウ</t>
    </rPh>
    <rPh sb="19" eb="22">
      <t>キョウソウセイ</t>
    </rPh>
    <rPh sb="23" eb="25">
      <t>カクホ</t>
    </rPh>
    <rPh sb="29" eb="31">
      <t>イタク</t>
    </rPh>
    <rPh sb="31" eb="34">
      <t>ジギョウシャ</t>
    </rPh>
    <rPh sb="35" eb="37">
      <t>センテイ</t>
    </rPh>
    <rPh sb="44" eb="46">
      <t>ネンド</t>
    </rPh>
    <rPh sb="48" eb="49">
      <t>シャ</t>
    </rPh>
    <rPh sb="49" eb="51">
      <t>オウサツ</t>
    </rPh>
    <phoneticPr fontId="5"/>
  </si>
  <si>
    <t>平成31年4月に施行規則の改正に伴い、全体の研究計画数は減少したが見込み通りである。
※令和２年３月まで経過措置期間</t>
    <rPh sb="0" eb="2">
      <t>ヘイセイ</t>
    </rPh>
    <rPh sb="4" eb="5">
      <t>ネン</t>
    </rPh>
    <rPh sb="6" eb="7">
      <t>ガツ</t>
    </rPh>
    <rPh sb="8" eb="10">
      <t>セコウ</t>
    </rPh>
    <rPh sb="10" eb="12">
      <t>キソク</t>
    </rPh>
    <rPh sb="13" eb="15">
      <t>カイセイ</t>
    </rPh>
    <rPh sb="16" eb="17">
      <t>トモナ</t>
    </rPh>
    <rPh sb="19" eb="21">
      <t>ゼンタイ</t>
    </rPh>
    <rPh sb="22" eb="24">
      <t>ケンキュウ</t>
    </rPh>
    <rPh sb="24" eb="27">
      <t>ケイカクスウ</t>
    </rPh>
    <rPh sb="28" eb="30">
      <t>ゲンショウ</t>
    </rPh>
    <rPh sb="33" eb="35">
      <t>ミコ</t>
    </rPh>
    <rPh sb="36" eb="37">
      <t>ドオ</t>
    </rPh>
    <rPh sb="44" eb="46">
      <t>レイワ</t>
    </rPh>
    <rPh sb="56" eb="58">
      <t>キカン</t>
    </rPh>
    <phoneticPr fontId="5"/>
  </si>
  <si>
    <t>再生医療の各種申請書の作成を行うポータルサイトの運営効果もあり、平成31年4月に施行規則の改正に伴う研究計画等の変更についても遅滞なく届出が行われ、再生医療の実用化の促進に一定の効果をあげている。</t>
    <rPh sb="0" eb="2">
      <t>サイセイ</t>
    </rPh>
    <rPh sb="2" eb="4">
      <t>イリョウ</t>
    </rPh>
    <rPh sb="5" eb="7">
      <t>カクシュ</t>
    </rPh>
    <rPh sb="7" eb="10">
      <t>シンセイショ</t>
    </rPh>
    <rPh sb="11" eb="13">
      <t>サクセイ</t>
    </rPh>
    <rPh sb="14" eb="15">
      <t>オコナ</t>
    </rPh>
    <rPh sb="24" eb="26">
      <t>ウンエイ</t>
    </rPh>
    <rPh sb="26" eb="28">
      <t>コウカ</t>
    </rPh>
    <rPh sb="54" eb="55">
      <t>トウ</t>
    </rPh>
    <rPh sb="56" eb="58">
      <t>ヘンコウ</t>
    </rPh>
    <rPh sb="63" eb="65">
      <t>チタイ</t>
    </rPh>
    <rPh sb="67" eb="69">
      <t>トドケデ</t>
    </rPh>
    <rPh sb="70" eb="71">
      <t>オコナ</t>
    </rPh>
    <rPh sb="74" eb="76">
      <t>サイセイ</t>
    </rPh>
    <rPh sb="76" eb="78">
      <t>イリョウ</t>
    </rPh>
    <rPh sb="79" eb="82">
      <t>ジツヨウカ</t>
    </rPh>
    <rPh sb="83" eb="85">
      <t>ソクシン</t>
    </rPh>
    <rPh sb="86" eb="88">
      <t>イッテイ</t>
    </rPh>
    <rPh sb="89" eb="91">
      <t>コウカ</t>
    </rPh>
    <phoneticPr fontId="5"/>
  </si>
  <si>
    <t>医薬品等開発支援事業委託費</t>
    <rPh sb="0" eb="3">
      <t>イヤクヒン</t>
    </rPh>
    <rPh sb="3" eb="4">
      <t>トウ</t>
    </rPh>
    <rPh sb="4" eb="6">
      <t>カイハツ</t>
    </rPh>
    <rPh sb="6" eb="8">
      <t>シエン</t>
    </rPh>
    <rPh sb="8" eb="10">
      <t>ジギョウ</t>
    </rPh>
    <rPh sb="10" eb="13">
      <t>イタクヒ</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</si>
  <si>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</si>
  <si>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</si>
  <si>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</si>
  <si>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課長：笠松　淳也</t>
    <rPh sb="0" eb="2">
      <t>カチョウ</t>
    </rPh>
    <rPh sb="3" eb="5">
      <t>カサマツ</t>
    </rPh>
    <rPh sb="6" eb="8">
      <t>ジュンヤ</t>
    </rPh>
    <phoneticPr fontId="5"/>
  </si>
  <si>
    <t>.</t>
    <phoneticPr fontId="5"/>
  </si>
  <si>
    <t>-</t>
    <phoneticPr fontId="5"/>
  </si>
  <si>
    <t>57,591,000/85</t>
  </si>
  <si>
    <t>49,095,000/6,887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</si>
</sst>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272142</xdr:rowOff>
    </xdr:from>
    <xdr:to>
      <xdr:col>39</xdr:col>
      <xdr:colOff>0</xdr:colOff>
      <xdr:row>744</xdr:row>
      <xdr:rowOff>215900</xdr:rowOff>
    </xdr:to>
    <xdr:sp macro="" textlink="">
      <xdr:nvSpPr>
        <xdr:cNvPr id="2" name="正方形/長方形 1"/>
        <xdr:cNvSpPr/>
      </xdr:nvSpPr>
      <xdr:spPr>
        <a:xfrm>
          <a:off x="3600450" y="44563392"/>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１０５百万円</a:t>
          </a:r>
        </a:p>
      </xdr:txBody>
    </xdr:sp>
    <xdr:clientData/>
  </xdr:twoCellAnchor>
  <xdr:twoCellAnchor>
    <xdr:from>
      <xdr:col>20</xdr:col>
      <xdr:colOff>11906</xdr:colOff>
      <xdr:row>749</xdr:row>
      <xdr:rowOff>47625</xdr:rowOff>
    </xdr:from>
    <xdr:to>
      <xdr:col>20</xdr:col>
      <xdr:colOff>13607</xdr:colOff>
      <xdr:row>750</xdr:row>
      <xdr:rowOff>240894</xdr:rowOff>
    </xdr:to>
    <xdr:cxnSp macro="">
      <xdr:nvCxnSpPr>
        <xdr:cNvPr id="3" name="直線矢印コネクタ 2"/>
        <xdr:cNvCxnSpPr/>
      </xdr:nvCxnSpPr>
      <xdr:spPr>
        <a:xfrm>
          <a:off x="4012406" y="4680585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751</xdr:row>
      <xdr:rowOff>283936</xdr:rowOff>
    </xdr:from>
    <xdr:to>
      <xdr:col>27</xdr:col>
      <xdr:colOff>27214</xdr:colOff>
      <xdr:row>753</xdr:row>
      <xdr:rowOff>340179</xdr:rowOff>
    </xdr:to>
    <xdr:sp macro="" textlink="">
      <xdr:nvSpPr>
        <xdr:cNvPr id="4" name="正方形/長方形 3"/>
        <xdr:cNvSpPr/>
      </xdr:nvSpPr>
      <xdr:spPr>
        <a:xfrm>
          <a:off x="2627539" y="4774701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chemeClr val="tx1"/>
              </a:solidFill>
            </a:rPr>
            <a:t>５８百万円</a:t>
          </a:r>
          <a:endParaRPr kumimoji="1" lang="en-US" altLang="ja-JP" sz="1100">
            <a:solidFill>
              <a:schemeClr val="tx1"/>
            </a:solidFill>
          </a:endParaRPr>
        </a:p>
      </xdr:txBody>
    </xdr:sp>
    <xdr:clientData/>
  </xdr:twoCellAnchor>
  <xdr:twoCellAnchor>
    <xdr:from>
      <xdr:col>17</xdr:col>
      <xdr:colOff>76200</xdr:colOff>
      <xdr:row>744</xdr:row>
      <xdr:rowOff>259441</xdr:rowOff>
    </xdr:from>
    <xdr:to>
      <xdr:col>39</xdr:col>
      <xdr:colOff>177800</xdr:colOff>
      <xdr:row>748</xdr:row>
      <xdr:rowOff>321469</xdr:rowOff>
    </xdr:to>
    <xdr:sp macro="" textlink="">
      <xdr:nvSpPr>
        <xdr:cNvPr id="5" name="大かっこ 4"/>
        <xdr:cNvSpPr/>
      </xdr:nvSpPr>
      <xdr:spPr>
        <a:xfrm>
          <a:off x="3476625" y="4525554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754</xdr:row>
      <xdr:rowOff>218621</xdr:rowOff>
    </xdr:from>
    <xdr:to>
      <xdr:col>27</xdr:col>
      <xdr:colOff>13608</xdr:colOff>
      <xdr:row>757</xdr:row>
      <xdr:rowOff>122465</xdr:rowOff>
    </xdr:to>
    <xdr:sp macro="" textlink="">
      <xdr:nvSpPr>
        <xdr:cNvPr id="6" name="大かっこ 5"/>
        <xdr:cNvSpPr/>
      </xdr:nvSpPr>
      <xdr:spPr>
        <a:xfrm>
          <a:off x="2613933" y="4873897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748</xdr:row>
      <xdr:rowOff>345281</xdr:rowOff>
    </xdr:from>
    <xdr:to>
      <xdr:col>37</xdr:col>
      <xdr:colOff>178594</xdr:colOff>
      <xdr:row>750</xdr:row>
      <xdr:rowOff>250872</xdr:rowOff>
    </xdr:to>
    <xdr:cxnSp macro="">
      <xdr:nvCxnSpPr>
        <xdr:cNvPr id="7" name="直線矢印コネクタ 6"/>
        <xdr:cNvCxnSpPr/>
      </xdr:nvCxnSpPr>
      <xdr:spPr>
        <a:xfrm flipH="1">
          <a:off x="7577818" y="4675108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751</xdr:row>
      <xdr:rowOff>270329</xdr:rowOff>
    </xdr:from>
    <xdr:to>
      <xdr:col>44</xdr:col>
      <xdr:colOff>163286</xdr:colOff>
      <xdr:row>753</xdr:row>
      <xdr:rowOff>285750</xdr:rowOff>
    </xdr:to>
    <xdr:sp macro="" textlink="">
      <xdr:nvSpPr>
        <xdr:cNvPr id="8" name="正方形/長方形 7"/>
        <xdr:cNvSpPr/>
      </xdr:nvSpPr>
      <xdr:spPr>
        <a:xfrm>
          <a:off x="6164036" y="4773340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４７百万円</a:t>
          </a:r>
          <a:endParaRPr kumimoji="1" lang="en-US" altLang="ja-JP" sz="1100">
            <a:solidFill>
              <a:schemeClr val="tx1"/>
            </a:solidFill>
          </a:endParaRPr>
        </a:p>
      </xdr:txBody>
    </xdr:sp>
    <xdr:clientData/>
  </xdr:twoCellAnchor>
  <xdr:twoCellAnchor>
    <xdr:from>
      <xdr:col>31</xdr:col>
      <xdr:colOff>0</xdr:colOff>
      <xdr:row>754</xdr:row>
      <xdr:rowOff>218620</xdr:rowOff>
    </xdr:from>
    <xdr:to>
      <xdr:col>45</xdr:col>
      <xdr:colOff>0</xdr:colOff>
      <xdr:row>758</xdr:row>
      <xdr:rowOff>190499</xdr:rowOff>
    </xdr:to>
    <xdr:sp macro="" textlink="">
      <xdr:nvSpPr>
        <xdr:cNvPr id="9" name="大かっこ 8"/>
        <xdr:cNvSpPr/>
      </xdr:nvSpPr>
      <xdr:spPr>
        <a:xfrm>
          <a:off x="6200775" y="48738970"/>
          <a:ext cx="2800350" cy="169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750</xdr:row>
      <xdr:rowOff>330201</xdr:rowOff>
    </xdr:from>
    <xdr:to>
      <xdr:col>24</xdr:col>
      <xdr:colOff>84591</xdr:colOff>
      <xdr:row>751</xdr:row>
      <xdr:rowOff>149679</xdr:rowOff>
    </xdr:to>
    <xdr:sp macro="" textlink="">
      <xdr:nvSpPr>
        <xdr:cNvPr id="10" name="テキスト ボックス 9"/>
        <xdr:cNvSpPr txBox="1"/>
      </xdr:nvSpPr>
      <xdr:spPr>
        <a:xfrm>
          <a:off x="3254828" y="4744085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750</xdr:row>
      <xdr:rowOff>342900</xdr:rowOff>
    </xdr:from>
    <xdr:to>
      <xdr:col>44</xdr:col>
      <xdr:colOff>190499</xdr:colOff>
      <xdr:row>751</xdr:row>
      <xdr:rowOff>149679</xdr:rowOff>
    </xdr:to>
    <xdr:sp macro="" textlink="">
      <xdr:nvSpPr>
        <xdr:cNvPr id="11" name="テキスト ボックス 10"/>
        <xdr:cNvSpPr txBox="1"/>
      </xdr:nvSpPr>
      <xdr:spPr>
        <a:xfrm>
          <a:off x="6793137" y="4745355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63022</xdr:colOff>
      <xdr:row>762</xdr:row>
      <xdr:rowOff>11650</xdr:rowOff>
    </xdr:from>
    <xdr:to>
      <xdr:col>45</xdr:col>
      <xdr:colOff>63023</xdr:colOff>
      <xdr:row>763</xdr:row>
      <xdr:rowOff>295777</xdr:rowOff>
    </xdr:to>
    <xdr:sp macro="" textlink="">
      <xdr:nvSpPr>
        <xdr:cNvPr id="12" name="正方形/長方形 11"/>
        <xdr:cNvSpPr/>
      </xdr:nvSpPr>
      <xdr:spPr>
        <a:xfrm>
          <a:off x="6263797" y="52189600"/>
          <a:ext cx="2800351" cy="7318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Ｃ．株式会社等</a:t>
          </a:r>
          <a:r>
            <a:rPr kumimoji="1" lang="en-US" altLang="ja-JP" sz="1100">
              <a:solidFill>
                <a:schemeClr val="tx1"/>
              </a:solidFill>
            </a:rPr>
            <a:t>(2)</a:t>
          </a:r>
        </a:p>
        <a:p>
          <a:pPr algn="ctr"/>
          <a:r>
            <a:rPr kumimoji="1" lang="ja-JP" altLang="en-US" sz="1100">
              <a:solidFill>
                <a:schemeClr val="tx1"/>
              </a:solidFill>
            </a:rPr>
            <a:t>１９百万円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補助額最大：株式会社エスケイワード</a:t>
          </a:r>
          <a:endParaRPr kumimoji="1" lang="en-US" altLang="ja-JP" sz="1100">
            <a:solidFill>
              <a:schemeClr val="tx1"/>
            </a:solidFill>
          </a:endParaRPr>
        </a:p>
        <a:p>
          <a:pPr algn="ctr"/>
          <a:r>
            <a:rPr kumimoji="1" lang="ja-JP" altLang="en-US" sz="1100">
              <a:solidFill>
                <a:schemeClr val="tx1"/>
              </a:solidFill>
            </a:rPr>
            <a:t>１８．１百万円</a:t>
          </a:r>
          <a:endParaRPr kumimoji="1" lang="en-US" altLang="ja-JP" sz="1100">
            <a:solidFill>
              <a:schemeClr val="tx1"/>
            </a:solidFill>
          </a:endParaRPr>
        </a:p>
      </xdr:txBody>
    </xdr:sp>
    <xdr:clientData/>
  </xdr:twoCellAnchor>
  <xdr:twoCellAnchor>
    <xdr:from>
      <xdr:col>31</xdr:col>
      <xdr:colOff>13607</xdr:colOff>
      <xdr:row>764</xdr:row>
      <xdr:rowOff>68943</xdr:rowOff>
    </xdr:from>
    <xdr:to>
      <xdr:col>44</xdr:col>
      <xdr:colOff>163286</xdr:colOff>
      <xdr:row>766</xdr:row>
      <xdr:rowOff>217715</xdr:rowOff>
    </xdr:to>
    <xdr:sp macro="" textlink="">
      <xdr:nvSpPr>
        <xdr:cNvPr id="13" name="大かっこ 12"/>
        <xdr:cNvSpPr/>
      </xdr:nvSpPr>
      <xdr:spPr>
        <a:xfrm>
          <a:off x="6214382" y="53075568"/>
          <a:ext cx="2750004" cy="777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760</xdr:row>
      <xdr:rowOff>302079</xdr:rowOff>
    </xdr:from>
    <xdr:to>
      <xdr:col>42</xdr:col>
      <xdr:colOff>31977</xdr:colOff>
      <xdr:row>761</xdr:row>
      <xdr:rowOff>149679</xdr:rowOff>
    </xdr:to>
    <xdr:sp macro="" textlink="">
      <xdr:nvSpPr>
        <xdr:cNvPr id="14" name="テキスト ボックス 13"/>
        <xdr:cNvSpPr txBox="1"/>
      </xdr:nvSpPr>
      <xdr:spPr>
        <a:xfrm>
          <a:off x="6802664" y="5187995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758</xdr:row>
      <xdr:rowOff>244928</xdr:rowOff>
    </xdr:from>
    <xdr:to>
      <xdr:col>37</xdr:col>
      <xdr:colOff>136071</xdr:colOff>
      <xdr:row>760</xdr:row>
      <xdr:rowOff>245429</xdr:rowOff>
    </xdr:to>
    <xdr:cxnSp macro="">
      <xdr:nvCxnSpPr>
        <xdr:cNvPr id="15" name="直線矢印コネクタ 14"/>
        <xdr:cNvCxnSpPr/>
      </xdr:nvCxnSpPr>
      <xdr:spPr>
        <a:xfrm>
          <a:off x="7536996" y="5048930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H868" sqref="BH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264</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30" t="s">
        <v>25</v>
      </c>
      <c r="B4" s="731"/>
      <c r="C4" s="731"/>
      <c r="D4" s="731"/>
      <c r="E4" s="731"/>
      <c r="F4" s="731"/>
      <c r="G4" s="706" t="s">
        <v>572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573</v>
      </c>
      <c r="H5" s="560"/>
      <c r="I5" s="560"/>
      <c r="J5" s="560"/>
      <c r="K5" s="560"/>
      <c r="L5" s="560"/>
      <c r="M5" s="561" t="s">
        <v>66</v>
      </c>
      <c r="N5" s="562"/>
      <c r="O5" s="562"/>
      <c r="P5" s="562"/>
      <c r="Q5" s="562"/>
      <c r="R5" s="563"/>
      <c r="S5" s="564" t="s">
        <v>70</v>
      </c>
      <c r="T5" s="560"/>
      <c r="U5" s="560"/>
      <c r="V5" s="560"/>
      <c r="W5" s="560"/>
      <c r="X5" s="565"/>
      <c r="Y5" s="722" t="s">
        <v>3</v>
      </c>
      <c r="Z5" s="723"/>
      <c r="AA5" s="723"/>
      <c r="AB5" s="723"/>
      <c r="AC5" s="723"/>
      <c r="AD5" s="724"/>
      <c r="AE5" s="725" t="s">
        <v>574</v>
      </c>
      <c r="AF5" s="725"/>
      <c r="AG5" s="725"/>
      <c r="AH5" s="725"/>
      <c r="AI5" s="725"/>
      <c r="AJ5" s="725"/>
      <c r="AK5" s="725"/>
      <c r="AL5" s="725"/>
      <c r="AM5" s="725"/>
      <c r="AN5" s="725"/>
      <c r="AO5" s="725"/>
      <c r="AP5" s="726"/>
      <c r="AQ5" s="727" t="s">
        <v>660</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c r="H7" s="838"/>
      <c r="I7" s="838"/>
      <c r="J7" s="838"/>
      <c r="K7" s="838"/>
      <c r="L7" s="838"/>
      <c r="M7" s="838"/>
      <c r="N7" s="838"/>
      <c r="O7" s="838"/>
      <c r="P7" s="838"/>
      <c r="Q7" s="838"/>
      <c r="R7" s="838"/>
      <c r="S7" s="838"/>
      <c r="T7" s="838"/>
      <c r="U7" s="838"/>
      <c r="V7" s="838"/>
      <c r="W7" s="838"/>
      <c r="X7" s="839"/>
      <c r="Y7" s="399" t="s">
        <v>392</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80" t="s">
        <v>577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107</v>
      </c>
      <c r="Q13" s="117"/>
      <c r="R13" s="117"/>
      <c r="S13" s="117"/>
      <c r="T13" s="117"/>
      <c r="U13" s="117"/>
      <c r="V13" s="118"/>
      <c r="W13" s="116">
        <v>107</v>
      </c>
      <c r="X13" s="117"/>
      <c r="Y13" s="117"/>
      <c r="Z13" s="117"/>
      <c r="AA13" s="117"/>
      <c r="AB13" s="117"/>
      <c r="AC13" s="118"/>
      <c r="AD13" s="116">
        <v>107</v>
      </c>
      <c r="AE13" s="117"/>
      <c r="AF13" s="117"/>
      <c r="AG13" s="117"/>
      <c r="AH13" s="117"/>
      <c r="AI13" s="117"/>
      <c r="AJ13" s="118"/>
      <c r="AK13" s="116">
        <v>107</v>
      </c>
      <c r="AL13" s="117"/>
      <c r="AM13" s="117"/>
      <c r="AN13" s="117"/>
      <c r="AO13" s="117"/>
      <c r="AP13" s="117"/>
      <c r="AQ13" s="118"/>
      <c r="AR13" s="113">
        <v>107</v>
      </c>
      <c r="AS13" s="114"/>
      <c r="AT13" s="114"/>
      <c r="AU13" s="114"/>
      <c r="AV13" s="114"/>
      <c r="AW13" s="114"/>
      <c r="AX13" s="398"/>
    </row>
    <row r="14" spans="1:50" ht="21" customHeight="1" x14ac:dyDescent="0.15">
      <c r="A14" s="146"/>
      <c r="B14" s="147"/>
      <c r="C14" s="147"/>
      <c r="D14" s="147"/>
      <c r="E14" s="147"/>
      <c r="F14" s="148"/>
      <c r="G14" s="752"/>
      <c r="H14" s="753"/>
      <c r="I14" s="576" t="s">
        <v>8</v>
      </c>
      <c r="J14" s="634"/>
      <c r="K14" s="634"/>
      <c r="L14" s="634"/>
      <c r="M14" s="634"/>
      <c r="N14" s="634"/>
      <c r="O14" s="635"/>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6" t="s">
        <v>51</v>
      </c>
      <c r="J15" s="577"/>
      <c r="K15" s="577"/>
      <c r="L15" s="577"/>
      <c r="M15" s="577"/>
      <c r="N15" s="577"/>
      <c r="O15" s="578"/>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2"/>
      <c r="H16" s="753"/>
      <c r="I16" s="576" t="s">
        <v>52</v>
      </c>
      <c r="J16" s="577"/>
      <c r="K16" s="577"/>
      <c r="L16" s="577"/>
      <c r="M16" s="577"/>
      <c r="N16" s="577"/>
      <c r="O16" s="578"/>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6" t="s">
        <v>50</v>
      </c>
      <c r="J17" s="634"/>
      <c r="K17" s="634"/>
      <c r="L17" s="634"/>
      <c r="M17" s="634"/>
      <c r="N17" s="634"/>
      <c r="O17" s="635"/>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107</v>
      </c>
      <c r="Q18" s="123"/>
      <c r="R18" s="123"/>
      <c r="S18" s="123"/>
      <c r="T18" s="123"/>
      <c r="U18" s="123"/>
      <c r="V18" s="124"/>
      <c r="W18" s="122">
        <f>SUM(W13:AC17)</f>
        <v>107</v>
      </c>
      <c r="X18" s="123"/>
      <c r="Y18" s="123"/>
      <c r="Z18" s="123"/>
      <c r="AA18" s="123"/>
      <c r="AB18" s="123"/>
      <c r="AC18" s="124"/>
      <c r="AD18" s="122">
        <f>SUM(AD13:AJ17)</f>
        <v>107</v>
      </c>
      <c r="AE18" s="123"/>
      <c r="AF18" s="123"/>
      <c r="AG18" s="123"/>
      <c r="AH18" s="123"/>
      <c r="AI18" s="123"/>
      <c r="AJ18" s="124"/>
      <c r="AK18" s="122">
        <f>SUM(AK13:AQ17)</f>
        <v>107</v>
      </c>
      <c r="AL18" s="123"/>
      <c r="AM18" s="123"/>
      <c r="AN18" s="123"/>
      <c r="AO18" s="123"/>
      <c r="AP18" s="123"/>
      <c r="AQ18" s="124"/>
      <c r="AR18" s="122">
        <f>SUM(AR13:AX17)</f>
        <v>107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100</v>
      </c>
      <c r="Q19" s="117"/>
      <c r="R19" s="117"/>
      <c r="S19" s="117"/>
      <c r="T19" s="117"/>
      <c r="U19" s="117"/>
      <c r="V19" s="118"/>
      <c r="W19" s="116">
        <v>107</v>
      </c>
      <c r="X19" s="117"/>
      <c r="Y19" s="117"/>
      <c r="Z19" s="117"/>
      <c r="AA19" s="117"/>
      <c r="AB19" s="117"/>
      <c r="AC19" s="118"/>
      <c r="AD19" s="116">
        <v>105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0.93457943925233644</v>
      </c>
      <c r="Q20" s="540"/>
      <c r="R20" s="540"/>
      <c r="S20" s="540"/>
      <c r="T20" s="540"/>
      <c r="U20" s="540"/>
      <c r="V20" s="540"/>
      <c r="W20" s="540">
        <f t="shared" ref="W20" si="0">IF(W18=0, "-", SUM(W19)/W18)</f>
        <v>1</v>
      </c>
      <c r="X20" s="540"/>
      <c r="Y20" s="540"/>
      <c r="Z20" s="540"/>
      <c r="AA20" s="540"/>
      <c r="AB20" s="540"/>
      <c r="AC20" s="540"/>
      <c r="AD20" s="540">
        <f t="shared" ref="AD20" si="1">IF(AD18=0, "-", SUM(AD19)/AD18)</f>
        <v>0.98130841121495327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357</v>
      </c>
      <c r="H21" s="936"/>
      <c r="I21" s="936"/>
      <c r="J21" s="936"/>
      <c r="K21" s="936"/>
      <c r="L21" s="936"/>
      <c r="M21" s="936"/>
      <c r="N21" s="936"/>
      <c r="O21" s="936"/>
      <c r="P21" s="540">
        <f>IF(P19=0, "-", SUM(P19)/SUM(P13,P14))</f>
        <v>0.93457943925233644</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0.98130841121495327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336</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58</v>
      </c>
      <c r="Q23" s="114"/>
      <c r="R23" s="114"/>
      <c r="S23" s="114"/>
      <c r="T23" s="114"/>
      <c r="U23" s="114"/>
      <c r="V23" s="115"/>
      <c r="W23" s="113">
        <v>58</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656</v>
      </c>
      <c r="H24" s="194"/>
      <c r="I24" s="194"/>
      <c r="J24" s="194"/>
      <c r="K24" s="194"/>
      <c r="L24" s="194"/>
      <c r="M24" s="194"/>
      <c r="N24" s="194"/>
      <c r="O24" s="195"/>
      <c r="P24" s="116">
        <v>49</v>
      </c>
      <c r="Q24" s="117"/>
      <c r="R24" s="117"/>
      <c r="S24" s="117"/>
      <c r="T24" s="117"/>
      <c r="U24" s="117"/>
      <c r="V24" s="118"/>
      <c r="W24" s="116">
        <v>49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107</v>
      </c>
      <c r="Q29" s="117"/>
      <c r="R29" s="117"/>
      <c r="S29" s="117"/>
      <c r="T29" s="117"/>
      <c r="U29" s="117"/>
      <c r="V29" s="118"/>
      <c r="W29" s="222">
        <f>AR13</f>
        <v>107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352</v>
      </c>
      <c r="B30" s="511"/>
      <c r="C30" s="511"/>
      <c r="D30" s="511"/>
      <c r="E30" s="511"/>
      <c r="F30" s="512"/>
      <c r="G30" s="655"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6" t="s">
        <v>235</v>
      </c>
      <c r="AR30" s="647"/>
      <c r="AS30" s="647"/>
      <c r="AT30" s="648"/>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1</v>
      </c>
      <c r="AV31" s="275"/>
      <c r="AW31" s="383" t="s">
        <v>181</v>
      </c>
      <c r="AX31" s="384"/>
    </row>
    <row r="32" spans="1:50" ht="23.25" customHeight="1" x14ac:dyDescent="0.15">
      <c r="A32" s="516"/>
      <c r="B32" s="514"/>
      <c r="C32" s="514"/>
      <c r="D32" s="514"/>
      <c r="E32" s="514"/>
      <c r="F32" s="515"/>
      <c r="G32" s="541" t="s">
        <v>579</v>
      </c>
      <c r="H32" s="542"/>
      <c r="I32" s="542"/>
      <c r="J32" s="542"/>
      <c r="K32" s="542"/>
      <c r="L32" s="542"/>
      <c r="M32" s="542"/>
      <c r="N32" s="542"/>
      <c r="O32" s="543"/>
      <c r="P32" s="165" t="s">
        <v>580</v>
      </c>
      <c r="Q32" s="165"/>
      <c r="R32" s="165"/>
      <c r="S32" s="165"/>
      <c r="T32" s="165"/>
      <c r="U32" s="165"/>
      <c r="V32" s="165"/>
      <c r="W32" s="165"/>
      <c r="X32" s="236"/>
      <c r="Y32" s="342" t="s">
        <v>12</v>
      </c>
      <c r="Z32" s="550"/>
      <c r="AA32" s="551"/>
      <c r="AB32" s="552" t="s">
        <v>582</v>
      </c>
      <c r="AC32" s="552"/>
      <c r="AD32" s="552"/>
      <c r="AE32" s="368">
        <v>68</v>
      </c>
      <c r="AF32" s="369"/>
      <c r="AG32" s="369"/>
      <c r="AH32" s="369"/>
      <c r="AI32" s="368">
        <v>78</v>
      </c>
      <c r="AJ32" s="369"/>
      <c r="AK32" s="369"/>
      <c r="AL32" s="369"/>
      <c r="AM32" s="368">
        <v>67</v>
      </c>
      <c r="AN32" s="369"/>
      <c r="AO32" s="369"/>
      <c r="AP32" s="369"/>
      <c r="AQ32" s="119" t="s">
        <v>567</v>
      </c>
      <c r="AR32" s="120"/>
      <c r="AS32" s="120"/>
      <c r="AT32" s="121"/>
      <c r="AU32" s="369" t="s">
        <v>567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582</v>
      </c>
      <c r="AC33" s="523"/>
      <c r="AD33" s="523"/>
      <c r="AE33" s="368" t="s">
        <v>567</v>
      </c>
      <c r="AF33" s="369"/>
      <c r="AG33" s="369"/>
      <c r="AH33" s="369"/>
      <c r="AI33" s="368" t="s">
        <v>567</v>
      </c>
      <c r="AJ33" s="369"/>
      <c r="AK33" s="369"/>
      <c r="AL33" s="369"/>
      <c r="AM33" s="368" t="s">
        <v>648</v>
      </c>
      <c r="AN33" s="369"/>
      <c r="AO33" s="369"/>
      <c r="AP33" s="369"/>
      <c r="AQ33" s="119" t="s">
        <v>567</v>
      </c>
      <c r="AR33" s="120"/>
      <c r="AS33" s="120"/>
      <c r="AT33" s="121"/>
      <c r="AU33" s="369">
        <v>80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567</v>
      </c>
      <c r="AF34" s="369"/>
      <c r="AG34" s="369"/>
      <c r="AH34" s="369"/>
      <c r="AI34" s="368" t="s">
        <v>567</v>
      </c>
      <c r="AJ34" s="369"/>
      <c r="AK34" s="369"/>
      <c r="AL34" s="369"/>
      <c r="AM34" s="368" t="s">
        <v>649</v>
      </c>
      <c r="AN34" s="369"/>
      <c r="AO34" s="369"/>
      <c r="AP34" s="369"/>
      <c r="AQ34" s="119" t="s">
        <v>567</v>
      </c>
      <c r="AR34" s="120"/>
      <c r="AS34" s="120"/>
      <c r="AT34" s="121"/>
      <c r="AU34" s="369" t="s">
        <v>567</v>
      </c>
      <c r="AV34" s="369"/>
      <c r="AW34" s="369"/>
      <c r="AX34" s="371"/>
    </row>
    <row r="35" spans="1:50" ht="23.25" customHeight="1" x14ac:dyDescent="0.15">
      <c r="A35" s="905" t="s">
        <v>383</v>
      </c>
      <c r="B35" s="906"/>
      <c r="C35" s="906"/>
      <c r="D35" s="906"/>
      <c r="E35" s="906"/>
      <c r="F35" s="907"/>
      <c r="G35" s="911" t="s">
        <v>581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9" t="s">
        <v>352</v>
      </c>
      <c r="B37" s="650"/>
      <c r="C37" s="650"/>
      <c r="D37" s="650"/>
      <c r="E37" s="650"/>
      <c r="F37" s="651"/>
      <c r="G37" s="566" t="s">
        <v>146</v>
      </c>
      <c r="H37" s="385"/>
      <c r="I37" s="385"/>
      <c r="J37" s="385"/>
      <c r="K37" s="385"/>
      <c r="L37" s="385"/>
      <c r="M37" s="385"/>
      <c r="N37" s="385"/>
      <c r="O37" s="567"/>
      <c r="P37" s="636" t="s">
        <v>59</v>
      </c>
      <c r="Q37" s="385"/>
      <c r="R37" s="385"/>
      <c r="S37" s="385"/>
      <c r="T37" s="385"/>
      <c r="U37" s="385"/>
      <c r="V37" s="385"/>
      <c r="W37" s="385"/>
      <c r="X37" s="567"/>
      <c r="Y37" s="637"/>
      <c r="Z37" s="638"/>
      <c r="AA37" s="639"/>
      <c r="AB37" s="640" t="s">
        <v>11</v>
      </c>
      <c r="AC37" s="641"/>
      <c r="AD37" s="642"/>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v>1</v>
      </c>
      <c r="AV38" s="275"/>
      <c r="AW38" s="383" t="s">
        <v>181</v>
      </c>
      <c r="AX38" s="384"/>
    </row>
    <row r="39" spans="1:50" ht="23.25" customHeight="1" x14ac:dyDescent="0.15">
      <c r="A39" s="516"/>
      <c r="B39" s="514"/>
      <c r="C39" s="514"/>
      <c r="D39" s="514"/>
      <c r="E39" s="514"/>
      <c r="F39" s="515"/>
      <c r="G39" s="541" t="s">
        <v>583</v>
      </c>
      <c r="H39" s="542"/>
      <c r="I39" s="542"/>
      <c r="J39" s="542"/>
      <c r="K39" s="542"/>
      <c r="L39" s="542"/>
      <c r="M39" s="542"/>
      <c r="N39" s="542"/>
      <c r="O39" s="543"/>
      <c r="P39" s="165" t="s">
        <v>584</v>
      </c>
      <c r="Q39" s="165"/>
      <c r="R39" s="165"/>
      <c r="S39" s="165"/>
      <c r="T39" s="165"/>
      <c r="U39" s="165"/>
      <c r="V39" s="165"/>
      <c r="W39" s="165"/>
      <c r="X39" s="236"/>
      <c r="Y39" s="342" t="s">
        <v>12</v>
      </c>
      <c r="Z39" s="550"/>
      <c r="AA39" s="551"/>
      <c r="AB39" s="552" t="s">
        <v>585</v>
      </c>
      <c r="AC39" s="552"/>
      <c r="AD39" s="552"/>
      <c r="AE39" s="368">
        <v>6373</v>
      </c>
      <c r="AF39" s="369"/>
      <c r="AG39" s="369"/>
      <c r="AH39" s="369"/>
      <c r="AI39" s="368">
        <v>6654</v>
      </c>
      <c r="AJ39" s="369"/>
      <c r="AK39" s="369"/>
      <c r="AL39" s="369"/>
      <c r="AM39" s="368">
        <v>6887</v>
      </c>
      <c r="AN39" s="369"/>
      <c r="AO39" s="369"/>
      <c r="AP39" s="369"/>
      <c r="AQ39" s="119" t="s">
        <v>567</v>
      </c>
      <c r="AR39" s="120"/>
      <c r="AS39" s="120"/>
      <c r="AT39" s="121"/>
      <c r="AU39" s="369" t="s">
        <v>567</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t="s">
        <v>567</v>
      </c>
      <c r="AF40" s="369"/>
      <c r="AG40" s="369"/>
      <c r="AH40" s="369"/>
      <c r="AI40" s="368" t="s">
        <v>567</v>
      </c>
      <c r="AJ40" s="369"/>
      <c r="AK40" s="369"/>
      <c r="AL40" s="369"/>
      <c r="AM40" s="368" t="s">
        <v>649</v>
      </c>
      <c r="AN40" s="369"/>
      <c r="AO40" s="369"/>
      <c r="AP40" s="369"/>
      <c r="AQ40" s="119" t="s">
        <v>567</v>
      </c>
      <c r="AR40" s="120"/>
      <c r="AS40" s="120"/>
      <c r="AT40" s="121"/>
      <c r="AU40" s="369">
        <v>6700</v>
      </c>
      <c r="AV40" s="369"/>
      <c r="AW40" s="369"/>
      <c r="AX40" s="371"/>
    </row>
    <row r="41" spans="1:50" ht="23.25" customHeight="1" x14ac:dyDescent="0.15">
      <c r="A41" s="652"/>
      <c r="B41" s="653"/>
      <c r="C41" s="653"/>
      <c r="D41" s="653"/>
      <c r="E41" s="653"/>
      <c r="F41" s="654"/>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567</v>
      </c>
      <c r="AF41" s="369"/>
      <c r="AG41" s="369"/>
      <c r="AH41" s="369"/>
      <c r="AI41" s="368" t="s">
        <v>567</v>
      </c>
      <c r="AJ41" s="369"/>
      <c r="AK41" s="369"/>
      <c r="AL41" s="369"/>
      <c r="AM41" s="368" t="s">
        <v>648</v>
      </c>
      <c r="AN41" s="369"/>
      <c r="AO41" s="369"/>
      <c r="AP41" s="369"/>
      <c r="AQ41" s="119" t="s">
        <v>567</v>
      </c>
      <c r="AR41" s="120"/>
      <c r="AS41" s="120"/>
      <c r="AT41" s="121"/>
      <c r="AU41" s="369" t="s">
        <v>567</v>
      </c>
      <c r="AV41" s="369"/>
      <c r="AW41" s="369"/>
      <c r="AX41" s="371"/>
    </row>
    <row r="42" spans="1:50" ht="23.25" customHeight="1" x14ac:dyDescent="0.15">
      <c r="A42" s="905" t="s">
        <v>383</v>
      </c>
      <c r="B42" s="906"/>
      <c r="C42" s="906"/>
      <c r="D42" s="906"/>
      <c r="E42" s="906"/>
      <c r="F42" s="907"/>
      <c r="G42" s="911" t="s">
        <v>581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9" t="s">
        <v>352</v>
      </c>
      <c r="B44" s="650"/>
      <c r="C44" s="650"/>
      <c r="D44" s="650"/>
      <c r="E44" s="650"/>
      <c r="F44" s="651"/>
      <c r="G44" s="566" t="s">
        <v>146</v>
      </c>
      <c r="H44" s="385"/>
      <c r="I44" s="385"/>
      <c r="J44" s="385"/>
      <c r="K44" s="385"/>
      <c r="L44" s="385"/>
      <c r="M44" s="385"/>
      <c r="N44" s="385"/>
      <c r="O44" s="567"/>
      <c r="P44" s="636" t="s">
        <v>59</v>
      </c>
      <c r="Q44" s="385"/>
      <c r="R44" s="385"/>
      <c r="S44" s="385"/>
      <c r="T44" s="385"/>
      <c r="U44" s="385"/>
      <c r="V44" s="385"/>
      <c r="W44" s="385"/>
      <c r="X44" s="567"/>
      <c r="Y44" s="637"/>
      <c r="Z44" s="638"/>
      <c r="AA44" s="639"/>
      <c r="AB44" s="640" t="s">
        <v>11</v>
      </c>
      <c r="AC44" s="641"/>
      <c r="AD44" s="642"/>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2"/>
      <c r="B48" s="653"/>
      <c r="C48" s="653"/>
      <c r="D48" s="653"/>
      <c r="E48" s="653"/>
      <c r="F48" s="654"/>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352</v>
      </c>
      <c r="B51" s="514"/>
      <c r="C51" s="514"/>
      <c r="D51" s="514"/>
      <c r="E51" s="514"/>
      <c r="F51" s="515"/>
      <c r="G51" s="566" t="s">
        <v>146</v>
      </c>
      <c r="H51" s="385"/>
      <c r="I51" s="385"/>
      <c r="J51" s="385"/>
      <c r="K51" s="385"/>
      <c r="L51" s="385"/>
      <c r="M51" s="385"/>
      <c r="N51" s="385"/>
      <c r="O51" s="567"/>
      <c r="P51" s="636" t="s">
        <v>59</v>
      </c>
      <c r="Q51" s="385"/>
      <c r="R51" s="385"/>
      <c r="S51" s="385"/>
      <c r="T51" s="385"/>
      <c r="U51" s="385"/>
      <c r="V51" s="385"/>
      <c r="W51" s="385"/>
      <c r="X51" s="567"/>
      <c r="Y51" s="637"/>
      <c r="Z51" s="638"/>
      <c r="AA51" s="639"/>
      <c r="AB51" s="640" t="s">
        <v>11</v>
      </c>
      <c r="AC51" s="641"/>
      <c r="AD51" s="642"/>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2"/>
      <c r="B55" s="653"/>
      <c r="C55" s="653"/>
      <c r="D55" s="653"/>
      <c r="E55" s="653"/>
      <c r="F55" s="654"/>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352</v>
      </c>
      <c r="B58" s="514"/>
      <c r="C58" s="514"/>
      <c r="D58" s="514"/>
      <c r="E58" s="514"/>
      <c r="F58" s="515"/>
      <c r="G58" s="566" t="s">
        <v>146</v>
      </c>
      <c r="H58" s="385"/>
      <c r="I58" s="385"/>
      <c r="J58" s="385"/>
      <c r="K58" s="385"/>
      <c r="L58" s="385"/>
      <c r="M58" s="385"/>
      <c r="N58" s="385"/>
      <c r="O58" s="567"/>
      <c r="P58" s="636" t="s">
        <v>59</v>
      </c>
      <c r="Q58" s="385"/>
      <c r="R58" s="385"/>
      <c r="S58" s="385"/>
      <c r="T58" s="385"/>
      <c r="U58" s="385"/>
      <c r="V58" s="385"/>
      <c r="W58" s="385"/>
      <c r="X58" s="567"/>
      <c r="Y58" s="637"/>
      <c r="Z58" s="638"/>
      <c r="AA58" s="639"/>
      <c r="AB58" s="640" t="s">
        <v>11</v>
      </c>
      <c r="AC58" s="641"/>
      <c r="AD58" s="642"/>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348</v>
      </c>
      <c r="X65" s="878"/>
      <c r="Y65" s="881"/>
      <c r="Z65" s="881"/>
      <c r="AA65" s="882"/>
      <c r="AB65" s="875" t="s">
        <v>11</v>
      </c>
      <c r="AC65" s="871"/>
      <c r="AD65" s="872"/>
      <c r="AE65" s="372" t="s">
        <v>395</v>
      </c>
      <c r="AF65" s="373"/>
      <c r="AG65" s="373"/>
      <c r="AH65" s="374"/>
      <c r="AI65" s="372" t="s">
        <v>393</v>
      </c>
      <c r="AJ65" s="373"/>
      <c r="AK65" s="373"/>
      <c r="AL65" s="374"/>
      <c r="AM65" s="379" t="s">
        <v>422</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351</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358</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353</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386</v>
      </c>
      <c r="B78" s="921"/>
      <c r="C78" s="921"/>
      <c r="D78" s="921"/>
      <c r="E78" s="918" t="s">
        <v>331</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347</v>
      </c>
      <c r="AP79" s="153"/>
      <c r="AQ79" s="153"/>
      <c r="AR79" s="80" t="s">
        <v>345</v>
      </c>
      <c r="AS79" s="152"/>
      <c r="AT79" s="153"/>
      <c r="AU79" s="153"/>
      <c r="AV79" s="153"/>
      <c r="AW79" s="153"/>
      <c r="AX79" s="154"/>
    </row>
    <row r="80" spans="1:50" ht="18.75" hidden="1" customHeight="1" x14ac:dyDescent="0.15">
      <c r="A80" s="520" t="s">
        <v>147</v>
      </c>
      <c r="B80" s="854" t="s">
        <v>344</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7" t="s">
        <v>54</v>
      </c>
      <c r="Z88" s="738"/>
      <c r="AA88" s="739"/>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7" t="s">
        <v>13</v>
      </c>
      <c r="Z89" s="738"/>
      <c r="AA89" s="739"/>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7" t="s">
        <v>54</v>
      </c>
      <c r="Z93" s="738"/>
      <c r="AA93" s="73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2" t="s">
        <v>582</v>
      </c>
      <c r="AC101" s="552"/>
      <c r="AD101" s="552"/>
      <c r="AE101" s="368">
        <v>68</v>
      </c>
      <c r="AF101" s="369"/>
      <c r="AG101" s="369"/>
      <c r="AH101" s="370"/>
      <c r="AI101" s="368">
        <v>76</v>
      </c>
      <c r="AJ101" s="369"/>
      <c r="AK101" s="369"/>
      <c r="AL101" s="370"/>
      <c r="AM101" s="368">
        <v>85</v>
      </c>
      <c r="AN101" s="369"/>
      <c r="AO101" s="369"/>
      <c r="AP101" s="370"/>
      <c r="AQ101" s="368" t="s">
        <v>567</v>
      </c>
      <c r="AR101" s="369"/>
      <c r="AS101" s="369"/>
      <c r="AT101" s="370"/>
      <c r="AU101" s="368" t="s">
        <v>662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65</v>
      </c>
      <c r="AF102" s="362"/>
      <c r="AG102" s="362"/>
      <c r="AH102" s="362"/>
      <c r="AI102" s="362">
        <v>74</v>
      </c>
      <c r="AJ102" s="362"/>
      <c r="AK102" s="362"/>
      <c r="AL102" s="362"/>
      <c r="AM102" s="362">
        <v>80</v>
      </c>
      <c r="AN102" s="362"/>
      <c r="AO102" s="362"/>
      <c r="AP102" s="362"/>
      <c r="AQ102" s="822">
        <v>80</v>
      </c>
      <c r="AR102" s="823"/>
      <c r="AS102" s="823"/>
      <c r="AT102" s="824"/>
      <c r="AU102" s="822">
        <v>90</v>
      </c>
      <c r="AV102" s="823"/>
      <c r="AW102" s="823"/>
      <c r="AX102" s="824"/>
    </row>
    <row r="103" spans="1:60" ht="31.5" customHeight="1" x14ac:dyDescent="0.15">
      <c r="A103" s="489" t="s">
        <v>354</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customHeight="1" x14ac:dyDescent="0.15">
      <c r="A104" s="492"/>
      <c r="B104" s="493"/>
      <c r="C104" s="493"/>
      <c r="D104" s="493"/>
      <c r="E104" s="493"/>
      <c r="F104" s="494"/>
      <c r="G104" s="165" t="s">
        <v>587</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6373</v>
      </c>
      <c r="AF104" s="369"/>
      <c r="AG104" s="369"/>
      <c r="AH104" s="370"/>
      <c r="AI104" s="368">
        <v>6654</v>
      </c>
      <c r="AJ104" s="369"/>
      <c r="AK104" s="369"/>
      <c r="AL104" s="370"/>
      <c r="AM104" s="368">
        <v>6887</v>
      </c>
      <c r="AN104" s="369"/>
      <c r="AO104" s="369"/>
      <c r="AP104" s="370"/>
      <c r="AQ104" s="368" t="s">
        <v>567</v>
      </c>
      <c r="AR104" s="369"/>
      <c r="AS104" s="369"/>
      <c r="AT104" s="370"/>
      <c r="AU104" s="368" t="s">
        <v>662</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6300</v>
      </c>
      <c r="AF105" s="362"/>
      <c r="AG105" s="362"/>
      <c r="AH105" s="362"/>
      <c r="AI105" s="362">
        <v>6400</v>
      </c>
      <c r="AJ105" s="362"/>
      <c r="AK105" s="362"/>
      <c r="AL105" s="362"/>
      <c r="AM105" s="362">
        <v>6700</v>
      </c>
      <c r="AN105" s="362"/>
      <c r="AO105" s="362"/>
      <c r="AP105" s="362"/>
      <c r="AQ105" s="368">
        <v>6700</v>
      </c>
      <c r="AR105" s="369"/>
      <c r="AS105" s="369"/>
      <c r="AT105" s="370"/>
      <c r="AU105" s="822">
        <v>6700</v>
      </c>
      <c r="AV105" s="823"/>
      <c r="AW105" s="823"/>
      <c r="AX105" s="824"/>
    </row>
    <row r="106" spans="1:60" ht="31.5" hidden="1" customHeight="1" x14ac:dyDescent="0.15">
      <c r="A106" s="489" t="s">
        <v>354</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354</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354</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v>846926</v>
      </c>
      <c r="AF116" s="362"/>
      <c r="AG116" s="362"/>
      <c r="AH116" s="362"/>
      <c r="AI116" s="362">
        <v>757776</v>
      </c>
      <c r="AJ116" s="362"/>
      <c r="AK116" s="362"/>
      <c r="AL116" s="362"/>
      <c r="AM116" s="362">
        <v>677541</v>
      </c>
      <c r="AN116" s="362"/>
      <c r="AO116" s="362"/>
      <c r="AP116" s="362"/>
      <c r="AQ116" s="368">
        <v>677541</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592</v>
      </c>
      <c r="AF117" s="310"/>
      <c r="AG117" s="310"/>
      <c r="AH117" s="310"/>
      <c r="AI117" s="310" t="s">
        <v>593</v>
      </c>
      <c r="AJ117" s="310"/>
      <c r="AK117" s="310"/>
      <c r="AL117" s="310"/>
      <c r="AM117" s="310" t="s">
        <v>650</v>
      </c>
      <c r="AN117" s="310"/>
      <c r="AO117" s="310"/>
      <c r="AP117" s="310"/>
      <c r="AQ117" s="310" t="s">
        <v>663</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customHeight="1" x14ac:dyDescent="0.15">
      <c r="A119" s="296"/>
      <c r="B119" s="297"/>
      <c r="C119" s="297"/>
      <c r="D119" s="297"/>
      <c r="E119" s="297"/>
      <c r="F119" s="298"/>
      <c r="G119" s="355" t="s">
        <v>589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590</v>
      </c>
      <c r="AC119" s="305"/>
      <c r="AD119" s="306"/>
      <c r="AE119" s="362">
        <v>6525</v>
      </c>
      <c r="AF119" s="362"/>
      <c r="AG119" s="362"/>
      <c r="AH119" s="362"/>
      <c r="AI119" s="362">
        <v>7378</v>
      </c>
      <c r="AJ119" s="362"/>
      <c r="AK119" s="362"/>
      <c r="AL119" s="362"/>
      <c r="AM119" s="362">
        <v>7128</v>
      </c>
      <c r="AN119" s="362"/>
      <c r="AO119" s="362"/>
      <c r="AP119" s="362"/>
      <c r="AQ119" s="362">
        <v>7128</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591</v>
      </c>
      <c r="AC120" s="346"/>
      <c r="AD120" s="347"/>
      <c r="AE120" s="310" t="s">
        <v>594</v>
      </c>
      <c r="AF120" s="310"/>
      <c r="AG120" s="310"/>
      <c r="AH120" s="310"/>
      <c r="AI120" s="310" t="s">
        <v>595</v>
      </c>
      <c r="AJ120" s="310"/>
      <c r="AK120" s="310"/>
      <c r="AL120" s="310"/>
      <c r="AM120" s="310" t="s">
        <v>651</v>
      </c>
      <c r="AN120" s="310"/>
      <c r="AO120" s="310"/>
      <c r="AP120" s="310"/>
      <c r="AQ120" s="310" t="s">
        <v>664</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410</v>
      </c>
      <c r="B130" s="1000"/>
      <c r="C130" s="999" t="s">
        <v>239</v>
      </c>
      <c r="D130" s="1000"/>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3"/>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582</v>
      </c>
      <c r="AC134" s="228"/>
      <c r="AD134" s="228"/>
      <c r="AE134" s="270">
        <v>144</v>
      </c>
      <c r="AF134" s="120"/>
      <c r="AG134" s="120"/>
      <c r="AH134" s="120"/>
      <c r="AI134" s="270">
        <v>145</v>
      </c>
      <c r="AJ134" s="120"/>
      <c r="AK134" s="120"/>
      <c r="AL134" s="120"/>
      <c r="AM134" s="270">
        <v>131</v>
      </c>
      <c r="AN134" s="120"/>
      <c r="AO134" s="120"/>
      <c r="AP134" s="120"/>
      <c r="AQ134" s="270" t="s">
        <v>567</v>
      </c>
      <c r="AR134" s="120"/>
      <c r="AS134" s="120"/>
      <c r="AT134" s="120"/>
      <c r="AU134" s="270" t="s">
        <v>567</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582</v>
      </c>
      <c r="AC135" s="137"/>
      <c r="AD135" s="137"/>
      <c r="AE135" s="270">
        <v>144</v>
      </c>
      <c r="AF135" s="120"/>
      <c r="AG135" s="120"/>
      <c r="AH135" s="120"/>
      <c r="AI135" s="270">
        <v>145</v>
      </c>
      <c r="AJ135" s="120"/>
      <c r="AK135" s="120"/>
      <c r="AL135" s="120"/>
      <c r="AM135" s="270">
        <v>131</v>
      </c>
      <c r="AN135" s="120"/>
      <c r="AO135" s="120"/>
      <c r="AP135" s="120"/>
      <c r="AQ135" s="270" t="s">
        <v>567</v>
      </c>
      <c r="AR135" s="120"/>
      <c r="AS135" s="120"/>
      <c r="AT135" s="120"/>
      <c r="AU135" s="270" t="s">
        <v>648</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569</v>
      </c>
      <c r="H154" s="165"/>
      <c r="I154" s="165"/>
      <c r="J154" s="165"/>
      <c r="K154" s="165"/>
      <c r="L154" s="165"/>
      <c r="M154" s="165"/>
      <c r="N154" s="165"/>
      <c r="O154" s="165"/>
      <c r="P154" s="236"/>
      <c r="Q154" s="164" t="s">
        <v>568</v>
      </c>
      <c r="R154" s="165"/>
      <c r="S154" s="165"/>
      <c r="T154" s="165"/>
      <c r="U154" s="165"/>
      <c r="V154" s="165"/>
      <c r="W154" s="165"/>
      <c r="X154" s="165"/>
      <c r="Y154" s="165"/>
      <c r="Z154" s="165"/>
      <c r="AA154" s="932"/>
      <c r="AB154" s="259" t="s">
        <v>570</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3"/>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567</v>
      </c>
      <c r="AF433" s="120"/>
      <c r="AG433" s="120"/>
      <c r="AH433" s="120"/>
      <c r="AI433" s="119" t="s">
        <v>567</v>
      </c>
      <c r="AJ433" s="120"/>
      <c r="AK433" s="120"/>
      <c r="AL433" s="120"/>
      <c r="AM433" s="119" t="s">
        <v>567</v>
      </c>
      <c r="AN433" s="120"/>
      <c r="AO433" s="120"/>
      <c r="AP433" s="121"/>
      <c r="AQ433" s="119" t="s">
        <v>567</v>
      </c>
      <c r="AR433" s="120"/>
      <c r="AS433" s="120"/>
      <c r="AT433" s="121"/>
      <c r="AU433" s="120" t="s">
        <v>567</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567</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3"/>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567</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2.6"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600</v>
      </c>
      <c r="AE702" s="904"/>
      <c r="AF702" s="904"/>
      <c r="AG702" s="893" t="s">
        <v>652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561</v>
      </c>
      <c r="AE703" s="159"/>
      <c r="AF703" s="159"/>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561</v>
      </c>
      <c r="AE704" s="591"/>
      <c r="AF704" s="591"/>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561</v>
      </c>
      <c r="AE705" s="741"/>
      <c r="AF705" s="741"/>
      <c r="AG705" s="164" t="s">
        <v>653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603</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561</v>
      </c>
      <c r="AE708" s="676"/>
      <c r="AF708" s="676"/>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561</v>
      </c>
      <c r="AE709" s="159"/>
      <c r="AF709" s="159"/>
      <c r="AG709" s="672" t="s">
        <v>605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606</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561</v>
      </c>
      <c r="AE711" s="159"/>
      <c r="AF711" s="159"/>
      <c r="AG711" s="672" t="s">
        <v>607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606</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2"/>
      <c r="AH713" s="673"/>
      <c r="AI713" s="673"/>
      <c r="AJ713" s="673"/>
      <c r="AK713" s="673"/>
      <c r="AL713" s="673"/>
      <c r="AM713" s="673"/>
      <c r="AN713" s="673"/>
      <c r="AO713" s="673"/>
      <c r="AP713" s="673"/>
      <c r="AQ713" s="673"/>
      <c r="AR713" s="673"/>
      <c r="AS713" s="673"/>
      <c r="AT713" s="673"/>
      <c r="AU713" s="673"/>
      <c r="AV713" s="673"/>
      <c r="AW713" s="673"/>
      <c r="AX713" s="674"/>
    </row>
    <row r="714" spans="1:50" ht="37.5" customHeight="1" x14ac:dyDescent="0.15">
      <c r="A714" s="665"/>
      <c r="B714" s="666"/>
      <c r="C714" s="779" t="s">
        <v>327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561</v>
      </c>
      <c r="AE714" s="597"/>
      <c r="AF714" s="598"/>
      <c r="AG714" s="697" t="s">
        <v>608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561</v>
      </c>
      <c r="AE715" s="676"/>
      <c r="AF715" s="785"/>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561</v>
      </c>
      <c r="AE716" s="767"/>
      <c r="AF716" s="767"/>
      <c r="AG716" s="672" t="s">
        <v>610</v>
      </c>
      <c r="AH716" s="673"/>
      <c r="AI716" s="673"/>
      <c r="AJ716" s="673"/>
      <c r="AK716" s="673"/>
      <c r="AL716" s="673"/>
      <c r="AM716" s="673"/>
      <c r="AN716" s="673"/>
      <c r="AO716" s="673"/>
      <c r="AP716" s="673"/>
      <c r="AQ716" s="673"/>
      <c r="AR716" s="673"/>
      <c r="AS716" s="673"/>
      <c r="AT716" s="673"/>
      <c r="AU716" s="673"/>
      <c r="AV716" s="673"/>
      <c r="AW716" s="673"/>
      <c r="AX716" s="674"/>
    </row>
    <row r="717" spans="1:50" ht="47.45"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561</v>
      </c>
      <c r="AE717" s="159"/>
      <c r="AF717" s="159"/>
      <c r="AG717" s="672" t="s">
        <v>654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561</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561</v>
      </c>
      <c r="AE719" s="676"/>
      <c r="AF719" s="676"/>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4" t="s">
        <v>342</v>
      </c>
      <c r="D720" s="942"/>
      <c r="E720" s="942"/>
      <c r="F720" s="945"/>
      <c r="G720" s="941" t="s">
        <v>343</v>
      </c>
      <c r="H720" s="942"/>
      <c r="I720" s="942"/>
      <c r="J720" s="942"/>
      <c r="K720" s="942"/>
      <c r="L720" s="942"/>
      <c r="M720" s="942"/>
      <c r="N720" s="941" t="s">
        <v>346</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8"/>
      <c r="B721" s="659"/>
      <c r="C721" s="926" t="s">
        <v>560</v>
      </c>
      <c r="D721" s="927"/>
      <c r="E721" s="927"/>
      <c r="F721" s="928"/>
      <c r="G721" s="946"/>
      <c r="H721" s="947"/>
      <c r="I721" s="82" t="str">
        <f>IF(OR(G721="　", G721=""), "", "-")</f>
        <v/>
      </c>
      <c r="J721" s="925">
        <v>260</v>
      </c>
      <c r="K721" s="925"/>
      <c r="L721" s="82" t="str">
        <f>IF(M721="","","-")</f>
        <v/>
      </c>
      <c r="M721" s="83"/>
      <c r="N721" s="922" t="s">
        <v>613</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7" t="s">
        <v>53</v>
      </c>
      <c r="D726" s="586"/>
      <c r="E726" s="586"/>
      <c r="F726" s="587"/>
      <c r="G726" s="805" t="s">
        <v>655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657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138</v>
      </c>
      <c r="B731" s="624"/>
      <c r="C731" s="624"/>
      <c r="D731" s="624"/>
      <c r="E731" s="625"/>
      <c r="F731" s="688" t="s">
        <v>659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138</v>
      </c>
      <c r="B733" s="758"/>
      <c r="C733" s="758"/>
      <c r="D733" s="758"/>
      <c r="E733" s="759"/>
      <c r="F733" s="774" t="s">
        <v>658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3.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406</v>
      </c>
      <c r="B737" s="101"/>
      <c r="C737" s="101"/>
      <c r="D737" s="102"/>
      <c r="E737" s="103" t="s">
        <v>567</v>
      </c>
      <c r="F737" s="103"/>
      <c r="G737" s="103"/>
      <c r="H737" s="103"/>
      <c r="I737" s="103"/>
      <c r="J737" s="103"/>
      <c r="K737" s="103"/>
      <c r="L737" s="103"/>
      <c r="M737" s="103"/>
      <c r="N737" s="109" t="s">
        <v>401</v>
      </c>
      <c r="O737" s="109"/>
      <c r="P737" s="109"/>
      <c r="Q737" s="109"/>
      <c r="R737" s="103" t="s">
        <v>567</v>
      </c>
      <c r="S737" s="103"/>
      <c r="T737" s="103"/>
      <c r="U737" s="103"/>
      <c r="V737" s="103"/>
      <c r="W737" s="103"/>
      <c r="X737" s="103"/>
      <c r="Y737" s="103"/>
      <c r="Z737" s="103"/>
      <c r="AA737" s="109" t="s">
        <v>400</v>
      </c>
      <c r="AB737" s="109"/>
      <c r="AC737" s="109"/>
      <c r="AD737" s="109"/>
      <c r="AE737" s="103" t="s">
        <v>567</v>
      </c>
      <c r="AF737" s="103"/>
      <c r="AG737" s="103"/>
      <c r="AH737" s="103"/>
      <c r="AI737" s="103"/>
      <c r="AJ737" s="103"/>
      <c r="AK737" s="103"/>
      <c r="AL737" s="103"/>
      <c r="AM737" s="103"/>
      <c r="AN737" s="109" t="s">
        <v>399</v>
      </c>
      <c r="AO737" s="109"/>
      <c r="AP737" s="109"/>
      <c r="AQ737" s="109"/>
      <c r="AR737" s="110" t="s">
        <v>567</v>
      </c>
      <c r="AS737" s="111"/>
      <c r="AT737" s="111"/>
      <c r="AU737" s="111"/>
      <c r="AV737" s="111"/>
      <c r="AW737" s="111"/>
      <c r="AX737" s="112"/>
      <c r="AY737" s="88"/>
      <c r="AZ737" s="88"/>
    </row>
    <row r="738" spans="1:52" ht="24.75" customHeight="1" x14ac:dyDescent="0.15">
      <c r="A738" s="100" t="s">
        <v>398</v>
      </c>
      <c r="B738" s="101"/>
      <c r="C738" s="101"/>
      <c r="D738" s="102"/>
      <c r="E738" s="103" t="s">
        <v>615</v>
      </c>
      <c r="F738" s="103"/>
      <c r="G738" s="103"/>
      <c r="H738" s="103"/>
      <c r="I738" s="103"/>
      <c r="J738" s="103"/>
      <c r="K738" s="103"/>
      <c r="L738" s="103"/>
      <c r="M738" s="103"/>
      <c r="N738" s="109" t="s">
        <v>397</v>
      </c>
      <c r="O738" s="109"/>
      <c r="P738" s="109"/>
      <c r="Q738" s="109"/>
      <c r="R738" s="103" t="s">
        <v>616</v>
      </c>
      <c r="S738" s="103"/>
      <c r="T738" s="103"/>
      <c r="U738" s="103"/>
      <c r="V738" s="103"/>
      <c r="W738" s="103"/>
      <c r="X738" s="103"/>
      <c r="Y738" s="103"/>
      <c r="Z738" s="103"/>
      <c r="AA738" s="109" t="s">
        <v>396</v>
      </c>
      <c r="AB738" s="109"/>
      <c r="AC738" s="109"/>
      <c r="AD738" s="109"/>
      <c r="AE738" s="103" t="s">
        <v>617</v>
      </c>
      <c r="AF738" s="103"/>
      <c r="AG738" s="103"/>
      <c r="AH738" s="103"/>
      <c r="AI738" s="103"/>
      <c r="AJ738" s="103"/>
      <c r="AK738" s="103"/>
      <c r="AL738" s="103"/>
      <c r="AM738" s="103"/>
      <c r="AN738" s="109" t="s">
        <v>395</v>
      </c>
      <c r="AO738" s="109"/>
      <c r="AP738" s="109"/>
      <c r="AQ738" s="109"/>
      <c r="AR738" s="110" t="s">
        <v>618</v>
      </c>
      <c r="AS738" s="111"/>
      <c r="AT738" s="111"/>
      <c r="AU738" s="111"/>
      <c r="AV738" s="111"/>
      <c r="AW738" s="111"/>
      <c r="AX738" s="112"/>
    </row>
    <row r="739" spans="1:52" ht="24.75" customHeight="1" x14ac:dyDescent="0.15">
      <c r="A739" s="100" t="s">
        <v>394</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571</v>
      </c>
      <c r="F740" s="125"/>
      <c r="G740" s="125"/>
      <c r="H740" s="92" t="str">
        <f>IF(E740="", "", "(")</f>
        <v>(</v>
      </c>
      <c r="I740" s="125"/>
      <c r="J740" s="125"/>
      <c r="K740" s="92" t="str">
        <f>IF(OR(I740="　", I740=""), "", "-")</f>
        <v/>
      </c>
      <c r="L740" s="126">
        <v>254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t="s">
        <v>661</v>
      </c>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389</v>
      </c>
      <c r="B780" s="769"/>
      <c r="C780" s="769"/>
      <c r="D780" s="769"/>
      <c r="E780" s="769"/>
      <c r="F780" s="770"/>
      <c r="G780" s="443" t="s">
        <v>620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1"/>
      <c r="C782" s="771"/>
      <c r="D782" s="771"/>
      <c r="E782" s="771"/>
      <c r="F782" s="772"/>
      <c r="G782" s="453" t="s">
        <v>622</v>
      </c>
      <c r="H782" s="454"/>
      <c r="I782" s="454"/>
      <c r="J782" s="454"/>
      <c r="K782" s="455"/>
      <c r="L782" s="456" t="s">
        <v>623</v>
      </c>
      <c r="M782" s="457"/>
      <c r="N782" s="457"/>
      <c r="O782" s="457"/>
      <c r="P782" s="457"/>
      <c r="Q782" s="457"/>
      <c r="R782" s="457"/>
      <c r="S782" s="457"/>
      <c r="T782" s="457"/>
      <c r="U782" s="457"/>
      <c r="V782" s="457"/>
      <c r="W782" s="457"/>
      <c r="X782" s="458"/>
      <c r="Y782" s="459">
        <v>46.8</v>
      </c>
      <c r="Z782" s="460"/>
      <c r="AA782" s="460"/>
      <c r="AB782" s="558"/>
      <c r="AC782" s="453" t="s">
        <v>624</v>
      </c>
      <c r="AD782" s="454"/>
      <c r="AE782" s="454"/>
      <c r="AF782" s="454"/>
      <c r="AG782" s="455"/>
      <c r="AH782" s="456" t="s">
        <v>625</v>
      </c>
      <c r="AI782" s="457"/>
      <c r="AJ782" s="457"/>
      <c r="AK782" s="457"/>
      <c r="AL782" s="457"/>
      <c r="AM782" s="457"/>
      <c r="AN782" s="457"/>
      <c r="AO782" s="457"/>
      <c r="AP782" s="457"/>
      <c r="AQ782" s="457"/>
      <c r="AR782" s="457"/>
      <c r="AS782" s="457"/>
      <c r="AT782" s="458"/>
      <c r="AU782" s="459">
        <v>20.399999999999999</v>
      </c>
      <c r="AV782" s="460"/>
      <c r="AW782" s="460"/>
      <c r="AX782" s="461"/>
    </row>
    <row r="783" spans="1:50" ht="24.75" customHeight="1" x14ac:dyDescent="0.15">
      <c r="A783" s="557"/>
      <c r="B783" s="771"/>
      <c r="C783" s="771"/>
      <c r="D783" s="771"/>
      <c r="E783" s="771"/>
      <c r="F783" s="772"/>
      <c r="G783" s="352" t="s">
        <v>626</v>
      </c>
      <c r="H783" s="353"/>
      <c r="I783" s="353"/>
      <c r="J783" s="353"/>
      <c r="K783" s="354"/>
      <c r="L783" s="405" t="s">
        <v>627</v>
      </c>
      <c r="M783" s="406"/>
      <c r="N783" s="406"/>
      <c r="O783" s="406"/>
      <c r="P783" s="406"/>
      <c r="Q783" s="406"/>
      <c r="R783" s="406"/>
      <c r="S783" s="406"/>
      <c r="T783" s="406"/>
      <c r="U783" s="406"/>
      <c r="V783" s="406"/>
      <c r="W783" s="406"/>
      <c r="X783" s="407"/>
      <c r="Y783" s="402">
        <v>10.8</v>
      </c>
      <c r="Z783" s="403"/>
      <c r="AA783" s="403"/>
      <c r="AB783" s="409"/>
      <c r="AC783" s="352" t="s">
        <v>628</v>
      </c>
      <c r="AD783" s="353"/>
      <c r="AE783" s="353"/>
      <c r="AF783" s="353"/>
      <c r="AG783" s="354"/>
      <c r="AH783" s="405" t="s">
        <v>629</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15">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630</v>
      </c>
      <c r="AD784" s="353"/>
      <c r="AE784" s="353"/>
      <c r="AF784" s="353"/>
      <c r="AG784" s="354"/>
      <c r="AH784" s="405" t="s">
        <v>631</v>
      </c>
      <c r="AI784" s="406"/>
      <c r="AJ784" s="406"/>
      <c r="AK784" s="406"/>
      <c r="AL784" s="406"/>
      <c r="AM784" s="406"/>
      <c r="AN784" s="406"/>
      <c r="AO784" s="406"/>
      <c r="AP784" s="406"/>
      <c r="AQ784" s="406"/>
      <c r="AR784" s="406"/>
      <c r="AS784" s="406"/>
      <c r="AT784" s="407"/>
      <c r="AU784" s="402">
        <v>4</v>
      </c>
      <c r="AV784" s="403"/>
      <c r="AW784" s="403"/>
      <c r="AX784" s="404"/>
    </row>
    <row r="785" spans="1:50" ht="24.75" customHeight="1" x14ac:dyDescent="0.15">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80</v>
      </c>
      <c r="AD785" s="353"/>
      <c r="AE785" s="353"/>
      <c r="AF785" s="353"/>
      <c r="AG785" s="354"/>
      <c r="AH785" s="405" t="s">
        <v>632</v>
      </c>
      <c r="AI785" s="406"/>
      <c r="AJ785" s="406"/>
      <c r="AK785" s="406"/>
      <c r="AL785" s="406"/>
      <c r="AM785" s="406"/>
      <c r="AN785" s="406"/>
      <c r="AO785" s="406"/>
      <c r="AP785" s="406"/>
      <c r="AQ785" s="406"/>
      <c r="AR785" s="406"/>
      <c r="AS785" s="406"/>
      <c r="AT785" s="407"/>
      <c r="AU785" s="402">
        <v>3.6</v>
      </c>
      <c r="AV785" s="403"/>
      <c r="AW785" s="403"/>
      <c r="AX785" s="404"/>
    </row>
    <row r="786" spans="1:50" ht="24.75" hidden="1" customHeight="1" x14ac:dyDescent="0.15">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582"/>
      <c r="AE786" s="582"/>
      <c r="AF786" s="582"/>
      <c r="AG786" s="583"/>
      <c r="AH786" s="405"/>
      <c r="AI786" s="584"/>
      <c r="AJ786" s="584"/>
      <c r="AK786" s="584"/>
      <c r="AL786" s="584"/>
      <c r="AM786" s="584"/>
      <c r="AN786" s="584"/>
      <c r="AO786" s="584"/>
      <c r="AP786" s="584"/>
      <c r="AQ786" s="584"/>
      <c r="AR786" s="584"/>
      <c r="AS786" s="584"/>
      <c r="AT786" s="585"/>
      <c r="AU786" s="402"/>
      <c r="AV786" s="403"/>
      <c r="AW786" s="403"/>
      <c r="AX786" s="404"/>
    </row>
    <row r="787" spans="1:50" ht="24.75" hidden="1" customHeight="1" x14ac:dyDescent="0.15">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582"/>
      <c r="AE787" s="582"/>
      <c r="AF787" s="582"/>
      <c r="AG787" s="583"/>
      <c r="AH787" s="405"/>
      <c r="AI787" s="584"/>
      <c r="AJ787" s="584"/>
      <c r="AK787" s="584"/>
      <c r="AL787" s="584"/>
      <c r="AM787" s="584"/>
      <c r="AN787" s="584"/>
      <c r="AO787" s="584"/>
      <c r="AP787" s="584"/>
      <c r="AQ787" s="584"/>
      <c r="AR787" s="584"/>
      <c r="AS787" s="584"/>
      <c r="AT787" s="585"/>
      <c r="AU787" s="402"/>
      <c r="AV787" s="403"/>
      <c r="AW787" s="403"/>
      <c r="AX787" s="404"/>
    </row>
    <row r="788" spans="1:50" ht="24.75" hidden="1" customHeight="1" x14ac:dyDescent="0.15">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582"/>
      <c r="AE788" s="582"/>
      <c r="AF788" s="582"/>
      <c r="AG788" s="583"/>
      <c r="AH788" s="405"/>
      <c r="AI788" s="584"/>
      <c r="AJ788" s="584"/>
      <c r="AK788" s="584"/>
      <c r="AL788" s="584"/>
      <c r="AM788" s="584"/>
      <c r="AN788" s="584"/>
      <c r="AO788" s="584"/>
      <c r="AP788" s="584"/>
      <c r="AQ788" s="584"/>
      <c r="AR788" s="584"/>
      <c r="AS788" s="584"/>
      <c r="AT788" s="585"/>
      <c r="AU788" s="402"/>
      <c r="AV788" s="403"/>
      <c r="AW788" s="403"/>
      <c r="AX788" s="404"/>
    </row>
    <row r="789" spans="1:50" ht="24.75" hidden="1" customHeight="1" x14ac:dyDescent="0.15">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57.599999999999994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47</v>
      </c>
      <c r="AV792" s="419"/>
      <c r="AW792" s="419"/>
      <c r="AX792" s="421"/>
    </row>
    <row r="793" spans="1:50" ht="24.75" customHeight="1" x14ac:dyDescent="0.15">
      <c r="A793" s="557"/>
      <c r="B793" s="771"/>
      <c r="C793" s="771"/>
      <c r="D793" s="771"/>
      <c r="E793" s="771"/>
      <c r="F793" s="772"/>
      <c r="G793" s="443" t="s">
        <v>633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1"/>
      <c r="C795" s="771"/>
      <c r="D795" s="771"/>
      <c r="E795" s="771"/>
      <c r="F795" s="772"/>
      <c r="G795" s="453" t="s">
        <v>634</v>
      </c>
      <c r="H795" s="454"/>
      <c r="I795" s="454"/>
      <c r="J795" s="454"/>
      <c r="K795" s="455"/>
      <c r="L795" s="456" t="s">
        <v>636</v>
      </c>
      <c r="M795" s="457"/>
      <c r="N795" s="457"/>
      <c r="O795" s="457"/>
      <c r="P795" s="457"/>
      <c r="Q795" s="457"/>
      <c r="R795" s="457"/>
      <c r="S795" s="457"/>
      <c r="T795" s="457"/>
      <c r="U795" s="457"/>
      <c r="V795" s="457"/>
      <c r="W795" s="457"/>
      <c r="X795" s="458"/>
      <c r="Y795" s="459">
        <v>11.7</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71"/>
      <c r="C796" s="771"/>
      <c r="D796" s="771"/>
      <c r="E796" s="771"/>
      <c r="F796" s="772"/>
      <c r="G796" s="352" t="s">
        <v>635</v>
      </c>
      <c r="H796" s="353"/>
      <c r="I796" s="353"/>
      <c r="J796" s="353"/>
      <c r="K796" s="354"/>
      <c r="L796" s="405" t="s">
        <v>637</v>
      </c>
      <c r="M796" s="406"/>
      <c r="N796" s="406"/>
      <c r="O796" s="406"/>
      <c r="P796" s="406"/>
      <c r="Q796" s="406"/>
      <c r="R796" s="406"/>
      <c r="S796" s="406"/>
      <c r="T796" s="406"/>
      <c r="U796" s="406"/>
      <c r="V796" s="406"/>
      <c r="W796" s="406"/>
      <c r="X796" s="407"/>
      <c r="Y796" s="402">
        <v>6.4</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18.100000000000001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1"/>
      <c r="C806" s="771"/>
      <c r="D806" s="771"/>
      <c r="E806" s="771"/>
      <c r="F806" s="772"/>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347</v>
      </c>
      <c r="AM832" s="965"/>
      <c r="AN832" s="965"/>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54" customHeight="1" x14ac:dyDescent="0.15">
      <c r="A838" s="408">
        <v>1</v>
      </c>
      <c r="B838" s="408">
        <v>1</v>
      </c>
      <c r="C838" s="428" t="s">
        <v>638</v>
      </c>
      <c r="D838" s="422"/>
      <c r="E838" s="422"/>
      <c r="F838" s="422"/>
      <c r="G838" s="422"/>
      <c r="H838" s="422"/>
      <c r="I838" s="422"/>
      <c r="J838" s="423">
        <v>3010005007409</v>
      </c>
      <c r="K838" s="424"/>
      <c r="L838" s="424"/>
      <c r="M838" s="424"/>
      <c r="N838" s="424"/>
      <c r="O838" s="424"/>
      <c r="P838" s="429" t="s">
        <v>639</v>
      </c>
      <c r="Q838" s="321"/>
      <c r="R838" s="321"/>
      <c r="S838" s="321"/>
      <c r="T838" s="321"/>
      <c r="U838" s="321"/>
      <c r="V838" s="321"/>
      <c r="W838" s="321"/>
      <c r="X838" s="321"/>
      <c r="Y838" s="322">
        <v>57.6</v>
      </c>
      <c r="Z838" s="323"/>
      <c r="AA838" s="323"/>
      <c r="AB838" s="324"/>
      <c r="AC838" s="332" t="s">
        <v>640</v>
      </c>
      <c r="AD838" s="427"/>
      <c r="AE838" s="427"/>
      <c r="AF838" s="427"/>
      <c r="AG838" s="427"/>
      <c r="AH838" s="425" t="s">
        <v>641</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642</v>
      </c>
      <c r="D871" s="422"/>
      <c r="E871" s="422"/>
      <c r="F871" s="422"/>
      <c r="G871" s="422"/>
      <c r="H871" s="422"/>
      <c r="I871" s="422"/>
      <c r="J871" s="423">
        <v>3010401011971</v>
      </c>
      <c r="K871" s="424"/>
      <c r="L871" s="424"/>
      <c r="M871" s="424"/>
      <c r="N871" s="424"/>
      <c r="O871" s="424"/>
      <c r="P871" s="429" t="s">
        <v>643</v>
      </c>
      <c r="Q871" s="321"/>
      <c r="R871" s="321"/>
      <c r="S871" s="321"/>
      <c r="T871" s="321"/>
      <c r="U871" s="321"/>
      <c r="V871" s="321"/>
      <c r="W871" s="321"/>
      <c r="X871" s="321"/>
      <c r="Y871" s="322">
        <v>47</v>
      </c>
      <c r="Z871" s="323"/>
      <c r="AA871" s="323"/>
      <c r="AB871" s="324"/>
      <c r="AC871" s="332" t="s">
        <v>375</v>
      </c>
      <c r="AD871" s="427"/>
      <c r="AE871" s="427"/>
      <c r="AF871" s="427"/>
      <c r="AG871" s="427"/>
      <c r="AH871" s="425">
        <v>1</v>
      </c>
      <c r="AI871" s="426"/>
      <c r="AJ871" s="426"/>
      <c r="AK871" s="426"/>
      <c r="AL871" s="329">
        <v>97</v>
      </c>
      <c r="AM871" s="330"/>
      <c r="AN871" s="330"/>
      <c r="AO871" s="331"/>
      <c r="AP871" s="325" t="s">
        <v>411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644</v>
      </c>
      <c r="D904" s="422"/>
      <c r="E904" s="422"/>
      <c r="F904" s="422"/>
      <c r="G904" s="422"/>
      <c r="H904" s="422"/>
      <c r="I904" s="422"/>
      <c r="J904" s="423">
        <v>3180001042277</v>
      </c>
      <c r="K904" s="424"/>
      <c r="L904" s="424"/>
      <c r="M904" s="424"/>
      <c r="N904" s="424"/>
      <c r="O904" s="424"/>
      <c r="P904" s="429" t="s">
        <v>645</v>
      </c>
      <c r="Q904" s="321"/>
      <c r="R904" s="321"/>
      <c r="S904" s="321"/>
      <c r="T904" s="321"/>
      <c r="U904" s="321"/>
      <c r="V904" s="321"/>
      <c r="W904" s="321"/>
      <c r="X904" s="321"/>
      <c r="Y904" s="322">
        <v>18.100000000000001</v>
      </c>
      <c r="Z904" s="323"/>
      <c r="AA904" s="323"/>
      <c r="AB904" s="324"/>
      <c r="AC904" s="332" t="s">
        <v>382</v>
      </c>
      <c r="AD904" s="427"/>
      <c r="AE904" s="427"/>
      <c r="AF904" s="427"/>
      <c r="AG904" s="427"/>
      <c r="AH904" s="425" t="s">
        <v>646</v>
      </c>
      <c r="AI904" s="426"/>
      <c r="AJ904" s="426"/>
      <c r="AK904" s="426"/>
      <c r="AL904" s="329">
        <v>100</v>
      </c>
      <c r="AM904" s="330"/>
      <c r="AN904" s="330"/>
      <c r="AO904" s="331"/>
      <c r="AP904" s="325" t="s">
        <v>411</v>
      </c>
      <c r="AQ904" s="325"/>
      <c r="AR904" s="325"/>
      <c r="AS904" s="325"/>
      <c r="AT904" s="325"/>
      <c r="AU904" s="325"/>
      <c r="AV904" s="325"/>
      <c r="AW904" s="325"/>
      <c r="AX904" s="325"/>
    </row>
    <row r="905" spans="1:50" ht="30" customHeight="1" x14ac:dyDescent="0.15">
      <c r="A905" s="408">
        <v>2</v>
      </c>
      <c r="B905" s="408">
        <v>1</v>
      </c>
      <c r="C905" s="428" t="s">
        <v>647</v>
      </c>
      <c r="D905" s="422"/>
      <c r="E905" s="422"/>
      <c r="F905" s="422"/>
      <c r="G905" s="422"/>
      <c r="H905" s="422"/>
      <c r="I905" s="422"/>
      <c r="J905" s="423">
        <v>8010701019462</v>
      </c>
      <c r="K905" s="424"/>
      <c r="L905" s="424"/>
      <c r="M905" s="424"/>
      <c r="N905" s="424"/>
      <c r="O905" s="424"/>
      <c r="P905" s="429" t="s">
        <v>645</v>
      </c>
      <c r="Q905" s="321"/>
      <c r="R905" s="321"/>
      <c r="S905" s="321"/>
      <c r="T905" s="321"/>
      <c r="U905" s="321"/>
      <c r="V905" s="321"/>
      <c r="W905" s="321"/>
      <c r="X905" s="321"/>
      <c r="Y905" s="322">
        <v>1</v>
      </c>
      <c r="Z905" s="323"/>
      <c r="AA905" s="323"/>
      <c r="AB905" s="324"/>
      <c r="AC905" s="332" t="s">
        <v>382</v>
      </c>
      <c r="AD905" s="332"/>
      <c r="AE905" s="332"/>
      <c r="AF905" s="332"/>
      <c r="AG905" s="332"/>
      <c r="AH905" s="425" t="s">
        <v>646</v>
      </c>
      <c r="AI905" s="426"/>
      <c r="AJ905" s="426"/>
      <c r="AK905" s="426"/>
      <c r="AL905" s="329">
        <v>100</v>
      </c>
      <c r="AM905" s="330"/>
      <c r="AN905" s="330"/>
      <c r="AO905" s="331"/>
      <c r="AP905" s="325" t="s">
        <v>646</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347</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333</v>
      </c>
      <c r="AQ1102" s="431"/>
      <c r="AR1102" s="431"/>
      <c r="AS1102" s="431"/>
      <c r="AT1102" s="431"/>
      <c r="AU1102" s="431"/>
      <c r="AV1102" s="431"/>
      <c r="AW1102" s="431"/>
      <c r="AX1102" s="431"/>
    </row>
    <row r="1103" spans="1:50" ht="30" hidden="1" customHeight="1" x14ac:dyDescent="0.15">
      <c r="A1103" s="408">
        <v>1</v>
      </c>
      <c r="B1103" s="408">
        <v>1</v>
      </c>
      <c r="C1103" s="901"/>
      <c r="D1103" s="901"/>
      <c r="E1103" s="265" t="s">
        <v>564</v>
      </c>
      <c r="F1103" s="900"/>
      <c r="G1103" s="900"/>
      <c r="H1103" s="900"/>
      <c r="I1103" s="900"/>
      <c r="J1103" s="423" t="s">
        <v>565</v>
      </c>
      <c r="K1103" s="424"/>
      <c r="L1103" s="424"/>
      <c r="M1103" s="424"/>
      <c r="N1103" s="424"/>
      <c r="O1103" s="424"/>
      <c r="P1103" s="429" t="s">
        <v>565</v>
      </c>
      <c r="Q1103" s="321"/>
      <c r="R1103" s="321"/>
      <c r="S1103" s="321"/>
      <c r="T1103" s="321"/>
      <c r="U1103" s="321"/>
      <c r="V1103" s="321"/>
      <c r="W1103" s="321"/>
      <c r="X1103" s="321"/>
      <c r="Y1103" s="322" t="s">
        <v>564</v>
      </c>
      <c r="Z1103" s="323"/>
      <c r="AA1103" s="323"/>
      <c r="AB1103" s="324"/>
      <c r="AC1103" s="326"/>
      <c r="AD1103" s="326"/>
      <c r="AE1103" s="326"/>
      <c r="AF1103" s="326"/>
      <c r="AG1103" s="326"/>
      <c r="AH1103" s="327" t="s">
        <v>566</v>
      </c>
      <c r="AI1103" s="328"/>
      <c r="AJ1103" s="328"/>
      <c r="AK1103" s="328"/>
      <c r="AL1103" s="329" t="s">
        <v>566</v>
      </c>
      <c r="AM1103" s="330"/>
      <c r="AN1103" s="330"/>
      <c r="AO1103" s="331"/>
      <c r="AP1103" s="325" t="s">
        <v>564</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39">
      <formula>IF(RIGHT(TEXT(P14,"0.#"),1)=".",FALSE,TRUE)</formula>
    </cfRule>
    <cfRule type="expression" dxfId="2820" priority="14040">
      <formula>IF(RIGHT(TEXT(P14,"0.#"),1)=".",TRUE,FALSE)</formula>
    </cfRule>
  </conditionalFormatting>
  <conditionalFormatting sqref="AE32">
    <cfRule type="expression" dxfId="2819" priority="14029">
      <formula>IF(RIGHT(TEXT(AE32,"0.#"),1)=".",FALSE,TRUE)</formula>
    </cfRule>
    <cfRule type="expression" dxfId="2818" priority="14030">
      <formula>IF(RIGHT(TEXT(AE32,"0.#"),1)=".",TRUE,FALSE)</formula>
    </cfRule>
  </conditionalFormatting>
  <conditionalFormatting sqref="P18:AX18">
    <cfRule type="expression" dxfId="2817" priority="13915">
      <formula>IF(RIGHT(TEXT(P18,"0.#"),1)=".",FALSE,TRUE)</formula>
    </cfRule>
    <cfRule type="expression" dxfId="2816" priority="13916">
      <formula>IF(RIGHT(TEXT(P18,"0.#"),1)=".",TRUE,FALSE)</formula>
    </cfRule>
  </conditionalFormatting>
  <conditionalFormatting sqref="Y792">
    <cfRule type="expression" dxfId="2815" priority="13907">
      <formula>IF(RIGHT(TEXT(Y792,"0.#"),1)=".",FALSE,TRUE)</formula>
    </cfRule>
    <cfRule type="expression" dxfId="2814" priority="13908">
      <formula>IF(RIGHT(TEXT(Y792,"0.#"),1)=".",TRUE,FALSE)</formula>
    </cfRule>
  </conditionalFormatting>
  <conditionalFormatting sqref="Y823:Y830 Y821 Y810:Y817 Y808 Y797:Y804 Y795">
    <cfRule type="expression" dxfId="2813" priority="13689">
      <formula>IF(RIGHT(TEXT(Y795,"0.#"),1)=".",FALSE,TRUE)</formula>
    </cfRule>
    <cfRule type="expression" dxfId="2812" priority="13690">
      <formula>IF(RIGHT(TEXT(Y795,"0.#"),1)=".",TRUE,FALSE)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0:Y791">
    <cfRule type="expression" dxfId="2805" priority="13713">
      <formula>IF(RIGHT(TEXT(Y790,"0.#"),1)=".",FALSE,TRUE)</formula>
    </cfRule>
    <cfRule type="expression" dxfId="2804" priority="13714">
      <formula>IF(RIGHT(TEXT(Y790,"0.#"),1)=".",TRUE,FALSE)</formula>
    </cfRule>
  </conditionalFormatting>
  <conditionalFormatting sqref="AU792">
    <cfRule type="expression" dxfId="2803" priority="13709">
      <formula>IF(RIGHT(TEXT(AU792,"0.#"),1)=".",FALSE,TRUE)</formula>
    </cfRule>
    <cfRule type="expression" dxfId="2802" priority="13710">
      <formula>IF(RIGHT(TEXT(AU792,"0.#"),1)=".",TRUE,FALSE)</formula>
    </cfRule>
  </conditionalFormatting>
  <conditionalFormatting sqref="AU790:AU791">
    <cfRule type="expression" dxfId="2801" priority="13707">
      <formula>IF(RIGHT(TEXT(AU790,"0.#"),1)=".",FALSE,TRUE)</formula>
    </cfRule>
    <cfRule type="expression" dxfId="2800" priority="13708">
      <formula>IF(RIGHT(TEXT(AU790,"0.#"),1)=".",TRUE,FALSE)</formula>
    </cfRule>
  </conditionalFormatting>
  <conditionalFormatting sqref="Y822 Y809 Y796">
    <cfRule type="expression" dxfId="2799" priority="13693">
      <formula>IF(RIGHT(TEXT(Y796,"0.#"),1)=".",FALSE,TRUE)</formula>
    </cfRule>
    <cfRule type="expression" dxfId="2798" priority="13694">
      <formula>IF(RIGHT(TEXT(Y796,"0.#"),1)=".",TRUE,FALSE)</formula>
    </cfRule>
  </conditionalFormatting>
  <conditionalFormatting sqref="Y831 Y818 Y805">
    <cfRule type="expression" dxfId="2797" priority="13691">
      <formula>IF(RIGHT(TEXT(Y805,"0.#"),1)=".",FALSE,TRUE)</formula>
    </cfRule>
    <cfRule type="expression" dxfId="2796" priority="13692">
      <formula>IF(RIGHT(TEXT(Y805,"0.#"),1)=".",TRUE,FALSE)</formula>
    </cfRule>
  </conditionalFormatting>
  <conditionalFormatting sqref="AU822 AU809 AU796">
    <cfRule type="expression" dxfId="2795" priority="13687">
      <formula>IF(RIGHT(TEXT(AU796,"0.#"),1)=".",FALSE,TRUE)</formula>
    </cfRule>
    <cfRule type="expression" dxfId="2794" priority="13688">
      <formula>IF(RIGHT(TEXT(AU796,"0.#"),1)=".",TRUE,FALSE)</formula>
    </cfRule>
  </conditionalFormatting>
  <conditionalFormatting sqref="AU831 AU818 AU805">
    <cfRule type="expression" dxfId="2793" priority="13685">
      <formula>IF(RIGHT(TEXT(AU805,"0.#"),1)=".",FALSE,TRUE)</formula>
    </cfRule>
    <cfRule type="expression" dxfId="2792" priority="13686">
      <formula>IF(RIGHT(TEXT(AU805,"0.#"),1)=".",TRUE,FALSE)</formula>
    </cfRule>
  </conditionalFormatting>
  <conditionalFormatting sqref="AU823:AU830 AU821 AU810:AU817 AU808 AU797:AU804 AU795">
    <cfRule type="expression" dxfId="2791" priority="13683">
      <formula>IF(RIGHT(TEXT(AU795,"0.#"),1)=".",FALSE,TRUE)</formula>
    </cfRule>
    <cfRule type="expression" dxfId="2790" priority="13684">
      <formula>IF(RIGHT(TEXT(AU795,"0.#"),1)=".",TRUE,FALSE)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0:AO867">
    <cfRule type="expression" dxfId="2527" priority="6661">
      <formula>IF(AND(AL840&gt;=0, RIGHT(TEXT(AL840,"0.#"),1)&lt;&gt;"."),TRUE,FALSE)</formula>
    </cfRule>
    <cfRule type="expression" dxfId="2526" priority="6662">
      <formula>IF(AND(AL840&gt;=0, RIGHT(TEXT(AL840,"0.#"),1)="."),TRUE,FALSE)</formula>
    </cfRule>
    <cfRule type="expression" dxfId="2525" priority="6663">
      <formula>IF(AND(AL840&lt;0, RIGHT(TEXT(AL840,"0.#"),1)&lt;&gt;"."),TRUE,FALSE)</formula>
    </cfRule>
    <cfRule type="expression" dxfId="2524" priority="6664">
      <formula>IF(AND(AL840&lt;0, RIGHT(TEXT(AL840,"0.#"),1)="."),TRUE,FALSE)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9:AO839">
    <cfRule type="expression" dxfId="2409" priority="2847">
      <formula>IF(AND(AL839&gt;=0, RIGHT(TEXT(AL839,"0.#"),1)&lt;&gt;"."),TRUE,FALSE)</formula>
    </cfRule>
    <cfRule type="expression" dxfId="2408" priority="2848">
      <formula>IF(AND(AL839&gt;=0, RIGHT(TEXT(AL839,"0.#"),1)="."),TRUE,FALSE)</formula>
    </cfRule>
    <cfRule type="expression" dxfId="2407" priority="2849">
      <formula>IF(AND(AL839&lt;0, RIGHT(TEXT(AL839,"0.#"),1)&lt;&gt;"."),TRUE,FALSE)</formula>
    </cfRule>
    <cfRule type="expression" dxfId="2406" priority="2850">
      <formula>IF(AND(AL839&lt;0, RIGHT(TEXT(AL839,"0.#"),1)="."),TRUE,FALSE)</formula>
    </cfRule>
  </conditionalFormatting>
  <conditionalFormatting sqref="Y839">
    <cfRule type="expression" dxfId="2405" priority="2845">
      <formula>IF(RIGHT(TEXT(Y839,"0.#"),1)=".",FALSE,TRUE)</formula>
    </cfRule>
    <cfRule type="expression" dxfId="2404" priority="2846">
      <formula>IF(RIGHT(TEXT(Y839,"0.#"),1)=".",TRUE,FALSE)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3:Y900">
    <cfRule type="expression" dxfId="2087" priority="2105">
      <formula>IF(RIGHT(TEXT(Y873,"0.#"),1)=".",FALSE,TRUE)</formula>
    </cfRule>
    <cfRule type="expression" dxfId="2086" priority="2106">
      <formula>IF(RIGHT(TEXT(Y873,"0.#"),1)=".",TRUE,FALSE)</formula>
    </cfRule>
  </conditionalFormatting>
  <conditionalFormatting sqref="Y872">
    <cfRule type="expression" dxfId="2085" priority="2099">
      <formula>IF(RIGHT(TEXT(Y872,"0.#"),1)=".",FALSE,TRUE)</formula>
    </cfRule>
    <cfRule type="expression" dxfId="2084" priority="2100">
      <formula>IF(RIGHT(TEXT(Y872,"0.#"),1)=".",TRUE,FALSE)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39:Y966">
    <cfRule type="expression" dxfId="2081" priority="2081">
      <formula>IF(RIGHT(TEXT(Y939,"0.#"),1)=".",FALSE,TRUE)</formula>
    </cfRule>
    <cfRule type="expression" dxfId="2080" priority="2082">
      <formula>IF(RIGHT(TEXT(Y939,"0.#"),1)=".",TRUE,FALSE)</formula>
    </cfRule>
  </conditionalFormatting>
  <conditionalFormatting sqref="Y937:Y938">
    <cfRule type="expression" dxfId="2079" priority="2075">
      <formula>IF(RIGHT(TEXT(Y937,"0.#"),1)=".",FALSE,TRUE)</formula>
    </cfRule>
    <cfRule type="expression" dxfId="2078" priority="2076">
      <formula>IF(RIGHT(TEXT(Y937,"0.#"),1)=".",TRUE,FALSE)</formula>
    </cfRule>
  </conditionalFormatting>
  <conditionalFormatting sqref="Y972:Y999">
    <cfRule type="expression" dxfId="2077" priority="2069">
      <formula>IF(RIGHT(TEXT(Y972,"0.#"),1)=".",FALSE,TRUE)</formula>
    </cfRule>
    <cfRule type="expression" dxfId="2076" priority="2070">
      <formula>IF(RIGHT(TEXT(Y972,"0.#"),1)=".",TRUE,FALSE)</formula>
    </cfRule>
  </conditionalFormatting>
  <conditionalFormatting sqref="Y970:Y971">
    <cfRule type="expression" dxfId="2075" priority="2063">
      <formula>IF(RIGHT(TEXT(Y970,"0.#"),1)=".",FALSE,TRUE)</formula>
    </cfRule>
    <cfRule type="expression" dxfId="2074" priority="2064">
      <formula>IF(RIGHT(TEXT(Y970,"0.#"),1)=".",TRUE,FALSE)</formula>
    </cfRule>
  </conditionalFormatting>
  <conditionalFormatting sqref="Y1005:Y1032">
    <cfRule type="expression" dxfId="2073" priority="2057">
      <formula>IF(RIGHT(TEXT(Y1005,"0.#"),1)=".",FALSE,TRUE)</formula>
    </cfRule>
    <cfRule type="expression" dxfId="2072" priority="2058">
      <formula>IF(RIGHT(TEXT(Y1005,"0.#"),1)=".",TRUE,FALSE)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3:AO900">
    <cfRule type="expression" dxfId="1991" priority="2107">
      <formula>IF(AND(AL873&gt;=0, RIGHT(TEXT(AL873,"0.#"),1)&lt;&gt;"."),TRUE,FALSE)</formula>
    </cfRule>
    <cfRule type="expression" dxfId="1990" priority="2108">
      <formula>IF(AND(AL873&gt;=0, RIGHT(TEXT(AL873,"0.#"),1)="."),TRUE,FALSE)</formula>
    </cfRule>
    <cfRule type="expression" dxfId="1989" priority="2109">
      <formula>IF(AND(AL873&lt;0, RIGHT(TEXT(AL873,"0.#"),1)&lt;&gt;"."),TRUE,FALSE)</formula>
    </cfRule>
    <cfRule type="expression" dxfId="1988" priority="2110">
      <formula>IF(AND(AL873&lt;0, RIGHT(TEXT(AL873,"0.#"),1)="."),TRUE,FALSE)</formula>
    </cfRule>
  </conditionalFormatting>
  <conditionalFormatting sqref="AL872:AO872">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906:AO933">
    <cfRule type="expression" dxfId="1983" priority="2095">
      <formula>IF(AND(AL906&gt;=0, RIGHT(TEXT(AL906,"0.#"),1)&lt;&gt;"."),TRUE,FALSE)</formula>
    </cfRule>
    <cfRule type="expression" dxfId="1982" priority="2096">
      <formula>IF(AND(AL906&gt;=0, RIGHT(TEXT(AL906,"0.#"),1)="."),TRUE,FALSE)</formula>
    </cfRule>
    <cfRule type="expression" dxfId="1981" priority="2097">
      <formula>IF(AND(AL906&lt;0, RIGHT(TEXT(AL906,"0.#"),1)&lt;&gt;"."),TRUE,FALSE)</formula>
    </cfRule>
    <cfRule type="expression" dxfId="1980" priority="2098">
      <formula>IF(AND(AL906&lt;0, RIGHT(TEXT(AL906,"0.#"),1)="."),TRUE,FALSE)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69:AO1070">
    <cfRule type="expression" dxfId="1935" priority="2029">
      <formula>IF(AND(AL1069&gt;=0, RIGHT(TEXT(AL1069,"0.#"),1)&lt;&gt;"."),TRUE,FALSE)</formula>
    </cfRule>
    <cfRule type="expression" dxfId="1934" priority="2030">
      <formula>IF(AND(AL1069&gt;=0, RIGHT(TEXT(AL1069,"0.#"),1)="."),TRUE,FALSE)</formula>
    </cfRule>
    <cfRule type="expression" dxfId="1933" priority="2031">
      <formula>IF(AND(AL1069&lt;0, RIGHT(TEXT(AL1069,"0.#"),1)&lt;&gt;"."),TRUE,FALSE)</formula>
    </cfRule>
    <cfRule type="expression" dxfId="1932" priority="2032">
      <formula>IF(AND(AL1069&lt;0, RIGHT(TEXT(AL1069,"0.#"),1)="."),TRUE,FALSE)</formula>
    </cfRule>
  </conditionalFormatting>
  <conditionalFormatting sqref="Y1069:Y1070">
    <cfRule type="expression" dxfId="1931" priority="2027">
      <formula>IF(RIGHT(TEXT(Y1069,"0.#"),1)=".",FALSE,TRUE)</formula>
    </cfRule>
    <cfRule type="expression" dxfId="1930" priority="2028">
      <formula>IF(RIGHT(TEXT(Y1069,"0.#"),1)=".",TRUE,FALSE)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89 Y782">
    <cfRule type="expression" dxfId="731" priority="31">
      <formula>IF(RIGHT(TEXT(Y782,"0.#"),1)=".",FALSE,TRUE)</formula>
    </cfRule>
    <cfRule type="expression" dxfId="730" priority="32">
      <formula>IF(RIGHT(TEXT(Y782,"0.#"),1)=".",TRUE,FALSE)</formula>
    </cfRule>
  </conditionalFormatting>
  <conditionalFormatting sqref="AU782 AU788:AU789">
    <cfRule type="expression" dxfId="729" priority="29">
      <formula>IF(RIGHT(TEXT(AU782,"0.#"),1)=".",FALSE,TRUE)</formula>
    </cfRule>
    <cfRule type="expression" dxfId="728" priority="30">
      <formula>IF(RIGHT(TEXT(AU782,"0.#"),1)=".",TRUE,FALSE)</formula>
    </cfRule>
  </conditionalFormatting>
  <conditionalFormatting sqref="AU787">
    <cfRule type="expression" dxfId="727" priority="27">
      <formula>IF(RIGHT(TEXT(AU787,"0.#"),1)=".",FALSE,TRUE)</formula>
    </cfRule>
    <cfRule type="expression" dxfId="726" priority="28">
      <formula>IF(RIGHT(TEXT(AU787,"0.#"),1)=".",TRUE,FALSE)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cfRule type="expression" dxfId="723" priority="23">
      <formula>IF(RIGHT(TEXT(AU784,"0.#"),1)=".",FALSE,TRUE)</formula>
    </cfRule>
    <cfRule type="expression" dxfId="722" priority="24">
      <formula>IF(RIGHT(TEXT(AU784,"0.#"),1)=".",TRUE,FALSE)</formula>
    </cfRule>
  </conditionalFormatting>
  <conditionalFormatting sqref="AU785">
    <cfRule type="expression" dxfId="721" priority="21">
      <formula>IF(RIGHT(TEXT(AU785,"0.#"),1)=".",FALSE,TRUE)</formula>
    </cfRule>
    <cfRule type="expression" dxfId="720" priority="22">
      <formula>IF(RIGHT(TEXT(AU785,"0.#"),1)=".",TRUE,FALSE)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Y905">
    <cfRule type="expression" dxfId="705" priority="1">
      <formula>IF(RIGHT(TEXT(Y904,"0.#"),1)=".",FALSE,TRUE)</formula>
    </cfRule>
    <cfRule type="expression" dxfId="704" priority="2">
      <formula>IF(RIGHT(TEXT(Y904,"0.#"),1)=".",TRUE,FALSE)</formula>
    </cfRule>
  </conditionalFormatting>
  <conditionalFormatting sqref="AL904:AO905">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5" max="49" man="1"/>
    <brk id="779" max="49" man="1"/>
    <brk id="905" max="49" man="1"/>
  </rowBreaks>
  <colBreaks count="1" manualBreakCount="1">
    <brk id="6" max="110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561</v>
      </c>
      <c r="R6" s="13" t="str">
        <f t="shared" si="3"/>
        <v>交付</v>
      </c>
      <c r="S6" s="13" t="str">
        <f t="shared" si="4"/>
        <v>委託・請負、交付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委託・請負、交付</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352</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352</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352</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352</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352</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352</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352</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352</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352</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352</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2020-10-08T16:56:38Z</dcterms:modified>
</cp:coreProperties>
</file>