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2\021104_【作業依頼11／18〆切など】行政事業レビューシートの記載の確認等について\２．修正ファイル\05_肝炎対策推進室・B型肝炎訴訟対策室\R2\"/>
    </mc:Choice>
  </mc:AlternateContent>
  <bookViews>
    <workbookView xWindow="3720" yWindow="0" windowWidth="27765" windowHeight="12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<sst xmlns="http://schemas.openxmlformats.org/spreadsheetml/2006/main" count="2982" uniqueCount="681">
  <si>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</si>
  <si>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</si>
  <si>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</si>
  <si>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</si>
  <si>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</si>
  <si>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</si>
  <si>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</si>
  <si>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</si>
  <si>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</si>
  <si>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</si>
  <si>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</si>
  <si>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</si>
  <si>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</si>
  <si>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</si>
  <si>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</si>
  <si>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</si>
  <si>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</si>
  <si>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</si>
  <si>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</si>
  <si>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</si>
  <si>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</si>
  <si>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</si>
  <si>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</si>
  <si>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</si>
  <si>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</si>
  <si>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</si>
  <si>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</si>
  <si>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</si>
  <si>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</si>
  <si>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</si>
  <si>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</si>
  <si>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</si>
  <si>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</si>
  <si>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</si>
  <si>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</si>
  <si>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</si>
  <si>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</si>
  <si>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</si>
  <si>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</si>
  <si>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</si>
  <si>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</si>
  <si>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</si>
  <si>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</si>
  <si>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</si>
  <si>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</si>
  <si>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</si>
  <si>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</si>
  <si>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</si>
  <si>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</si>
  <si>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</si>
  <si>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</si>
  <si>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</si>
  <si>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</si>
  <si>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</si>
  <si>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</si>
  <si>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</si>
  <si>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</si>
  <si>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</si>
  <si>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</si>
  <si>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</si>
  <si>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</si>
  <si>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</si>
  <si>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</si>
  <si>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</si>
  <si>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</si>
  <si>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</si>
  <si>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</si>
  <si>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</si>
  <si>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</si>
  <si>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</si>
  <si>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</si>
  <si>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</si>
  <si>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</si>
  <si>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</si>
  <si>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</si>
  <si>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</si>
  <si>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</si>
  <si>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</si>
  <si>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</si>
  <si>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</si>
  <si>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</si>
  <si>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</si>
  <si>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</si>
  <si>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</si>
  <si>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</si>
  <si>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</si>
  <si>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</si>
  <si>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</si>
  <si>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</si>
  <si>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</si>
  <si>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</si>
  <si>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</si>
  <si>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</si>
  <si>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</si>
  <si>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</si>
  <si>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</si>
  <si>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</si>
  <si>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</si>
  <si>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</si>
  <si>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</si>
  <si>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</si>
  <si>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</si>
  <si>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</si>
  <si>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</si>
  <si>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</si>
  <si>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</si>
  <si>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</si>
  <si>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</si>
  <si>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</si>
  <si>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</si>
  <si>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</si>
  <si>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</si>
  <si>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</si>
  <si>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</si>
  <si>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</si>
  <si>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</si>
  <si>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</si>
  <si>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</si>
  <si>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</si>
  <si>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</si>
  <si>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</si>
  <si>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</si>
  <si>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</si>
  <si>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</si>
  <si>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</si>
  <si>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</si>
  <si>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</si>
  <si>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</si>
  <si>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</si>
  <si>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</si>
  <si>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</si>
  <si>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</si>
  <si>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</si>
  <si>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</si>
  <si>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</si>
  <si>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</si>
  <si>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</si>
  <si>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</si>
  <si>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</si>
  <si>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</si>
  <si>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</si>
  <si>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</si>
  <si>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</si>
  <si>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</si>
  <si>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</si>
  <si>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</si>
  <si>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</si>
  <si>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</si>
  <si>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</si>
  <si>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</si>
  <si>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</si>
  <si>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</si>
  <si>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</si>
  <si>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</si>
  <si>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</si>
  <si>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</si>
  <si>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</si>
  <si>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</si>
  <si>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</si>
  <si>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</si>
  <si>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</si>
  <si>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</si>
  <si>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</si>
  <si>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</si>
  <si>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</si>
  <si>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</si>
  <si>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</si>
  <si>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</si>
  <si>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</si>
  <si>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</si>
  <si>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</si>
  <si>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</si>
  <si>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</si>
  <si>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</si>
  <si>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</si>
  <si>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</si>
  <si>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</si>
  <si>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</si>
  <si>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</si>
  <si>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</si>
  <si>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</si>
  <si>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</si>
  <si>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</si>
  <si>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</si>
  <si>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</si>
  <si>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</si>
  <si>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</si>
  <si>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</si>
  <si>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</si>
  <si>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</si>
  <si>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</si>
  <si>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</si>
  <si>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</si>
  <si>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</si>
  <si>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</si>
  <si>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</si>
  <si>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</si>
  <si>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</si>
  <si>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</si>
  <si>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</si>
  <si>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</si>
  <si>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</si>
  <si>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</si>
  <si>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</si>
  <si>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</si>
  <si>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</si>
  <si>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</si>
  <si>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</si>
  <si>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</si>
  <si>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</si>
  <si>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</si>
  <si>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</si>
  <si>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</si>
  <si>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</si>
  <si>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</si>
  <si>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</si>
  <si>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</si>
  <si>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</si>
  <si>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</si>
  <si>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</si>
  <si>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</si>
  <si>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</si>
  <si>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</si>
  <si>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</si>
  <si>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</si>
  <si>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</si>
  <si>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</si>
  <si>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</si>
  <si>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</si>
  <si>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</si>
  <si>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</si>
  <si>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</si>
  <si>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</si>
  <si>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</si>
  <si>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</si>
  <si>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</si>
  <si>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</si>
  <si>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</si>
  <si>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</si>
  <si>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</si>
  <si>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</si>
  <si>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</si>
  <si>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</si>
  <si>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</si>
  <si>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</si>
  <si>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</si>
  <si>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</si>
  <si>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</si>
  <si>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</si>
  <si>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</si>
  <si>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</si>
  <si>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</si>
  <si>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</si>
  <si>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</si>
  <si>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</si>
  <si>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</si>
  <si>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</si>
  <si>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</si>
  <si>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</si>
  <si>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</si>
  <si>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</si>
  <si>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</si>
  <si>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</si>
  <si>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</si>
  <si>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</si>
  <si>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</si>
  <si>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</si>
  <si>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</si>
  <si>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</si>
  <si>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</si>
  <si>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</si>
  <si>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</si>
  <si>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</si>
  <si>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</si>
  <si>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</si>
  <si>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</si>
  <si>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</si>
  <si>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</si>
  <si>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</si>
  <si>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</si>
  <si>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</si>
  <si>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</si>
  <si>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</si>
  <si>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</si>
  <si>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</si>
  <si>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</si>
  <si>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</si>
  <si>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</si>
  <si>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</si>
  <si>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</si>
  <si>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</si>
  <si>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</si>
  <si>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</si>
  <si>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</si>
  <si>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</si>
  <si>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</si>
  <si>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</si>
  <si>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</si>
  <si>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</si>
  <si>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</si>
  <si>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</si>
  <si>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</si>
  <si>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</si>
  <si>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</si>
  <si>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</si>
  <si>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</si>
  <si>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</si>
  <si>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</si>
  <si>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</si>
  <si>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</si>
  <si>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</si>
  <si>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</si>
  <si>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</si>
  <si>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</si>
  <si>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</si>
  <si>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</si>
  <si>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</si>
  <si>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</si>
  <si>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</si>
  <si>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</si>
  <si>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</si>
  <si>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</si>
  <si>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</si>
  <si>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</si>
  <si>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</si>
  <si>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</si>
  <si>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</si>
  <si>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</si>
  <si>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</si>
  <si>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</si>
  <si>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</si>
  <si>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</si>
  <si>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</si>
  <si>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</si>
  <si>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</si>
  <si>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</si>
  <si>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</si>
  <si>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</si>
  <si>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</si>
  <si>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</si>
  <si>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</si>
  <si>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</si>
  <si>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</si>
  <si>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</si>
  <si>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</si>
  <si>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</si>
  <si>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</si>
  <si>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</si>
  <si>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</si>
  <si>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</si>
  <si>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</si>
  <si>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</si>
  <si>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</si>
  <si>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</si>
  <si>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</si>
  <si>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</si>
  <si>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</si>
  <si>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</si>
  <si>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</si>
  <si>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</si>
  <si>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</si>
  <si>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</si>
  <si>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</si>
  <si>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</si>
  <si>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</si>
  <si>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</si>
  <si>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</si>
  <si>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</si>
  <si>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</si>
  <si>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</si>
  <si>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</si>
  <si>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</si>
  <si>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</si>
  <si>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</si>
  <si>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</si>
  <si>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</si>
  <si>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</si>
  <si>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</si>
  <si>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</si>
  <si>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</si>
  <si>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</si>
  <si>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</si>
  <si>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</si>
  <si>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</si>
  <si>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</si>
  <si>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</si>
  <si>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</si>
  <si>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</si>
  <si>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</si>
  <si>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</si>
  <si>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</si>
  <si>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</si>
  <si>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</si>
  <si>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</si>
  <si>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</si>
  <si>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</si>
  <si>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</si>
  <si>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</si>
  <si>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</si>
  <si>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</si>
  <si>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</si>
  <si>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</si>
  <si>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</si>
  <si>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</si>
  <si>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</si>
  <si>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</si>
  <si>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</si>
  <si>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</si>
  <si>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</si>
  <si>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</si>
  <si>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</si>
  <si>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</si>
  <si>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</si>
  <si>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</si>
  <si>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</si>
  <si>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</si>
  <si>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</si>
  <si>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</si>
  <si>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</si>
  <si>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</si>
  <si>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</si>
  <si>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</si>
  <si>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</si>
  <si>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</si>
  <si>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</si>
  <si>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</si>
  <si>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</si>
  <si>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</si>
  <si>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</si>
  <si>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</si>
  <si>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</si>
  <si>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</si>
  <si>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</si>
  <si>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</si>
  <si>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</si>
  <si>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</si>
  <si>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</si>
  <si>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</si>
  <si>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</si>
  <si>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</si>
  <si>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</si>
  <si>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</si>
  <si>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</si>
  <si>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</si>
  <si>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</si>
  <si>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</si>
  <si>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</si>
  <si>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</si>
  <si>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</si>
  <si>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</si>
  <si>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</si>
  <si>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</si>
  <si>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</si>
  <si>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</si>
  <si>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</si>
  <si>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</si>
  <si>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</si>
  <si>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</si>
  <si>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</si>
  <si>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</si>
  <si>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</si>
  <si>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</si>
  <si>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</si>
  <si>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</si>
  <si>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</si>
  <si>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</si>
  <si>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</si>
  <si>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</si>
  <si>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</si>
  <si>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</si>
  <si>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</si>
  <si>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</si>
  <si>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</si>
  <si>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</si>
  <si>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</si>
  <si>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</si>
  <si>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</si>
  <si>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</si>
  <si>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</si>
  <si>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</si>
  <si>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</si>
  <si>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</si>
  <si>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</si>
  <si>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</si>
  <si>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</si>
  <si>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</si>
  <si>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</si>
  <si>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</si>
  <si>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</si>
  <si>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</si>
  <si>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</si>
  <si>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</si>
  <si>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</si>
  <si>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</si>
  <si>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</si>
  <si>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</si>
  <si>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</si>
  <si>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</si>
  <si>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</si>
  <si>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</si>
  <si>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</si>
  <si>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</si>
  <si>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</si>
  <si>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</si>
  <si>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</si>
  <si>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</si>
  <si>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</si>
  <si>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</si>
  <si>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</si>
  <si>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</si>
  <si>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</si>
  <si>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</si>
  <si>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</si>
  <si>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</si>
  <si>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</si>
  <si>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</si>
  <si>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</si>
  <si>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</si>
  <si>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</si>
  <si>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</si>
  <si>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</si>
  <si>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</si>
  <si>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</si>
  <si>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</si>
  <si>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</si>
  <si>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</si>
  <si>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</si>
  <si>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</si>
  <si>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</si>
  <si>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</si>
  <si>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</si>
  <si>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</si>
  <si>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</si>
  <si>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</si>
  <si>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</si>
  <si>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</si>
  <si>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</si>
  <si>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</si>
  <si>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</si>
  <si>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</si>
  <si>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</si>
  <si>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</si>
  <si>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</si>
  <si>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</si>
  <si>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</si>
  <si>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</si>
  <si>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</si>
  <si>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</si>
  <si>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</si>
  <si>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</si>
  <si>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</si>
  <si>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</si>
  <si>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</si>
  <si>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</si>
  <si>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</si>
  <si>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</si>
  <si>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</si>
  <si>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</si>
  <si>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</si>
  <si>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</si>
  <si>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</si>
  <si>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</si>
  <si>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</si>
  <si>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厚生労働省</t>
    <rPh sb="0" eb="2">
      <t>コウセイ</t>
    </rPh>
    <rPh sb="2" eb="5">
      <t>ロウドウショウ</t>
    </rPh>
    <phoneticPr fontId="5"/>
  </si>
  <si>
    <t>特定B型肝炎ウイルス感染者給付金等支給業務費交付金</t>
    <phoneticPr fontId="5"/>
  </si>
  <si>
    <t>健康局</t>
    <phoneticPr fontId="5"/>
  </si>
  <si>
    <t>がん・疾病対策課Ｂ型肝炎訴訟対策室</t>
    <phoneticPr fontId="5"/>
  </si>
  <si>
    <t>室長：丸山 浩二</t>
    <rPh sb="0" eb="2">
      <t>シツチョウ</t>
    </rPh>
    <rPh sb="3" eb="5">
      <t>マルヤマ</t>
    </rPh>
    <rPh sb="6" eb="8">
      <t>コウジ</t>
    </rPh>
    <phoneticPr fontId="5"/>
  </si>
  <si>
    <t>特定Ｂ型肝炎ウイルス感染者給付金等の支給に関する特別措置法38条</t>
    <phoneticPr fontId="5"/>
  </si>
  <si>
    <t>-</t>
  </si>
  <si>
    <t>-</t>
    <phoneticPr fontId="5"/>
  </si>
  <si>
    <t>集団予防接種等の際の注射器の連続使用により、多数の者にＢ型肝炎ウイルスの感染被害が生じ、かつ、その感染被害が未曾有のものであることに鑑み、特定Ｂ型肝炎ウイルス感染者及びその相続人に対し、特定Ｂ型肝炎ウイルス感染者給付金等を支給するための措置を講ずることにより、この感染被害の迅速かつ全体的な解決を図る。</t>
    <phoneticPr fontId="5"/>
  </si>
  <si>
    <t>本事業は、特定Ｂ型肝炎ウイルス感染者給付金等の支給に関する特別措置法（以下「特措法」という。）に基づき、特定Ｂ型肝炎ウイルス感染者等に給付金等を支給するための社会保険診療報酬支払基金に造成する基金及び特定Ｂ型肝炎ウイルス感染者給付金等支給関係業務の事務の執行に必要な経費に充てるための資金を交付するものである。</t>
    <phoneticPr fontId="5"/>
  </si>
  <si>
    <t>○</t>
  </si>
  <si>
    <t>-</t>
    <phoneticPr fontId="5"/>
  </si>
  <si>
    <t>-</t>
    <phoneticPr fontId="5"/>
  </si>
  <si>
    <t>特定Ｂ型肝炎ウイルス感染者給付金等支給業務費交付金</t>
    <phoneticPr fontId="5"/>
  </si>
  <si>
    <t>-</t>
    <phoneticPr fontId="5"/>
  </si>
  <si>
    <t>-</t>
    <phoneticPr fontId="5"/>
  </si>
  <si>
    <t>-</t>
    <phoneticPr fontId="5"/>
  </si>
  <si>
    <t>-</t>
    <phoneticPr fontId="5"/>
  </si>
  <si>
    <t>-</t>
    <phoneticPr fontId="5"/>
  </si>
  <si>
    <t>本事業は、裁判所の仲介の下、特定Ｂ型肝炎ウイルス感染者及びその相続人に対し、特定Ｂ型肝炎ウイルス感染者給付金等を支給するための措置を講ずることにより、この感染被害の迅速かつ全体的な解決を図ることを目的としたものであり、定量的な目標値を設定することは困難。</t>
    <phoneticPr fontId="5"/>
  </si>
  <si>
    <t>裁判所の仲介の下、和解が迅速・適正に進んでいくよう、引き続き取り組む。</t>
    <phoneticPr fontId="5"/>
  </si>
  <si>
    <t>-</t>
    <phoneticPr fontId="5"/>
  </si>
  <si>
    <t>人</t>
    <rPh sb="0" eb="1">
      <t>ニン</t>
    </rPh>
    <phoneticPr fontId="5"/>
  </si>
  <si>
    <t>-</t>
    <phoneticPr fontId="5"/>
  </si>
  <si>
    <t>-</t>
    <phoneticPr fontId="5"/>
  </si>
  <si>
    <t>-</t>
    <phoneticPr fontId="5"/>
  </si>
  <si>
    <t>千円</t>
    <rPh sb="0" eb="2">
      <t>センエン</t>
    </rPh>
    <phoneticPr fontId="5"/>
  </si>
  <si>
    <t>特措法に基づく給付金等支給者数（原告ベース）</t>
    <rPh sb="16" eb="18">
      <t>ゲンコク</t>
    </rPh>
    <phoneticPr fontId="5"/>
  </si>
  <si>
    <t>特措法に基づく給付金等支給金額
※令和２、３年度は見込むことが困難であるため、令和元年度実績と同額を記載。</t>
    <rPh sb="17" eb="19">
      <t>レイワ</t>
    </rPh>
    <rPh sb="39" eb="41">
      <t>レイワ</t>
    </rPh>
    <rPh sb="41" eb="43">
      <t>ガンネン</t>
    </rPh>
    <phoneticPr fontId="5"/>
  </si>
  <si>
    <t>円</t>
    <rPh sb="0" eb="1">
      <t>エン</t>
    </rPh>
    <phoneticPr fontId="5"/>
  </si>
  <si>
    <t>　　　Ｘ/Ｙ</t>
    <phoneticPr fontId="5"/>
  </si>
  <si>
    <t>214,671千円/7,608人</t>
    <rPh sb="7" eb="9">
      <t>センエン</t>
    </rPh>
    <rPh sb="15" eb="16">
      <t>ニン</t>
    </rPh>
    <phoneticPr fontId="5"/>
  </si>
  <si>
    <t>249,789千円/10,734人</t>
    <rPh sb="7" eb="9">
      <t>センエン</t>
    </rPh>
    <rPh sb="16" eb="17">
      <t>ニン</t>
    </rPh>
    <phoneticPr fontId="5"/>
  </si>
  <si>
    <t>Ⅰ－５－１　感染症の発生・まん延の防止を図ること</t>
    <phoneticPr fontId="5"/>
  </si>
  <si>
    <t>Ⅰ－５　感染症など健康を脅かす疾病を予防・防止するとともに、感染者等に必要な医療等を確保すること</t>
    <phoneticPr fontId="5"/>
  </si>
  <si>
    <t>-</t>
    <phoneticPr fontId="5"/>
  </si>
  <si>
    <t>-</t>
    <phoneticPr fontId="5"/>
  </si>
  <si>
    <t>-</t>
    <phoneticPr fontId="5"/>
  </si>
  <si>
    <t>-</t>
    <phoneticPr fontId="5"/>
  </si>
  <si>
    <t>本事業は、特措法に基づき、特定Ｂ型肝炎ウイルス感染者等に給付金を支給するための社会保険診療報酬支払基金に造成する基金及び特定Ｂ型肝炎ウイルス感染者給付金等支給関係業務の事務の執行に必要な経費に充てるための資金を交付することにより、肝炎の発生・まん延の防止に繋がると見込んでいる。</t>
    <phoneticPr fontId="5"/>
  </si>
  <si>
    <t>-</t>
    <phoneticPr fontId="5"/>
  </si>
  <si>
    <t>-</t>
    <phoneticPr fontId="5"/>
  </si>
  <si>
    <t>-</t>
    <phoneticPr fontId="5"/>
  </si>
  <si>
    <t>-</t>
    <phoneticPr fontId="5"/>
  </si>
  <si>
    <t>単位当たりコスト＝Ｘ／Ｙ
Ｘ：「各年度特定Ｂ型肝炎ウイルス感染者給付金
　　等支給関係業務の事務の執行に必要な経費」　　　　　　　　　　
Ｙ：「各年度給付金等支給者数（原告ベース）」　　　　　　　　　　</t>
    <phoneticPr fontId="5"/>
  </si>
  <si>
    <t>本事業は、Ｂ型肝炎訴訟により、国と原告との間で和解が成立した方に対して、給付金等を支給するものであり、国民や社会のニーズを反映している。</t>
    <phoneticPr fontId="5"/>
  </si>
  <si>
    <t>本事業は、Ｂ型肝炎訴訟により、国と原告との間で和解が成立した方に対して、給付金等を支給するものであり、当事者である国が実施すべき事業である。</t>
    <phoneticPr fontId="5"/>
  </si>
  <si>
    <t>特措法に基づき、特定Ｂ型肝炎ウイルス感染者等に給付金を支給する措置を講ずることにより、感染被害の迅速かつ全体的な解決を図る必要があることから、優先度が高い事業である。</t>
    <phoneticPr fontId="5"/>
  </si>
  <si>
    <t>特定Ｂ型肝炎ウイルス感染者給付金等支給関係業務は、特措法第26条により、社会保険診療報酬支払基金が行うこととされており、支出先として妥当である。</t>
    <phoneticPr fontId="5"/>
  </si>
  <si>
    <t>無</t>
  </si>
  <si>
    <t>本事業は、Ｂ型肝炎訴訟により、国と原告との間で和解が成立した方に対して、特措法等で定められた給付金等を支給するものであり、受益者との負担関係は妥当である。</t>
    <rPh sb="36" eb="39">
      <t>トクソホウ</t>
    </rPh>
    <rPh sb="39" eb="40">
      <t>トウ</t>
    </rPh>
    <rPh sb="41" eb="42">
      <t>サダ</t>
    </rPh>
    <rPh sb="46" eb="49">
      <t>キュウフキン</t>
    </rPh>
    <phoneticPr fontId="5"/>
  </si>
  <si>
    <t>必要最低限の経費のみ計上しており、コストの水準は妥当である。</t>
  </si>
  <si>
    <t>本事業は、Ｂ型肝炎訴訟により、国と原告との間で和解が成立した方に対して、特措法等で定められた給付金等を支給するものであり、合理的な支出となっている。</t>
    <phoneticPr fontId="5"/>
  </si>
  <si>
    <t>本事業は、Ｂ型肝炎訴訟により、国と原告との間で和解が成立した方に対して、特措法等で定められた給付金等を支給するものであり、真に必要な経費である。</t>
    <phoneticPr fontId="5"/>
  </si>
  <si>
    <t>‐</t>
  </si>
  <si>
    <t>今後も、和解が迅速・適正に進んでいくよう、真摯に取り組んでいく。</t>
    <phoneticPr fontId="5"/>
  </si>
  <si>
    <t>-</t>
    <phoneticPr fontId="5"/>
  </si>
  <si>
    <t>見込みに見合った支出をしている。</t>
    <phoneticPr fontId="5"/>
  </si>
  <si>
    <t>本事業は、特措法に基づき、特定Ｂ型肝炎ウイルス感染者等に給付金を支給するための社会保険診療報酬支払基金に造成する基金に充てるための資金を交付するものであり、今後も提訴者数、証拠書類の受理状況等を勘案し必要な経費の確保に努める必要がある。</t>
    <phoneticPr fontId="5"/>
  </si>
  <si>
    <t>適切に予算を執行し、事業の目標ができており、このまま継続して事業を実施する。</t>
    <phoneticPr fontId="5"/>
  </si>
  <si>
    <t>新24-067</t>
    <phoneticPr fontId="5"/>
  </si>
  <si>
    <t>941</t>
    <phoneticPr fontId="5"/>
  </si>
  <si>
    <t>115</t>
    <phoneticPr fontId="5"/>
  </si>
  <si>
    <t>133</t>
    <phoneticPr fontId="5"/>
  </si>
  <si>
    <t>129</t>
    <phoneticPr fontId="5"/>
  </si>
  <si>
    <t>132</t>
    <phoneticPr fontId="5"/>
  </si>
  <si>
    <t>124</t>
    <phoneticPr fontId="5"/>
  </si>
  <si>
    <t>141</t>
    <phoneticPr fontId="5"/>
  </si>
  <si>
    <t>Ａ．社会保険診療報酬支払基金</t>
    <phoneticPr fontId="5"/>
  </si>
  <si>
    <t>給付金</t>
    <phoneticPr fontId="5"/>
  </si>
  <si>
    <t>職員諸給与</t>
    <phoneticPr fontId="5"/>
  </si>
  <si>
    <t>委託費</t>
    <phoneticPr fontId="5"/>
  </si>
  <si>
    <t>管理諸費</t>
    <phoneticPr fontId="5"/>
  </si>
  <si>
    <t>基金の造成等</t>
    <phoneticPr fontId="5"/>
  </si>
  <si>
    <t>職員の諸給与等</t>
    <phoneticPr fontId="5"/>
  </si>
  <si>
    <t>システム運用経費等</t>
    <phoneticPr fontId="5"/>
  </si>
  <si>
    <t>使用料及び賃料等</t>
    <phoneticPr fontId="5"/>
  </si>
  <si>
    <t>雑役務費</t>
    <phoneticPr fontId="5"/>
  </si>
  <si>
    <t>社会保険診療報酬支払基金</t>
    <phoneticPr fontId="5"/>
  </si>
  <si>
    <t>裁判により和解した方々に対し、給付金等を支給するため基金を造成し支給する。</t>
    <phoneticPr fontId="5"/>
  </si>
  <si>
    <t>-</t>
    <phoneticPr fontId="5"/>
  </si>
  <si>
    <t>（株）エヌ・ティ・ティエムイー</t>
    <phoneticPr fontId="5"/>
  </si>
  <si>
    <t>（株）共栄広告社</t>
    <phoneticPr fontId="5"/>
  </si>
  <si>
    <t>（一財）日本予防医学協会</t>
    <phoneticPr fontId="5"/>
  </si>
  <si>
    <t>（株）ジェスコ</t>
    <phoneticPr fontId="5"/>
  </si>
  <si>
    <t>給付金支給管理システム運用保守等</t>
    <phoneticPr fontId="5"/>
  </si>
  <si>
    <t>監査報酬</t>
    <phoneticPr fontId="5"/>
  </si>
  <si>
    <t>清掃業務委託費</t>
    <phoneticPr fontId="5"/>
  </si>
  <si>
    <t>事業年度決算等に関する公告委託料</t>
    <phoneticPr fontId="5"/>
  </si>
  <si>
    <t>定期健康診断費用</t>
    <phoneticPr fontId="5"/>
  </si>
  <si>
    <t>退職給付会計に係る諸数値計算委託手数料</t>
    <phoneticPr fontId="5"/>
  </si>
  <si>
    <t>給茶機年間清掃委託料</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</si>
  <si>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</si>
  <si>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</si>
  <si>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</si>
  <si>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</si>
  <si>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</si>
  <si>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</si>
  <si>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</si>
  <si>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</si>
  <si>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</si>
  <si>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（株）日立社会情報サービス</t>
    <phoneticPr fontId="5"/>
  </si>
  <si>
    <t>パーティション設置及び解体工事</t>
    <rPh sb="7" eb="9">
      <t>セッチ</t>
    </rPh>
    <rPh sb="9" eb="10">
      <t>オヨ</t>
    </rPh>
    <rPh sb="11" eb="13">
      <t>カイタイ</t>
    </rPh>
    <rPh sb="13" eb="15">
      <t>コウジ</t>
    </rPh>
    <phoneticPr fontId="5"/>
  </si>
  <si>
    <t>総務経理管理システム保守運用等</t>
    <rPh sb="14" eb="15">
      <t>トウ</t>
    </rPh>
    <phoneticPr fontId="5"/>
  </si>
  <si>
    <t>Ｂ．（株）日立社会情報サービス</t>
    <phoneticPr fontId="5"/>
  </si>
  <si>
    <t>総務経理管理システム保守運用等</t>
    <phoneticPr fontId="5"/>
  </si>
  <si>
    <t>給付金支給管理部用通信システム保守経費</t>
    <phoneticPr fontId="5"/>
  </si>
  <si>
    <t>ＴＩＳ（株）</t>
    <phoneticPr fontId="5"/>
  </si>
  <si>
    <t>有限責任監査法人トーマツ</t>
    <rPh sb="0" eb="2">
      <t>ユウゲン</t>
    </rPh>
    <rPh sb="2" eb="4">
      <t>セキニン</t>
    </rPh>
    <phoneticPr fontId="5"/>
  </si>
  <si>
    <t>水戸事務用品（株）</t>
    <rPh sb="0" eb="2">
      <t>ミト</t>
    </rPh>
    <rPh sb="2" eb="4">
      <t>ジム</t>
    </rPh>
    <rPh sb="4" eb="6">
      <t>ヨウヒン</t>
    </rPh>
    <phoneticPr fontId="5"/>
  </si>
  <si>
    <t>東京ビルサービス（株）</t>
    <phoneticPr fontId="5"/>
  </si>
  <si>
    <t>みずほ信託銀行（株）</t>
    <phoneticPr fontId="5"/>
  </si>
  <si>
    <t>226,384千円/12,341人</t>
    <phoneticPr fontId="5"/>
  </si>
  <si>
    <t>226,384千円/12,341人
※見込むことが困難であるため、前年度同額を記載</t>
    <rPh sb="19" eb="21">
      <t>ミコ</t>
    </rPh>
    <rPh sb="25" eb="27">
      <t>コンナン</t>
    </rPh>
    <rPh sb="33" eb="36">
      <t>ゼンネンド</t>
    </rPh>
    <rPh sb="36" eb="38">
      <t>ドウガク</t>
    </rPh>
    <rPh sb="39" eb="41">
      <t>キサイ</t>
    </rPh>
    <phoneticPr fontId="5"/>
  </si>
  <si>
    <t>点検対象外</t>
    <rPh sb="0" eb="5">
      <t>テンケンタイショウガイ</t>
    </rPh>
    <phoneticPr fontId="5"/>
  </si>
  <si>
    <t>現状通り</t>
    <rPh sb="0" eb="3">
      <t>ゲンジョウドオ</t>
    </rPh>
    <phoneticPr fontId="5"/>
  </si>
  <si>
    <t>特定Ｂ型肝炎ウイルス感染者給付金等を支給するために必要な事業であり、引き続き、必要な予算額を確保し、適正な執行に努めること。</t>
    <rPh sb="25" eb="27">
      <t>ヒツヨウ</t>
    </rPh>
    <rPh sb="28" eb="30">
      <t>ジギョウ</t>
    </rPh>
    <rPh sb="34" eb="35">
      <t>ヒ</t>
    </rPh>
    <rPh sb="36" eb="37">
      <t>ツヅ</t>
    </rPh>
    <rPh sb="39" eb="41">
      <t>ヒツヨウ</t>
    </rPh>
    <rPh sb="42" eb="45">
      <t>ヨサンガク</t>
    </rPh>
    <rPh sb="46" eb="48">
      <t>カクホ</t>
    </rPh>
    <rPh sb="50" eb="52">
      <t>テキセイ</t>
    </rPh>
    <rPh sb="53" eb="55">
      <t>シッコウ</t>
    </rPh>
    <rPh sb="56" eb="57">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</si>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</sst>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12700</xdr:colOff>
      <xdr:row>741</xdr:row>
      <xdr:rowOff>342900</xdr:rowOff>
    </xdr:from>
    <xdr:to>
      <xdr:col>46</xdr:col>
      <xdr:colOff>745</xdr:colOff>
      <xdr:row>773</xdr:row>
      <xdr:rowOff>42989</xdr:rowOff>
    </xdr:to>
    <xdr:grpSp>
      <xdr:nvGrpSpPr>
        <xdr:cNvPr id="15" name="グループ化 14"/>
        <xdr:cNvGrpSpPr/>
      </xdr:nvGrpSpPr>
      <xdr:grpSpPr>
        <a:xfrm>
          <a:off x="1435100" y="44437300"/>
          <a:ext cx="7912845" cy="11688889"/>
          <a:chOff x="1234715" y="40652700"/>
          <a:chExt cx="7532178" cy="11617036"/>
        </a:xfrm>
      </xdr:grpSpPr>
      <xdr:grpSp>
        <xdr:nvGrpSpPr>
          <xdr:cNvPr id="16" name="グループ化 15"/>
          <xdr:cNvGrpSpPr/>
        </xdr:nvGrpSpPr>
        <xdr:grpSpPr>
          <a:xfrm>
            <a:off x="1234715" y="40652700"/>
            <a:ext cx="7532178" cy="11617036"/>
            <a:chOff x="1253765" y="33959800"/>
            <a:chExt cx="7532178" cy="11617036"/>
          </a:xfrm>
        </xdr:grpSpPr>
        <xdr:sp macro="" textlink="">
          <xdr:nvSpPr>
            <xdr:cNvPr id="18" name="正方形/長方形 17"/>
            <xdr:cNvSpPr/>
          </xdr:nvSpPr>
          <xdr:spPr>
            <a:xfrm>
              <a:off x="4432300" y="33959800"/>
              <a:ext cx="2685251" cy="652744"/>
            </a:xfrm>
            <a:prstGeom prst="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厚生労働省　</a:t>
              </a:r>
              <a:r>
                <a:rPr kumimoji="1" lang="ja-JP" altLang="en-US" sz="1200">
                  <a:solidFill>
                    <a:schemeClr val="tx1"/>
                  </a:solidFill>
                  <a:latin typeface="+mj-ea"/>
                  <a:ea typeface="+mj-ea"/>
                </a:rPr>
                <a:t>　</a:t>
              </a:r>
              <a:r>
                <a:rPr kumimoji="1" lang="en-US" altLang="ja-JP" sz="1200">
                  <a:solidFill>
                    <a:schemeClr val="tx1"/>
                  </a:solidFill>
                  <a:latin typeface="+mj-ea"/>
                  <a:ea typeface="+mj-ea"/>
                </a:rPr>
                <a:t>74,865</a:t>
              </a:r>
              <a:r>
                <a:rPr kumimoji="1" lang="ja-JP" altLang="en-US" sz="1200">
                  <a:solidFill>
                    <a:schemeClr val="tx1"/>
                  </a:solidFill>
                  <a:latin typeface="+mj-ea"/>
                  <a:ea typeface="+mj-ea"/>
                </a:rPr>
                <a:t>百万円</a:t>
              </a:r>
            </a:p>
          </xdr:txBody>
        </xdr:sp>
        <xdr:sp macro="" textlink="">
          <xdr:nvSpPr>
            <xdr:cNvPr id="19" name="大かっこ 18"/>
            <xdr:cNvSpPr/>
          </xdr:nvSpPr>
          <xdr:spPr>
            <a:xfrm>
              <a:off x="3860800" y="34679250"/>
              <a:ext cx="3733478" cy="13379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特定Ｂ型肝炎ウイルス感染者等に給付金</a:t>
              </a:r>
              <a:r>
                <a:rPr lang="ja-JP" altLang="en-US" sz="1100" b="0" i="0" baseline="0">
                  <a:solidFill>
                    <a:schemeClr val="tx1"/>
                  </a:solidFill>
                  <a:effectLst/>
                  <a:latin typeface="+mn-lt"/>
                  <a:ea typeface="+mn-ea"/>
                  <a:cs typeface="+mn-cs"/>
                </a:rPr>
                <a:t>等</a:t>
              </a:r>
              <a:r>
                <a:rPr lang="ja-JP" altLang="ja-JP" sz="1100" b="0" i="0" baseline="0">
                  <a:solidFill>
                    <a:schemeClr val="tx1"/>
                  </a:solidFill>
                  <a:effectLst/>
                  <a:latin typeface="+mn-lt"/>
                  <a:ea typeface="+mn-ea"/>
                  <a:cs typeface="+mn-cs"/>
                </a:rPr>
                <a:t>を支給するため、社会保険診療報酬支払基金に対し基金を造成するために必要な経費</a:t>
              </a:r>
              <a:r>
                <a:rPr lang="ja-JP" altLang="en-US" sz="1100" b="0" i="0" baseline="0">
                  <a:solidFill>
                    <a:schemeClr val="tx1"/>
                  </a:solidFill>
                  <a:effectLst/>
                  <a:latin typeface="+mn-lt"/>
                  <a:ea typeface="+mn-ea"/>
                  <a:cs typeface="+mn-cs"/>
                </a:rPr>
                <a:t>及び特定Ｂ型肝炎ウイルス感染者給付金等支給関係業務の事務の執行に必要な経費</a:t>
              </a:r>
              <a:r>
                <a:rPr lang="ja-JP" altLang="ja-JP" sz="1100" b="0" i="0" baseline="0">
                  <a:solidFill>
                    <a:schemeClr val="tx1"/>
                  </a:solidFill>
                  <a:effectLst/>
                  <a:latin typeface="+mn-lt"/>
                  <a:ea typeface="+mn-ea"/>
                  <a:cs typeface="+mn-cs"/>
                </a:rPr>
                <a:t>を交付</a:t>
              </a:r>
              <a:endParaRPr lang="en-US" altLang="ja-JP" sz="1100" b="0" i="0" baseline="0">
                <a:solidFill>
                  <a:schemeClr val="tx1"/>
                </a:solidFill>
                <a:effectLst/>
                <a:latin typeface="+mn-lt"/>
                <a:ea typeface="+mn-ea"/>
                <a:cs typeface="+mn-cs"/>
              </a:endParaRPr>
            </a:p>
          </xdr:txBody>
        </xdr:sp>
        <xdr:cxnSp macro="">
          <xdr:nvCxnSpPr>
            <xdr:cNvPr id="20" name="直線矢印コネクタ 19"/>
            <xdr:cNvCxnSpPr/>
          </xdr:nvCxnSpPr>
          <xdr:spPr>
            <a:xfrm flipH="1">
              <a:off x="5689601" y="36080285"/>
              <a:ext cx="12929" cy="25463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1" name="正方形/長方形 44"/>
            <xdr:cNvSpPr>
              <a:spLocks noChangeArrowheads="1"/>
            </xdr:cNvSpPr>
          </xdr:nvSpPr>
          <xdr:spPr bwMode="auto">
            <a:xfrm>
              <a:off x="3939355" y="36372800"/>
              <a:ext cx="3675125" cy="634252"/>
            </a:xfrm>
            <a:prstGeom prst="rect">
              <a:avLst/>
            </a:prstGeom>
            <a:noFill/>
            <a:ln w="6350" algn="ctr">
              <a:solidFill>
                <a:srgbClr val="000000"/>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27432" tIns="27432" rIns="0" bIns="27432" anchor="ctr" upright="1"/>
            <a:lstStyle/>
            <a:p>
              <a:pPr algn="ctr" rtl="0">
                <a:lnSpc>
                  <a:spcPts val="1400"/>
                </a:lnSpc>
                <a:defRPr sz="1000"/>
              </a:pPr>
              <a:r>
                <a:rPr lang="ja-JP" altLang="en-US" sz="1200" b="0" i="0" u="none" strike="noStrike" baseline="0">
                  <a:solidFill>
                    <a:srgbClr val="000000"/>
                  </a:solidFill>
                  <a:latin typeface="Calibri"/>
                </a:rPr>
                <a:t>A</a:t>
              </a:r>
              <a:r>
                <a:rPr lang="ja-JP" altLang="en-US" sz="1200" b="0" i="0" u="none" strike="noStrike" baseline="0">
                  <a:solidFill>
                    <a:srgbClr val="000000"/>
                  </a:solidFill>
                  <a:latin typeface="ＭＳ Ｐゴシック"/>
                  <a:ea typeface="ＭＳ Ｐゴシック"/>
                </a:rPr>
                <a:t>　社会保険診療報酬支払基金　</a:t>
              </a:r>
              <a:endParaRPr lang="ja-JP" altLang="en-US" sz="1200" b="0" i="0" u="none" strike="noStrike" baseline="0">
                <a:solidFill>
                  <a:srgbClr val="000000"/>
                </a:solidFill>
                <a:latin typeface="Calibri"/>
                <a:ea typeface="ＭＳ Ｐゴシック"/>
              </a:endParaRPr>
            </a:p>
            <a:p>
              <a:pPr algn="ctr" rtl="0">
                <a:lnSpc>
                  <a:spcPts val="1400"/>
                </a:lnSpc>
                <a:defRPr sz="1000"/>
              </a:pPr>
              <a:r>
                <a:rPr lang="ja-JP" altLang="en-US" sz="1200" b="0" i="0" u="none" strike="noStrike" baseline="0">
                  <a:solidFill>
                    <a:srgbClr val="000000"/>
                  </a:solidFill>
                  <a:latin typeface="+mj-ea"/>
                  <a:ea typeface="+mj-ea"/>
                </a:rPr>
                <a:t>                                             </a:t>
              </a:r>
              <a:r>
                <a:rPr lang="en-US" altLang="ja-JP" sz="1200" b="0" i="0" u="none" strike="noStrike" baseline="0">
                  <a:solidFill>
                    <a:srgbClr val="000000"/>
                  </a:solidFill>
                  <a:latin typeface="+mj-ea"/>
                  <a:ea typeface="+mj-ea"/>
                </a:rPr>
                <a:t>74,865</a:t>
              </a:r>
              <a:r>
                <a:rPr lang="ja-JP" altLang="en-US" sz="1200" b="0" i="0" u="none" strike="noStrike" baseline="0">
                  <a:solidFill>
                    <a:srgbClr val="000000"/>
                  </a:solidFill>
                  <a:latin typeface="+mj-ea"/>
                  <a:ea typeface="+mj-ea"/>
                </a:rPr>
                <a:t>百万円</a:t>
              </a:r>
            </a:p>
          </xdr:txBody>
        </xdr:sp>
        <xdr:sp macro="" textlink="">
          <xdr:nvSpPr>
            <xdr:cNvPr id="22" name="大かっこ 21"/>
            <xdr:cNvSpPr/>
          </xdr:nvSpPr>
          <xdr:spPr>
            <a:xfrm>
              <a:off x="3898900" y="37134800"/>
              <a:ext cx="3735879" cy="8766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a:t>裁判により和解した方々に対し給付金等を支給するため基金を造成し支給する。</a:t>
              </a:r>
              <a:endParaRPr lang="en-US" altLang="ja-JP"/>
            </a:p>
          </xdr:txBody>
        </xdr:sp>
        <xdr:cxnSp macro="">
          <xdr:nvCxnSpPr>
            <xdr:cNvPr id="23" name="直線矢印コネクタ 22"/>
            <xdr:cNvCxnSpPr/>
          </xdr:nvCxnSpPr>
          <xdr:spPr>
            <a:xfrm>
              <a:off x="5690441" y="38125037"/>
              <a:ext cx="10124" cy="70624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正方形/長方形 23"/>
            <xdr:cNvSpPr/>
          </xdr:nvSpPr>
          <xdr:spPr>
            <a:xfrm>
              <a:off x="2887958" y="38898862"/>
              <a:ext cx="5897985" cy="50419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chorCtr="1"/>
            <a:lstStyle/>
            <a:p>
              <a:pPr algn="ctr" rtl="0">
                <a:defRPr sz="1000"/>
              </a:pPr>
              <a:endParaRPr lang="ja-JP" altLang="en-US" sz="1100" b="0" i="0" u="none" strike="noStrike" baseline="0">
                <a:solidFill>
                  <a:srgbClr val="000000"/>
                </a:solidFill>
                <a:latin typeface="Calibri"/>
              </a:endParaRPr>
            </a:p>
          </xdr:txBody>
        </xdr:sp>
        <xdr:cxnSp macro="">
          <xdr:nvCxnSpPr>
            <xdr:cNvPr id="25" name="カギ線コネクタ 134"/>
            <xdr:cNvCxnSpPr>
              <a:cxnSpLocks noChangeShapeType="1"/>
              <a:stCxn id="21" idx="1"/>
            </xdr:cNvCxnSpPr>
          </xdr:nvCxnSpPr>
          <xdr:spPr bwMode="auto">
            <a:xfrm rot="10800000" flipV="1">
              <a:off x="2371574" y="36689925"/>
              <a:ext cx="1567782" cy="7722703"/>
            </a:xfrm>
            <a:prstGeom prst="bentConnector2">
              <a:avLst/>
            </a:prstGeom>
            <a:noFill/>
            <a:ln w="19050" algn="ctr">
              <a:solidFill>
                <a:srgbClr val="000000"/>
              </a:solidFill>
              <a:miter lim="800000"/>
              <a:headEnd/>
              <a:tailEnd type="arrow" w="med" len="med"/>
            </a:ln>
            <a:extLst>
              <a:ext uri="{909E8E84-426E-40DD-AFC4-6F175D3DCCD1}">
                <a14:hiddenFill xmlns:a14="http://schemas.microsoft.com/office/drawing/2010/main">
                  <a:noFill/>
                </a14:hiddenFill>
              </a:ext>
            </a:extLst>
          </xdr:spPr>
        </xdr:cxnSp>
        <xdr:sp macro="" textlink="">
          <xdr:nvSpPr>
            <xdr:cNvPr id="26" name="大かっこ 52"/>
            <xdr:cNvSpPr>
              <a:spLocks noChangeArrowheads="1"/>
            </xdr:cNvSpPr>
          </xdr:nvSpPr>
          <xdr:spPr bwMode="auto">
            <a:xfrm>
              <a:off x="1253765" y="44992636"/>
              <a:ext cx="3452436" cy="58420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18288" tIns="0" rIns="0" bIns="0" anchor="ctr" upright="1"/>
            <a:lstStyle/>
            <a:p>
              <a:pPr marL="0" marR="0" indent="0" defTabSz="914400" rtl="0" eaLnBrk="1" fontAlgn="auto" latinLnBrk="0" hangingPunct="1">
                <a:lnSpc>
                  <a:spcPts val="1300"/>
                </a:lnSpc>
                <a:spcBef>
                  <a:spcPts val="0"/>
                </a:spcBef>
                <a:spcAft>
                  <a:spcPts val="0"/>
                </a:spcAft>
                <a:buClrTx/>
                <a:buSzTx/>
                <a:buFontTx/>
                <a:buNone/>
                <a:tabLst/>
                <a:defRPr/>
              </a:pPr>
              <a:r>
                <a:rPr lang="ja-JP" altLang="ja-JP" sz="1100" b="0" i="0" baseline="0">
                  <a:effectLst/>
                  <a:latin typeface="+mn-lt"/>
                  <a:ea typeface="+mn-ea"/>
                  <a:cs typeface="+mn-cs"/>
                </a:rPr>
                <a:t>裁判により和解した方々に対し給付金を支給するための体制整備等を行う</a:t>
              </a:r>
              <a:endParaRPr lang="ja-JP" altLang="ja-JP">
                <a:effectLst/>
              </a:endParaRPr>
            </a:p>
          </xdr:txBody>
        </xdr:sp>
        <xdr:sp macro="" textlink="">
          <xdr:nvSpPr>
            <xdr:cNvPr id="27" name="正方形/長方形 50"/>
            <xdr:cNvSpPr>
              <a:spLocks noChangeArrowheads="1"/>
            </xdr:cNvSpPr>
          </xdr:nvSpPr>
          <xdr:spPr bwMode="auto">
            <a:xfrm>
              <a:off x="1350778" y="44480432"/>
              <a:ext cx="3270250" cy="400050"/>
            </a:xfrm>
            <a:prstGeom prst="rect">
              <a:avLst/>
            </a:prstGeom>
            <a:noFill/>
            <a:ln w="6350" algn="ctr">
              <a:solidFill>
                <a:srgbClr val="000000"/>
              </a:solidFill>
              <a:miter lim="800000"/>
              <a:headEnd/>
              <a:tailEnd/>
            </a:ln>
          </xdr:spPr>
          <xdr:txBody>
            <a:bodyPr vertOverflow="clip" wrap="square" lIns="27432" tIns="18288" rIns="0" bIns="0" anchor="ctr" upright="1"/>
            <a:lstStyle/>
            <a:p>
              <a:pPr rtl="0"/>
              <a:r>
                <a:rPr lang="ja-JP" altLang="ja-JP" sz="1100" b="0" i="0" baseline="0">
                  <a:solidFill>
                    <a:srgbClr val="FF0000"/>
                  </a:solidFill>
                  <a:effectLst/>
                  <a:latin typeface="+mn-lt"/>
                  <a:ea typeface="+mn-ea"/>
                  <a:cs typeface="+mn-cs"/>
                </a:rPr>
                <a:t>Ｂ　</a:t>
              </a:r>
              <a:r>
                <a:rPr lang="ja-JP" altLang="ja-JP" sz="1100" b="0" i="0" baseline="0">
                  <a:solidFill>
                    <a:schemeClr val="tx1"/>
                  </a:solidFill>
                  <a:effectLst/>
                  <a:latin typeface="+mn-lt"/>
                  <a:ea typeface="+mn-ea"/>
                  <a:cs typeface="+mn-cs"/>
                </a:rPr>
                <a:t>　民間会社等　　</a:t>
              </a:r>
              <a:r>
                <a:rPr lang="en-US" altLang="ja-JP" sz="1100" b="0" i="0" baseline="0">
                  <a:solidFill>
                    <a:schemeClr val="tx1"/>
                  </a:solidFill>
                  <a:effectLst/>
                  <a:latin typeface="+mn-lt"/>
                  <a:ea typeface="+mn-ea"/>
                  <a:cs typeface="+mn-cs"/>
                </a:rPr>
                <a:t>11</a:t>
              </a:r>
              <a:r>
                <a:rPr lang="ja-JP" altLang="en-US" sz="1100" b="0" i="0" baseline="0">
                  <a:solidFill>
                    <a:schemeClr val="tx1"/>
                  </a:solidFill>
                  <a:effectLst/>
                  <a:latin typeface="+mn-lt"/>
                  <a:ea typeface="+mn-ea"/>
                  <a:cs typeface="+mn-cs"/>
                </a:rPr>
                <a:t>者</a:t>
              </a:r>
              <a:r>
                <a:rPr lang="ja-JP" altLang="ja-JP" sz="1100" b="0" i="0" baseline="0">
                  <a:solidFill>
                    <a:schemeClr val="tx1"/>
                  </a:solidFill>
                  <a:effectLst/>
                  <a:latin typeface="+mn-lt"/>
                  <a:ea typeface="+mn-ea"/>
                  <a:cs typeface="+mn-cs"/>
                </a:rPr>
                <a:t>　　　</a:t>
              </a:r>
              <a:r>
                <a:rPr lang="en-US" altLang="ja-JP" sz="1100" b="0" i="0" baseline="0">
                  <a:solidFill>
                    <a:schemeClr val="tx1"/>
                  </a:solidFill>
                  <a:effectLst/>
                  <a:latin typeface="+mn-lt"/>
                  <a:ea typeface="+mn-ea"/>
                  <a:cs typeface="+mn-cs"/>
                </a:rPr>
                <a:t>37</a:t>
              </a:r>
              <a:r>
                <a:rPr lang="ja-JP" altLang="ja-JP" sz="1100" b="0" i="0" baseline="0">
                  <a:solidFill>
                    <a:schemeClr val="tx1"/>
                  </a:solidFill>
                  <a:effectLst/>
                  <a:latin typeface="+mn-lt"/>
                  <a:ea typeface="+mn-ea"/>
                  <a:cs typeface="+mn-cs"/>
                </a:rPr>
                <a:t>百万円</a:t>
              </a:r>
              <a:endParaRPr lang="ja-JP" altLang="ja-JP">
                <a:solidFill>
                  <a:schemeClr val="tx1"/>
                </a:solidFill>
                <a:effectLst/>
              </a:endParaRPr>
            </a:p>
          </xdr:txBody>
        </xdr:sp>
      </xdr:grpSp>
      <xdr:sp macro="" textlink="">
        <xdr:nvSpPr>
          <xdr:cNvPr id="17" name="Text Box 1"/>
          <xdr:cNvSpPr txBox="1">
            <a:spLocks noChangeArrowheads="1"/>
          </xdr:cNvSpPr>
        </xdr:nvSpPr>
        <xdr:spPr bwMode="auto">
          <a:xfrm>
            <a:off x="3077092" y="45762469"/>
            <a:ext cx="5594369" cy="4760580"/>
          </a:xfrm>
          <a:prstGeom prst="rect">
            <a:avLst/>
          </a:prstGeom>
          <a:solidFill>
            <a:schemeClr val="bg1"/>
          </a:solidFill>
          <a:ln>
            <a:noFill/>
          </a:ln>
          <a:extLst/>
        </xdr:spPr>
        <xdr:txBody>
          <a:bodyPr vertOverflow="clip" wrap="square" lIns="27432" tIns="18288" rIns="0" bIns="0" anchor="t" upright="1"/>
          <a:lstStyle/>
          <a:p>
            <a:pPr algn="l" rtl="0">
              <a:lnSpc>
                <a:spcPts val="1300"/>
              </a:lnSpc>
              <a:defRPr sz="1000"/>
            </a:pPr>
            <a:r>
              <a:rPr lang="ja-JP" altLang="en-US">
                <a:solidFill>
                  <a:sysClr val="windowText" lastClr="000000"/>
                </a:solidFill>
              </a:rPr>
              <a:t>○収入収支　　　　　　　　　　　　　収入＊　　　　　　　　支出　　　　　　　　　   基金残高</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baseline="0">
                <a:solidFill>
                  <a:sysClr val="windowText" lastClr="000000"/>
                </a:solidFill>
              </a:rPr>
              <a:t>   </a:t>
            </a:r>
            <a:r>
              <a:rPr lang="ja-JP" altLang="en-US" baseline="0">
                <a:solidFill>
                  <a:sysClr val="windowText" lastClr="000000"/>
                </a:solidFill>
              </a:rPr>
              <a:t>令和元年度　　　　　　　 </a:t>
            </a:r>
            <a:r>
              <a:rPr lang="ja-JP" altLang="en-US">
                <a:solidFill>
                  <a:sysClr val="windowText" lastClr="000000"/>
                </a:solidFill>
              </a:rPr>
              <a:t>　</a:t>
            </a:r>
            <a:r>
              <a:rPr lang="en-US" altLang="ja-JP">
                <a:solidFill>
                  <a:schemeClr val="tx1"/>
                </a:solidFill>
              </a:rPr>
              <a:t>164,141</a:t>
            </a:r>
            <a:r>
              <a:rPr lang="ja-JP" altLang="en-US" baseline="0">
                <a:solidFill>
                  <a:schemeClr val="tx1"/>
                </a:solidFill>
              </a:rPr>
              <a:t>百万円　 　   </a:t>
            </a:r>
            <a:r>
              <a:rPr lang="en-US" altLang="ja-JP" baseline="0">
                <a:solidFill>
                  <a:schemeClr val="tx1"/>
                </a:solidFill>
              </a:rPr>
              <a:t>130,042</a:t>
            </a:r>
            <a:r>
              <a:rPr lang="ja-JP" altLang="en-US" baseline="0">
                <a:solidFill>
                  <a:schemeClr val="tx1"/>
                </a:solidFill>
              </a:rPr>
              <a:t>百万円　　　　　</a:t>
            </a:r>
            <a:r>
              <a:rPr lang="en-US" altLang="ja-JP" baseline="0">
                <a:solidFill>
                  <a:schemeClr val="tx1"/>
                </a:solidFill>
              </a:rPr>
              <a:t>34,099</a:t>
            </a:r>
            <a:r>
              <a:rPr lang="ja-JP" altLang="en-US" baseline="0">
                <a:solidFill>
                  <a:schemeClr val="tx1"/>
                </a:solidFill>
              </a:rPr>
              <a:t>百万円</a:t>
            </a:r>
          </a:p>
          <a:p>
            <a:pPr algn="l" rtl="0">
              <a:lnSpc>
                <a:spcPts val="1300"/>
              </a:lnSpc>
              <a:defRPr sz="1000"/>
            </a:pPr>
            <a:r>
              <a:rPr lang="ja-JP" altLang="en-US">
                <a:solidFill>
                  <a:schemeClr val="tx1"/>
                </a:solidFill>
              </a:rPr>
              <a:t>　　＊平成</a:t>
            </a:r>
            <a:r>
              <a:rPr lang="en-US" altLang="ja-JP">
                <a:solidFill>
                  <a:schemeClr val="tx1"/>
                </a:solidFill>
              </a:rPr>
              <a:t>30</a:t>
            </a:r>
            <a:r>
              <a:rPr lang="ja-JP" altLang="en-US">
                <a:solidFill>
                  <a:schemeClr val="tx1"/>
                </a:solidFill>
              </a:rPr>
              <a:t>年度の基金残額</a:t>
            </a:r>
            <a:r>
              <a:rPr lang="ja-JP" altLang="ja-JP" sz="1000">
                <a:solidFill>
                  <a:schemeClr val="tx1"/>
                </a:solidFill>
                <a:effectLst/>
                <a:latin typeface="+mn-lt"/>
                <a:ea typeface="+mn-ea"/>
                <a:cs typeface="+mn-cs"/>
              </a:rPr>
              <a:t>及び利息</a:t>
            </a:r>
            <a:r>
              <a:rPr lang="ja-JP" altLang="en-US" sz="1000">
                <a:solidFill>
                  <a:schemeClr val="tx1"/>
                </a:solidFill>
                <a:effectLst/>
                <a:latin typeface="+mn-lt"/>
                <a:ea typeface="+mn-ea"/>
                <a:cs typeface="+mn-cs"/>
              </a:rPr>
              <a:t>（</a:t>
            </a:r>
            <a:r>
              <a:rPr lang="en-US" altLang="ja-JP" sz="1000">
                <a:solidFill>
                  <a:schemeClr val="tx1"/>
                </a:solidFill>
                <a:effectLst/>
                <a:latin typeface="+mn-lt"/>
                <a:ea typeface="+mn-ea"/>
                <a:cs typeface="+mn-cs"/>
              </a:rPr>
              <a:t>89,501</a:t>
            </a:r>
            <a:r>
              <a:rPr lang="ja-JP" altLang="en-US" sz="1000">
                <a:solidFill>
                  <a:sysClr val="windowText" lastClr="000000"/>
                </a:solidFill>
                <a:effectLst/>
                <a:latin typeface="+mn-lt"/>
                <a:ea typeface="+mn-ea"/>
                <a:cs typeface="+mn-cs"/>
              </a:rPr>
              <a:t>百万円</a:t>
            </a:r>
            <a:r>
              <a:rPr lang="ja-JP" altLang="en-US">
                <a:solidFill>
                  <a:sysClr val="windowText" lastClr="000000"/>
                </a:solidFill>
              </a:rPr>
              <a:t>）を含む</a:t>
            </a:r>
            <a:endParaRPr lang="en-US" altLang="ja-JP">
              <a:solidFill>
                <a:sysClr val="windowText" lastClr="000000"/>
              </a:solidFill>
            </a:endParaRP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○債務保証額　令和元年度</a:t>
            </a:r>
            <a:r>
              <a:rPr lang="en-US" altLang="ja-JP">
                <a:solidFill>
                  <a:sysClr val="windowText" lastClr="000000"/>
                </a:solidFill>
              </a:rPr>
              <a:t>1,286</a:t>
            </a:r>
            <a:r>
              <a:rPr lang="ja-JP" altLang="en-US">
                <a:solidFill>
                  <a:sysClr val="windowText" lastClr="000000"/>
                </a:solidFill>
              </a:rPr>
              <a:t>億円　</a:t>
            </a:r>
            <a:endParaRPr lang="en-US" altLang="ja-JP">
              <a:solidFill>
                <a:sysClr val="windowText" lastClr="000000"/>
              </a:solidFill>
            </a:endParaRP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○活動指標及び活動実績</a:t>
            </a:r>
            <a:endParaRPr lang="en-US" altLang="ja-JP">
              <a:solidFill>
                <a:sysClr val="windowText" lastClr="000000"/>
              </a:solidFill>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lang="ja-JP" altLang="en-US">
                <a:solidFill>
                  <a:sysClr val="windowText" lastClr="000000"/>
                </a:solidFill>
              </a:rPr>
              <a:t>　　　　　　　　　　　　　　　　　　　　　　　平成</a:t>
            </a:r>
            <a:r>
              <a:rPr lang="en-US" altLang="ja-JP">
                <a:solidFill>
                  <a:sysClr val="windowText" lastClr="000000"/>
                </a:solidFill>
              </a:rPr>
              <a:t>29</a:t>
            </a:r>
            <a:r>
              <a:rPr lang="ja-JP" altLang="en-US">
                <a:solidFill>
                  <a:sysClr val="windowText" lastClr="000000"/>
                </a:solidFill>
              </a:rPr>
              <a:t>年度末時点  　平成</a:t>
            </a:r>
            <a:r>
              <a:rPr lang="en-US" altLang="ja-JP">
                <a:solidFill>
                  <a:sysClr val="windowText" lastClr="000000"/>
                </a:solidFill>
              </a:rPr>
              <a:t>30</a:t>
            </a:r>
            <a:r>
              <a:rPr lang="ja-JP" altLang="en-US">
                <a:solidFill>
                  <a:sysClr val="windowText" lastClr="000000"/>
                </a:solidFill>
              </a:rPr>
              <a:t>年度末時点  　令和元年度末時点</a:t>
            </a:r>
            <a:endParaRPr lang="en-US" altLang="ja-JP">
              <a:solidFill>
                <a:sysClr val="windowText" lastClr="000000"/>
              </a:solidFill>
            </a:endParaRPr>
          </a:p>
          <a:p>
            <a:pPr marL="0" marR="0" lvl="0" indent="0" algn="l" defTabSz="914400" rtl="0" eaLnBrk="1" fontAlgn="auto" latinLnBrk="0" hangingPunct="1">
              <a:lnSpc>
                <a:spcPts val="1200"/>
              </a:lnSpc>
              <a:spcBef>
                <a:spcPts val="0"/>
              </a:spcBef>
              <a:spcAft>
                <a:spcPts val="0"/>
              </a:spcAft>
              <a:buClrTx/>
              <a:buSzTx/>
              <a:buFontTx/>
              <a:buNone/>
              <a:tabLst/>
              <a:defRPr sz="1000"/>
            </a:pPr>
            <a:r>
              <a:rPr lang="ja-JP" altLang="en-US">
                <a:solidFill>
                  <a:sysClr val="windowText" lastClr="000000"/>
                </a:solidFill>
              </a:rPr>
              <a:t>　Ｂ型肝炎訴訟の和解者数（累計）　　　　</a:t>
            </a:r>
            <a:r>
              <a:rPr lang="en-US" altLang="ja-JP">
                <a:solidFill>
                  <a:sysClr val="windowText" lastClr="000000"/>
                </a:solidFill>
              </a:rPr>
              <a:t>35,650</a:t>
            </a:r>
            <a:r>
              <a:rPr lang="ja-JP" altLang="en-US">
                <a:solidFill>
                  <a:sysClr val="windowText" lastClr="000000"/>
                </a:solidFill>
              </a:rPr>
              <a:t>人　　　　　　　　</a:t>
            </a:r>
            <a:r>
              <a:rPr lang="en-US" altLang="ja-JP">
                <a:solidFill>
                  <a:sysClr val="windowText" lastClr="000000"/>
                </a:solidFill>
              </a:rPr>
              <a:t>47,316</a:t>
            </a:r>
            <a:r>
              <a:rPr lang="ja-JP" altLang="en-US">
                <a:solidFill>
                  <a:sysClr val="windowText" lastClr="000000"/>
                </a:solidFill>
              </a:rPr>
              <a:t>人　　　</a:t>
            </a:r>
            <a:r>
              <a:rPr lang="ja-JP" altLang="en-US" baseline="0">
                <a:solidFill>
                  <a:sysClr val="windowText" lastClr="000000"/>
                </a:solidFill>
              </a:rPr>
              <a:t>              </a:t>
            </a:r>
            <a:r>
              <a:rPr lang="en-US" altLang="ja-JP">
                <a:solidFill>
                  <a:sysClr val="windowText" lastClr="000000"/>
                </a:solidFill>
              </a:rPr>
              <a:t>60,089</a:t>
            </a:r>
            <a:r>
              <a:rPr lang="ja-JP" altLang="en-US">
                <a:solidFill>
                  <a:sysClr val="windowText" lastClr="000000"/>
                </a:solidFill>
              </a:rPr>
              <a:t>人</a:t>
            </a:r>
          </a:p>
          <a:p>
            <a:pPr algn="l" rtl="0">
              <a:lnSpc>
                <a:spcPts val="1200"/>
              </a:lnSpc>
              <a:defRPr sz="1000"/>
            </a:pPr>
            <a:endParaRPr lang="en-US" altLang="ja-JP">
              <a:solidFill>
                <a:sysClr val="windowText" lastClr="000000"/>
              </a:solidFill>
            </a:endParaRPr>
          </a:p>
          <a:p>
            <a:pPr algn="l" rtl="0">
              <a:lnSpc>
                <a:spcPts val="1300"/>
              </a:lnSpc>
              <a:defRPr sz="1000"/>
            </a:pPr>
            <a:r>
              <a:rPr lang="ja-JP" altLang="en-US">
                <a:solidFill>
                  <a:sysClr val="windowText" lastClr="000000"/>
                </a:solidFill>
              </a:rPr>
              <a:t>○保有割合と算出方法</a:t>
            </a:r>
            <a:endParaRPr lang="en-US" altLang="ja-JP">
              <a:solidFill>
                <a:sysClr val="windowText" lastClr="000000"/>
              </a:solidFill>
            </a:endParaRPr>
          </a:p>
          <a:p>
            <a:pPr algn="l" rtl="0">
              <a:lnSpc>
                <a:spcPts val="1300"/>
              </a:lnSpc>
              <a:defRPr sz="1000"/>
            </a:pPr>
            <a:r>
              <a:rPr lang="ja-JP" altLang="en-US">
                <a:solidFill>
                  <a:sysClr val="windowText" lastClr="000000"/>
                </a:solidFill>
              </a:rPr>
              <a:t>　（保有割合）</a:t>
            </a:r>
            <a:r>
              <a:rPr lang="en-US" altLang="ja-JP">
                <a:solidFill>
                  <a:sysClr val="windowText" lastClr="000000"/>
                </a:solidFill>
              </a:rPr>
              <a:t>0.23</a:t>
            </a:r>
          </a:p>
          <a:p>
            <a:pPr algn="l" rtl="0">
              <a:lnSpc>
                <a:spcPts val="1200"/>
              </a:lnSpc>
              <a:defRPr sz="1000"/>
            </a:pPr>
            <a:r>
              <a:rPr lang="ja-JP" altLang="en-US">
                <a:solidFill>
                  <a:sysClr val="windowText" lastClr="000000"/>
                </a:solidFill>
              </a:rPr>
              <a:t>　（算出方法）</a:t>
            </a:r>
            <a:r>
              <a:rPr lang="en-US" altLang="ja-JP" u="sng">
                <a:solidFill>
                  <a:sysClr val="windowText" lastClr="000000"/>
                </a:solidFill>
              </a:rPr>
              <a:t>34,099</a:t>
            </a:r>
            <a:r>
              <a:rPr lang="ja-JP" altLang="en-US" u="sng">
                <a:solidFill>
                  <a:sysClr val="windowText" lastClr="000000"/>
                </a:solidFill>
              </a:rPr>
              <a:t>百万円（</a:t>
            </a:r>
            <a:r>
              <a:rPr lang="en-US" altLang="ja-JP" u="sng">
                <a:solidFill>
                  <a:sysClr val="windowText" lastClr="000000"/>
                </a:solidFill>
              </a:rPr>
              <a:t>※</a:t>
            </a:r>
            <a:r>
              <a:rPr lang="ja-JP" altLang="en-US" u="sng">
                <a:solidFill>
                  <a:sysClr val="windowText" lastClr="000000"/>
                </a:solidFill>
              </a:rPr>
              <a:t>１）</a:t>
            </a: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　</a:t>
            </a:r>
            <a:r>
              <a:rPr lang="en-US" altLang="ja-JP" u="sng">
                <a:solidFill>
                  <a:sysClr val="windowText" lastClr="000000"/>
                </a:solidFill>
              </a:rPr>
              <a:t>146,916</a:t>
            </a:r>
            <a:r>
              <a:rPr lang="ja-JP" altLang="en-US" u="sng">
                <a:solidFill>
                  <a:sysClr val="windowText" lastClr="000000"/>
                </a:solidFill>
              </a:rPr>
              <a:t>百万円（</a:t>
            </a:r>
            <a:r>
              <a:rPr lang="en-US" altLang="ja-JP" u="sng">
                <a:solidFill>
                  <a:sysClr val="windowText" lastClr="000000"/>
                </a:solidFill>
              </a:rPr>
              <a:t>※</a:t>
            </a:r>
            <a:r>
              <a:rPr lang="ja-JP" altLang="en-US" u="sng">
                <a:solidFill>
                  <a:sysClr val="windowText" lastClr="000000"/>
                </a:solidFill>
              </a:rPr>
              <a:t>２）</a:t>
            </a:r>
            <a:r>
              <a:rPr lang="ja-JP" altLang="en-US">
                <a:solidFill>
                  <a:sysClr val="windowText" lastClr="000000"/>
                </a:solidFill>
              </a:rPr>
              <a:t>　＝　</a:t>
            </a:r>
            <a:r>
              <a:rPr lang="en-US" altLang="ja-JP">
                <a:solidFill>
                  <a:sysClr val="windowText" lastClr="000000"/>
                </a:solidFill>
              </a:rPr>
              <a:t>0.23</a:t>
            </a:r>
          </a:p>
          <a:p>
            <a:pPr algn="l" rtl="0">
              <a:lnSpc>
                <a:spcPts val="1300"/>
              </a:lnSpc>
              <a:defRPr sz="1000"/>
            </a:pPr>
            <a:r>
              <a:rPr lang="ja-JP" altLang="en-US">
                <a:solidFill>
                  <a:sysClr val="windowText" lastClr="000000"/>
                </a:solidFill>
              </a:rPr>
              <a:t>　　　　　　　　　　　　　　　　　</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１・・・令和元年度末時点での基金保有額</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２・・・基金事業として必要な額</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1,100,000</a:t>
            </a:r>
            <a:r>
              <a:rPr lang="ja-JP" altLang="en-US">
                <a:solidFill>
                  <a:sysClr val="windowText" lastClr="000000"/>
                </a:solidFill>
              </a:rPr>
              <a:t>百万円（</a:t>
            </a:r>
            <a:r>
              <a:rPr lang="en-US" altLang="ja-JP">
                <a:solidFill>
                  <a:sysClr val="windowText" lastClr="000000"/>
                </a:solidFill>
              </a:rPr>
              <a:t>※</a:t>
            </a:r>
            <a:r>
              <a:rPr lang="ja-JP" altLang="en-US">
                <a:solidFill>
                  <a:sysClr val="windowText" lastClr="000000"/>
                </a:solidFill>
              </a:rPr>
              <a:t>３）－</a:t>
            </a:r>
            <a:r>
              <a:rPr lang="en-US" altLang="ja-JP">
                <a:solidFill>
                  <a:sysClr val="windowText" lastClr="000000"/>
                </a:solidFill>
              </a:rPr>
              <a:t>300,000</a:t>
            </a:r>
            <a:r>
              <a:rPr lang="ja-JP" altLang="en-US">
                <a:solidFill>
                  <a:sysClr val="windowText" lastClr="000000"/>
                </a:solidFill>
              </a:rPr>
              <a:t>百万円</a:t>
            </a:r>
            <a:r>
              <a:rPr lang="ja-JP" altLang="ja-JP" sz="1000">
                <a:effectLst/>
                <a:latin typeface="+mn-lt"/>
                <a:ea typeface="+mn-ea"/>
                <a:cs typeface="+mn-cs"/>
              </a:rPr>
              <a:t>（</a:t>
            </a:r>
            <a:r>
              <a:rPr lang="en-US" altLang="ja-JP" sz="1000">
                <a:effectLst/>
                <a:latin typeface="+mn-lt"/>
                <a:ea typeface="+mn-ea"/>
                <a:cs typeface="+mn-cs"/>
              </a:rPr>
              <a:t>※</a:t>
            </a:r>
            <a:r>
              <a:rPr lang="ja-JP" altLang="en-US" sz="1000">
                <a:effectLst/>
                <a:latin typeface="+mn-lt"/>
                <a:ea typeface="+mn-ea"/>
                <a:cs typeface="+mn-cs"/>
              </a:rPr>
              <a:t>４</a:t>
            </a:r>
            <a:r>
              <a:rPr lang="ja-JP" altLang="ja-JP" sz="1000">
                <a:effectLst/>
                <a:latin typeface="+mn-lt"/>
                <a:ea typeface="+mn-ea"/>
                <a:cs typeface="+mn-cs"/>
              </a:rPr>
              <a:t>）</a:t>
            </a:r>
            <a:r>
              <a:rPr lang="ja-JP" altLang="en-US">
                <a:solidFill>
                  <a:sysClr val="windowText" lastClr="000000"/>
                </a:solidFill>
              </a:rPr>
              <a:t>－</a:t>
            </a:r>
            <a:r>
              <a:rPr lang="en-US" altLang="ja-JP">
                <a:solidFill>
                  <a:sysClr val="windowText" lastClr="000000"/>
                </a:solidFill>
              </a:rPr>
              <a:t>653,084</a:t>
            </a:r>
            <a:r>
              <a:rPr lang="ja-JP" altLang="en-US">
                <a:solidFill>
                  <a:sysClr val="windowText" lastClr="000000"/>
                </a:solidFill>
              </a:rPr>
              <a:t>百万円</a:t>
            </a:r>
            <a:r>
              <a:rPr lang="ja-JP" altLang="ja-JP" sz="1000">
                <a:effectLst/>
                <a:latin typeface="+mn-lt"/>
                <a:ea typeface="+mn-ea"/>
                <a:cs typeface="+mn-cs"/>
              </a:rPr>
              <a:t>（</a:t>
            </a:r>
            <a:r>
              <a:rPr lang="en-US" altLang="ja-JP" sz="1000">
                <a:effectLst/>
                <a:latin typeface="+mn-lt"/>
                <a:ea typeface="+mn-ea"/>
                <a:cs typeface="+mn-cs"/>
              </a:rPr>
              <a:t>※</a:t>
            </a:r>
            <a:r>
              <a:rPr lang="ja-JP" altLang="en-US" sz="1000">
                <a:effectLst/>
                <a:latin typeface="+mn-lt"/>
                <a:ea typeface="+mn-ea"/>
                <a:cs typeface="+mn-cs"/>
              </a:rPr>
              <a:t>５</a:t>
            </a:r>
            <a:r>
              <a:rPr lang="ja-JP" altLang="ja-JP" sz="1000">
                <a:effectLst/>
                <a:latin typeface="+mn-lt"/>
                <a:ea typeface="+mn-ea"/>
                <a:cs typeface="+mn-cs"/>
              </a:rPr>
              <a:t>）</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３・・・平成</a:t>
            </a:r>
            <a:r>
              <a:rPr lang="en-US" altLang="ja-JP">
                <a:solidFill>
                  <a:sysClr val="windowText" lastClr="000000"/>
                </a:solidFill>
              </a:rPr>
              <a:t>23</a:t>
            </a:r>
            <a:r>
              <a:rPr lang="ja-JP" altLang="en-US">
                <a:solidFill>
                  <a:sysClr val="windowText" lastClr="000000"/>
                </a:solidFill>
              </a:rPr>
              <a:t>年</a:t>
            </a:r>
            <a:r>
              <a:rPr lang="en-US" altLang="ja-JP">
                <a:solidFill>
                  <a:sysClr val="windowText" lastClr="000000"/>
                </a:solidFill>
              </a:rPr>
              <a:t>7</a:t>
            </a:r>
            <a:r>
              <a:rPr lang="ja-JP" altLang="en-US">
                <a:solidFill>
                  <a:sysClr val="windowText" lastClr="000000"/>
                </a:solidFill>
              </a:rPr>
              <a:t>月</a:t>
            </a:r>
            <a:r>
              <a:rPr lang="en-US" altLang="ja-JP">
                <a:solidFill>
                  <a:sysClr val="windowText" lastClr="000000"/>
                </a:solidFill>
              </a:rPr>
              <a:t>29</a:t>
            </a:r>
            <a:r>
              <a:rPr lang="ja-JP" altLang="en-US">
                <a:solidFill>
                  <a:sysClr val="windowText" lastClr="000000"/>
                </a:solidFill>
              </a:rPr>
              <a:t>日閣議決定「Ｂ型肝炎訴訟の全体解決の枠組みに関する</a:t>
            </a:r>
            <a:r>
              <a:rPr lang="en-US" altLang="ja-JP">
                <a:solidFill>
                  <a:sysClr val="windowText" lastClr="000000"/>
                </a:solidFill>
              </a:rPr>
              <a:t> </a:t>
            </a:r>
            <a:r>
              <a:rPr lang="ja-JP" altLang="en-US">
                <a:solidFill>
                  <a:sysClr val="windowText" lastClr="000000"/>
                </a:solidFill>
              </a:rPr>
              <a:t>基本方針」</a:t>
            </a:r>
            <a:endParaRPr lang="en-US" altLang="ja-JP">
              <a:solidFill>
                <a:sysClr val="windowText" lastClr="000000"/>
              </a:solidFill>
            </a:endParaRPr>
          </a:p>
          <a:p>
            <a:pPr algn="l" rtl="0">
              <a:lnSpc>
                <a:spcPts val="1300"/>
              </a:lnSpc>
              <a:defRPr sz="1000"/>
            </a:pPr>
            <a:r>
              <a:rPr lang="ja-JP" altLang="en-US">
                <a:solidFill>
                  <a:sysClr val="windowText" lastClr="000000"/>
                </a:solidFill>
              </a:rPr>
              <a:t>　　　　　　　の別添「集団予防接種等の際の注射器の連続使用によるＢ型肝炎ウイルス感染者に</a:t>
            </a:r>
            <a:endParaRPr lang="en-US" altLang="ja-JP">
              <a:solidFill>
                <a:sysClr val="windowText" lastClr="000000"/>
              </a:solidFill>
            </a:endParaRPr>
          </a:p>
          <a:p>
            <a:pPr algn="l" rtl="0">
              <a:lnSpc>
                <a:spcPts val="1300"/>
              </a:lnSpc>
              <a:defRPr sz="1000"/>
            </a:pPr>
            <a:r>
              <a:rPr lang="ja-JP" altLang="en-US">
                <a:solidFill>
                  <a:sysClr val="windowText" lastClr="000000"/>
                </a:solidFill>
              </a:rPr>
              <a:t>　　　　　　　対する給付金等の支給に関する枠組み（骨子）の「４</a:t>
            </a:r>
            <a:r>
              <a:rPr lang="en-US" altLang="ja-JP">
                <a:solidFill>
                  <a:sysClr val="windowText" lastClr="000000"/>
                </a:solidFill>
              </a:rPr>
              <a:t>.</a:t>
            </a:r>
            <a:r>
              <a:rPr lang="ja-JP" altLang="en-US">
                <a:solidFill>
                  <a:sysClr val="windowText" lastClr="000000"/>
                </a:solidFill>
              </a:rPr>
              <a:t>財源」に明記された給付金等の</a:t>
            </a:r>
            <a:endParaRPr lang="en-US" altLang="ja-JP">
              <a:solidFill>
                <a:sysClr val="windowText" lastClr="000000"/>
              </a:solidFill>
            </a:endParaRPr>
          </a:p>
          <a:p>
            <a:pPr algn="l" rtl="0">
              <a:lnSpc>
                <a:spcPts val="1300"/>
              </a:lnSpc>
              <a:defRPr sz="1000"/>
            </a:pPr>
            <a:r>
              <a:rPr lang="ja-JP" altLang="en-US">
                <a:solidFill>
                  <a:sysClr val="windowText" lastClr="000000"/>
                </a:solidFill>
              </a:rPr>
              <a:t>　　　　　　　支給に当面</a:t>
            </a:r>
            <a:r>
              <a:rPr lang="en-US" altLang="ja-JP">
                <a:solidFill>
                  <a:sysClr val="windowText" lastClr="000000"/>
                </a:solidFill>
              </a:rPr>
              <a:t>5</a:t>
            </a:r>
            <a:r>
              <a:rPr lang="ja-JP" altLang="en-US">
                <a:solidFill>
                  <a:sysClr val="windowText" lastClr="000000"/>
                </a:solidFill>
              </a:rPr>
              <a:t>年間で必要な費用</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４・・・同枠組みで執行状況を踏まえ今後検討とされた費用</a:t>
            </a:r>
            <a:endParaRPr lang="en-US" altLang="ja-JP">
              <a:solidFill>
                <a:sysClr val="windowText" lastClr="000000"/>
              </a:solidFill>
            </a:endParaRPr>
          </a:p>
          <a:p>
            <a:pPr algn="l" rtl="0">
              <a:lnSpc>
                <a:spcPts val="1300"/>
              </a:lnSpc>
              <a:defRPr sz="1000"/>
            </a:pPr>
            <a:r>
              <a:rPr lang="ja-JP" altLang="en-US">
                <a:solidFill>
                  <a:sysClr val="windowText" lastClr="000000"/>
                </a:solidFill>
              </a:rPr>
              <a:t>　　</a:t>
            </a:r>
            <a:r>
              <a:rPr lang="en-US" altLang="ja-JP">
                <a:solidFill>
                  <a:sysClr val="windowText" lastClr="000000"/>
                </a:solidFill>
              </a:rPr>
              <a:t>※</a:t>
            </a:r>
            <a:r>
              <a:rPr lang="ja-JP" altLang="en-US">
                <a:solidFill>
                  <a:sysClr val="windowText" lastClr="000000"/>
                </a:solidFill>
              </a:rPr>
              <a:t>５・・・令和元年度末までの基金からの支出済み額</a:t>
            </a:r>
            <a:endParaRPr lang="en-US" altLang="ja-JP">
              <a:solidFill>
                <a:sysClr val="windowText" lastClr="000000"/>
              </a:solidFill>
            </a:endParaRPr>
          </a:p>
          <a:p>
            <a:pPr algn="l" rtl="0">
              <a:lnSpc>
                <a:spcPts val="1200"/>
              </a:lnSpc>
              <a:defRPr sz="1000"/>
            </a:pPr>
            <a:endParaRPr lang="en-US" altLang="ja-JP">
              <a:solidFill>
                <a:sysClr val="windowText" lastClr="000000"/>
              </a:solidFill>
            </a:endParaRPr>
          </a:p>
          <a:p>
            <a:pPr algn="l" rtl="0">
              <a:lnSpc>
                <a:spcPts val="1200"/>
              </a:lnSpc>
              <a:defRPr sz="1000"/>
            </a:pPr>
            <a:r>
              <a:rPr lang="en-US" altLang="ja-JP">
                <a:solidFill>
                  <a:sysClr val="windowText" lastClr="000000"/>
                </a:solidFill>
              </a:rPr>
              <a:t>                 </a:t>
            </a:r>
            <a:r>
              <a:rPr lang="en-US" altLang="ja-JP" baseline="0">
                <a:solidFill>
                  <a:sysClr val="windowText" lastClr="000000"/>
                </a:solidFill>
              </a:rPr>
              <a:t> </a:t>
            </a:r>
            <a:endParaRPr lang="en-US" altLang="ja-JP">
              <a:solidFill>
                <a:sysClr val="windowText" lastClr="000000"/>
              </a:solidFill>
            </a:endParaRPr>
          </a:p>
          <a:p>
            <a:pPr algn="l" rtl="0">
              <a:lnSpc>
                <a:spcPts val="1200"/>
              </a:lnSpc>
              <a:defRPr sz="1000"/>
            </a:pPr>
            <a:r>
              <a:rPr lang="ja-JP" altLang="en-US">
                <a:solidFill>
                  <a:sysClr val="windowText" lastClr="000000"/>
                </a:solidFill>
              </a:rPr>
              <a:t>○前年度の基金に関する資金の使途</a:t>
            </a:r>
            <a:endParaRPr lang="en-US" altLang="ja-JP">
              <a:solidFill>
                <a:sysClr val="windowText" lastClr="000000"/>
              </a:solidFill>
            </a:endParaRPr>
          </a:p>
          <a:p>
            <a:pPr algn="l" rtl="0">
              <a:lnSpc>
                <a:spcPts val="1100"/>
              </a:lnSpc>
              <a:defRPr sz="1000"/>
            </a:pPr>
            <a:r>
              <a:rPr lang="ja-JP" altLang="en-US">
                <a:solidFill>
                  <a:sysClr val="windowText" lastClr="000000"/>
                </a:solidFill>
              </a:rPr>
              <a:t>　特措法に基づき、給付金等として和解者に対し支給する。</a:t>
            </a:r>
            <a:endParaRPr lang="en-US" altLang="ja-JP">
              <a:solidFill>
                <a:sysClr val="windowText" lastClr="000000"/>
              </a:solidFill>
            </a:endParaRPr>
          </a:p>
        </xdr:txBody>
      </xdr:sp>
    </xdr:grpSp>
    <xdr:clientData/>
  </xdr:twoCellAnchor>
  <xdr:twoCellAnchor>
    <xdr:from>
      <xdr:col>16</xdr:col>
      <xdr:colOff>127000</xdr:colOff>
      <xdr:row>768</xdr:row>
      <xdr:rowOff>127000</xdr:rowOff>
    </xdr:from>
    <xdr:to>
      <xdr:col>34</xdr:col>
      <xdr:colOff>96318</xdr:colOff>
      <xdr:row>770</xdr:row>
      <xdr:rowOff>79813</xdr:rowOff>
    </xdr:to>
    <xdr:sp macro="" textlink="">
      <xdr:nvSpPr>
        <xdr:cNvPr id="28" name="大かっこ 52"/>
        <xdr:cNvSpPr>
          <a:spLocks noChangeArrowheads="1"/>
        </xdr:cNvSpPr>
      </xdr:nvSpPr>
      <xdr:spPr bwMode="auto">
        <a:xfrm>
          <a:off x="3378200" y="54622700"/>
          <a:ext cx="3626918" cy="587813"/>
        </a:xfrm>
        <a:prstGeom prst="bracketPair">
          <a:avLst>
            <a:gd name="adj" fmla="val 16667"/>
          </a:avLst>
        </a:prstGeom>
        <a:noFill/>
        <a:ln w="9525" algn="ctr">
          <a:noFill/>
          <a:round/>
          <a:headEnd/>
          <a:tailEnd/>
        </a:ln>
        <a:extLst>
          <a:ext uri="{909E8E84-426E-40DD-AFC4-6F175D3DCCD1}">
            <a14:hiddenFill xmlns:a14="http://schemas.microsoft.com/office/drawing/2010/main">
              <a:solidFill>
                <a:srgbClr val="FFFFFF"/>
              </a:solidFill>
            </a14:hiddenFill>
          </a:ext>
        </a:extLst>
      </xdr:spPr>
      <xdr:txBody>
        <a:bodyPr vertOverflow="clip" wrap="square" lIns="18288" tIns="0" rIns="0" bIns="0" anchor="ctr" upright="1"/>
        <a:lstStyle/>
        <a:p>
          <a:pPr marL="0" marR="0" indent="0" defTabSz="914400" rtl="0" eaLnBrk="1" fontAlgn="auto" latinLnBrk="0" hangingPunct="1">
            <a:lnSpc>
              <a:spcPts val="1300"/>
            </a:lnSpc>
            <a:spcBef>
              <a:spcPts val="0"/>
            </a:spcBef>
            <a:spcAft>
              <a:spcPts val="0"/>
            </a:spcAft>
            <a:buClrTx/>
            <a:buSzTx/>
            <a:buFontTx/>
            <a:buNone/>
            <a:tabLst/>
            <a:defRPr/>
          </a:pPr>
          <a:r>
            <a:rPr lang="en-US" altLang="ja-JP">
              <a:effectLst/>
            </a:rPr>
            <a:t>【</a:t>
          </a:r>
          <a:r>
            <a:rPr lang="ja-JP" altLang="en-US">
              <a:effectLst/>
            </a:rPr>
            <a:t>随意契約（その他）等</a:t>
          </a:r>
          <a:r>
            <a:rPr lang="en-US" altLang="ja-JP">
              <a:effectLst/>
            </a:rPr>
            <a:t>】</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51" zoomScale="75" zoomScaleNormal="75" zoomScaleSheetLayoutView="75" zoomScalePageLayoutView="85" workbookViewId="0">
      <selection activeCell="W15" sqref="W15:AC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154</v>
      </c>
      <c r="AT2" s="967"/>
      <c r="AU2" s="967"/>
      <c r="AV2" s="51" t="str">
        <f>IF(AW2="", "", "-")</f>
        <v/>
      </c>
      <c r="AW2" s="912"/>
      <c r="AX2" s="912"/>
    </row>
    <row r="3" spans="1:50" ht="21" customHeight="1" thickBot="1" x14ac:dyDescent="0.2">
      <c r="A3" s="868" t="s">
        <v>430</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563</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564</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565</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523</v>
      </c>
      <c r="H5" s="841"/>
      <c r="I5" s="841"/>
      <c r="J5" s="841"/>
      <c r="K5" s="841"/>
      <c r="L5" s="841"/>
      <c r="M5" s="842" t="s">
        <v>66</v>
      </c>
      <c r="N5" s="843"/>
      <c r="O5" s="843"/>
      <c r="P5" s="843"/>
      <c r="Q5" s="843"/>
      <c r="R5" s="844"/>
      <c r="S5" s="845" t="s">
        <v>70</v>
      </c>
      <c r="T5" s="841"/>
      <c r="U5" s="841"/>
      <c r="V5" s="841"/>
      <c r="W5" s="841"/>
      <c r="X5" s="846"/>
      <c r="Y5" s="699" t="s">
        <v>3</v>
      </c>
      <c r="Z5" s="546"/>
      <c r="AA5" s="546"/>
      <c r="AB5" s="546"/>
      <c r="AC5" s="546"/>
      <c r="AD5" s="547"/>
      <c r="AE5" s="700" t="s">
        <v>566</v>
      </c>
      <c r="AF5" s="700"/>
      <c r="AG5" s="700"/>
      <c r="AH5" s="700"/>
      <c r="AI5" s="700"/>
      <c r="AJ5" s="700"/>
      <c r="AK5" s="700"/>
      <c r="AL5" s="700"/>
      <c r="AM5" s="700"/>
      <c r="AN5" s="700"/>
      <c r="AO5" s="700"/>
      <c r="AP5" s="701"/>
      <c r="AQ5" s="702" t="s">
        <v>567</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3" t="s">
        <v>394</v>
      </c>
      <c r="Z7" s="446"/>
      <c r="AA7" s="446"/>
      <c r="AB7" s="446"/>
      <c r="AC7" s="446"/>
      <c r="AD7" s="924"/>
      <c r="AE7" s="913" t="s">
        <v>570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8" t="s">
        <v>259</v>
      </c>
      <c r="B8" s="499"/>
      <c r="C8" s="499"/>
      <c r="D8" s="499"/>
      <c r="E8" s="499"/>
      <c r="F8" s="500"/>
      <c r="G8" s="934" t="str">
        <f>入力規則等!A27</f>
        <v>-</v>
      </c>
      <c r="H8" s="721"/>
      <c r="I8" s="721"/>
      <c r="J8" s="721"/>
      <c r="K8" s="721"/>
      <c r="L8" s="721"/>
      <c r="M8" s="721"/>
      <c r="N8" s="721"/>
      <c r="O8" s="721"/>
      <c r="P8" s="721"/>
      <c r="Q8" s="721"/>
      <c r="R8" s="721"/>
      <c r="S8" s="721"/>
      <c r="T8" s="721"/>
      <c r="U8" s="721"/>
      <c r="V8" s="721"/>
      <c r="W8" s="721"/>
      <c r="X8" s="935"/>
      <c r="Y8" s="847" t="s">
        <v>260</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交付</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77" t="s">
        <v>24</v>
      </c>
      <c r="B12" s="978"/>
      <c r="C12" s="978"/>
      <c r="D12" s="978"/>
      <c r="E12" s="978"/>
      <c r="F12" s="979"/>
      <c r="G12" s="761"/>
      <c r="H12" s="762"/>
      <c r="I12" s="762"/>
      <c r="J12" s="762"/>
      <c r="K12" s="762"/>
      <c r="L12" s="762"/>
      <c r="M12" s="762"/>
      <c r="N12" s="762"/>
      <c r="O12" s="762"/>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57200</v>
      </c>
      <c r="Q13" s="659"/>
      <c r="R13" s="659"/>
      <c r="S13" s="659"/>
      <c r="T13" s="659"/>
      <c r="U13" s="659"/>
      <c r="V13" s="660"/>
      <c r="W13" s="658">
        <v>57200</v>
      </c>
      <c r="X13" s="659"/>
      <c r="Y13" s="659"/>
      <c r="Z13" s="659"/>
      <c r="AA13" s="659"/>
      <c r="AB13" s="659"/>
      <c r="AC13" s="660"/>
      <c r="AD13" s="658">
        <v>57200</v>
      </c>
      <c r="AE13" s="659"/>
      <c r="AF13" s="659"/>
      <c r="AG13" s="659"/>
      <c r="AH13" s="659"/>
      <c r="AI13" s="659"/>
      <c r="AJ13" s="660"/>
      <c r="AK13" s="658">
        <v>118700</v>
      </c>
      <c r="AL13" s="659"/>
      <c r="AM13" s="659"/>
      <c r="AN13" s="659"/>
      <c r="AO13" s="659"/>
      <c r="AP13" s="659"/>
      <c r="AQ13" s="660"/>
      <c r="AR13" s="920">
        <v>118700</v>
      </c>
      <c r="AS13" s="921"/>
      <c r="AT13" s="921"/>
      <c r="AU13" s="921"/>
      <c r="AV13" s="921"/>
      <c r="AW13" s="921"/>
      <c r="AX13" s="922"/>
    </row>
    <row r="14" spans="1:50" ht="21" customHeight="1" x14ac:dyDescent="0.15">
      <c r="A14" s="615"/>
      <c r="B14" s="616"/>
      <c r="C14" s="616"/>
      <c r="D14" s="616"/>
      <c r="E14" s="616"/>
      <c r="F14" s="617"/>
      <c r="G14" s="726"/>
      <c r="H14" s="727"/>
      <c r="I14" s="712" t="s">
        <v>8</v>
      </c>
      <c r="J14" s="763"/>
      <c r="K14" s="763"/>
      <c r="L14" s="763"/>
      <c r="M14" s="763"/>
      <c r="N14" s="763"/>
      <c r="O14" s="764"/>
      <c r="P14" s="658">
        <v>7216</v>
      </c>
      <c r="Q14" s="659"/>
      <c r="R14" s="659"/>
      <c r="S14" s="659"/>
      <c r="T14" s="659"/>
      <c r="U14" s="659"/>
      <c r="V14" s="660"/>
      <c r="W14" s="658">
        <v>2199</v>
      </c>
      <c r="X14" s="659"/>
      <c r="Y14" s="659"/>
      <c r="Z14" s="659"/>
      <c r="AA14" s="659"/>
      <c r="AB14" s="659"/>
      <c r="AC14" s="660"/>
      <c r="AD14" s="658">
        <v>17665</v>
      </c>
      <c r="AE14" s="659"/>
      <c r="AF14" s="659"/>
      <c r="AG14" s="659"/>
      <c r="AH14" s="659"/>
      <c r="AI14" s="659"/>
      <c r="AJ14" s="660"/>
      <c r="AK14" s="658" t="s">
        <v>574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569</v>
      </c>
      <c r="Q15" s="659"/>
      <c r="R15" s="659"/>
      <c r="S15" s="659"/>
      <c r="T15" s="659"/>
      <c r="U15" s="659"/>
      <c r="V15" s="660"/>
      <c r="W15" s="658" t="s">
        <v>569</v>
      </c>
      <c r="X15" s="659"/>
      <c r="Y15" s="659"/>
      <c r="Z15" s="659"/>
      <c r="AA15" s="659"/>
      <c r="AB15" s="659"/>
      <c r="AC15" s="660"/>
      <c r="AD15" s="658" t="s">
        <v>569</v>
      </c>
      <c r="AE15" s="659"/>
      <c r="AF15" s="659"/>
      <c r="AG15" s="659"/>
      <c r="AH15" s="659"/>
      <c r="AI15" s="659"/>
      <c r="AJ15" s="660"/>
      <c r="AK15" s="658" t="s">
        <v>574</v>
      </c>
      <c r="AL15" s="659"/>
      <c r="AM15" s="659"/>
      <c r="AN15" s="659"/>
      <c r="AO15" s="659"/>
      <c r="AP15" s="659"/>
      <c r="AQ15" s="660"/>
      <c r="AR15" s="658" t="s">
        <v>575</v>
      </c>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t="s">
        <v>569</v>
      </c>
      <c r="Q16" s="659"/>
      <c r="R16" s="659"/>
      <c r="S16" s="659"/>
      <c r="T16" s="659"/>
      <c r="U16" s="659"/>
      <c r="V16" s="660"/>
      <c r="W16" s="658" t="s">
        <v>569</v>
      </c>
      <c r="X16" s="659"/>
      <c r="Y16" s="659"/>
      <c r="Z16" s="659"/>
      <c r="AA16" s="659"/>
      <c r="AB16" s="659"/>
      <c r="AC16" s="660"/>
      <c r="AD16" s="658" t="s">
        <v>569</v>
      </c>
      <c r="AE16" s="659"/>
      <c r="AF16" s="659"/>
      <c r="AG16" s="659"/>
      <c r="AH16" s="659"/>
      <c r="AI16" s="659"/>
      <c r="AJ16" s="660"/>
      <c r="AK16" s="658" t="s">
        <v>574</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569</v>
      </c>
      <c r="Q17" s="659"/>
      <c r="R17" s="659"/>
      <c r="S17" s="659"/>
      <c r="T17" s="659"/>
      <c r="U17" s="659"/>
      <c r="V17" s="660"/>
      <c r="W17" s="658" t="s">
        <v>569</v>
      </c>
      <c r="X17" s="659"/>
      <c r="Y17" s="659"/>
      <c r="Z17" s="659"/>
      <c r="AA17" s="659"/>
      <c r="AB17" s="659"/>
      <c r="AC17" s="660"/>
      <c r="AD17" s="658" t="s">
        <v>569</v>
      </c>
      <c r="AE17" s="659"/>
      <c r="AF17" s="659"/>
      <c r="AG17" s="659"/>
      <c r="AH17" s="659"/>
      <c r="AI17" s="659"/>
      <c r="AJ17" s="660"/>
      <c r="AK17" s="658" t="s">
        <v>574</v>
      </c>
      <c r="AL17" s="659"/>
      <c r="AM17" s="659"/>
      <c r="AN17" s="659"/>
      <c r="AO17" s="659"/>
      <c r="AP17" s="659"/>
      <c r="AQ17" s="660"/>
      <c r="AR17" s="918"/>
      <c r="AS17" s="918"/>
      <c r="AT17" s="918"/>
      <c r="AU17" s="918"/>
      <c r="AV17" s="918"/>
      <c r="AW17" s="918"/>
      <c r="AX17" s="919"/>
    </row>
    <row r="18" spans="1:50" ht="24.75" customHeight="1" x14ac:dyDescent="0.15">
      <c r="A18" s="615"/>
      <c r="B18" s="616"/>
      <c r="C18" s="616"/>
      <c r="D18" s="616"/>
      <c r="E18" s="616"/>
      <c r="F18" s="617"/>
      <c r="G18" s="728"/>
      <c r="H18" s="729"/>
      <c r="I18" s="717" t="s">
        <v>20</v>
      </c>
      <c r="J18" s="718"/>
      <c r="K18" s="718"/>
      <c r="L18" s="718"/>
      <c r="M18" s="718"/>
      <c r="N18" s="718"/>
      <c r="O18" s="719"/>
      <c r="P18" s="879">
        <f>SUM(P13:V17)</f>
        <v>64416</v>
      </c>
      <c r="Q18" s="880"/>
      <c r="R18" s="880"/>
      <c r="S18" s="880"/>
      <c r="T18" s="880"/>
      <c r="U18" s="880"/>
      <c r="V18" s="881"/>
      <c r="W18" s="879">
        <f>SUM(W13:AC17)</f>
        <v>59399</v>
      </c>
      <c r="X18" s="880"/>
      <c r="Y18" s="880"/>
      <c r="Z18" s="880"/>
      <c r="AA18" s="880"/>
      <c r="AB18" s="880"/>
      <c r="AC18" s="881"/>
      <c r="AD18" s="879">
        <f>SUM(AD13:AJ17)</f>
        <v>74865</v>
      </c>
      <c r="AE18" s="880"/>
      <c r="AF18" s="880"/>
      <c r="AG18" s="880"/>
      <c r="AH18" s="880"/>
      <c r="AI18" s="880"/>
      <c r="AJ18" s="881"/>
      <c r="AK18" s="879">
        <f>SUM(AK13:AQ17)</f>
        <v>118700</v>
      </c>
      <c r="AL18" s="880"/>
      <c r="AM18" s="880"/>
      <c r="AN18" s="880"/>
      <c r="AO18" s="880"/>
      <c r="AP18" s="880"/>
      <c r="AQ18" s="881"/>
      <c r="AR18" s="879">
        <f>SUM(AR13:AX17)</f>
        <v>118700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64416</v>
      </c>
      <c r="Q19" s="659"/>
      <c r="R19" s="659"/>
      <c r="S19" s="659"/>
      <c r="T19" s="659"/>
      <c r="U19" s="659"/>
      <c r="V19" s="660"/>
      <c r="W19" s="658">
        <v>59399</v>
      </c>
      <c r="X19" s="659"/>
      <c r="Y19" s="659"/>
      <c r="Z19" s="659"/>
      <c r="AA19" s="659"/>
      <c r="AB19" s="659"/>
      <c r="AC19" s="660"/>
      <c r="AD19" s="658">
        <v>74865</v>
      </c>
      <c r="AE19" s="659"/>
      <c r="AF19" s="659"/>
      <c r="AG19" s="659"/>
      <c r="AH19" s="659"/>
      <c r="AI19" s="659"/>
      <c r="AJ19" s="660"/>
      <c r="AK19" s="328"/>
      <c r="AL19" s="328"/>
      <c r="AM19" s="328"/>
      <c r="AN19" s="328"/>
      <c r="AO19" s="328"/>
      <c r="AP19" s="328"/>
      <c r="AQ19" s="328"/>
      <c r="AR19" s="328"/>
      <c r="AS19" s="328"/>
      <c r="AT19" s="328"/>
      <c r="AU19" s="328"/>
      <c r="AV19" s="328"/>
      <c r="AW19" s="328"/>
      <c r="AX19" s="330"/>
    </row>
    <row r="20" spans="1:50" ht="24.75" customHeight="1" x14ac:dyDescent="0.15">
      <c r="A20" s="615"/>
      <c r="B20" s="616"/>
      <c r="C20" s="616"/>
      <c r="D20" s="616"/>
      <c r="E20" s="616"/>
      <c r="F20" s="617"/>
      <c r="G20" s="877" t="s">
        <v>10</v>
      </c>
      <c r="H20" s="878"/>
      <c r="I20" s="878"/>
      <c r="J20" s="878"/>
      <c r="K20" s="878"/>
      <c r="L20" s="878"/>
      <c r="M20" s="878"/>
      <c r="N20" s="878"/>
      <c r="O20" s="878"/>
      <c r="P20" s="316">
        <f>IF(P18=0, "-", SUM(P19)/P18)</f>
        <v>1</v>
      </c>
      <c r="Q20" s="316"/>
      <c r="R20" s="316"/>
      <c r="S20" s="316"/>
      <c r="T20" s="316"/>
      <c r="U20" s="316"/>
      <c r="V20" s="316"/>
      <c r="W20" s="316">
        <f>IF(W18=0, "-", SUM(W19)/W18)</f>
        <v>1</v>
      </c>
      <c r="X20" s="316"/>
      <c r="Y20" s="316"/>
      <c r="Z20" s="316"/>
      <c r="AA20" s="316"/>
      <c r="AB20" s="316"/>
      <c r="AC20" s="316"/>
      <c r="AD20" s="316">
        <f>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0"/>
      <c r="B21" s="851"/>
      <c r="C21" s="851"/>
      <c r="D21" s="851"/>
      <c r="E21" s="851"/>
      <c r="F21" s="980"/>
      <c r="G21" s="314" t="s">
        <v>358</v>
      </c>
      <c r="H21" s="315"/>
      <c r="I21" s="315"/>
      <c r="J21" s="315"/>
      <c r="K21" s="315"/>
      <c r="L21" s="315"/>
      <c r="M21" s="315"/>
      <c r="N21" s="315"/>
      <c r="O21" s="315"/>
      <c r="P21" s="316">
        <f>IF(P19=0, "-", SUM(P19)/SUM(P13,P14))</f>
        <v>1</v>
      </c>
      <c r="Q21" s="316"/>
      <c r="R21" s="316"/>
      <c r="S21" s="316"/>
      <c r="T21" s="316"/>
      <c r="U21" s="316"/>
      <c r="V21" s="316"/>
      <c r="W21" s="316">
        <f>IF(W19=0, "-", SUM(W19)/SUM(W13,W14))</f>
        <v>1</v>
      </c>
      <c r="X21" s="316"/>
      <c r="Y21" s="316"/>
      <c r="Z21" s="316"/>
      <c r="AA21" s="316"/>
      <c r="AB21" s="316"/>
      <c r="AC21" s="316"/>
      <c r="AD21" s="316">
        <f>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433</v>
      </c>
      <c r="B22" s="948"/>
      <c r="C22" s="948"/>
      <c r="D22" s="948"/>
      <c r="E22" s="948"/>
      <c r="F22" s="949"/>
      <c r="G22" s="985" t="s">
        <v>337</v>
      </c>
      <c r="H22" s="220"/>
      <c r="I22" s="220"/>
      <c r="J22" s="220"/>
      <c r="K22" s="220"/>
      <c r="L22" s="220"/>
      <c r="M22" s="220"/>
      <c r="N22" s="220"/>
      <c r="O22" s="221"/>
      <c r="P22" s="936" t="s">
        <v>434</v>
      </c>
      <c r="Q22" s="220"/>
      <c r="R22" s="220"/>
      <c r="S22" s="220"/>
      <c r="T22" s="220"/>
      <c r="U22" s="220"/>
      <c r="V22" s="221"/>
      <c r="W22" s="936" t="s">
        <v>435</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39.950000000000003" customHeight="1" x14ac:dyDescent="0.15">
      <c r="A23" s="950"/>
      <c r="B23" s="951"/>
      <c r="C23" s="951"/>
      <c r="D23" s="951"/>
      <c r="E23" s="951"/>
      <c r="F23" s="952"/>
      <c r="G23" s="986" t="s">
        <v>576</v>
      </c>
      <c r="H23" s="987"/>
      <c r="I23" s="987"/>
      <c r="J23" s="987"/>
      <c r="K23" s="987"/>
      <c r="L23" s="987"/>
      <c r="M23" s="987"/>
      <c r="N23" s="987"/>
      <c r="O23" s="988"/>
      <c r="P23" s="920">
        <v>118700</v>
      </c>
      <c r="Q23" s="921"/>
      <c r="R23" s="921"/>
      <c r="S23" s="921"/>
      <c r="T23" s="921"/>
      <c r="U23" s="921"/>
      <c r="V23" s="937"/>
      <c r="W23" s="920">
        <v>118700</v>
      </c>
      <c r="X23" s="921"/>
      <c r="Y23" s="921"/>
      <c r="Z23" s="921"/>
      <c r="AA23" s="921"/>
      <c r="AB23" s="921"/>
      <c r="AC23" s="937"/>
      <c r="AD23" s="957" t="s">
        <v>577</v>
      </c>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58"/>
      <c r="Q24" s="659"/>
      <c r="R24" s="659"/>
      <c r="S24" s="659"/>
      <c r="T24" s="659"/>
      <c r="U24" s="659"/>
      <c r="V24" s="660"/>
      <c r="W24" s="658"/>
      <c r="X24" s="659"/>
      <c r="Y24" s="659"/>
      <c r="Z24" s="659"/>
      <c r="AA24" s="659"/>
      <c r="AB24" s="659"/>
      <c r="AC24" s="660"/>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58"/>
      <c r="Q25" s="659"/>
      <c r="R25" s="659"/>
      <c r="S25" s="659"/>
      <c r="T25" s="659"/>
      <c r="U25" s="659"/>
      <c r="V25" s="660"/>
      <c r="W25" s="658"/>
      <c r="X25" s="659"/>
      <c r="Y25" s="659"/>
      <c r="Z25" s="659"/>
      <c r="AA25" s="659"/>
      <c r="AB25" s="659"/>
      <c r="AC25" s="660"/>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58"/>
      <c r="Q26" s="659"/>
      <c r="R26" s="659"/>
      <c r="S26" s="659"/>
      <c r="T26" s="659"/>
      <c r="U26" s="659"/>
      <c r="V26" s="660"/>
      <c r="W26" s="658"/>
      <c r="X26" s="659"/>
      <c r="Y26" s="659"/>
      <c r="Z26" s="659"/>
      <c r="AA26" s="659"/>
      <c r="AB26" s="659"/>
      <c r="AC26" s="660"/>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58"/>
      <c r="Q27" s="659"/>
      <c r="R27" s="659"/>
      <c r="S27" s="659"/>
      <c r="T27" s="659"/>
      <c r="U27" s="659"/>
      <c r="V27" s="660"/>
      <c r="W27" s="658"/>
      <c r="X27" s="659"/>
      <c r="Y27" s="659"/>
      <c r="Z27" s="659"/>
      <c r="AA27" s="659"/>
      <c r="AB27" s="659"/>
      <c r="AC27" s="660"/>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9">
        <f>P29-SUM(P23:P27)</f>
        <v>0</v>
      </c>
      <c r="Q28" s="880"/>
      <c r="R28" s="880"/>
      <c r="S28" s="880"/>
      <c r="T28" s="880"/>
      <c r="U28" s="880"/>
      <c r="V28" s="881"/>
      <c r="W28" s="879">
        <f>W29-SUM(W23:W27)</f>
        <v>0</v>
      </c>
      <c r="X28" s="880"/>
      <c r="Y28" s="880"/>
      <c r="Z28" s="880"/>
      <c r="AA28" s="880"/>
      <c r="AB28" s="880"/>
      <c r="AC28" s="881"/>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58">
        <f>AK13</f>
        <v>118700</v>
      </c>
      <c r="Q29" s="659"/>
      <c r="R29" s="659"/>
      <c r="S29" s="659"/>
      <c r="T29" s="659"/>
      <c r="U29" s="659"/>
      <c r="V29" s="660"/>
      <c r="W29" s="968">
        <f>AR13</f>
        <v>118700</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2" t="s">
        <v>353</v>
      </c>
      <c r="B30" s="863"/>
      <c r="C30" s="863"/>
      <c r="D30" s="863"/>
      <c r="E30" s="863"/>
      <c r="F30" s="864"/>
      <c r="G30" s="774" t="s">
        <v>146</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397</v>
      </c>
      <c r="AF30" s="860"/>
      <c r="AG30" s="860"/>
      <c r="AH30" s="861"/>
      <c r="AI30" s="859" t="s">
        <v>419</v>
      </c>
      <c r="AJ30" s="860"/>
      <c r="AK30" s="860"/>
      <c r="AL30" s="861"/>
      <c r="AM30" s="916" t="s">
        <v>424</v>
      </c>
      <c r="AN30" s="916"/>
      <c r="AO30" s="916"/>
      <c r="AP30" s="859"/>
      <c r="AQ30" s="768" t="s">
        <v>235</v>
      </c>
      <c r="AR30" s="769"/>
      <c r="AS30" s="769"/>
      <c r="AT30" s="770"/>
      <c r="AU30" s="775" t="s">
        <v>134</v>
      </c>
      <c r="AV30" s="775"/>
      <c r="AW30" s="775"/>
      <c r="AX30" s="91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580</v>
      </c>
      <c r="AR31" s="199"/>
      <c r="AS31" s="132" t="s">
        <v>236</v>
      </c>
      <c r="AT31" s="133"/>
      <c r="AU31" s="198" t="s">
        <v>574</v>
      </c>
      <c r="AV31" s="198"/>
      <c r="AW31" s="398" t="s">
        <v>181</v>
      </c>
      <c r="AX31" s="399"/>
    </row>
    <row r="32" spans="1:50" ht="23.25" customHeight="1" x14ac:dyDescent="0.15">
      <c r="A32" s="403"/>
      <c r="B32" s="401"/>
      <c r="C32" s="401"/>
      <c r="D32" s="401"/>
      <c r="E32" s="401"/>
      <c r="F32" s="402"/>
      <c r="G32" s="564" t="s">
        <v>569</v>
      </c>
      <c r="H32" s="565"/>
      <c r="I32" s="565"/>
      <c r="J32" s="565"/>
      <c r="K32" s="565"/>
      <c r="L32" s="565"/>
      <c r="M32" s="565"/>
      <c r="N32" s="565"/>
      <c r="O32" s="566"/>
      <c r="P32" s="104" t="s">
        <v>569</v>
      </c>
      <c r="Q32" s="104"/>
      <c r="R32" s="104"/>
      <c r="S32" s="104"/>
      <c r="T32" s="104"/>
      <c r="U32" s="104"/>
      <c r="V32" s="104"/>
      <c r="W32" s="104"/>
      <c r="X32" s="105"/>
      <c r="Y32" s="474" t="s">
        <v>12</v>
      </c>
      <c r="Z32" s="534"/>
      <c r="AA32" s="535"/>
      <c r="AB32" s="464" t="s">
        <v>574</v>
      </c>
      <c r="AC32" s="464"/>
      <c r="AD32" s="464"/>
      <c r="AE32" s="216" t="s">
        <v>574</v>
      </c>
      <c r="AF32" s="217"/>
      <c r="AG32" s="217"/>
      <c r="AH32" s="217"/>
      <c r="AI32" s="216" t="s">
        <v>574</v>
      </c>
      <c r="AJ32" s="217"/>
      <c r="AK32" s="217"/>
      <c r="AL32" s="217"/>
      <c r="AM32" s="216" t="s">
        <v>579</v>
      </c>
      <c r="AN32" s="217"/>
      <c r="AO32" s="217"/>
      <c r="AP32" s="217"/>
      <c r="AQ32" s="340" t="s">
        <v>574</v>
      </c>
      <c r="AR32" s="206"/>
      <c r="AS32" s="206"/>
      <c r="AT32" s="341"/>
      <c r="AU32" s="217" t="s">
        <v>581</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574</v>
      </c>
      <c r="AC33" s="526"/>
      <c r="AD33" s="526"/>
      <c r="AE33" s="216" t="s">
        <v>578</v>
      </c>
      <c r="AF33" s="217"/>
      <c r="AG33" s="217"/>
      <c r="AH33" s="217"/>
      <c r="AI33" s="216" t="s">
        <v>574</v>
      </c>
      <c r="AJ33" s="217"/>
      <c r="AK33" s="217"/>
      <c r="AL33" s="217"/>
      <c r="AM33" s="216" t="s">
        <v>578</v>
      </c>
      <c r="AN33" s="217"/>
      <c r="AO33" s="217"/>
      <c r="AP33" s="217"/>
      <c r="AQ33" s="340" t="s">
        <v>574</v>
      </c>
      <c r="AR33" s="206"/>
      <c r="AS33" s="206"/>
      <c r="AT33" s="341"/>
      <c r="AU33" s="217" t="s">
        <v>581</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574</v>
      </c>
      <c r="AF34" s="217"/>
      <c r="AG34" s="217"/>
      <c r="AH34" s="217"/>
      <c r="AI34" s="216" t="s">
        <v>578</v>
      </c>
      <c r="AJ34" s="217"/>
      <c r="AK34" s="217"/>
      <c r="AL34" s="217"/>
      <c r="AM34" s="216" t="s">
        <v>578</v>
      </c>
      <c r="AN34" s="217"/>
      <c r="AO34" s="217"/>
      <c r="AP34" s="217"/>
      <c r="AQ34" s="340" t="s">
        <v>581</v>
      </c>
      <c r="AR34" s="206"/>
      <c r="AS34" s="206"/>
      <c r="AT34" s="341"/>
      <c r="AU34" s="217" t="s">
        <v>574</v>
      </c>
      <c r="AV34" s="217"/>
      <c r="AW34" s="217"/>
      <c r="AX34" s="219"/>
    </row>
    <row r="35" spans="1:50" ht="23.25" customHeight="1" x14ac:dyDescent="0.15">
      <c r="A35" s="224" t="s">
        <v>385</v>
      </c>
      <c r="B35" s="225"/>
      <c r="C35" s="225"/>
      <c r="D35" s="225"/>
      <c r="E35" s="225"/>
      <c r="F35" s="226"/>
      <c r="G35" s="230" t="s">
        <v>581</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1" t="s">
        <v>353</v>
      </c>
      <c r="B37" s="772"/>
      <c r="C37" s="772"/>
      <c r="D37" s="772"/>
      <c r="E37" s="772"/>
      <c r="F37" s="773"/>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1"/>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1" t="s">
        <v>353</v>
      </c>
      <c r="B44" s="772"/>
      <c r="C44" s="772"/>
      <c r="D44" s="772"/>
      <c r="E44" s="772"/>
      <c r="F44" s="773"/>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1"/>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5" t="s">
        <v>134</v>
      </c>
      <c r="AV51" s="925"/>
      <c r="AW51" s="925"/>
      <c r="AX51" s="926"/>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5" t="s">
        <v>134</v>
      </c>
      <c r="AV58" s="925"/>
      <c r="AW58" s="925"/>
      <c r="AX58" s="926"/>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1"/>
      <c r="AF77" s="892"/>
      <c r="AG77" s="892"/>
      <c r="AH77" s="892"/>
      <c r="AI77" s="891"/>
      <c r="AJ77" s="892"/>
      <c r="AK77" s="892"/>
      <c r="AL77" s="892"/>
      <c r="AM77" s="891"/>
      <c r="AN77" s="892"/>
      <c r="AO77" s="892"/>
      <c r="AP77" s="892"/>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1"/>
    </row>
    <row r="80" spans="1:50" ht="18.75" customHeight="1" x14ac:dyDescent="0.15">
      <c r="A80" s="865"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6"/>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30" customHeight="1" x14ac:dyDescent="0.15">
      <c r="A82" s="866"/>
      <c r="B82" s="530"/>
      <c r="C82" s="431"/>
      <c r="D82" s="431"/>
      <c r="E82" s="431"/>
      <c r="F82" s="432"/>
      <c r="G82" s="677" t="s">
        <v>582</v>
      </c>
      <c r="H82" s="677"/>
      <c r="I82" s="677"/>
      <c r="J82" s="677"/>
      <c r="K82" s="677"/>
      <c r="L82" s="677"/>
      <c r="M82" s="677"/>
      <c r="N82" s="677"/>
      <c r="O82" s="677"/>
      <c r="P82" s="677"/>
      <c r="Q82" s="677"/>
      <c r="R82" s="677"/>
      <c r="S82" s="677"/>
      <c r="T82" s="677"/>
      <c r="U82" s="677"/>
      <c r="V82" s="677"/>
      <c r="W82" s="677"/>
      <c r="X82" s="677"/>
      <c r="Y82" s="677"/>
      <c r="Z82" s="677"/>
      <c r="AA82" s="678"/>
      <c r="AB82" s="885" t="s">
        <v>583</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30" customHeight="1" x14ac:dyDescent="0.15">
      <c r="A83" s="866"/>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30" customHeight="1" x14ac:dyDescent="0.15">
      <c r="A84" s="866"/>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customHeight="1" x14ac:dyDescent="0.15">
      <c r="A85" s="866"/>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6"/>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574</v>
      </c>
      <c r="AR86" s="198"/>
      <c r="AS86" s="132" t="s">
        <v>236</v>
      </c>
      <c r="AT86" s="133"/>
      <c r="AU86" s="198" t="s">
        <v>574</v>
      </c>
      <c r="AV86" s="198"/>
      <c r="AW86" s="398" t="s">
        <v>181</v>
      </c>
      <c r="AX86" s="399"/>
      <c r="AY86" s="10"/>
      <c r="AZ86" s="10"/>
      <c r="BA86" s="10"/>
      <c r="BB86" s="10"/>
      <c r="BC86" s="10"/>
      <c r="BD86" s="10"/>
      <c r="BE86" s="10"/>
      <c r="BF86" s="10"/>
      <c r="BG86" s="10"/>
      <c r="BH86" s="10"/>
    </row>
    <row r="87" spans="1:60" ht="23.25" customHeight="1" x14ac:dyDescent="0.15">
      <c r="A87" s="866"/>
      <c r="B87" s="431"/>
      <c r="C87" s="431"/>
      <c r="D87" s="431"/>
      <c r="E87" s="431"/>
      <c r="F87" s="432"/>
      <c r="G87" s="103" t="s">
        <v>584</v>
      </c>
      <c r="H87" s="104"/>
      <c r="I87" s="104"/>
      <c r="J87" s="104"/>
      <c r="K87" s="104"/>
      <c r="L87" s="104"/>
      <c r="M87" s="104"/>
      <c r="N87" s="104"/>
      <c r="O87" s="105"/>
      <c r="P87" s="104" t="s">
        <v>590</v>
      </c>
      <c r="Q87" s="517"/>
      <c r="R87" s="517"/>
      <c r="S87" s="517"/>
      <c r="T87" s="517"/>
      <c r="U87" s="517"/>
      <c r="V87" s="517"/>
      <c r="W87" s="517"/>
      <c r="X87" s="518"/>
      <c r="Y87" s="561" t="s">
        <v>62</v>
      </c>
      <c r="Z87" s="562"/>
      <c r="AA87" s="563"/>
      <c r="AB87" s="464" t="s">
        <v>585</v>
      </c>
      <c r="AC87" s="464"/>
      <c r="AD87" s="464"/>
      <c r="AE87" s="216">
        <v>7608</v>
      </c>
      <c r="AF87" s="217"/>
      <c r="AG87" s="217"/>
      <c r="AH87" s="217"/>
      <c r="AI87" s="216">
        <v>10734</v>
      </c>
      <c r="AJ87" s="217"/>
      <c r="AK87" s="217"/>
      <c r="AL87" s="217"/>
      <c r="AM87" s="216">
        <v>12341</v>
      </c>
      <c r="AN87" s="217"/>
      <c r="AO87" s="217"/>
      <c r="AP87" s="217"/>
      <c r="AQ87" s="340" t="s">
        <v>574</v>
      </c>
      <c r="AR87" s="206"/>
      <c r="AS87" s="206"/>
      <c r="AT87" s="341"/>
      <c r="AU87" s="217" t="s">
        <v>574</v>
      </c>
      <c r="AV87" s="217"/>
      <c r="AW87" s="217"/>
      <c r="AX87" s="219"/>
    </row>
    <row r="88" spans="1:60" ht="23.25" customHeight="1" x14ac:dyDescent="0.15">
      <c r="A88" s="866"/>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569</v>
      </c>
      <c r="AC88" s="526"/>
      <c r="AD88" s="526"/>
      <c r="AE88" s="216" t="s">
        <v>569</v>
      </c>
      <c r="AF88" s="217"/>
      <c r="AG88" s="217"/>
      <c r="AH88" s="217"/>
      <c r="AI88" s="216" t="s">
        <v>569</v>
      </c>
      <c r="AJ88" s="217"/>
      <c r="AK88" s="217"/>
      <c r="AL88" s="217"/>
      <c r="AM88" s="216" t="s">
        <v>574</v>
      </c>
      <c r="AN88" s="217"/>
      <c r="AO88" s="217"/>
      <c r="AP88" s="217"/>
      <c r="AQ88" s="340" t="s">
        <v>587</v>
      </c>
      <c r="AR88" s="206"/>
      <c r="AS88" s="206"/>
      <c r="AT88" s="341"/>
      <c r="AU88" s="217" t="s">
        <v>588</v>
      </c>
      <c r="AV88" s="217"/>
      <c r="AW88" s="217"/>
      <c r="AX88" s="219"/>
      <c r="AY88" s="10"/>
      <c r="AZ88" s="10"/>
      <c r="BA88" s="10"/>
      <c r="BB88" s="10"/>
      <c r="BC88" s="10"/>
    </row>
    <row r="89" spans="1:60" ht="23.25" customHeight="1" thickBot="1" x14ac:dyDescent="0.2">
      <c r="A89" s="866"/>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t="s">
        <v>569</v>
      </c>
      <c r="AF89" s="217"/>
      <c r="AG89" s="217"/>
      <c r="AH89" s="217"/>
      <c r="AI89" s="216" t="s">
        <v>569</v>
      </c>
      <c r="AJ89" s="217"/>
      <c r="AK89" s="217"/>
      <c r="AL89" s="217"/>
      <c r="AM89" s="216" t="s">
        <v>586</v>
      </c>
      <c r="AN89" s="217"/>
      <c r="AO89" s="217"/>
      <c r="AP89" s="217"/>
      <c r="AQ89" s="340" t="s">
        <v>588</v>
      </c>
      <c r="AR89" s="206"/>
      <c r="AS89" s="206"/>
      <c r="AT89" s="341"/>
      <c r="AU89" s="217" t="s">
        <v>574</v>
      </c>
      <c r="AV89" s="217"/>
      <c r="AW89" s="217"/>
      <c r="AX89" s="219"/>
      <c r="AY89" s="10"/>
      <c r="AZ89" s="10"/>
      <c r="BA89" s="10"/>
      <c r="BB89" s="10"/>
      <c r="BC89" s="10"/>
      <c r="BD89" s="10"/>
      <c r="BE89" s="10"/>
      <c r="BF89" s="10"/>
      <c r="BG89" s="10"/>
      <c r="BH89" s="10"/>
    </row>
    <row r="90" spans="1:60" ht="18.75" hidden="1" customHeight="1" x14ac:dyDescent="0.15">
      <c r="A90" s="866"/>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6"/>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6"/>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6"/>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6"/>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6"/>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6"/>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6"/>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6"/>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7"/>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35.1" customHeight="1" x14ac:dyDescent="0.15">
      <c r="A101" s="425"/>
      <c r="B101" s="426"/>
      <c r="C101" s="426"/>
      <c r="D101" s="426"/>
      <c r="E101" s="426"/>
      <c r="F101" s="427"/>
      <c r="G101" s="104" t="s">
        <v>591</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589</v>
      </c>
      <c r="AC101" s="464"/>
      <c r="AD101" s="464"/>
      <c r="AE101" s="216">
        <v>77344755</v>
      </c>
      <c r="AF101" s="217"/>
      <c r="AG101" s="217"/>
      <c r="AH101" s="218"/>
      <c r="AI101" s="216">
        <v>110466497</v>
      </c>
      <c r="AJ101" s="217"/>
      <c r="AK101" s="217"/>
      <c r="AL101" s="218"/>
      <c r="AM101" s="216">
        <v>130042219</v>
      </c>
      <c r="AN101" s="217"/>
      <c r="AO101" s="217"/>
      <c r="AP101" s="218"/>
      <c r="AQ101" s="216" t="s">
        <v>577</v>
      </c>
      <c r="AR101" s="217"/>
      <c r="AS101" s="217"/>
      <c r="AT101" s="218"/>
      <c r="AU101" s="216" t="s">
        <v>577</v>
      </c>
      <c r="AV101" s="217"/>
      <c r="AW101" s="217"/>
      <c r="AX101" s="218"/>
    </row>
    <row r="102" spans="1:60" ht="35.1"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589</v>
      </c>
      <c r="AC102" s="464"/>
      <c r="AD102" s="464"/>
      <c r="AE102" s="421">
        <v>77344755</v>
      </c>
      <c r="AF102" s="421"/>
      <c r="AG102" s="421"/>
      <c r="AH102" s="421"/>
      <c r="AI102" s="216">
        <v>110466497</v>
      </c>
      <c r="AJ102" s="217"/>
      <c r="AK102" s="217"/>
      <c r="AL102" s="218"/>
      <c r="AM102" s="421">
        <v>130042219</v>
      </c>
      <c r="AN102" s="421"/>
      <c r="AO102" s="421"/>
      <c r="AP102" s="421"/>
      <c r="AQ102" s="271">
        <v>130042219</v>
      </c>
      <c r="AR102" s="272"/>
      <c r="AS102" s="272"/>
      <c r="AT102" s="317"/>
      <c r="AU102" s="271">
        <v>130042219</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607</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592</v>
      </c>
      <c r="AC116" s="466"/>
      <c r="AD116" s="467"/>
      <c r="AE116" s="421">
        <v>28216</v>
      </c>
      <c r="AF116" s="421"/>
      <c r="AG116" s="421"/>
      <c r="AH116" s="421"/>
      <c r="AI116" s="421">
        <v>23271</v>
      </c>
      <c r="AJ116" s="421"/>
      <c r="AK116" s="421"/>
      <c r="AL116" s="421"/>
      <c r="AM116" s="421">
        <v>18344</v>
      </c>
      <c r="AN116" s="421"/>
      <c r="AO116" s="421"/>
      <c r="AP116" s="421"/>
      <c r="AQ116" s="216">
        <v>18344</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593</v>
      </c>
      <c r="AC117" s="476"/>
      <c r="AD117" s="477"/>
      <c r="AE117" s="554" t="s">
        <v>594</v>
      </c>
      <c r="AF117" s="554"/>
      <c r="AG117" s="554"/>
      <c r="AH117" s="554"/>
      <c r="AI117" s="554" t="s">
        <v>595</v>
      </c>
      <c r="AJ117" s="554"/>
      <c r="AK117" s="554"/>
      <c r="AL117" s="554"/>
      <c r="AM117" s="554" t="s">
        <v>675</v>
      </c>
      <c r="AN117" s="554"/>
      <c r="AO117" s="554"/>
      <c r="AP117" s="554"/>
      <c r="AQ117" s="595" t="s">
        <v>676</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0"/>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1"/>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597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574</v>
      </c>
      <c r="AR133" s="198"/>
      <c r="AS133" s="132" t="s">
        <v>236</v>
      </c>
      <c r="AT133" s="133"/>
      <c r="AU133" s="199" t="s">
        <v>574</v>
      </c>
      <c r="AV133" s="199"/>
      <c r="AW133" s="132" t="s">
        <v>181</v>
      </c>
      <c r="AX133" s="194"/>
    </row>
    <row r="134" spans="1:50" ht="39.75" customHeight="1" x14ac:dyDescent="0.15">
      <c r="A134" s="188"/>
      <c r="B134" s="185"/>
      <c r="C134" s="179"/>
      <c r="D134" s="185"/>
      <c r="E134" s="179"/>
      <c r="F134" s="180"/>
      <c r="G134" s="103" t="s">
        <v>598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574</v>
      </c>
      <c r="AC134" s="204"/>
      <c r="AD134" s="204"/>
      <c r="AE134" s="205" t="s">
        <v>599</v>
      </c>
      <c r="AF134" s="206"/>
      <c r="AG134" s="206"/>
      <c r="AH134" s="206"/>
      <c r="AI134" s="205" t="s">
        <v>574</v>
      </c>
      <c r="AJ134" s="206"/>
      <c r="AK134" s="206"/>
      <c r="AL134" s="206"/>
      <c r="AM134" s="205" t="s">
        <v>574</v>
      </c>
      <c r="AN134" s="206"/>
      <c r="AO134" s="206"/>
      <c r="AP134" s="206"/>
      <c r="AQ134" s="205" t="s">
        <v>601</v>
      </c>
      <c r="AR134" s="206"/>
      <c r="AS134" s="206"/>
      <c r="AT134" s="206"/>
      <c r="AU134" s="205" t="s">
        <v>574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574</v>
      </c>
      <c r="AF135" s="206"/>
      <c r="AG135" s="206"/>
      <c r="AH135" s="206"/>
      <c r="AI135" s="205" t="s">
        <v>574</v>
      </c>
      <c r="AJ135" s="206"/>
      <c r="AK135" s="206"/>
      <c r="AL135" s="206"/>
      <c r="AM135" s="205" t="s">
        <v>600</v>
      </c>
      <c r="AN135" s="206"/>
      <c r="AO135" s="206"/>
      <c r="AP135" s="206"/>
      <c r="AQ135" s="205" t="s">
        <v>584</v>
      </c>
      <c r="AR135" s="206"/>
      <c r="AS135" s="206"/>
      <c r="AT135" s="206"/>
      <c r="AU135" s="205" t="s">
        <v>574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601</v>
      </c>
      <c r="H154" s="104"/>
      <c r="I154" s="104"/>
      <c r="J154" s="104"/>
      <c r="K154" s="104"/>
      <c r="L154" s="104"/>
      <c r="M154" s="104"/>
      <c r="N154" s="104"/>
      <c r="O154" s="104"/>
      <c r="P154" s="105"/>
      <c r="Q154" s="124" t="s">
        <v>574</v>
      </c>
      <c r="R154" s="104"/>
      <c r="S154" s="104"/>
      <c r="T154" s="104"/>
      <c r="U154" s="104"/>
      <c r="V154" s="104"/>
      <c r="W154" s="104"/>
      <c r="X154" s="104"/>
      <c r="Y154" s="104"/>
      <c r="Z154" s="104"/>
      <c r="AA154" s="291"/>
      <c r="AB154" s="140" t="s">
        <v>584</v>
      </c>
      <c r="AC154" s="141"/>
      <c r="AD154" s="141"/>
      <c r="AE154" s="146" t="s">
        <v>574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599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2"/>
      <c r="E430" s="173" t="s">
        <v>405</v>
      </c>
      <c r="F430" s="899"/>
      <c r="G430" s="900" t="s">
        <v>255</v>
      </c>
      <c r="H430" s="122"/>
      <c r="I430" s="122"/>
      <c r="J430" s="901" t="s">
        <v>574</v>
      </c>
      <c r="K430" s="902"/>
      <c r="L430" s="902"/>
      <c r="M430" s="902"/>
      <c r="N430" s="902"/>
      <c r="O430" s="902"/>
      <c r="P430" s="902"/>
      <c r="Q430" s="902"/>
      <c r="R430" s="902"/>
      <c r="S430" s="902"/>
      <c r="T430" s="903"/>
      <c r="U430" s="588" t="s">
        <v>574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574</v>
      </c>
      <c r="AF432" s="199"/>
      <c r="AG432" s="132" t="s">
        <v>236</v>
      </c>
      <c r="AH432" s="133"/>
      <c r="AI432" s="155"/>
      <c r="AJ432" s="155"/>
      <c r="AK432" s="155"/>
      <c r="AL432" s="153"/>
      <c r="AM432" s="155"/>
      <c r="AN432" s="155"/>
      <c r="AO432" s="155"/>
      <c r="AP432" s="153"/>
      <c r="AQ432" s="590" t="s">
        <v>599</v>
      </c>
      <c r="AR432" s="199"/>
      <c r="AS432" s="132" t="s">
        <v>236</v>
      </c>
      <c r="AT432" s="133"/>
      <c r="AU432" s="199" t="s">
        <v>574</v>
      </c>
      <c r="AV432" s="199"/>
      <c r="AW432" s="132" t="s">
        <v>181</v>
      </c>
      <c r="AX432" s="194"/>
    </row>
    <row r="433" spans="1:50" ht="23.25" customHeight="1" x14ac:dyDescent="0.15">
      <c r="A433" s="188"/>
      <c r="B433" s="185"/>
      <c r="C433" s="179"/>
      <c r="D433" s="185"/>
      <c r="E433" s="342"/>
      <c r="F433" s="343"/>
      <c r="G433" s="103" t="s">
        <v>574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574</v>
      </c>
      <c r="AC433" s="212"/>
      <c r="AD433" s="212"/>
      <c r="AE433" s="340" t="s">
        <v>603</v>
      </c>
      <c r="AF433" s="206"/>
      <c r="AG433" s="206"/>
      <c r="AH433" s="206"/>
      <c r="AI433" s="340" t="s">
        <v>604</v>
      </c>
      <c r="AJ433" s="206"/>
      <c r="AK433" s="206"/>
      <c r="AL433" s="206"/>
      <c r="AM433" s="340" t="s">
        <v>574</v>
      </c>
      <c r="AN433" s="206"/>
      <c r="AO433" s="206"/>
      <c r="AP433" s="341"/>
      <c r="AQ433" s="340" t="s">
        <v>574</v>
      </c>
      <c r="AR433" s="206"/>
      <c r="AS433" s="206"/>
      <c r="AT433" s="341"/>
      <c r="AU433" s="206" t="s">
        <v>574</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574</v>
      </c>
      <c r="AC434" s="204"/>
      <c r="AD434" s="204"/>
      <c r="AE434" s="340" t="s">
        <v>574</v>
      </c>
      <c r="AF434" s="206"/>
      <c r="AG434" s="206"/>
      <c r="AH434" s="341"/>
      <c r="AI434" s="340" t="s">
        <v>603</v>
      </c>
      <c r="AJ434" s="206"/>
      <c r="AK434" s="206"/>
      <c r="AL434" s="206"/>
      <c r="AM434" s="340" t="s">
        <v>599</v>
      </c>
      <c r="AN434" s="206"/>
      <c r="AO434" s="206"/>
      <c r="AP434" s="341"/>
      <c r="AQ434" s="340" t="s">
        <v>574</v>
      </c>
      <c r="AR434" s="206"/>
      <c r="AS434" s="206"/>
      <c r="AT434" s="341"/>
      <c r="AU434" s="206" t="s">
        <v>574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603</v>
      </c>
      <c r="AF435" s="206"/>
      <c r="AG435" s="206"/>
      <c r="AH435" s="341"/>
      <c r="AI435" s="340" t="s">
        <v>574</v>
      </c>
      <c r="AJ435" s="206"/>
      <c r="AK435" s="206"/>
      <c r="AL435" s="206"/>
      <c r="AM435" s="340" t="s">
        <v>574</v>
      </c>
      <c r="AN435" s="206"/>
      <c r="AO435" s="206"/>
      <c r="AP435" s="341"/>
      <c r="AQ435" s="340" t="s">
        <v>574</v>
      </c>
      <c r="AR435" s="206"/>
      <c r="AS435" s="206"/>
      <c r="AT435" s="341"/>
      <c r="AU435" s="206" t="s">
        <v>600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574</v>
      </c>
      <c r="AF457" s="199"/>
      <c r="AG457" s="132" t="s">
        <v>236</v>
      </c>
      <c r="AH457" s="133"/>
      <c r="AI457" s="155"/>
      <c r="AJ457" s="155"/>
      <c r="AK457" s="155"/>
      <c r="AL457" s="153"/>
      <c r="AM457" s="155"/>
      <c r="AN457" s="155"/>
      <c r="AO457" s="155"/>
      <c r="AP457" s="153"/>
      <c r="AQ457" s="590" t="s">
        <v>600</v>
      </c>
      <c r="AR457" s="199"/>
      <c r="AS457" s="132" t="s">
        <v>236</v>
      </c>
      <c r="AT457" s="133"/>
      <c r="AU457" s="199" t="s">
        <v>574</v>
      </c>
      <c r="AV457" s="199"/>
      <c r="AW457" s="132" t="s">
        <v>181</v>
      </c>
      <c r="AX457" s="194"/>
    </row>
    <row r="458" spans="1:50" ht="23.25" customHeight="1" x14ac:dyDescent="0.15">
      <c r="A458" s="188"/>
      <c r="B458" s="185"/>
      <c r="C458" s="179"/>
      <c r="D458" s="185"/>
      <c r="E458" s="342"/>
      <c r="F458" s="343"/>
      <c r="G458" s="103" t="s">
        <v>574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570</v>
      </c>
      <c r="AC458" s="212"/>
      <c r="AD458" s="212"/>
      <c r="AE458" s="340" t="s">
        <v>574</v>
      </c>
      <c r="AF458" s="206"/>
      <c r="AG458" s="206"/>
      <c r="AH458" s="206"/>
      <c r="AI458" s="340" t="s">
        <v>574</v>
      </c>
      <c r="AJ458" s="206"/>
      <c r="AK458" s="206"/>
      <c r="AL458" s="206"/>
      <c r="AM458" s="340" t="s">
        <v>574</v>
      </c>
      <c r="AN458" s="206"/>
      <c r="AO458" s="206"/>
      <c r="AP458" s="341"/>
      <c r="AQ458" s="340" t="s">
        <v>584</v>
      </c>
      <c r="AR458" s="206"/>
      <c r="AS458" s="206"/>
      <c r="AT458" s="341"/>
      <c r="AU458" s="206" t="s">
        <v>574</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574</v>
      </c>
      <c r="AC459" s="204"/>
      <c r="AD459" s="204"/>
      <c r="AE459" s="340" t="s">
        <v>601</v>
      </c>
      <c r="AF459" s="206"/>
      <c r="AG459" s="206"/>
      <c r="AH459" s="341"/>
      <c r="AI459" s="340" t="s">
        <v>574</v>
      </c>
      <c r="AJ459" s="206"/>
      <c r="AK459" s="206"/>
      <c r="AL459" s="206"/>
      <c r="AM459" s="340" t="s">
        <v>574</v>
      </c>
      <c r="AN459" s="206"/>
      <c r="AO459" s="206"/>
      <c r="AP459" s="341"/>
      <c r="AQ459" s="340" t="s">
        <v>574</v>
      </c>
      <c r="AR459" s="206"/>
      <c r="AS459" s="206"/>
      <c r="AT459" s="341"/>
      <c r="AU459" s="206" t="s">
        <v>606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605</v>
      </c>
      <c r="AF460" s="206"/>
      <c r="AG460" s="206"/>
      <c r="AH460" s="341"/>
      <c r="AI460" s="340" t="s">
        <v>574</v>
      </c>
      <c r="AJ460" s="206"/>
      <c r="AK460" s="206"/>
      <c r="AL460" s="206"/>
      <c r="AM460" s="340" t="s">
        <v>574</v>
      </c>
      <c r="AN460" s="206"/>
      <c r="AO460" s="206"/>
      <c r="AP460" s="341"/>
      <c r="AQ460" s="340" t="s">
        <v>574</v>
      </c>
      <c r="AR460" s="206"/>
      <c r="AS460" s="206"/>
      <c r="AT460" s="341"/>
      <c r="AU460" s="206" t="s">
        <v>574</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0" t="s">
        <v>255</v>
      </c>
      <c r="H484" s="122"/>
      <c r="I484" s="122"/>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0" t="s">
        <v>255</v>
      </c>
      <c r="H538" s="122"/>
      <c r="I538" s="122"/>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0" t="s">
        <v>255</v>
      </c>
      <c r="H592" s="122"/>
      <c r="I592" s="122"/>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0" t="s">
        <v>255</v>
      </c>
      <c r="H646" s="122"/>
      <c r="I646" s="122"/>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574</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54.95" customHeight="1" x14ac:dyDescent="0.15">
      <c r="A702" s="871" t="s">
        <v>140</v>
      </c>
      <c r="B702" s="872"/>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573</v>
      </c>
      <c r="AE702" s="346"/>
      <c r="AF702" s="346"/>
      <c r="AG702" s="385" t="s">
        <v>608</v>
      </c>
      <c r="AH702" s="386"/>
      <c r="AI702" s="386"/>
      <c r="AJ702" s="386"/>
      <c r="AK702" s="386"/>
      <c r="AL702" s="386"/>
      <c r="AM702" s="386"/>
      <c r="AN702" s="386"/>
      <c r="AO702" s="386"/>
      <c r="AP702" s="386"/>
      <c r="AQ702" s="386"/>
      <c r="AR702" s="386"/>
      <c r="AS702" s="386"/>
      <c r="AT702" s="386"/>
      <c r="AU702" s="386"/>
      <c r="AV702" s="386"/>
      <c r="AW702" s="386"/>
      <c r="AX702" s="387"/>
    </row>
    <row r="703" spans="1:50" ht="54.9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6" t="s">
        <v>573</v>
      </c>
      <c r="AE703" s="327"/>
      <c r="AF703" s="327"/>
      <c r="AG703" s="100" t="s">
        <v>609</v>
      </c>
      <c r="AH703" s="101"/>
      <c r="AI703" s="101"/>
      <c r="AJ703" s="101"/>
      <c r="AK703" s="101"/>
      <c r="AL703" s="101"/>
      <c r="AM703" s="101"/>
      <c r="AN703" s="101"/>
      <c r="AO703" s="101"/>
      <c r="AP703" s="101"/>
      <c r="AQ703" s="101"/>
      <c r="AR703" s="101"/>
      <c r="AS703" s="101"/>
      <c r="AT703" s="101"/>
      <c r="AU703" s="101"/>
      <c r="AV703" s="101"/>
      <c r="AW703" s="101"/>
      <c r="AX703" s="102"/>
    </row>
    <row r="704" spans="1:50" ht="54.9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573</v>
      </c>
      <c r="AE704" s="784"/>
      <c r="AF704" s="784"/>
      <c r="AG704" s="166" t="s">
        <v>610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573</v>
      </c>
      <c r="AE705" s="716"/>
      <c r="AF705" s="716"/>
      <c r="AG705" s="124" t="s">
        <v>611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5"/>
      <c r="D706" s="796"/>
      <c r="E706" s="731" t="s">
        <v>386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6" t="s">
        <v>612</v>
      </c>
      <c r="AE706" s="327"/>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7"/>
      <c r="D707" s="798"/>
      <c r="E707" s="734" t="s">
        <v>319</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612</v>
      </c>
      <c r="AE707" s="837"/>
      <c r="AF707" s="837"/>
      <c r="AG707" s="166"/>
      <c r="AH707" s="107"/>
      <c r="AI707" s="107"/>
      <c r="AJ707" s="107"/>
      <c r="AK707" s="107"/>
      <c r="AL707" s="107"/>
      <c r="AM707" s="107"/>
      <c r="AN707" s="107"/>
      <c r="AO707" s="107"/>
      <c r="AP707" s="107"/>
      <c r="AQ707" s="107"/>
      <c r="AR707" s="107"/>
      <c r="AS707" s="107"/>
      <c r="AT707" s="107"/>
      <c r="AU707" s="107"/>
      <c r="AV707" s="107"/>
      <c r="AW707" s="107"/>
      <c r="AX707" s="167"/>
    </row>
    <row r="708" spans="1:50" ht="50.1"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573</v>
      </c>
      <c r="AE708" s="606"/>
      <c r="AF708" s="606"/>
      <c r="AG708" s="743" t="s">
        <v>613</v>
      </c>
      <c r="AH708" s="744"/>
      <c r="AI708" s="744"/>
      <c r="AJ708" s="744"/>
      <c r="AK708" s="744"/>
      <c r="AL708" s="744"/>
      <c r="AM708" s="744"/>
      <c r="AN708" s="744"/>
      <c r="AO708" s="744"/>
      <c r="AP708" s="744"/>
      <c r="AQ708" s="744"/>
      <c r="AR708" s="744"/>
      <c r="AS708" s="744"/>
      <c r="AT708" s="744"/>
      <c r="AU708" s="744"/>
      <c r="AV708" s="744"/>
      <c r="AW708" s="744"/>
      <c r="AX708" s="745"/>
    </row>
    <row r="709" spans="1:50" ht="50.1" customHeight="1" x14ac:dyDescent="0.15">
      <c r="A709" s="643"/>
      <c r="B709" s="645"/>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573</v>
      </c>
      <c r="AE709" s="327"/>
      <c r="AF709" s="327"/>
      <c r="AG709" s="100" t="s">
        <v>614</v>
      </c>
      <c r="AH709" s="101"/>
      <c r="AI709" s="101"/>
      <c r="AJ709" s="101"/>
      <c r="AK709" s="101"/>
      <c r="AL709" s="101"/>
      <c r="AM709" s="101"/>
      <c r="AN709" s="101"/>
      <c r="AO709" s="101"/>
      <c r="AP709" s="101"/>
      <c r="AQ709" s="101"/>
      <c r="AR709" s="101"/>
      <c r="AS709" s="101"/>
      <c r="AT709" s="101"/>
      <c r="AU709" s="101"/>
      <c r="AV709" s="101"/>
      <c r="AW709" s="101"/>
      <c r="AX709" s="102"/>
    </row>
    <row r="710" spans="1:50" ht="50.1" customHeight="1" x14ac:dyDescent="0.15">
      <c r="A710" s="643"/>
      <c r="B710" s="645"/>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573</v>
      </c>
      <c r="AE710" s="327"/>
      <c r="AF710" s="327"/>
      <c r="AG710" s="100" t="s">
        <v>615</v>
      </c>
      <c r="AH710" s="101"/>
      <c r="AI710" s="101"/>
      <c r="AJ710" s="101"/>
      <c r="AK710" s="101"/>
      <c r="AL710" s="101"/>
      <c r="AM710" s="101"/>
      <c r="AN710" s="101"/>
      <c r="AO710" s="101"/>
      <c r="AP710" s="101"/>
      <c r="AQ710" s="101"/>
      <c r="AR710" s="101"/>
      <c r="AS710" s="101"/>
      <c r="AT710" s="101"/>
      <c r="AU710" s="101"/>
      <c r="AV710" s="101"/>
      <c r="AW710" s="101"/>
      <c r="AX710" s="102"/>
    </row>
    <row r="711" spans="1:50" ht="50.1" customHeight="1" x14ac:dyDescent="0.15">
      <c r="A711" s="643"/>
      <c r="B711" s="645"/>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4"/>
      <c r="AD711" s="326" t="s">
        <v>573</v>
      </c>
      <c r="AE711" s="327"/>
      <c r="AF711" s="327"/>
      <c r="AG711" s="100" t="s">
        <v>616</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4"/>
      <c r="AD712" s="783" t="s">
        <v>617</v>
      </c>
      <c r="AE712" s="784"/>
      <c r="AF712" s="784"/>
      <c r="AG712" s="811" t="s">
        <v>661</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617</v>
      </c>
      <c r="AE713" s="327"/>
      <c r="AF713" s="664"/>
      <c r="AG713" s="100" t="s">
        <v>662</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617</v>
      </c>
      <c r="AE714" s="809"/>
      <c r="AF714" s="810"/>
      <c r="AG714" s="737" t="s">
        <v>663</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329</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573</v>
      </c>
      <c r="AE715" s="606"/>
      <c r="AF715" s="657"/>
      <c r="AG715" s="743" t="s">
        <v>618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617</v>
      </c>
      <c r="AE716" s="628"/>
      <c r="AF716" s="628"/>
      <c r="AG716" s="100" t="s">
        <v>599</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573</v>
      </c>
      <c r="AE717" s="327"/>
      <c r="AF717" s="327"/>
      <c r="AG717" s="100" t="s">
        <v>620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6"/>
      <c r="B718" s="647"/>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617</v>
      </c>
      <c r="AE718" s="327"/>
      <c r="AF718" s="327"/>
      <c r="AG718" s="126" t="s">
        <v>619</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617</v>
      </c>
      <c r="AE719" s="606"/>
      <c r="AF719" s="606"/>
      <c r="AG719" s="124" t="s">
        <v>599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4"/>
      <c r="D722" s="295"/>
      <c r="E722" s="295"/>
      <c r="F722" s="296"/>
      <c r="G722" s="285"/>
      <c r="H722" s="286"/>
      <c r="I722" s="82" t="str">
        <f>IF(OR(G722="　", G722=""), "", "-")</f>
        <v/>
      </c>
      <c r="J722" s="289"/>
      <c r="K722" s="289"/>
      <c r="L722" s="82" t="str">
        <f>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4"/>
      <c r="D723" s="295"/>
      <c r="E723" s="295"/>
      <c r="F723" s="296"/>
      <c r="G723" s="285"/>
      <c r="H723" s="286"/>
      <c r="I723" s="82" t="str">
        <f>IF(OR(G723="　", G723=""), "", "-")</f>
        <v/>
      </c>
      <c r="J723" s="289"/>
      <c r="K723" s="289"/>
      <c r="L723" s="82" t="str">
        <f>IF(M723="","","-")</f>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4"/>
      <c r="D724" s="295"/>
      <c r="E724" s="295"/>
      <c r="F724" s="296"/>
      <c r="G724" s="285"/>
      <c r="H724" s="286"/>
      <c r="I724" s="82" t="str">
        <f>IF(OR(G724="　", G724=""), "", "-")</f>
        <v/>
      </c>
      <c r="J724" s="289"/>
      <c r="K724" s="289"/>
      <c r="L724" s="82" t="str">
        <f>IF(M724="","","-")</f>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1"/>
      <c r="B725" s="782"/>
      <c r="C725" s="323"/>
      <c r="D725" s="324"/>
      <c r="E725" s="324"/>
      <c r="F725" s="325"/>
      <c r="G725" s="287"/>
      <c r="H725" s="288"/>
      <c r="I725" s="84" t="str">
        <f>IF(OR(G725="　", G725=""), "", "-")</f>
        <v/>
      </c>
      <c r="J725" s="290"/>
      <c r="K725" s="290"/>
      <c r="L725" s="84" t="str">
        <f>IF(M725="","","-")</f>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0.1" customHeight="1" x14ac:dyDescent="0.15">
      <c r="A726" s="641" t="s">
        <v>48</v>
      </c>
      <c r="B726" s="803"/>
      <c r="C726" s="816" t="s">
        <v>53</v>
      </c>
      <c r="D726" s="838"/>
      <c r="E726" s="838"/>
      <c r="F726" s="839"/>
      <c r="G726" s="577" t="s">
        <v>621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0.1" customHeight="1" thickBot="1" x14ac:dyDescent="0.2">
      <c r="A727" s="804"/>
      <c r="B727" s="805"/>
      <c r="C727" s="749" t="s">
        <v>57</v>
      </c>
      <c r="D727" s="750"/>
      <c r="E727" s="750"/>
      <c r="F727" s="751"/>
      <c r="G727" s="575" t="s">
        <v>622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0.1" customHeight="1" thickBot="1" x14ac:dyDescent="0.2">
      <c r="A729" s="635" t="s">
        <v>677</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0.1" customHeight="1" thickBot="1" x14ac:dyDescent="0.2">
      <c r="A731" s="800" t="s">
        <v>678</v>
      </c>
      <c r="B731" s="801"/>
      <c r="C731" s="801"/>
      <c r="D731" s="801"/>
      <c r="E731" s="802"/>
      <c r="F731" s="730" t="s">
        <v>679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50.1" customHeight="1" thickBot="1" x14ac:dyDescent="0.2">
      <c r="A733" s="674" t="s">
        <v>138</v>
      </c>
      <c r="B733" s="675"/>
      <c r="C733" s="675"/>
      <c r="D733" s="675"/>
      <c r="E733" s="676"/>
      <c r="F733" s="638" t="s">
        <v>680</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50.1"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89" t="s">
        <v>408</v>
      </c>
      <c r="B737" s="209"/>
      <c r="C737" s="209"/>
      <c r="D737" s="210"/>
      <c r="E737" s="990" t="s">
        <v>574</v>
      </c>
      <c r="F737" s="990"/>
      <c r="G737" s="990"/>
      <c r="H737" s="990"/>
      <c r="I737" s="990"/>
      <c r="J737" s="990"/>
      <c r="K737" s="990"/>
      <c r="L737" s="990"/>
      <c r="M737" s="990"/>
      <c r="N737" s="365" t="s">
        <v>403</v>
      </c>
      <c r="O737" s="365"/>
      <c r="P737" s="365"/>
      <c r="Q737" s="365"/>
      <c r="R737" s="990" t="s">
        <v>623</v>
      </c>
      <c r="S737" s="990"/>
      <c r="T737" s="990"/>
      <c r="U737" s="990"/>
      <c r="V737" s="990"/>
      <c r="W737" s="990"/>
      <c r="X737" s="990"/>
      <c r="Y737" s="990"/>
      <c r="Z737" s="990"/>
      <c r="AA737" s="365" t="s">
        <v>402</v>
      </c>
      <c r="AB737" s="365"/>
      <c r="AC737" s="365"/>
      <c r="AD737" s="365"/>
      <c r="AE737" s="990" t="s">
        <v>624</v>
      </c>
      <c r="AF737" s="990"/>
      <c r="AG737" s="990"/>
      <c r="AH737" s="990"/>
      <c r="AI737" s="990"/>
      <c r="AJ737" s="990"/>
      <c r="AK737" s="990"/>
      <c r="AL737" s="990"/>
      <c r="AM737" s="990"/>
      <c r="AN737" s="365" t="s">
        <v>401</v>
      </c>
      <c r="AO737" s="365"/>
      <c r="AP737" s="365"/>
      <c r="AQ737" s="365"/>
      <c r="AR737" s="996" t="s">
        <v>625</v>
      </c>
      <c r="AS737" s="997"/>
      <c r="AT737" s="997"/>
      <c r="AU737" s="997"/>
      <c r="AV737" s="997"/>
      <c r="AW737" s="997"/>
      <c r="AX737" s="998"/>
      <c r="AY737" s="88"/>
      <c r="AZ737" s="88"/>
    </row>
    <row r="738" spans="1:52" ht="24.75" customHeight="1" x14ac:dyDescent="0.15">
      <c r="A738" s="989" t="s">
        <v>400</v>
      </c>
      <c r="B738" s="209"/>
      <c r="C738" s="209"/>
      <c r="D738" s="210"/>
      <c r="E738" s="990" t="s">
        <v>629</v>
      </c>
      <c r="F738" s="990"/>
      <c r="G738" s="990"/>
      <c r="H738" s="990"/>
      <c r="I738" s="990"/>
      <c r="J738" s="990"/>
      <c r="K738" s="990"/>
      <c r="L738" s="990"/>
      <c r="M738" s="990"/>
      <c r="N738" s="365" t="s">
        <v>399</v>
      </c>
      <c r="O738" s="365"/>
      <c r="P738" s="365"/>
      <c r="Q738" s="365"/>
      <c r="R738" s="990" t="s">
        <v>628</v>
      </c>
      <c r="S738" s="990"/>
      <c r="T738" s="990"/>
      <c r="U738" s="990"/>
      <c r="V738" s="990"/>
      <c r="W738" s="990"/>
      <c r="X738" s="990"/>
      <c r="Y738" s="990"/>
      <c r="Z738" s="990"/>
      <c r="AA738" s="365" t="s">
        <v>398</v>
      </c>
      <c r="AB738" s="365"/>
      <c r="AC738" s="365"/>
      <c r="AD738" s="365"/>
      <c r="AE738" s="990" t="s">
        <v>627</v>
      </c>
      <c r="AF738" s="990"/>
      <c r="AG738" s="990"/>
      <c r="AH738" s="990"/>
      <c r="AI738" s="990"/>
      <c r="AJ738" s="990"/>
      <c r="AK738" s="990"/>
      <c r="AL738" s="990"/>
      <c r="AM738" s="990"/>
      <c r="AN738" s="365" t="s">
        <v>397</v>
      </c>
      <c r="AO738" s="365"/>
      <c r="AP738" s="365"/>
      <c r="AQ738" s="365"/>
      <c r="AR738" s="996" t="s">
        <v>626</v>
      </c>
      <c r="AS738" s="997"/>
      <c r="AT738" s="997"/>
      <c r="AU738" s="997"/>
      <c r="AV738" s="997"/>
      <c r="AW738" s="997"/>
      <c r="AX738" s="998"/>
    </row>
    <row r="739" spans="1:52" ht="24.75" customHeight="1" x14ac:dyDescent="0.15">
      <c r="A739" s="989" t="s">
        <v>396</v>
      </c>
      <c r="B739" s="209"/>
      <c r="C739" s="209"/>
      <c r="D739" s="210"/>
      <c r="E739" s="990" t="s">
        <v>630</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420</v>
      </c>
      <c r="B740" s="972"/>
      <c r="C740" s="972"/>
      <c r="D740" s="973"/>
      <c r="E740" s="974" t="s">
        <v>562</v>
      </c>
      <c r="F740" s="975"/>
      <c r="G740" s="975"/>
      <c r="H740" s="92" t="str">
        <f>IF(E740="", "", "(")</f>
        <v>(</v>
      </c>
      <c r="I740" s="975"/>
      <c r="J740" s="975"/>
      <c r="K740" s="92" t="str">
        <f>IF(OR(I740="　", I740=""), "", "-")</f>
        <v/>
      </c>
      <c r="L740" s="976">
        <v>144</v>
      </c>
      <c r="M740" s="976"/>
      <c r="N740" s="93" t="str">
        <f>IF(O740="", "", "-")</f>
        <v/>
      </c>
      <c r="O740" s="94"/>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5" t="s">
        <v>389</v>
      </c>
      <c r="B741" s="616"/>
      <c r="C741" s="616"/>
      <c r="D741" s="616"/>
      <c r="E741" s="616"/>
      <c r="F741" s="61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9" t="s">
        <v>391</v>
      </c>
      <c r="B780" s="630"/>
      <c r="C780" s="630"/>
      <c r="D780" s="630"/>
      <c r="E780" s="630"/>
      <c r="F780" s="631"/>
      <c r="G780" s="596" t="s">
        <v>631</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667</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4"/>
    </row>
    <row r="781" spans="1:50" ht="24.75" customHeight="1" x14ac:dyDescent="0.15">
      <c r="A781" s="632"/>
      <c r="B781" s="633"/>
      <c r="C781" s="633"/>
      <c r="D781" s="633"/>
      <c r="E781" s="633"/>
      <c r="F781" s="634"/>
      <c r="G781" s="816"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799"/>
      <c r="AC781" s="816"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24.75" customHeight="1" x14ac:dyDescent="0.15">
      <c r="A782" s="632"/>
      <c r="B782" s="633"/>
      <c r="C782" s="633"/>
      <c r="D782" s="633"/>
      <c r="E782" s="633"/>
      <c r="F782" s="634"/>
      <c r="G782" s="671" t="s">
        <v>632</v>
      </c>
      <c r="H782" s="672"/>
      <c r="I782" s="672"/>
      <c r="J782" s="672"/>
      <c r="K782" s="673"/>
      <c r="L782" s="665" t="s">
        <v>636</v>
      </c>
      <c r="M782" s="666"/>
      <c r="N782" s="666"/>
      <c r="O782" s="666"/>
      <c r="P782" s="666"/>
      <c r="Q782" s="666"/>
      <c r="R782" s="666"/>
      <c r="S782" s="666"/>
      <c r="T782" s="666"/>
      <c r="U782" s="666"/>
      <c r="V782" s="666"/>
      <c r="W782" s="666"/>
      <c r="X782" s="667"/>
      <c r="Y782" s="388">
        <v>74639</v>
      </c>
      <c r="Z782" s="389"/>
      <c r="AA782" s="389"/>
      <c r="AB782" s="806"/>
      <c r="AC782" s="671" t="s">
        <v>640</v>
      </c>
      <c r="AD782" s="672"/>
      <c r="AE782" s="672"/>
      <c r="AF782" s="672"/>
      <c r="AG782" s="673"/>
      <c r="AH782" s="665" t="s">
        <v>668</v>
      </c>
      <c r="AI782" s="666"/>
      <c r="AJ782" s="666"/>
      <c r="AK782" s="666"/>
      <c r="AL782" s="666"/>
      <c r="AM782" s="666"/>
      <c r="AN782" s="666"/>
      <c r="AO782" s="666"/>
      <c r="AP782" s="666"/>
      <c r="AQ782" s="666"/>
      <c r="AR782" s="666"/>
      <c r="AS782" s="666"/>
      <c r="AT782" s="667"/>
      <c r="AU782" s="388">
        <v>17</v>
      </c>
      <c r="AV782" s="389"/>
      <c r="AW782" s="389"/>
      <c r="AX782" s="390"/>
    </row>
    <row r="783" spans="1:50" ht="24.75" customHeight="1" x14ac:dyDescent="0.15">
      <c r="A783" s="632"/>
      <c r="B783" s="633"/>
      <c r="C783" s="633"/>
      <c r="D783" s="633"/>
      <c r="E783" s="633"/>
      <c r="F783" s="634"/>
      <c r="G783" s="607" t="s">
        <v>633</v>
      </c>
      <c r="H783" s="608"/>
      <c r="I783" s="608"/>
      <c r="J783" s="608"/>
      <c r="K783" s="609"/>
      <c r="L783" s="599" t="s">
        <v>637</v>
      </c>
      <c r="M783" s="600"/>
      <c r="N783" s="600"/>
      <c r="O783" s="600"/>
      <c r="P783" s="600"/>
      <c r="Q783" s="600"/>
      <c r="R783" s="600"/>
      <c r="S783" s="600"/>
      <c r="T783" s="600"/>
      <c r="U783" s="600"/>
      <c r="V783" s="600"/>
      <c r="W783" s="600"/>
      <c r="X783" s="601"/>
      <c r="Y783" s="602">
        <v>136</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634</v>
      </c>
      <c r="H784" s="608"/>
      <c r="I784" s="608"/>
      <c r="J784" s="608"/>
      <c r="K784" s="609"/>
      <c r="L784" s="599" t="s">
        <v>638</v>
      </c>
      <c r="M784" s="600"/>
      <c r="N784" s="600"/>
      <c r="O784" s="600"/>
      <c r="P784" s="600"/>
      <c r="Q784" s="600"/>
      <c r="R784" s="600"/>
      <c r="S784" s="600"/>
      <c r="T784" s="600"/>
      <c r="U784" s="600"/>
      <c r="V784" s="600"/>
      <c r="W784" s="600"/>
      <c r="X784" s="601"/>
      <c r="Y784" s="602">
        <v>37</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635</v>
      </c>
      <c r="H785" s="608"/>
      <c r="I785" s="608"/>
      <c r="J785" s="608"/>
      <c r="K785" s="609"/>
      <c r="L785" s="599" t="s">
        <v>639</v>
      </c>
      <c r="M785" s="600"/>
      <c r="N785" s="600"/>
      <c r="O785" s="600"/>
      <c r="P785" s="600"/>
      <c r="Q785" s="600"/>
      <c r="R785" s="600"/>
      <c r="S785" s="600"/>
      <c r="T785" s="600"/>
      <c r="U785" s="600"/>
      <c r="V785" s="600"/>
      <c r="W785" s="600"/>
      <c r="X785" s="601"/>
      <c r="Y785" s="602">
        <v>53</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7" t="s">
        <v>20</v>
      </c>
      <c r="H792" s="828"/>
      <c r="I792" s="828"/>
      <c r="J792" s="828"/>
      <c r="K792" s="828"/>
      <c r="L792" s="829"/>
      <c r="M792" s="830"/>
      <c r="N792" s="830"/>
      <c r="O792" s="830"/>
      <c r="P792" s="830"/>
      <c r="Q792" s="830"/>
      <c r="R792" s="830"/>
      <c r="S792" s="830"/>
      <c r="T792" s="830"/>
      <c r="U792" s="830"/>
      <c r="V792" s="830"/>
      <c r="W792" s="830"/>
      <c r="X792" s="831"/>
      <c r="Y792" s="832">
        <f>SUM(Y782:AB791)</f>
        <v>74865</v>
      </c>
      <c r="Z792" s="833"/>
      <c r="AA792" s="833"/>
      <c r="AB792" s="834"/>
      <c r="AC792" s="827" t="s">
        <v>20</v>
      </c>
      <c r="AD792" s="828"/>
      <c r="AE792" s="828"/>
      <c r="AF792" s="828"/>
      <c r="AG792" s="828"/>
      <c r="AH792" s="829"/>
      <c r="AI792" s="830"/>
      <c r="AJ792" s="830"/>
      <c r="AK792" s="830"/>
      <c r="AL792" s="830"/>
      <c r="AM792" s="830"/>
      <c r="AN792" s="830"/>
      <c r="AO792" s="830"/>
      <c r="AP792" s="830"/>
      <c r="AQ792" s="830"/>
      <c r="AR792" s="830"/>
      <c r="AS792" s="830"/>
      <c r="AT792" s="831"/>
      <c r="AU792" s="832">
        <f>SUM(AU782:AX791)</f>
        <v>17</v>
      </c>
      <c r="AV792" s="833"/>
      <c r="AW792" s="833"/>
      <c r="AX792" s="835"/>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4"/>
    </row>
    <row r="794" spans="1:50" ht="24.75" hidden="1" customHeight="1" x14ac:dyDescent="0.15">
      <c r="A794" s="632"/>
      <c r="B794" s="633"/>
      <c r="C794" s="633"/>
      <c r="D794" s="633"/>
      <c r="E794" s="633"/>
      <c r="F794" s="634"/>
      <c r="G794" s="816"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799"/>
      <c r="AC794" s="816"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8"/>
      <c r="Z795" s="389"/>
      <c r="AA795" s="389"/>
      <c r="AB795" s="806"/>
      <c r="AC795" s="671"/>
      <c r="AD795" s="672"/>
      <c r="AE795" s="672"/>
      <c r="AF795" s="672"/>
      <c r="AG795" s="673"/>
      <c r="AH795" s="665"/>
      <c r="AI795" s="666"/>
      <c r="AJ795" s="666"/>
      <c r="AK795" s="666"/>
      <c r="AL795" s="666"/>
      <c r="AM795" s="666"/>
      <c r="AN795" s="666"/>
      <c r="AO795" s="666"/>
      <c r="AP795" s="666"/>
      <c r="AQ795" s="666"/>
      <c r="AR795" s="666"/>
      <c r="AS795" s="666"/>
      <c r="AT795" s="667"/>
      <c r="AU795" s="388"/>
      <c r="AV795" s="389"/>
      <c r="AW795" s="389"/>
      <c r="AX795" s="390"/>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7" t="s">
        <v>20</v>
      </c>
      <c r="H805" s="828"/>
      <c r="I805" s="828"/>
      <c r="J805" s="828"/>
      <c r="K805" s="828"/>
      <c r="L805" s="829"/>
      <c r="M805" s="830"/>
      <c r="N805" s="830"/>
      <c r="O805" s="830"/>
      <c r="P805" s="830"/>
      <c r="Q805" s="830"/>
      <c r="R805" s="830"/>
      <c r="S805" s="830"/>
      <c r="T805" s="830"/>
      <c r="U805" s="830"/>
      <c r="V805" s="830"/>
      <c r="W805" s="830"/>
      <c r="X805" s="831"/>
      <c r="Y805" s="832">
        <f>SUM(Y795:AB804)</f>
        <v>0</v>
      </c>
      <c r="Z805" s="833"/>
      <c r="AA805" s="833"/>
      <c r="AB805" s="834"/>
      <c r="AC805" s="827" t="s">
        <v>20</v>
      </c>
      <c r="AD805" s="828"/>
      <c r="AE805" s="828"/>
      <c r="AF805" s="828"/>
      <c r="AG805" s="828"/>
      <c r="AH805" s="829"/>
      <c r="AI805" s="830"/>
      <c r="AJ805" s="830"/>
      <c r="AK805" s="830"/>
      <c r="AL805" s="830"/>
      <c r="AM805" s="830"/>
      <c r="AN805" s="830"/>
      <c r="AO805" s="830"/>
      <c r="AP805" s="830"/>
      <c r="AQ805" s="830"/>
      <c r="AR805" s="830"/>
      <c r="AS805" s="830"/>
      <c r="AT805" s="831"/>
      <c r="AU805" s="832">
        <f>SUM(AU795:AX804)</f>
        <v>0</v>
      </c>
      <c r="AV805" s="833"/>
      <c r="AW805" s="833"/>
      <c r="AX805" s="835"/>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4"/>
    </row>
    <row r="807" spans="1:50" ht="24.75" hidden="1" customHeight="1" x14ac:dyDescent="0.15">
      <c r="A807" s="632"/>
      <c r="B807" s="633"/>
      <c r="C807" s="633"/>
      <c r="D807" s="633"/>
      <c r="E807" s="633"/>
      <c r="F807" s="634"/>
      <c r="G807" s="816"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799"/>
      <c r="AC807" s="816"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8"/>
      <c r="Z808" s="389"/>
      <c r="AA808" s="389"/>
      <c r="AB808" s="806"/>
      <c r="AC808" s="671"/>
      <c r="AD808" s="672"/>
      <c r="AE808" s="672"/>
      <c r="AF808" s="672"/>
      <c r="AG808" s="673"/>
      <c r="AH808" s="665"/>
      <c r="AI808" s="666"/>
      <c r="AJ808" s="666"/>
      <c r="AK808" s="666"/>
      <c r="AL808" s="666"/>
      <c r="AM808" s="666"/>
      <c r="AN808" s="666"/>
      <c r="AO808" s="666"/>
      <c r="AP808" s="666"/>
      <c r="AQ808" s="666"/>
      <c r="AR808" s="666"/>
      <c r="AS808" s="666"/>
      <c r="AT808" s="667"/>
      <c r="AU808" s="388"/>
      <c r="AV808" s="389"/>
      <c r="AW808" s="389"/>
      <c r="AX808" s="390"/>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7" t="s">
        <v>20</v>
      </c>
      <c r="H818" s="828"/>
      <c r="I818" s="828"/>
      <c r="J818" s="828"/>
      <c r="K818" s="828"/>
      <c r="L818" s="829"/>
      <c r="M818" s="830"/>
      <c r="N818" s="830"/>
      <c r="O818" s="830"/>
      <c r="P818" s="830"/>
      <c r="Q818" s="830"/>
      <c r="R818" s="830"/>
      <c r="S818" s="830"/>
      <c r="T818" s="830"/>
      <c r="U818" s="830"/>
      <c r="V818" s="830"/>
      <c r="W818" s="830"/>
      <c r="X818" s="831"/>
      <c r="Y818" s="832">
        <f>SUM(Y808:AB817)</f>
        <v>0</v>
      </c>
      <c r="Z818" s="833"/>
      <c r="AA818" s="833"/>
      <c r="AB818" s="834"/>
      <c r="AC818" s="827" t="s">
        <v>20</v>
      </c>
      <c r="AD818" s="828"/>
      <c r="AE818" s="828"/>
      <c r="AF818" s="828"/>
      <c r="AG818" s="828"/>
      <c r="AH818" s="829"/>
      <c r="AI818" s="830"/>
      <c r="AJ818" s="830"/>
      <c r="AK818" s="830"/>
      <c r="AL818" s="830"/>
      <c r="AM818" s="830"/>
      <c r="AN818" s="830"/>
      <c r="AO818" s="830"/>
      <c r="AP818" s="830"/>
      <c r="AQ818" s="830"/>
      <c r="AR818" s="830"/>
      <c r="AS818" s="830"/>
      <c r="AT818" s="831"/>
      <c r="AU818" s="832">
        <f>SUM(AU808:AX817)</f>
        <v>0</v>
      </c>
      <c r="AV818" s="833"/>
      <c r="AW818" s="833"/>
      <c r="AX818" s="835"/>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4"/>
    </row>
    <row r="820" spans="1:50" ht="24.75" hidden="1" customHeight="1" x14ac:dyDescent="0.15">
      <c r="A820" s="632"/>
      <c r="B820" s="633"/>
      <c r="C820" s="633"/>
      <c r="D820" s="633"/>
      <c r="E820" s="633"/>
      <c r="F820" s="634"/>
      <c r="G820" s="816"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799"/>
      <c r="AC820" s="816"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8"/>
      <c r="Z821" s="389"/>
      <c r="AA821" s="389"/>
      <c r="AB821" s="806"/>
      <c r="AC821" s="671"/>
      <c r="AD821" s="672"/>
      <c r="AE821" s="672"/>
      <c r="AF821" s="672"/>
      <c r="AG821" s="673"/>
      <c r="AH821" s="665"/>
      <c r="AI821" s="666"/>
      <c r="AJ821" s="666"/>
      <c r="AK821" s="666"/>
      <c r="AL821" s="666"/>
      <c r="AM821" s="666"/>
      <c r="AN821" s="666"/>
      <c r="AO821" s="666"/>
      <c r="AP821" s="666"/>
      <c r="AQ821" s="666"/>
      <c r="AR821" s="666"/>
      <c r="AS821" s="666"/>
      <c r="AT821" s="667"/>
      <c r="AU821" s="388"/>
      <c r="AV821" s="389"/>
      <c r="AW821" s="389"/>
      <c r="AX821" s="390"/>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7" t="s">
        <v>20</v>
      </c>
      <c r="H831" s="828"/>
      <c r="I831" s="828"/>
      <c r="J831" s="828"/>
      <c r="K831" s="828"/>
      <c r="L831" s="829"/>
      <c r="M831" s="830"/>
      <c r="N831" s="830"/>
      <c r="O831" s="830"/>
      <c r="P831" s="830"/>
      <c r="Q831" s="830"/>
      <c r="R831" s="830"/>
      <c r="S831" s="830"/>
      <c r="T831" s="830"/>
      <c r="U831" s="830"/>
      <c r="V831" s="830"/>
      <c r="W831" s="830"/>
      <c r="X831" s="831"/>
      <c r="Y831" s="832">
        <f>SUM(Y821:AB830)</f>
        <v>0</v>
      </c>
      <c r="Z831" s="833"/>
      <c r="AA831" s="833"/>
      <c r="AB831" s="834"/>
      <c r="AC831" s="827" t="s">
        <v>20</v>
      </c>
      <c r="AD831" s="828"/>
      <c r="AE831" s="828"/>
      <c r="AF831" s="828"/>
      <c r="AG831" s="828"/>
      <c r="AH831" s="829"/>
      <c r="AI831" s="830"/>
      <c r="AJ831" s="830"/>
      <c r="AK831" s="830"/>
      <c r="AL831" s="830"/>
      <c r="AM831" s="830"/>
      <c r="AN831" s="830"/>
      <c r="AO831" s="830"/>
      <c r="AP831" s="830"/>
      <c r="AQ831" s="830"/>
      <c r="AR831" s="830"/>
      <c r="AS831" s="830"/>
      <c r="AT831" s="831"/>
      <c r="AU831" s="832">
        <f>SUM(AU821:AX830)</f>
        <v>0</v>
      </c>
      <c r="AV831" s="833"/>
      <c r="AW831" s="833"/>
      <c r="AX831" s="835"/>
    </row>
    <row r="832" spans="1:50" ht="24.75" customHeight="1" thickBot="1" x14ac:dyDescent="0.2">
      <c r="A832" s="905" t="s">
        <v>148</v>
      </c>
      <c r="B832" s="906"/>
      <c r="C832" s="906"/>
      <c r="D832" s="906"/>
      <c r="E832" s="906"/>
      <c r="F832" s="906"/>
      <c r="G832" s="906"/>
      <c r="H832" s="906"/>
      <c r="I832" s="906"/>
      <c r="J832" s="906"/>
      <c r="K832" s="906"/>
      <c r="L832" s="906"/>
      <c r="M832" s="906"/>
      <c r="N832" s="906"/>
      <c r="O832" s="906"/>
      <c r="P832" s="906"/>
      <c r="Q832" s="906"/>
      <c r="R832" s="906"/>
      <c r="S832" s="906"/>
      <c r="T832" s="906"/>
      <c r="U832" s="906"/>
      <c r="V832" s="906"/>
      <c r="W832" s="906"/>
      <c r="X832" s="906"/>
      <c r="Y832" s="906"/>
      <c r="Z832" s="906"/>
      <c r="AA832" s="906"/>
      <c r="AB832" s="906"/>
      <c r="AC832" s="906"/>
      <c r="AD832" s="906"/>
      <c r="AE832" s="906"/>
      <c r="AF832" s="906"/>
      <c r="AG832" s="906"/>
      <c r="AH832" s="906"/>
      <c r="AI832" s="906"/>
      <c r="AJ832" s="906"/>
      <c r="AK832" s="907"/>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60" customHeight="1" x14ac:dyDescent="0.15">
      <c r="A838" s="376">
        <v>1</v>
      </c>
      <c r="B838" s="376">
        <v>1</v>
      </c>
      <c r="C838" s="361" t="s">
        <v>641</v>
      </c>
      <c r="D838" s="347"/>
      <c r="E838" s="347"/>
      <c r="F838" s="347"/>
      <c r="G838" s="347"/>
      <c r="H838" s="347"/>
      <c r="I838" s="347"/>
      <c r="J838" s="348">
        <v>3010405002439</v>
      </c>
      <c r="K838" s="349"/>
      <c r="L838" s="349"/>
      <c r="M838" s="349"/>
      <c r="N838" s="349"/>
      <c r="O838" s="349"/>
      <c r="P838" s="362" t="s">
        <v>642</v>
      </c>
      <c r="Q838" s="350"/>
      <c r="R838" s="350"/>
      <c r="S838" s="350"/>
      <c r="T838" s="350"/>
      <c r="U838" s="350"/>
      <c r="V838" s="350"/>
      <c r="W838" s="350"/>
      <c r="X838" s="350"/>
      <c r="Y838" s="351">
        <v>74865</v>
      </c>
      <c r="Z838" s="352"/>
      <c r="AA838" s="352"/>
      <c r="AB838" s="353"/>
      <c r="AC838" s="363" t="s">
        <v>80</v>
      </c>
      <c r="AD838" s="371"/>
      <c r="AE838" s="371"/>
      <c r="AF838" s="371"/>
      <c r="AG838" s="371"/>
      <c r="AH838" s="372" t="s">
        <v>643</v>
      </c>
      <c r="AI838" s="373"/>
      <c r="AJ838" s="373"/>
      <c r="AK838" s="373"/>
      <c r="AL838" s="357" t="s">
        <v>643</v>
      </c>
      <c r="AM838" s="358"/>
      <c r="AN838" s="358"/>
      <c r="AO838" s="359"/>
      <c r="AP838" s="360" t="s">
        <v>643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664</v>
      </c>
      <c r="D871" s="347"/>
      <c r="E871" s="347"/>
      <c r="F871" s="347"/>
      <c r="G871" s="347"/>
      <c r="H871" s="347"/>
      <c r="I871" s="347"/>
      <c r="J871" s="348">
        <v>3010601021713</v>
      </c>
      <c r="K871" s="349"/>
      <c r="L871" s="349"/>
      <c r="M871" s="349"/>
      <c r="N871" s="349"/>
      <c r="O871" s="349"/>
      <c r="P871" s="362" t="s">
        <v>666</v>
      </c>
      <c r="Q871" s="350"/>
      <c r="R871" s="350"/>
      <c r="S871" s="350"/>
      <c r="T871" s="350"/>
      <c r="U871" s="350"/>
      <c r="V871" s="350"/>
      <c r="W871" s="350"/>
      <c r="X871" s="350"/>
      <c r="Y871" s="351">
        <v>17</v>
      </c>
      <c r="Z871" s="352"/>
      <c r="AA871" s="352"/>
      <c r="AB871" s="353"/>
      <c r="AC871" s="363" t="s">
        <v>384</v>
      </c>
      <c r="AD871" s="371"/>
      <c r="AE871" s="371"/>
      <c r="AF871" s="371"/>
      <c r="AG871" s="371"/>
      <c r="AH871" s="372" t="s">
        <v>643</v>
      </c>
      <c r="AI871" s="373"/>
      <c r="AJ871" s="373"/>
      <c r="AK871" s="373"/>
      <c r="AL871" s="357">
        <v>100</v>
      </c>
      <c r="AM871" s="358"/>
      <c r="AN871" s="358"/>
      <c r="AO871" s="359"/>
      <c r="AP871" s="360" t="s">
        <v>658</v>
      </c>
      <c r="AQ871" s="360"/>
      <c r="AR871" s="360"/>
      <c r="AS871" s="360"/>
      <c r="AT871" s="360"/>
      <c r="AU871" s="360"/>
      <c r="AV871" s="360"/>
      <c r="AW871" s="360"/>
      <c r="AX871" s="360"/>
    </row>
    <row r="872" spans="1:50" ht="30" customHeight="1" x14ac:dyDescent="0.15">
      <c r="A872" s="376">
        <v>2</v>
      </c>
      <c r="B872" s="376">
        <v>1</v>
      </c>
      <c r="C872" s="361" t="s">
        <v>670</v>
      </c>
      <c r="D872" s="347"/>
      <c r="E872" s="347"/>
      <c r="F872" s="347"/>
      <c r="G872" s="347"/>
      <c r="H872" s="347"/>
      <c r="I872" s="347"/>
      <c r="J872" s="348">
        <v>2010001134133</v>
      </c>
      <c r="K872" s="349"/>
      <c r="L872" s="349"/>
      <c r="M872" s="349"/>
      <c r="N872" s="349"/>
      <c r="O872" s="349"/>
      <c r="P872" s="362" t="s">
        <v>648</v>
      </c>
      <c r="Q872" s="350"/>
      <c r="R872" s="350"/>
      <c r="S872" s="350"/>
      <c r="T872" s="350"/>
      <c r="U872" s="350"/>
      <c r="V872" s="350"/>
      <c r="W872" s="350"/>
      <c r="X872" s="350"/>
      <c r="Y872" s="351">
        <v>12</v>
      </c>
      <c r="Z872" s="352"/>
      <c r="AA872" s="352"/>
      <c r="AB872" s="353"/>
      <c r="AC872" s="363" t="s">
        <v>384</v>
      </c>
      <c r="AD872" s="363"/>
      <c r="AE872" s="363"/>
      <c r="AF872" s="363"/>
      <c r="AG872" s="363"/>
      <c r="AH872" s="372" t="s">
        <v>655</v>
      </c>
      <c r="AI872" s="373"/>
      <c r="AJ872" s="373"/>
      <c r="AK872" s="373"/>
      <c r="AL872" s="357">
        <v>100</v>
      </c>
      <c r="AM872" s="358"/>
      <c r="AN872" s="358"/>
      <c r="AO872" s="359"/>
      <c r="AP872" s="360" t="s">
        <v>659</v>
      </c>
      <c r="AQ872" s="360"/>
      <c r="AR872" s="360"/>
      <c r="AS872" s="360"/>
      <c r="AT872" s="360"/>
      <c r="AU872" s="360"/>
      <c r="AV872" s="360"/>
      <c r="AW872" s="360"/>
      <c r="AX872" s="360"/>
    </row>
    <row r="873" spans="1:50" ht="30" customHeight="1" x14ac:dyDescent="0.15">
      <c r="A873" s="376">
        <v>3</v>
      </c>
      <c r="B873" s="376">
        <v>1</v>
      </c>
      <c r="C873" s="361" t="s">
        <v>644</v>
      </c>
      <c r="D873" s="347"/>
      <c r="E873" s="347"/>
      <c r="F873" s="347"/>
      <c r="G873" s="347"/>
      <c r="H873" s="347"/>
      <c r="I873" s="347"/>
      <c r="J873" s="348">
        <v>3013301025851</v>
      </c>
      <c r="K873" s="349"/>
      <c r="L873" s="349"/>
      <c r="M873" s="349"/>
      <c r="N873" s="349"/>
      <c r="O873" s="349"/>
      <c r="P873" s="362" t="s">
        <v>669</v>
      </c>
      <c r="Q873" s="350"/>
      <c r="R873" s="350"/>
      <c r="S873" s="350"/>
      <c r="T873" s="350"/>
      <c r="U873" s="350"/>
      <c r="V873" s="350"/>
      <c r="W873" s="350"/>
      <c r="X873" s="350"/>
      <c r="Y873" s="351">
        <v>2</v>
      </c>
      <c r="Z873" s="352"/>
      <c r="AA873" s="352"/>
      <c r="AB873" s="353"/>
      <c r="AC873" s="363" t="s">
        <v>384</v>
      </c>
      <c r="AD873" s="363"/>
      <c r="AE873" s="363"/>
      <c r="AF873" s="363"/>
      <c r="AG873" s="363"/>
      <c r="AH873" s="355" t="s">
        <v>656</v>
      </c>
      <c r="AI873" s="356"/>
      <c r="AJ873" s="356"/>
      <c r="AK873" s="356"/>
      <c r="AL873" s="357">
        <v>100</v>
      </c>
      <c r="AM873" s="358"/>
      <c r="AN873" s="358"/>
      <c r="AO873" s="359"/>
      <c r="AP873" s="360" t="s">
        <v>643</v>
      </c>
      <c r="AQ873" s="360"/>
      <c r="AR873" s="360"/>
      <c r="AS873" s="360"/>
      <c r="AT873" s="360"/>
      <c r="AU873" s="360"/>
      <c r="AV873" s="360"/>
      <c r="AW873" s="360"/>
      <c r="AX873" s="360"/>
    </row>
    <row r="874" spans="1:50" ht="30" customHeight="1" x14ac:dyDescent="0.15">
      <c r="A874" s="376">
        <v>4</v>
      </c>
      <c r="B874" s="376">
        <v>1</v>
      </c>
      <c r="C874" s="361" t="s">
        <v>671</v>
      </c>
      <c r="D874" s="347"/>
      <c r="E874" s="347"/>
      <c r="F874" s="347"/>
      <c r="G874" s="347"/>
      <c r="H874" s="347"/>
      <c r="I874" s="347"/>
      <c r="J874" s="348">
        <v>5010405001703</v>
      </c>
      <c r="K874" s="349"/>
      <c r="L874" s="349"/>
      <c r="M874" s="349"/>
      <c r="N874" s="349"/>
      <c r="O874" s="349"/>
      <c r="P874" s="362" t="s">
        <v>649</v>
      </c>
      <c r="Q874" s="350"/>
      <c r="R874" s="350"/>
      <c r="S874" s="350"/>
      <c r="T874" s="350"/>
      <c r="U874" s="350"/>
      <c r="V874" s="350"/>
      <c r="W874" s="350"/>
      <c r="X874" s="350"/>
      <c r="Y874" s="351">
        <v>2</v>
      </c>
      <c r="Z874" s="352"/>
      <c r="AA874" s="352"/>
      <c r="AB874" s="353"/>
      <c r="AC874" s="363" t="s">
        <v>384</v>
      </c>
      <c r="AD874" s="363"/>
      <c r="AE874" s="363"/>
      <c r="AF874" s="363"/>
      <c r="AG874" s="363"/>
      <c r="AH874" s="355" t="s">
        <v>643</v>
      </c>
      <c r="AI874" s="356"/>
      <c r="AJ874" s="356"/>
      <c r="AK874" s="356"/>
      <c r="AL874" s="357">
        <v>100</v>
      </c>
      <c r="AM874" s="358"/>
      <c r="AN874" s="358"/>
      <c r="AO874" s="359"/>
      <c r="AP874" s="360" t="s">
        <v>643</v>
      </c>
      <c r="AQ874" s="360"/>
      <c r="AR874" s="360"/>
      <c r="AS874" s="360"/>
      <c r="AT874" s="360"/>
      <c r="AU874" s="360"/>
      <c r="AV874" s="360"/>
      <c r="AW874" s="360"/>
      <c r="AX874" s="360"/>
    </row>
    <row r="875" spans="1:50" ht="30" customHeight="1" x14ac:dyDescent="0.15">
      <c r="A875" s="376">
        <v>5</v>
      </c>
      <c r="B875" s="376">
        <v>1</v>
      </c>
      <c r="C875" s="361" t="s">
        <v>672</v>
      </c>
      <c r="D875" s="347"/>
      <c r="E875" s="347"/>
      <c r="F875" s="347"/>
      <c r="G875" s="347"/>
      <c r="H875" s="347"/>
      <c r="I875" s="347"/>
      <c r="J875" s="348">
        <v>4010001030396</v>
      </c>
      <c r="K875" s="349"/>
      <c r="L875" s="349"/>
      <c r="M875" s="349"/>
      <c r="N875" s="349"/>
      <c r="O875" s="349"/>
      <c r="P875" s="362" t="s">
        <v>665</v>
      </c>
      <c r="Q875" s="350"/>
      <c r="R875" s="350"/>
      <c r="S875" s="350"/>
      <c r="T875" s="350"/>
      <c r="U875" s="350"/>
      <c r="V875" s="350"/>
      <c r="W875" s="350"/>
      <c r="X875" s="350"/>
      <c r="Y875" s="351">
        <v>2</v>
      </c>
      <c r="Z875" s="352"/>
      <c r="AA875" s="352"/>
      <c r="AB875" s="353"/>
      <c r="AC875" s="354" t="s">
        <v>384</v>
      </c>
      <c r="AD875" s="354"/>
      <c r="AE875" s="354"/>
      <c r="AF875" s="354"/>
      <c r="AG875" s="354"/>
      <c r="AH875" s="355" t="s">
        <v>655</v>
      </c>
      <c r="AI875" s="356"/>
      <c r="AJ875" s="356"/>
      <c r="AK875" s="356"/>
      <c r="AL875" s="357">
        <v>100</v>
      </c>
      <c r="AM875" s="358"/>
      <c r="AN875" s="358"/>
      <c r="AO875" s="359"/>
      <c r="AP875" s="360" t="s">
        <v>643</v>
      </c>
      <c r="AQ875" s="360"/>
      <c r="AR875" s="360"/>
      <c r="AS875" s="360"/>
      <c r="AT875" s="360"/>
      <c r="AU875" s="360"/>
      <c r="AV875" s="360"/>
      <c r="AW875" s="360"/>
      <c r="AX875" s="360"/>
    </row>
    <row r="876" spans="1:50" ht="30" customHeight="1" x14ac:dyDescent="0.15">
      <c r="A876" s="376">
        <v>6</v>
      </c>
      <c r="B876" s="376">
        <v>1</v>
      </c>
      <c r="C876" s="361" t="s">
        <v>673</v>
      </c>
      <c r="D876" s="347"/>
      <c r="E876" s="347"/>
      <c r="F876" s="347"/>
      <c r="G876" s="347"/>
      <c r="H876" s="347"/>
      <c r="I876" s="347"/>
      <c r="J876" s="348">
        <v>3010601032553</v>
      </c>
      <c r="K876" s="349"/>
      <c r="L876" s="349"/>
      <c r="M876" s="349"/>
      <c r="N876" s="349"/>
      <c r="O876" s="349"/>
      <c r="P876" s="362" t="s">
        <v>650</v>
      </c>
      <c r="Q876" s="350"/>
      <c r="R876" s="350"/>
      <c r="S876" s="350"/>
      <c r="T876" s="350"/>
      <c r="U876" s="350"/>
      <c r="V876" s="350"/>
      <c r="W876" s="350"/>
      <c r="X876" s="350"/>
      <c r="Y876" s="351">
        <v>0.7</v>
      </c>
      <c r="Z876" s="352"/>
      <c r="AA876" s="352"/>
      <c r="AB876" s="353"/>
      <c r="AC876" s="354" t="s">
        <v>383</v>
      </c>
      <c r="AD876" s="354"/>
      <c r="AE876" s="354"/>
      <c r="AF876" s="354"/>
      <c r="AG876" s="354"/>
      <c r="AH876" s="355" t="s">
        <v>643</v>
      </c>
      <c r="AI876" s="356"/>
      <c r="AJ876" s="356"/>
      <c r="AK876" s="356"/>
      <c r="AL876" s="357">
        <v>100</v>
      </c>
      <c r="AM876" s="358"/>
      <c r="AN876" s="358"/>
      <c r="AO876" s="359"/>
      <c r="AP876" s="360" t="s">
        <v>643</v>
      </c>
      <c r="AQ876" s="360"/>
      <c r="AR876" s="360"/>
      <c r="AS876" s="360"/>
      <c r="AT876" s="360"/>
      <c r="AU876" s="360"/>
      <c r="AV876" s="360"/>
      <c r="AW876" s="360"/>
      <c r="AX876" s="360"/>
    </row>
    <row r="877" spans="1:50" ht="30" customHeight="1" x14ac:dyDescent="0.15">
      <c r="A877" s="376">
        <v>7</v>
      </c>
      <c r="B877" s="376">
        <v>1</v>
      </c>
      <c r="C877" s="361" t="s">
        <v>645</v>
      </c>
      <c r="D877" s="347"/>
      <c r="E877" s="347"/>
      <c r="F877" s="347"/>
      <c r="G877" s="347"/>
      <c r="H877" s="347"/>
      <c r="I877" s="347"/>
      <c r="J877" s="348">
        <v>8010001014437</v>
      </c>
      <c r="K877" s="349"/>
      <c r="L877" s="349"/>
      <c r="M877" s="349"/>
      <c r="N877" s="349"/>
      <c r="O877" s="349"/>
      <c r="P877" s="362" t="s">
        <v>651</v>
      </c>
      <c r="Q877" s="350"/>
      <c r="R877" s="350"/>
      <c r="S877" s="350"/>
      <c r="T877" s="350"/>
      <c r="U877" s="350"/>
      <c r="V877" s="350"/>
      <c r="W877" s="350"/>
      <c r="X877" s="350"/>
      <c r="Y877" s="351">
        <v>0.4</v>
      </c>
      <c r="Z877" s="352"/>
      <c r="AA877" s="352"/>
      <c r="AB877" s="353"/>
      <c r="AC877" s="354" t="s">
        <v>383</v>
      </c>
      <c r="AD877" s="354"/>
      <c r="AE877" s="354"/>
      <c r="AF877" s="354"/>
      <c r="AG877" s="354"/>
      <c r="AH877" s="355" t="s">
        <v>643</v>
      </c>
      <c r="AI877" s="356"/>
      <c r="AJ877" s="356"/>
      <c r="AK877" s="356"/>
      <c r="AL877" s="357">
        <v>100</v>
      </c>
      <c r="AM877" s="358"/>
      <c r="AN877" s="358"/>
      <c r="AO877" s="359"/>
      <c r="AP877" s="360" t="s">
        <v>643</v>
      </c>
      <c r="AQ877" s="360"/>
      <c r="AR877" s="360"/>
      <c r="AS877" s="360"/>
      <c r="AT877" s="360"/>
      <c r="AU877" s="360"/>
      <c r="AV877" s="360"/>
      <c r="AW877" s="360"/>
      <c r="AX877" s="360"/>
    </row>
    <row r="878" spans="1:50" ht="30" customHeight="1" x14ac:dyDescent="0.15">
      <c r="A878" s="376">
        <v>8</v>
      </c>
      <c r="B878" s="376">
        <v>1</v>
      </c>
      <c r="C878" s="361" t="s">
        <v>646</v>
      </c>
      <c r="D878" s="347"/>
      <c r="E878" s="347"/>
      <c r="F878" s="347"/>
      <c r="G878" s="347"/>
      <c r="H878" s="347"/>
      <c r="I878" s="347"/>
      <c r="J878" s="348">
        <v>6010605000116</v>
      </c>
      <c r="K878" s="349"/>
      <c r="L878" s="349"/>
      <c r="M878" s="349"/>
      <c r="N878" s="349"/>
      <c r="O878" s="349"/>
      <c r="P878" s="362" t="s">
        <v>652</v>
      </c>
      <c r="Q878" s="350"/>
      <c r="R878" s="350"/>
      <c r="S878" s="350"/>
      <c r="T878" s="350"/>
      <c r="U878" s="350"/>
      <c r="V878" s="350"/>
      <c r="W878" s="350"/>
      <c r="X878" s="350"/>
      <c r="Y878" s="351">
        <v>0.1</v>
      </c>
      <c r="Z878" s="352"/>
      <c r="AA878" s="352"/>
      <c r="AB878" s="353"/>
      <c r="AC878" s="354" t="s">
        <v>383</v>
      </c>
      <c r="AD878" s="354"/>
      <c r="AE878" s="354"/>
      <c r="AF878" s="354"/>
      <c r="AG878" s="354"/>
      <c r="AH878" s="355" t="s">
        <v>643</v>
      </c>
      <c r="AI878" s="356"/>
      <c r="AJ878" s="356"/>
      <c r="AK878" s="356"/>
      <c r="AL878" s="357">
        <v>100</v>
      </c>
      <c r="AM878" s="358"/>
      <c r="AN878" s="358"/>
      <c r="AO878" s="359"/>
      <c r="AP878" s="360" t="s">
        <v>643</v>
      </c>
      <c r="AQ878" s="360"/>
      <c r="AR878" s="360"/>
      <c r="AS878" s="360"/>
      <c r="AT878" s="360"/>
      <c r="AU878" s="360"/>
      <c r="AV878" s="360"/>
      <c r="AW878" s="360"/>
      <c r="AX878" s="360"/>
    </row>
    <row r="879" spans="1:50" ht="30" customHeight="1" x14ac:dyDescent="0.15">
      <c r="A879" s="376">
        <v>9</v>
      </c>
      <c r="B879" s="376">
        <v>1</v>
      </c>
      <c r="C879" s="361" t="s">
        <v>674</v>
      </c>
      <c r="D879" s="347"/>
      <c r="E879" s="347"/>
      <c r="F879" s="347"/>
      <c r="G879" s="347"/>
      <c r="H879" s="347"/>
      <c r="I879" s="347"/>
      <c r="J879" s="348">
        <v>9010001034962</v>
      </c>
      <c r="K879" s="349"/>
      <c r="L879" s="349"/>
      <c r="M879" s="349"/>
      <c r="N879" s="349"/>
      <c r="O879" s="349"/>
      <c r="P879" s="362" t="s">
        <v>653</v>
      </c>
      <c r="Q879" s="350"/>
      <c r="R879" s="350"/>
      <c r="S879" s="350"/>
      <c r="T879" s="350"/>
      <c r="U879" s="350"/>
      <c r="V879" s="350"/>
      <c r="W879" s="350"/>
      <c r="X879" s="350"/>
      <c r="Y879" s="351">
        <v>0.1</v>
      </c>
      <c r="Z879" s="352"/>
      <c r="AA879" s="352"/>
      <c r="AB879" s="353"/>
      <c r="AC879" s="354" t="s">
        <v>383</v>
      </c>
      <c r="AD879" s="354"/>
      <c r="AE879" s="354"/>
      <c r="AF879" s="354"/>
      <c r="AG879" s="354"/>
      <c r="AH879" s="355" t="s">
        <v>657</v>
      </c>
      <c r="AI879" s="356"/>
      <c r="AJ879" s="356"/>
      <c r="AK879" s="356"/>
      <c r="AL879" s="357">
        <v>100</v>
      </c>
      <c r="AM879" s="358"/>
      <c r="AN879" s="358"/>
      <c r="AO879" s="359"/>
      <c r="AP879" s="360" t="s">
        <v>660</v>
      </c>
      <c r="AQ879" s="360"/>
      <c r="AR879" s="360"/>
      <c r="AS879" s="360"/>
      <c r="AT879" s="360"/>
      <c r="AU879" s="360"/>
      <c r="AV879" s="360"/>
      <c r="AW879" s="360"/>
      <c r="AX879" s="360"/>
    </row>
    <row r="880" spans="1:50" ht="30" customHeight="1" x14ac:dyDescent="0.15">
      <c r="A880" s="376">
        <v>10</v>
      </c>
      <c r="B880" s="376">
        <v>1</v>
      </c>
      <c r="C880" s="361" t="s">
        <v>647</v>
      </c>
      <c r="D880" s="347"/>
      <c r="E880" s="347"/>
      <c r="F880" s="347"/>
      <c r="G880" s="347"/>
      <c r="H880" s="347"/>
      <c r="I880" s="347"/>
      <c r="J880" s="348">
        <v>8030001064091</v>
      </c>
      <c r="K880" s="349"/>
      <c r="L880" s="349"/>
      <c r="M880" s="349"/>
      <c r="N880" s="349"/>
      <c r="O880" s="349"/>
      <c r="P880" s="362" t="s">
        <v>654</v>
      </c>
      <c r="Q880" s="350"/>
      <c r="R880" s="350"/>
      <c r="S880" s="350"/>
      <c r="T880" s="350"/>
      <c r="U880" s="350"/>
      <c r="V880" s="350"/>
      <c r="W880" s="350"/>
      <c r="X880" s="350"/>
      <c r="Y880" s="351">
        <v>0</v>
      </c>
      <c r="Z880" s="352"/>
      <c r="AA880" s="352"/>
      <c r="AB880" s="353"/>
      <c r="AC880" s="354" t="s">
        <v>383</v>
      </c>
      <c r="AD880" s="354"/>
      <c r="AE880" s="354"/>
      <c r="AF880" s="354"/>
      <c r="AG880" s="354"/>
      <c r="AH880" s="355" t="s">
        <v>643</v>
      </c>
      <c r="AI880" s="356"/>
      <c r="AJ880" s="356"/>
      <c r="AK880" s="356"/>
      <c r="AL880" s="357">
        <v>100</v>
      </c>
      <c r="AM880" s="358"/>
      <c r="AN880" s="358"/>
      <c r="AO880" s="359"/>
      <c r="AP880" s="360" t="s">
        <v>643</v>
      </c>
      <c r="AQ880" s="360"/>
      <c r="AR880" s="360"/>
      <c r="AS880" s="360"/>
      <c r="AT880" s="360"/>
      <c r="AU880" s="360"/>
      <c r="AV880" s="360"/>
      <c r="AW880" s="360"/>
      <c r="AX880" s="360"/>
    </row>
    <row r="881" spans="1:50" ht="30" hidden="1" customHeight="1" x14ac:dyDescent="0.15">
      <c r="A881" s="376">
        <v>11</v>
      </c>
      <c r="B881" s="376">
        <v>1</v>
      </c>
      <c r="C881" s="361"/>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643</v>
      </c>
      <c r="F1103" s="375"/>
      <c r="G1103" s="375"/>
      <c r="H1103" s="375"/>
      <c r="I1103" s="375"/>
      <c r="J1103" s="348" t="s">
        <v>643</v>
      </c>
      <c r="K1103" s="349"/>
      <c r="L1103" s="349"/>
      <c r="M1103" s="349"/>
      <c r="N1103" s="349"/>
      <c r="O1103" s="349"/>
      <c r="P1103" s="362" t="s">
        <v>643</v>
      </c>
      <c r="Q1103" s="350"/>
      <c r="R1103" s="350"/>
      <c r="S1103" s="350"/>
      <c r="T1103" s="350"/>
      <c r="U1103" s="350"/>
      <c r="V1103" s="350"/>
      <c r="W1103" s="350"/>
      <c r="X1103" s="350"/>
      <c r="Y1103" s="351" t="s">
        <v>643</v>
      </c>
      <c r="Z1103" s="352"/>
      <c r="AA1103" s="352"/>
      <c r="AB1103" s="353"/>
      <c r="AC1103" s="354"/>
      <c r="AD1103" s="354"/>
      <c r="AE1103" s="354"/>
      <c r="AF1103" s="354"/>
      <c r="AG1103" s="354"/>
      <c r="AH1103" s="355" t="s">
        <v>643</v>
      </c>
      <c r="AI1103" s="356"/>
      <c r="AJ1103" s="356"/>
      <c r="AK1103" s="356"/>
      <c r="AL1103" s="357" t="s">
        <v>643</v>
      </c>
      <c r="AM1103" s="358"/>
      <c r="AN1103" s="358"/>
      <c r="AO1103" s="359"/>
      <c r="AP1103" s="360" t="s">
        <v>643</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orizontalCentered="1"/>
  <pageMargins left="0.43307086614173229"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699" max="49" man="1"/>
    <brk id="735"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7" sqref="L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573</v>
      </c>
      <c r="H2" s="13" t="str">
        <f>IF(G2="","",F2)</f>
        <v>一般会計</v>
      </c>
      <c r="I2" s="13" t="str">
        <f>IF(H2="","",IF(I1&lt;&gt;"",CONCATENATE(I1,"、",H2),H2))</f>
        <v>一般会計</v>
      </c>
      <c r="K2" s="14" t="s">
        <v>103</v>
      </c>
      <c r="L2" s="15" t="s">
        <v>573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573</v>
      </c>
      <c r="R6" s="13" t="str">
        <f t="shared" si="3"/>
        <v>交付</v>
      </c>
      <c r="S6" s="13" t="str">
        <f t="shared" si="4"/>
        <v>交付</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交付</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8"/>
      <c r="Z2" s="830"/>
      <c r="AA2" s="831"/>
      <c r="AB2" s="1032" t="s">
        <v>11</v>
      </c>
      <c r="AC2" s="1033"/>
      <c r="AD2" s="1034"/>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5"/>
      <c r="I4" s="1005"/>
      <c r="J4" s="1005"/>
      <c r="K4" s="1005"/>
      <c r="L4" s="1005"/>
      <c r="M4" s="1005"/>
      <c r="N4" s="1005"/>
      <c r="O4" s="1006"/>
      <c r="P4" s="104"/>
      <c r="Q4" s="1013"/>
      <c r="R4" s="1013"/>
      <c r="S4" s="1013"/>
      <c r="T4" s="1013"/>
      <c r="U4" s="1013"/>
      <c r="V4" s="1013"/>
      <c r="W4" s="1013"/>
      <c r="X4" s="1014"/>
      <c r="Y4" s="1023" t="s">
        <v>12</v>
      </c>
      <c r="Z4" s="1024"/>
      <c r="AA4" s="1025"/>
      <c r="AB4" s="464"/>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8" t="s">
        <v>54</v>
      </c>
      <c r="Z5" s="1020"/>
      <c r="AA5" s="1021"/>
      <c r="AB5" s="526"/>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8"/>
      <c r="Z9" s="830"/>
      <c r="AA9" s="831"/>
      <c r="AB9" s="1032" t="s">
        <v>11</v>
      </c>
      <c r="AC9" s="1033"/>
      <c r="AD9" s="1034"/>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4"/>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8" t="s">
        <v>54</v>
      </c>
      <c r="Z12" s="1020"/>
      <c r="AA12" s="1021"/>
      <c r="AB12" s="526"/>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8"/>
      <c r="Z16" s="830"/>
      <c r="AA16" s="831"/>
      <c r="AB16" s="1032" t="s">
        <v>11</v>
      </c>
      <c r="AC16" s="1033"/>
      <c r="AD16" s="1034"/>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4"/>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8" t="s">
        <v>54</v>
      </c>
      <c r="Z19" s="1020"/>
      <c r="AA19" s="1021"/>
      <c r="AB19" s="526"/>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8"/>
      <c r="Z23" s="830"/>
      <c r="AA23" s="831"/>
      <c r="AB23" s="1032" t="s">
        <v>11</v>
      </c>
      <c r="AC23" s="1033"/>
      <c r="AD23" s="1034"/>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4"/>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8" t="s">
        <v>54</v>
      </c>
      <c r="Z26" s="1020"/>
      <c r="AA26" s="1021"/>
      <c r="AB26" s="526"/>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8"/>
      <c r="Z30" s="830"/>
      <c r="AA30" s="831"/>
      <c r="AB30" s="1032" t="s">
        <v>11</v>
      </c>
      <c r="AC30" s="1033"/>
      <c r="AD30" s="1034"/>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4"/>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8" t="s">
        <v>54</v>
      </c>
      <c r="Z33" s="1020"/>
      <c r="AA33" s="1021"/>
      <c r="AB33" s="526"/>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8"/>
      <c r="Z37" s="830"/>
      <c r="AA37" s="831"/>
      <c r="AB37" s="1032" t="s">
        <v>11</v>
      </c>
      <c r="AC37" s="1033"/>
      <c r="AD37" s="1034"/>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4"/>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8" t="s">
        <v>54</v>
      </c>
      <c r="Z40" s="1020"/>
      <c r="AA40" s="1021"/>
      <c r="AB40" s="526"/>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8"/>
      <c r="Z44" s="830"/>
      <c r="AA44" s="831"/>
      <c r="AB44" s="1032" t="s">
        <v>11</v>
      </c>
      <c r="AC44" s="1033"/>
      <c r="AD44" s="1034"/>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4"/>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8" t="s">
        <v>54</v>
      </c>
      <c r="Z47" s="1020"/>
      <c r="AA47" s="1021"/>
      <c r="AB47" s="526"/>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8"/>
      <c r="Z51" s="830"/>
      <c r="AA51" s="831"/>
      <c r="AB51" s="242" t="s">
        <v>11</v>
      </c>
      <c r="AC51" s="1033"/>
      <c r="AD51" s="1034"/>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4"/>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8" t="s">
        <v>54</v>
      </c>
      <c r="Z54" s="1020"/>
      <c r="AA54" s="1021"/>
      <c r="AB54" s="526"/>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8"/>
      <c r="Z58" s="830"/>
      <c r="AA58" s="831"/>
      <c r="AB58" s="1032" t="s">
        <v>11</v>
      </c>
      <c r="AC58" s="1033"/>
      <c r="AD58" s="1034"/>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4"/>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8" t="s">
        <v>54</v>
      </c>
      <c r="Z61" s="1020"/>
      <c r="AA61" s="1021"/>
      <c r="AB61" s="526"/>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8"/>
      <c r="Z65" s="830"/>
      <c r="AA65" s="831"/>
      <c r="AB65" s="1032" t="s">
        <v>11</v>
      </c>
      <c r="AC65" s="1033"/>
      <c r="AD65" s="1034"/>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4"/>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8" t="s">
        <v>54</v>
      </c>
      <c r="Z68" s="1020"/>
      <c r="AA68" s="1021"/>
      <c r="AB68" s="526"/>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8" t="s">
        <v>13</v>
      </c>
      <c r="Z69" s="1020"/>
      <c r="AA69" s="1021"/>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596" t="s">
        <v>371</v>
      </c>
      <c r="H2" s="597"/>
      <c r="I2" s="597"/>
      <c r="J2" s="597"/>
      <c r="K2" s="597"/>
      <c r="L2" s="597"/>
      <c r="M2" s="597"/>
      <c r="N2" s="597"/>
      <c r="O2" s="597"/>
      <c r="P2" s="597"/>
      <c r="Q2" s="597"/>
      <c r="R2" s="597"/>
      <c r="S2" s="597"/>
      <c r="T2" s="597"/>
      <c r="U2" s="597"/>
      <c r="V2" s="597"/>
      <c r="W2" s="597"/>
      <c r="X2" s="597"/>
      <c r="Y2" s="597"/>
      <c r="Z2" s="597"/>
      <c r="AA2" s="597"/>
      <c r="AB2" s="598"/>
      <c r="AC2" s="596" t="s">
        <v>373</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8"/>
      <c r="Z4" s="389"/>
      <c r="AA4" s="389"/>
      <c r="AB4" s="806"/>
      <c r="AC4" s="671"/>
      <c r="AD4" s="672"/>
      <c r="AE4" s="672"/>
      <c r="AF4" s="672"/>
      <c r="AG4" s="673"/>
      <c r="AH4" s="665"/>
      <c r="AI4" s="666"/>
      <c r="AJ4" s="666"/>
      <c r="AK4" s="666"/>
      <c r="AL4" s="666"/>
      <c r="AM4" s="666"/>
      <c r="AN4" s="666"/>
      <c r="AO4" s="666"/>
      <c r="AP4" s="666"/>
      <c r="AQ4" s="666"/>
      <c r="AR4" s="666"/>
      <c r="AS4" s="666"/>
      <c r="AT4" s="667"/>
      <c r="AU4" s="388"/>
      <c r="AV4" s="389"/>
      <c r="AW4" s="389"/>
      <c r="AX4" s="390"/>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8"/>
      <c r="Z17" s="389"/>
      <c r="AA17" s="389"/>
      <c r="AB17" s="806"/>
      <c r="AC17" s="671"/>
      <c r="AD17" s="672"/>
      <c r="AE17" s="672"/>
      <c r="AF17" s="672"/>
      <c r="AG17" s="673"/>
      <c r="AH17" s="665"/>
      <c r="AI17" s="666"/>
      <c r="AJ17" s="666"/>
      <c r="AK17" s="666"/>
      <c r="AL17" s="666"/>
      <c r="AM17" s="666"/>
      <c r="AN17" s="666"/>
      <c r="AO17" s="666"/>
      <c r="AP17" s="666"/>
      <c r="AQ17" s="666"/>
      <c r="AR17" s="666"/>
      <c r="AS17" s="666"/>
      <c r="AT17" s="667"/>
      <c r="AU17" s="388"/>
      <c r="AV17" s="389"/>
      <c r="AW17" s="389"/>
      <c r="AX17" s="390"/>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8"/>
      <c r="Z30" s="389"/>
      <c r="AA30" s="389"/>
      <c r="AB30" s="806"/>
      <c r="AC30" s="671"/>
      <c r="AD30" s="672"/>
      <c r="AE30" s="672"/>
      <c r="AF30" s="672"/>
      <c r="AG30" s="673"/>
      <c r="AH30" s="665"/>
      <c r="AI30" s="666"/>
      <c r="AJ30" s="666"/>
      <c r="AK30" s="666"/>
      <c r="AL30" s="666"/>
      <c r="AM30" s="666"/>
      <c r="AN30" s="666"/>
      <c r="AO30" s="666"/>
      <c r="AP30" s="666"/>
      <c r="AQ30" s="666"/>
      <c r="AR30" s="666"/>
      <c r="AS30" s="666"/>
      <c r="AT30" s="667"/>
      <c r="AU30" s="388"/>
      <c r="AV30" s="389"/>
      <c r="AW30" s="389"/>
      <c r="AX30" s="390"/>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8"/>
      <c r="Z43" s="389"/>
      <c r="AA43" s="389"/>
      <c r="AB43" s="806"/>
      <c r="AC43" s="671"/>
      <c r="AD43" s="672"/>
      <c r="AE43" s="672"/>
      <c r="AF43" s="672"/>
      <c r="AG43" s="673"/>
      <c r="AH43" s="665"/>
      <c r="AI43" s="666"/>
      <c r="AJ43" s="666"/>
      <c r="AK43" s="666"/>
      <c r="AL43" s="666"/>
      <c r="AM43" s="666"/>
      <c r="AN43" s="666"/>
      <c r="AO43" s="666"/>
      <c r="AP43" s="666"/>
      <c r="AQ43" s="666"/>
      <c r="AR43" s="666"/>
      <c r="AS43" s="666"/>
      <c r="AT43" s="667"/>
      <c r="AU43" s="388"/>
      <c r="AV43" s="389"/>
      <c r="AW43" s="389"/>
      <c r="AX43" s="390"/>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8"/>
      <c r="Z57" s="389"/>
      <c r="AA57" s="389"/>
      <c r="AB57" s="806"/>
      <c r="AC57" s="671"/>
      <c r="AD57" s="672"/>
      <c r="AE57" s="672"/>
      <c r="AF57" s="672"/>
      <c r="AG57" s="673"/>
      <c r="AH57" s="665"/>
      <c r="AI57" s="666"/>
      <c r="AJ57" s="666"/>
      <c r="AK57" s="666"/>
      <c r="AL57" s="666"/>
      <c r="AM57" s="666"/>
      <c r="AN57" s="666"/>
      <c r="AO57" s="666"/>
      <c r="AP57" s="666"/>
      <c r="AQ57" s="666"/>
      <c r="AR57" s="666"/>
      <c r="AS57" s="666"/>
      <c r="AT57" s="667"/>
      <c r="AU57" s="388"/>
      <c r="AV57" s="389"/>
      <c r="AW57" s="389"/>
      <c r="AX57" s="390"/>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8"/>
      <c r="Z70" s="389"/>
      <c r="AA70" s="389"/>
      <c r="AB70" s="806"/>
      <c r="AC70" s="671"/>
      <c r="AD70" s="672"/>
      <c r="AE70" s="672"/>
      <c r="AF70" s="672"/>
      <c r="AG70" s="673"/>
      <c r="AH70" s="665"/>
      <c r="AI70" s="666"/>
      <c r="AJ70" s="666"/>
      <c r="AK70" s="666"/>
      <c r="AL70" s="666"/>
      <c r="AM70" s="666"/>
      <c r="AN70" s="666"/>
      <c r="AO70" s="666"/>
      <c r="AP70" s="666"/>
      <c r="AQ70" s="666"/>
      <c r="AR70" s="666"/>
      <c r="AS70" s="666"/>
      <c r="AT70" s="667"/>
      <c r="AU70" s="388"/>
      <c r="AV70" s="389"/>
      <c r="AW70" s="389"/>
      <c r="AX70" s="390"/>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8"/>
      <c r="Z83" s="389"/>
      <c r="AA83" s="389"/>
      <c r="AB83" s="806"/>
      <c r="AC83" s="671"/>
      <c r="AD83" s="672"/>
      <c r="AE83" s="672"/>
      <c r="AF83" s="672"/>
      <c r="AG83" s="673"/>
      <c r="AH83" s="665"/>
      <c r="AI83" s="666"/>
      <c r="AJ83" s="666"/>
      <c r="AK83" s="666"/>
      <c r="AL83" s="666"/>
      <c r="AM83" s="666"/>
      <c r="AN83" s="666"/>
      <c r="AO83" s="666"/>
      <c r="AP83" s="666"/>
      <c r="AQ83" s="666"/>
      <c r="AR83" s="666"/>
      <c r="AS83" s="666"/>
      <c r="AT83" s="667"/>
      <c r="AU83" s="388"/>
      <c r="AV83" s="389"/>
      <c r="AW83" s="389"/>
      <c r="AX83" s="390"/>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8"/>
      <c r="Z96" s="389"/>
      <c r="AA96" s="389"/>
      <c r="AB96" s="806"/>
      <c r="AC96" s="671"/>
      <c r="AD96" s="672"/>
      <c r="AE96" s="672"/>
      <c r="AF96" s="672"/>
      <c r="AG96" s="673"/>
      <c r="AH96" s="665"/>
      <c r="AI96" s="666"/>
      <c r="AJ96" s="666"/>
      <c r="AK96" s="666"/>
      <c r="AL96" s="666"/>
      <c r="AM96" s="666"/>
      <c r="AN96" s="666"/>
      <c r="AO96" s="666"/>
      <c r="AP96" s="666"/>
      <c r="AQ96" s="666"/>
      <c r="AR96" s="666"/>
      <c r="AS96" s="666"/>
      <c r="AT96" s="667"/>
      <c r="AU96" s="388"/>
      <c r="AV96" s="389"/>
      <c r="AW96" s="389"/>
      <c r="AX96" s="390"/>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8"/>
      <c r="Z110" s="389"/>
      <c r="AA110" s="389"/>
      <c r="AB110" s="806"/>
      <c r="AC110" s="671"/>
      <c r="AD110" s="672"/>
      <c r="AE110" s="672"/>
      <c r="AF110" s="672"/>
      <c r="AG110" s="673"/>
      <c r="AH110" s="665"/>
      <c r="AI110" s="666"/>
      <c r="AJ110" s="666"/>
      <c r="AK110" s="666"/>
      <c r="AL110" s="666"/>
      <c r="AM110" s="666"/>
      <c r="AN110" s="666"/>
      <c r="AO110" s="666"/>
      <c r="AP110" s="666"/>
      <c r="AQ110" s="666"/>
      <c r="AR110" s="666"/>
      <c r="AS110" s="666"/>
      <c r="AT110" s="667"/>
      <c r="AU110" s="388"/>
      <c r="AV110" s="389"/>
      <c r="AW110" s="389"/>
      <c r="AX110" s="390"/>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8"/>
      <c r="Z123" s="389"/>
      <c r="AA123" s="389"/>
      <c r="AB123" s="806"/>
      <c r="AC123" s="671"/>
      <c r="AD123" s="672"/>
      <c r="AE123" s="672"/>
      <c r="AF123" s="672"/>
      <c r="AG123" s="673"/>
      <c r="AH123" s="665"/>
      <c r="AI123" s="666"/>
      <c r="AJ123" s="666"/>
      <c r="AK123" s="666"/>
      <c r="AL123" s="666"/>
      <c r="AM123" s="666"/>
      <c r="AN123" s="666"/>
      <c r="AO123" s="666"/>
      <c r="AP123" s="666"/>
      <c r="AQ123" s="666"/>
      <c r="AR123" s="666"/>
      <c r="AS123" s="666"/>
      <c r="AT123" s="667"/>
      <c r="AU123" s="388"/>
      <c r="AV123" s="389"/>
      <c r="AW123" s="389"/>
      <c r="AX123" s="390"/>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8"/>
      <c r="Z136" s="389"/>
      <c r="AA136" s="389"/>
      <c r="AB136" s="806"/>
      <c r="AC136" s="671"/>
      <c r="AD136" s="672"/>
      <c r="AE136" s="672"/>
      <c r="AF136" s="672"/>
      <c r="AG136" s="673"/>
      <c r="AH136" s="665"/>
      <c r="AI136" s="666"/>
      <c r="AJ136" s="666"/>
      <c r="AK136" s="666"/>
      <c r="AL136" s="666"/>
      <c r="AM136" s="666"/>
      <c r="AN136" s="666"/>
      <c r="AO136" s="666"/>
      <c r="AP136" s="666"/>
      <c r="AQ136" s="666"/>
      <c r="AR136" s="666"/>
      <c r="AS136" s="666"/>
      <c r="AT136" s="667"/>
      <c r="AU136" s="388"/>
      <c r="AV136" s="389"/>
      <c r="AW136" s="389"/>
      <c r="AX136" s="390"/>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8"/>
      <c r="Z149" s="389"/>
      <c r="AA149" s="389"/>
      <c r="AB149" s="806"/>
      <c r="AC149" s="671"/>
      <c r="AD149" s="672"/>
      <c r="AE149" s="672"/>
      <c r="AF149" s="672"/>
      <c r="AG149" s="673"/>
      <c r="AH149" s="665"/>
      <c r="AI149" s="666"/>
      <c r="AJ149" s="666"/>
      <c r="AK149" s="666"/>
      <c r="AL149" s="666"/>
      <c r="AM149" s="666"/>
      <c r="AN149" s="666"/>
      <c r="AO149" s="666"/>
      <c r="AP149" s="666"/>
      <c r="AQ149" s="666"/>
      <c r="AR149" s="666"/>
      <c r="AS149" s="666"/>
      <c r="AT149" s="667"/>
      <c r="AU149" s="388"/>
      <c r="AV149" s="389"/>
      <c r="AW149" s="389"/>
      <c r="AX149" s="390"/>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8"/>
      <c r="Z163" s="389"/>
      <c r="AA163" s="389"/>
      <c r="AB163" s="806"/>
      <c r="AC163" s="671"/>
      <c r="AD163" s="672"/>
      <c r="AE163" s="672"/>
      <c r="AF163" s="672"/>
      <c r="AG163" s="673"/>
      <c r="AH163" s="665"/>
      <c r="AI163" s="666"/>
      <c r="AJ163" s="666"/>
      <c r="AK163" s="666"/>
      <c r="AL163" s="666"/>
      <c r="AM163" s="666"/>
      <c r="AN163" s="666"/>
      <c r="AO163" s="666"/>
      <c r="AP163" s="666"/>
      <c r="AQ163" s="666"/>
      <c r="AR163" s="666"/>
      <c r="AS163" s="666"/>
      <c r="AT163" s="667"/>
      <c r="AU163" s="388"/>
      <c r="AV163" s="389"/>
      <c r="AW163" s="389"/>
      <c r="AX163" s="390"/>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8"/>
      <c r="Z176" s="389"/>
      <c r="AA176" s="389"/>
      <c r="AB176" s="806"/>
      <c r="AC176" s="671"/>
      <c r="AD176" s="672"/>
      <c r="AE176" s="672"/>
      <c r="AF176" s="672"/>
      <c r="AG176" s="673"/>
      <c r="AH176" s="665"/>
      <c r="AI176" s="666"/>
      <c r="AJ176" s="666"/>
      <c r="AK176" s="666"/>
      <c r="AL176" s="666"/>
      <c r="AM176" s="666"/>
      <c r="AN176" s="666"/>
      <c r="AO176" s="666"/>
      <c r="AP176" s="666"/>
      <c r="AQ176" s="666"/>
      <c r="AR176" s="666"/>
      <c r="AS176" s="666"/>
      <c r="AT176" s="667"/>
      <c r="AU176" s="388"/>
      <c r="AV176" s="389"/>
      <c r="AW176" s="389"/>
      <c r="AX176" s="390"/>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8"/>
      <c r="Z189" s="389"/>
      <c r="AA189" s="389"/>
      <c r="AB189" s="806"/>
      <c r="AC189" s="671"/>
      <c r="AD189" s="672"/>
      <c r="AE189" s="672"/>
      <c r="AF189" s="672"/>
      <c r="AG189" s="673"/>
      <c r="AH189" s="665"/>
      <c r="AI189" s="666"/>
      <c r="AJ189" s="666"/>
      <c r="AK189" s="666"/>
      <c r="AL189" s="666"/>
      <c r="AM189" s="666"/>
      <c r="AN189" s="666"/>
      <c r="AO189" s="666"/>
      <c r="AP189" s="666"/>
      <c r="AQ189" s="666"/>
      <c r="AR189" s="666"/>
      <c r="AS189" s="666"/>
      <c r="AT189" s="667"/>
      <c r="AU189" s="388"/>
      <c r="AV189" s="389"/>
      <c r="AW189" s="389"/>
      <c r="AX189" s="390"/>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8"/>
      <c r="Z202" s="389"/>
      <c r="AA202" s="389"/>
      <c r="AB202" s="806"/>
      <c r="AC202" s="671"/>
      <c r="AD202" s="672"/>
      <c r="AE202" s="672"/>
      <c r="AF202" s="672"/>
      <c r="AG202" s="673"/>
      <c r="AH202" s="665"/>
      <c r="AI202" s="666"/>
      <c r="AJ202" s="666"/>
      <c r="AK202" s="666"/>
      <c r="AL202" s="666"/>
      <c r="AM202" s="666"/>
      <c r="AN202" s="666"/>
      <c r="AO202" s="666"/>
      <c r="AP202" s="666"/>
      <c r="AQ202" s="666"/>
      <c r="AR202" s="666"/>
      <c r="AS202" s="666"/>
      <c r="AT202" s="667"/>
      <c r="AU202" s="388"/>
      <c r="AV202" s="389"/>
      <c r="AW202" s="389"/>
      <c r="AX202" s="390"/>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8"/>
      <c r="Z216" s="389"/>
      <c r="AA216" s="389"/>
      <c r="AB216" s="806"/>
      <c r="AC216" s="671"/>
      <c r="AD216" s="672"/>
      <c r="AE216" s="672"/>
      <c r="AF216" s="672"/>
      <c r="AG216" s="673"/>
      <c r="AH216" s="665"/>
      <c r="AI216" s="666"/>
      <c r="AJ216" s="666"/>
      <c r="AK216" s="666"/>
      <c r="AL216" s="666"/>
      <c r="AM216" s="666"/>
      <c r="AN216" s="666"/>
      <c r="AO216" s="666"/>
      <c r="AP216" s="666"/>
      <c r="AQ216" s="666"/>
      <c r="AR216" s="666"/>
      <c r="AS216" s="666"/>
      <c r="AT216" s="667"/>
      <c r="AU216" s="388"/>
      <c r="AV216" s="389"/>
      <c r="AW216" s="389"/>
      <c r="AX216" s="390"/>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8"/>
      <c r="Z229" s="389"/>
      <c r="AA229" s="389"/>
      <c r="AB229" s="806"/>
      <c r="AC229" s="671"/>
      <c r="AD229" s="672"/>
      <c r="AE229" s="672"/>
      <c r="AF229" s="672"/>
      <c r="AG229" s="673"/>
      <c r="AH229" s="665"/>
      <c r="AI229" s="666"/>
      <c r="AJ229" s="666"/>
      <c r="AK229" s="666"/>
      <c r="AL229" s="666"/>
      <c r="AM229" s="666"/>
      <c r="AN229" s="666"/>
      <c r="AO229" s="666"/>
      <c r="AP229" s="666"/>
      <c r="AQ229" s="666"/>
      <c r="AR229" s="666"/>
      <c r="AS229" s="666"/>
      <c r="AT229" s="667"/>
      <c r="AU229" s="388"/>
      <c r="AV229" s="389"/>
      <c r="AW229" s="389"/>
      <c r="AX229" s="390"/>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8"/>
      <c r="Z242" s="389"/>
      <c r="AA242" s="389"/>
      <c r="AB242" s="806"/>
      <c r="AC242" s="671"/>
      <c r="AD242" s="672"/>
      <c r="AE242" s="672"/>
      <c r="AF242" s="672"/>
      <c r="AG242" s="673"/>
      <c r="AH242" s="665"/>
      <c r="AI242" s="666"/>
      <c r="AJ242" s="666"/>
      <c r="AK242" s="666"/>
      <c r="AL242" s="666"/>
      <c r="AM242" s="666"/>
      <c r="AN242" s="666"/>
      <c r="AO242" s="666"/>
      <c r="AP242" s="666"/>
      <c r="AQ242" s="666"/>
      <c r="AR242" s="666"/>
      <c r="AS242" s="666"/>
      <c r="AT242" s="667"/>
      <c r="AU242" s="388"/>
      <c r="AV242" s="389"/>
      <c r="AW242" s="389"/>
      <c r="AX242" s="390"/>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8"/>
      <c r="Z255" s="389"/>
      <c r="AA255" s="389"/>
      <c r="AB255" s="806"/>
      <c r="AC255" s="671"/>
      <c r="AD255" s="672"/>
      <c r="AE255" s="672"/>
      <c r="AF255" s="672"/>
      <c r="AG255" s="673"/>
      <c r="AH255" s="665"/>
      <c r="AI255" s="666"/>
      <c r="AJ255" s="666"/>
      <c r="AK255" s="666"/>
      <c r="AL255" s="666"/>
      <c r="AM255" s="666"/>
      <c r="AN255" s="666"/>
      <c r="AO255" s="666"/>
      <c r="AP255" s="666"/>
      <c r="AQ255" s="666"/>
      <c r="AR255" s="666"/>
      <c r="AS255" s="666"/>
      <c r="AT255" s="667"/>
      <c r="AU255" s="388"/>
      <c r="AV255" s="389"/>
      <c r="AW255" s="389"/>
      <c r="AX255" s="390"/>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髙倉 敬太(takakura-keita)</dc:creator>
  <cp:lastModifiedBy>厚生労働省ネットワークシステム</cp:lastModifiedBy>
  <cp:lastPrinted>2020-07-08T05:21:22Z</cp:lastPrinted>
  <dcterms:created xsi:type="dcterms:W3CDTF">2020-11-16T08:30:19Z</dcterms:created>
  <dcterms:modified xsi:type="dcterms:W3CDTF">2020-11-17T13:07:49Z</dcterms:modified>
</cp:coreProperties>
</file>