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<sst xmlns="http://schemas.openxmlformats.org/spreadsheetml/2006/main" count="2889" uniqueCount="642">
  <si>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</si>
  <si>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</si>
  <si>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</si>
  <si>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</si>
  <si>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</si>
  <si>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</si>
  <si>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</si>
  <si>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</si>
  <si>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</si>
  <si>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</si>
  <si>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</si>
  <si>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</si>
  <si>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</si>
  <si>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</si>
  <si>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</si>
  <si>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</si>
  <si>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</si>
  <si>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</si>
  <si>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</si>
  <si>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</si>
  <si>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</si>
  <si>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</si>
  <si>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</si>
  <si>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</si>
  <si>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</si>
  <si>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</si>
  <si>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</si>
  <si>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</si>
  <si>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</si>
  <si>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</si>
  <si>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</si>
  <si>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</si>
  <si>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</si>
  <si>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</si>
  <si>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</si>
  <si>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</si>
  <si>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</si>
  <si>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</si>
  <si>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</si>
  <si>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</si>
  <si>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</si>
  <si>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</si>
  <si>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</si>
  <si>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</si>
  <si>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</si>
  <si>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</si>
  <si>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</si>
  <si>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</si>
  <si>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</si>
  <si>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</si>
  <si>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</si>
  <si>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</si>
  <si>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</si>
  <si>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</si>
  <si>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</si>
  <si>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</si>
  <si>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</si>
  <si>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</si>
  <si>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</si>
  <si>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</si>
  <si>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</si>
  <si>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</si>
  <si>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</si>
  <si>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</si>
  <si>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</si>
  <si>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</si>
  <si>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</si>
  <si>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</si>
  <si>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</si>
  <si>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</si>
  <si>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</si>
  <si>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</si>
  <si>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</si>
  <si>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</si>
  <si>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</si>
  <si>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</si>
  <si>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</si>
  <si>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</si>
  <si>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</si>
  <si>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</si>
  <si>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</si>
  <si>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</si>
  <si>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</si>
  <si>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</si>
  <si>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</si>
  <si>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</si>
  <si>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</si>
  <si>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</si>
  <si>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</si>
  <si>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</si>
  <si>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</si>
  <si>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</si>
  <si>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</si>
  <si>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</si>
  <si>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</si>
  <si>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</si>
  <si>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</si>
  <si>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</si>
  <si>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</si>
  <si>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</si>
  <si>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</si>
  <si>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</si>
  <si>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</si>
  <si>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</si>
  <si>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</si>
  <si>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</si>
  <si>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</si>
  <si>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</si>
  <si>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</si>
  <si>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</si>
  <si>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</si>
  <si>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</si>
  <si>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</si>
  <si>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</si>
  <si>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</si>
  <si>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</si>
  <si>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</si>
  <si>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</si>
  <si>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</si>
  <si>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</si>
  <si>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</si>
  <si>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</si>
  <si>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</si>
  <si>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</si>
  <si>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</si>
  <si>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</si>
  <si>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</si>
  <si>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</si>
  <si>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</si>
  <si>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</si>
  <si>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</si>
  <si>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</si>
  <si>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</si>
  <si>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</si>
  <si>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</si>
  <si>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</si>
  <si>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</si>
  <si>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</si>
  <si>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</si>
  <si>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</si>
  <si>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</si>
  <si>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</si>
  <si>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</si>
  <si>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</si>
  <si>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</si>
  <si>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</si>
  <si>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</si>
  <si>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</si>
  <si>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</si>
  <si>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</si>
  <si>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</si>
  <si>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</si>
  <si>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</si>
  <si>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</si>
  <si>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</si>
  <si>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</si>
  <si>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</si>
  <si>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</si>
  <si>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</si>
  <si>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</si>
  <si>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</si>
  <si>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</si>
  <si>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</si>
  <si>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</si>
  <si>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</si>
  <si>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</si>
  <si>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</si>
  <si>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</si>
  <si>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</si>
  <si>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</si>
  <si>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</si>
  <si>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</si>
  <si>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</si>
  <si>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</si>
  <si>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</si>
  <si>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</si>
  <si>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</si>
  <si>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</si>
  <si>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</si>
  <si>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</si>
  <si>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</si>
  <si>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</si>
  <si>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</si>
  <si>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</si>
  <si>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</si>
  <si>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</si>
  <si>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</si>
  <si>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</si>
  <si>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</si>
  <si>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</si>
  <si>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</si>
  <si>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</si>
  <si>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</si>
  <si>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</si>
  <si>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</si>
  <si>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</si>
  <si>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</si>
  <si>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</si>
  <si>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</si>
  <si>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</si>
  <si>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</si>
  <si>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</si>
  <si>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</si>
  <si>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</si>
  <si>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</si>
  <si>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</si>
  <si>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</si>
  <si>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</si>
  <si>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</si>
  <si>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</si>
  <si>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</si>
  <si>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</si>
  <si>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</si>
  <si>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</si>
  <si>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</si>
  <si>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</si>
  <si>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</si>
  <si>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</si>
  <si>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</si>
  <si>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</si>
  <si>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</si>
  <si>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</si>
  <si>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</si>
  <si>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</si>
  <si>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</si>
  <si>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</si>
  <si>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</si>
  <si>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</si>
  <si>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</si>
  <si>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</si>
  <si>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</si>
  <si>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</si>
  <si>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</si>
  <si>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</si>
  <si>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</si>
  <si>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</si>
  <si>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</si>
  <si>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</si>
  <si>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</si>
  <si>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</si>
  <si>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</si>
  <si>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</si>
  <si>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</si>
  <si>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</si>
  <si>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</si>
  <si>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</si>
  <si>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</si>
  <si>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</si>
  <si>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</si>
  <si>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</si>
  <si>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</si>
  <si>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</si>
  <si>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</si>
  <si>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</si>
  <si>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</si>
  <si>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</si>
  <si>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</si>
  <si>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</si>
  <si>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</si>
  <si>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</si>
  <si>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</si>
  <si>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</si>
  <si>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</si>
  <si>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</si>
  <si>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</si>
  <si>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</si>
  <si>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</si>
  <si>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</si>
  <si>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</si>
  <si>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</si>
  <si>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</si>
  <si>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</si>
  <si>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</si>
  <si>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</si>
  <si>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</si>
  <si>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</si>
  <si>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</si>
  <si>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</si>
  <si>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</si>
  <si>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</si>
  <si>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</si>
  <si>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</si>
  <si>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</si>
  <si>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</si>
  <si>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</si>
  <si>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</si>
  <si>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</si>
  <si>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</si>
  <si>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</si>
  <si>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</si>
  <si>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</si>
  <si>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</si>
  <si>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</si>
  <si>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</si>
  <si>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</si>
  <si>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</si>
  <si>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</si>
  <si>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</si>
  <si>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</si>
  <si>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</si>
  <si>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</si>
  <si>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</si>
  <si>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</si>
  <si>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</si>
  <si>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</si>
  <si>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</si>
  <si>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</si>
  <si>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</si>
  <si>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</si>
  <si>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</si>
  <si>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</si>
  <si>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</si>
  <si>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</si>
  <si>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</si>
  <si>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</si>
  <si>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</si>
  <si>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</si>
  <si>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</si>
  <si>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</si>
  <si>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</si>
  <si>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</si>
  <si>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</si>
  <si>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</si>
  <si>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</si>
  <si>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</si>
  <si>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</si>
  <si>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</si>
  <si>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</si>
  <si>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</si>
  <si>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</si>
  <si>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</si>
  <si>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</si>
  <si>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</si>
  <si>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</si>
  <si>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</si>
  <si>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</si>
  <si>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</si>
  <si>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</si>
  <si>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</si>
  <si>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</si>
  <si>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</si>
  <si>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</si>
  <si>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</si>
  <si>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</si>
  <si>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</si>
  <si>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</si>
  <si>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</si>
  <si>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</si>
  <si>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</si>
  <si>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</si>
  <si>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</si>
  <si>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</si>
  <si>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</si>
  <si>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</si>
  <si>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</si>
  <si>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</si>
  <si>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</si>
  <si>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</si>
  <si>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</si>
  <si>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</si>
  <si>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</si>
  <si>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</si>
  <si>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</si>
  <si>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</si>
  <si>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</si>
  <si>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</si>
  <si>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</si>
  <si>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</si>
  <si>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</si>
  <si>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</si>
  <si>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</si>
  <si>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</si>
  <si>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</si>
  <si>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</si>
  <si>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</si>
  <si>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</si>
  <si>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</si>
  <si>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</si>
  <si>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</si>
  <si>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</si>
  <si>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</si>
  <si>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</si>
  <si>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</si>
  <si>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</si>
  <si>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</si>
  <si>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</si>
  <si>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</si>
  <si>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</si>
  <si>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</si>
  <si>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</si>
  <si>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</si>
  <si>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</si>
  <si>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</si>
  <si>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</si>
  <si>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</si>
  <si>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</si>
  <si>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</si>
  <si>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</si>
  <si>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</si>
  <si>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</si>
  <si>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</si>
  <si>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</si>
  <si>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</si>
  <si>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</si>
  <si>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</si>
  <si>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</si>
  <si>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</si>
  <si>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</si>
  <si>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</si>
  <si>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</si>
  <si>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</si>
  <si>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</si>
  <si>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</si>
  <si>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</si>
  <si>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</si>
  <si>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</si>
  <si>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</si>
  <si>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</si>
  <si>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</si>
  <si>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</si>
  <si>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</si>
  <si>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</si>
  <si>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</si>
  <si>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</si>
  <si>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</si>
  <si>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</si>
  <si>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</si>
  <si>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</si>
  <si>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</si>
  <si>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</si>
  <si>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</si>
  <si>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</si>
  <si>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</si>
  <si>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</si>
  <si>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</si>
  <si>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</si>
  <si>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</si>
  <si>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</si>
  <si>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</si>
  <si>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</si>
  <si>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</si>
  <si>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</si>
  <si>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</si>
  <si>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</si>
  <si>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</si>
  <si>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</si>
  <si>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</si>
  <si>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</si>
  <si>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</si>
  <si>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</si>
  <si>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</si>
  <si>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</si>
  <si>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</si>
  <si>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</si>
  <si>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</si>
  <si>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</si>
  <si>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</si>
  <si>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</si>
  <si>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</si>
  <si>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</si>
  <si>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</si>
  <si>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</si>
  <si>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</si>
  <si>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</si>
  <si>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</si>
  <si>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</si>
  <si>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</si>
  <si>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</si>
  <si>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</si>
  <si>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</si>
  <si>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</si>
  <si>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</si>
  <si>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</si>
  <si>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</si>
  <si>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</si>
  <si>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</si>
  <si>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</si>
  <si>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</si>
  <si>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</si>
  <si>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</si>
  <si>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</si>
  <si>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</si>
  <si>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</si>
  <si>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</si>
  <si>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</si>
  <si>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</si>
  <si>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</si>
  <si>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</si>
  <si>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</si>
  <si>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</si>
  <si>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</si>
  <si>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</si>
  <si>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</si>
  <si>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</si>
  <si>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</si>
  <si>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</si>
  <si>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</si>
  <si>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</si>
  <si>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</si>
  <si>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</si>
  <si>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</si>
  <si>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</si>
  <si>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</si>
  <si>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</si>
  <si>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</si>
  <si>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</si>
  <si>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</si>
  <si>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</si>
  <si>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</si>
  <si>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</si>
  <si>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</si>
  <si>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</si>
  <si>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</si>
  <si>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</si>
  <si>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</si>
  <si>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</si>
  <si>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</si>
  <si>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</si>
  <si>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</si>
  <si>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</si>
  <si>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</si>
  <si>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</si>
  <si>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</si>
  <si>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</si>
  <si>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</si>
  <si>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</si>
  <si>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</si>
  <si>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</si>
  <si>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</si>
  <si>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</si>
  <si>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</si>
  <si>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</si>
  <si>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</si>
  <si>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</si>
  <si>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</si>
  <si>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</si>
  <si>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</si>
  <si>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</si>
  <si>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</si>
  <si>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</si>
  <si>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</si>
  <si>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</si>
  <si>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</si>
  <si>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</si>
  <si>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</si>
  <si>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</si>
  <si>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</si>
  <si>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</si>
  <si>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</si>
  <si>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</si>
  <si>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</si>
  <si>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</si>
  <si>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</si>
  <si>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</si>
  <si>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</si>
  <si>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</si>
  <si>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</si>
  <si>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</si>
  <si>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</si>
  <si>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</si>
  <si>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</si>
  <si>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</si>
  <si>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</si>
  <si>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</si>
  <si>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</si>
  <si>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</si>
  <si>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</si>
  <si>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</si>
  <si>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</si>
  <si>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</si>
  <si>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</si>
  <si>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</si>
  <si>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</si>
  <si>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</si>
  <si>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</si>
  <si>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</si>
  <si>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学生実習国民向けＰＲ経費</t>
  </si>
  <si>
    <t>看護課</t>
  </si>
  <si>
    <t>平成２０年度</t>
  </si>
  <si>
    <t xml:space="preserve">看護学生の実習について、国民の理解及び協力を得られるよう広報していく。
</t>
  </si>
  <si>
    <t xml:space="preserve">・患者・家族をはじめとした国民各位へ看護学生の実習についての理解及び協力を求める。
・周知をするにあたり、効果的なPR方法を明らかにし、周知を図っていく。
</t>
  </si>
  <si>
    <t>庁費</t>
  </si>
  <si>
    <t>課程</t>
  </si>
  <si>
    <t>-</t>
    <phoneticPr fontId="5"/>
  </si>
  <si>
    <t>-</t>
    <phoneticPr fontId="5"/>
  </si>
  <si>
    <t>ポスター等配布件数
29年以降はホームページ掲載に変更したため、リーフレットのページのアクセス数（30年７月～31年３月）
※当初見込みについては、30年度は評価となる指標が異なるため"-"としている。</t>
    <rPh sb="63" eb="65">
      <t>トウショ</t>
    </rPh>
    <rPh sb="65" eb="67">
      <t>ミコ</t>
    </rPh>
    <rPh sb="76" eb="78">
      <t>ネンド</t>
    </rPh>
    <rPh sb="79" eb="81">
      <t>ヒョウカ</t>
    </rPh>
    <rPh sb="84" eb="86">
      <t>シヒョウ</t>
    </rPh>
    <rPh sb="87" eb="88">
      <t>コト</t>
    </rPh>
    <phoneticPr fontId="5"/>
  </si>
  <si>
    <t>件</t>
  </si>
  <si>
    <t>看護学生実習の国民向けＰＲホームページ省外アクセス数
※30年度７月～9月省外アクセス数　（10月～3月までは集計中）</t>
  </si>
  <si>
    <t>・単位当たりコスト=Ｘ／Ｙ
Ｘ：予算執行額
Ｙ：ポスター等配布件数　　　　</t>
  </si>
  <si>
    <t>849,960/1,969</t>
  </si>
  <si>
    <t>円</t>
  </si>
  <si>
    <t>Ｘ円/Ｙ件</t>
  </si>
  <si>
    <t>施策大目標２　必要な医療従事者を確保するとともに、資質の向上を図ること</t>
  </si>
  <si>
    <t>今後の医療需要に見合った医療従事者の確保を図ること　（施策目標Ⅰ－２－１）</t>
  </si>
  <si>
    <t>就業看護職員数（担当課による推計）
※例年12月末に集計</t>
  </si>
  <si>
    <t>人</t>
  </si>
  <si>
    <t>-</t>
    <phoneticPr fontId="5"/>
  </si>
  <si>
    <t>患者・患者家族の理解・協力を得ることで、看護学生の医療機関等での実習という教育の機会を確保し、看護職員の確保に寄与する。</t>
  </si>
  <si>
    <t>本事業は看護師確保のための施策であり、国民のニーズを反映している。</t>
    <phoneticPr fontId="5"/>
  </si>
  <si>
    <t>看護職員確保のためにも看護師養成は優先度が高い事業である。</t>
    <phoneticPr fontId="5"/>
  </si>
  <si>
    <t>随意契約（少額）により調達している。</t>
    <phoneticPr fontId="5"/>
  </si>
  <si>
    <t>無</t>
  </si>
  <si>
    <t>‐</t>
  </si>
  <si>
    <t>平成29年度からは、ポスターをホームページに掲載し、ダウンロードする形としたことから、単位当たりコストは大きく減少している。</t>
    <rPh sb="0" eb="2">
      <t>ヘイセイ</t>
    </rPh>
    <rPh sb="4" eb="6">
      <t>ネンド</t>
    </rPh>
    <rPh sb="22" eb="24">
      <t>ケイサイ</t>
    </rPh>
    <rPh sb="34" eb="35">
      <t>カタチ</t>
    </rPh>
    <rPh sb="43" eb="45">
      <t>タンイ</t>
    </rPh>
    <rPh sb="45" eb="46">
      <t>ア</t>
    </rPh>
    <rPh sb="52" eb="53">
      <t>オオ</t>
    </rPh>
    <rPh sb="55" eb="57">
      <t>ゲンショウ</t>
    </rPh>
    <phoneticPr fontId="5"/>
  </si>
  <si>
    <t>-</t>
    <phoneticPr fontId="5"/>
  </si>
  <si>
    <t>看護学生実習の国民向けＰＲに必要な経費に使途が限定されている。</t>
    <phoneticPr fontId="5"/>
  </si>
  <si>
    <t>事業の実施に必要最低限の経費のみを計上し、コストの削減に努めている。</t>
    <phoneticPr fontId="5"/>
  </si>
  <si>
    <t>成果実績は目標を超えており、見合ったものとなっている。</t>
    <rPh sb="0" eb="2">
      <t>セイカ</t>
    </rPh>
    <rPh sb="2" eb="4">
      <t>ジッセキ</t>
    </rPh>
    <rPh sb="5" eb="7">
      <t>モクヒョウ</t>
    </rPh>
    <rPh sb="8" eb="9">
      <t>コ</t>
    </rPh>
    <rPh sb="14" eb="16">
      <t>ミア</t>
    </rPh>
    <phoneticPr fontId="5"/>
  </si>
  <si>
    <t>作成したポスターをホームページに掲載し、看護学生実習の周知に活用している。</t>
    <rPh sb="0" eb="2">
      <t>サクセイ</t>
    </rPh>
    <rPh sb="27" eb="29">
      <t>シュウチ</t>
    </rPh>
    <rPh sb="30" eb="32">
      <t>カツヨウ</t>
    </rPh>
    <phoneticPr fontId="5"/>
  </si>
  <si>
    <t>本事業とは事業の対象者が異なるため、役割分担ができている。</t>
    <rPh sb="0" eb="1">
      <t>ホン</t>
    </rPh>
    <rPh sb="1" eb="3">
      <t>ジギョウ</t>
    </rPh>
    <rPh sb="5" eb="7">
      <t>ジギョウ</t>
    </rPh>
    <rPh sb="8" eb="11">
      <t>タイショウシャ</t>
    </rPh>
    <rPh sb="12" eb="13">
      <t>コト</t>
    </rPh>
    <rPh sb="18" eb="20">
      <t>ヤクワリ</t>
    </rPh>
    <rPh sb="20" eb="22">
      <t>ブンタン</t>
    </rPh>
    <phoneticPr fontId="5"/>
  </si>
  <si>
    <t>看護師養成所における社会人経験者受入促進事業</t>
  </si>
  <si>
    <t>成果実績は目標を超えており、活動実績も概ね見込みどおりとなっていることから、本事業は一定の成果を上げていると考える。本事業は、患者・家族等へ看護学生の実習についての理解及び協力を求めるものであり、看護学生の実習施設を確保するために必要な事業であるため、引き続き実施する必要がある。</t>
    <rPh sb="5" eb="7">
      <t>モクヒョウ</t>
    </rPh>
    <rPh sb="8" eb="9">
      <t>コ</t>
    </rPh>
    <rPh sb="19" eb="20">
      <t>オオム</t>
    </rPh>
    <rPh sb="21" eb="23">
      <t>ミコ</t>
    </rPh>
    <phoneticPr fontId="6"/>
  </si>
  <si>
    <t>引き続き必要な予算を確保し、適正な執行に努めてまいりたい。</t>
  </si>
  <si>
    <t>79</t>
  </si>
  <si>
    <t>38</t>
  </si>
  <si>
    <t>66</t>
  </si>
  <si>
    <t>39</t>
  </si>
  <si>
    <t>46</t>
  </si>
  <si>
    <t>40</t>
  </si>
  <si>
    <t>33</t>
  </si>
  <si>
    <t>0043</t>
  </si>
  <si>
    <t>0049</t>
    <phoneticPr fontId="5"/>
  </si>
  <si>
    <t>雑役務費</t>
    <rPh sb="0" eb="1">
      <t>ザツ</t>
    </rPh>
    <rPh sb="1" eb="3">
      <t>エキム</t>
    </rPh>
    <rPh sb="3" eb="4">
      <t>ヒ</t>
    </rPh>
    <phoneticPr fontId="5"/>
  </si>
  <si>
    <t>「看護基礎教育の充実に関する検討会」報告書（平成19年4月）
「看護基礎教育のあり方に関する懇談会論点整理」（平成20年7月）
「看護基礎教育検討会報告書」（令和元年10月）</t>
    <rPh sb="65" eb="67">
      <t>カンゴ</t>
    </rPh>
    <rPh sb="67" eb="69">
      <t>キソ</t>
    </rPh>
    <rPh sb="69" eb="71">
      <t>キョウイク</t>
    </rPh>
    <rPh sb="71" eb="74">
      <t>ケントウカイ</t>
    </rPh>
    <rPh sb="74" eb="77">
      <t>ホウコクショ</t>
    </rPh>
    <rPh sb="79" eb="81">
      <t>レイワ</t>
    </rPh>
    <rPh sb="81" eb="83">
      <t>ガンネン</t>
    </rPh>
    <rPh sb="85" eb="86">
      <t>ガツ</t>
    </rPh>
    <phoneticPr fontId="5"/>
  </si>
  <si>
    <t>31年度は30年度の見込みどおりとなっている。</t>
    <rPh sb="2" eb="4">
      <t>ネンド</t>
    </rPh>
    <rPh sb="7" eb="9">
      <t>ネンド</t>
    </rPh>
    <rPh sb="10" eb="12">
      <t>ミコ</t>
    </rPh>
    <phoneticPr fontId="5"/>
  </si>
  <si>
    <t>看護師養成課程数
※成果指標を前年度以上としているため3年以内の目標設定は困難。</t>
    <phoneticPr fontId="5"/>
  </si>
  <si>
    <t>看護職員確保のための施策の実施に当たっては「看護師等の人材確保の促進に関する法律」において国が財政上の措置を行うこととされている。</t>
    <phoneticPr fontId="5"/>
  </si>
  <si>
    <t>看護師等の人材確保の促進に関する法律(第4条第3項）</t>
    <rPh sb="19" eb="20">
      <t>ダイ</t>
    </rPh>
    <rPh sb="21" eb="22">
      <t>ジョウ</t>
    </rPh>
    <rPh sb="22" eb="23">
      <t>ダイ</t>
    </rPh>
    <rPh sb="24" eb="25">
      <t>コウ</t>
    </rPh>
    <phoneticPr fontId="5"/>
  </si>
  <si>
    <t>看護師養成課程数のを前年度以上とする。</t>
    <phoneticPr fontId="5"/>
  </si>
  <si>
    <t>看護師等学校養成所管理システムに基づく医療関係職種養成施設数（担当課による調査）</t>
    <rPh sb="29" eb="30">
      <t>スウ</t>
    </rPh>
    <phoneticPr fontId="5"/>
  </si>
  <si>
    <t>課長：島田陽子</t>
    <rPh sb="0" eb="2">
      <t>カチョウ</t>
    </rPh>
    <rPh sb="3" eb="5">
      <t>シマダ</t>
    </rPh>
    <rPh sb="5" eb="7">
      <t>ヨウコ</t>
    </rPh>
    <phoneticPr fontId="5"/>
  </si>
  <si>
    <t>883,000/1,969</t>
    <phoneticPr fontId="5"/>
  </si>
  <si>
    <t>883,000/1,969</t>
    <phoneticPr fontId="5"/>
  </si>
  <si>
    <t>A.株式会社ｗｗｗａａｐ</t>
    <phoneticPr fontId="5"/>
  </si>
  <si>
    <t>株式会社ｗｗｗａａｐ</t>
    <phoneticPr fontId="5"/>
  </si>
  <si>
    <t>令和元年度看護学生実習ＰＲ事業</t>
    <phoneticPr fontId="5"/>
  </si>
  <si>
    <t>令和元年度看護学生実習ＰＲ事業</t>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</si>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</sst>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63500</xdr:colOff>
      <xdr:row>32</xdr:row>
      <xdr:rowOff>76200</xdr:rowOff>
    </xdr:from>
    <xdr:to>
      <xdr:col>49</xdr:col>
      <xdr:colOff>473341</xdr:colOff>
      <xdr:row>32</xdr:row>
      <xdr:rowOff>256116</xdr:rowOff>
    </xdr:to>
    <xdr:sp macro="" textlink="">
      <xdr:nvSpPr>
        <xdr:cNvPr id="2" name="テキスト ボックス 1"/>
        <xdr:cNvSpPr txBox="1"/>
      </xdr:nvSpPr>
      <xdr:spPr>
        <a:xfrm>
          <a:off x="9264650" y="11715750"/>
          <a:ext cx="1009916"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oneCellAnchor>
    <xdr:from>
      <xdr:col>30</xdr:col>
      <xdr:colOff>101600</xdr:colOff>
      <xdr:row>133</xdr:row>
      <xdr:rowOff>114300</xdr:rowOff>
    </xdr:from>
    <xdr:ext cx="622300" cy="275717"/>
    <xdr:sp macro="" textlink="">
      <xdr:nvSpPr>
        <xdr:cNvPr id="3" name="テキスト ボックス 2"/>
        <xdr:cNvSpPr txBox="1"/>
      </xdr:nvSpPr>
      <xdr:spPr>
        <a:xfrm>
          <a:off x="6902450" y="19954875"/>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34</xdr:col>
      <xdr:colOff>114644</xdr:colOff>
      <xdr:row>133</xdr:row>
      <xdr:rowOff>114300</xdr:rowOff>
    </xdr:from>
    <xdr:ext cx="622300" cy="275717"/>
    <xdr:sp macro="" textlink="">
      <xdr:nvSpPr>
        <xdr:cNvPr id="4" name="テキスト ボックス 3"/>
        <xdr:cNvSpPr txBox="1"/>
      </xdr:nvSpPr>
      <xdr:spPr>
        <a:xfrm>
          <a:off x="7116806" y="18186057"/>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34</xdr:col>
      <xdr:colOff>114300</xdr:colOff>
      <xdr:row>134</xdr:row>
      <xdr:rowOff>139700</xdr:rowOff>
    </xdr:from>
    <xdr:ext cx="622300" cy="275717"/>
    <xdr:sp macro="" textlink="">
      <xdr:nvSpPr>
        <xdr:cNvPr id="5" name="テキスト ボックス 4"/>
        <xdr:cNvSpPr txBox="1"/>
      </xdr:nvSpPr>
      <xdr:spPr>
        <a:xfrm>
          <a:off x="7715250" y="20485100"/>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46</xdr:col>
      <xdr:colOff>25400</xdr:colOff>
      <xdr:row>134</xdr:row>
      <xdr:rowOff>177800</xdr:rowOff>
    </xdr:from>
    <xdr:to>
      <xdr:col>49</xdr:col>
      <xdr:colOff>435241</xdr:colOff>
      <xdr:row>134</xdr:row>
      <xdr:rowOff>357716</xdr:rowOff>
    </xdr:to>
    <xdr:sp macro="" textlink="">
      <xdr:nvSpPr>
        <xdr:cNvPr id="6" name="テキスト ボックス 5"/>
        <xdr:cNvSpPr txBox="1"/>
      </xdr:nvSpPr>
      <xdr:spPr>
        <a:xfrm>
          <a:off x="9226550" y="20523200"/>
          <a:ext cx="1009916"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18</xdr:col>
      <xdr:colOff>190500</xdr:colOff>
      <xdr:row>753</xdr:row>
      <xdr:rowOff>39141</xdr:rowOff>
    </xdr:from>
    <xdr:to>
      <xdr:col>36</xdr:col>
      <xdr:colOff>119063</xdr:colOff>
      <xdr:row>755</xdr:row>
      <xdr:rowOff>226649</xdr:rowOff>
    </xdr:to>
    <xdr:sp macro="" textlink="">
      <xdr:nvSpPr>
        <xdr:cNvPr id="7" name="正方形/長方形 6"/>
        <xdr:cNvSpPr/>
      </xdr:nvSpPr>
      <xdr:spPr>
        <a:xfrm>
          <a:off x="3990975" y="44920941"/>
          <a:ext cx="3529013" cy="8923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Ａ．株式会社ｗｗｗａａｐ</a:t>
          </a:r>
          <a:endParaRPr kumimoji="1" lang="en-US" altLang="ja-JP" sz="1100">
            <a:solidFill>
              <a:schemeClr val="tx1"/>
            </a:solidFill>
          </a:endParaRPr>
        </a:p>
        <a:p>
          <a:pPr algn="ctr"/>
          <a:r>
            <a:rPr kumimoji="1" lang="en-US" altLang="ja-JP" sz="1100">
              <a:solidFill>
                <a:schemeClr val="tx1"/>
              </a:solidFill>
            </a:rPr>
            <a:t>0.86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145676</xdr:colOff>
      <xdr:row>755</xdr:row>
      <xdr:rowOff>272087</xdr:rowOff>
    </xdr:from>
    <xdr:to>
      <xdr:col>34</xdr:col>
      <xdr:colOff>10139</xdr:colOff>
      <xdr:row>757</xdr:row>
      <xdr:rowOff>113729</xdr:rowOff>
    </xdr:to>
    <xdr:sp macro="" textlink="">
      <xdr:nvSpPr>
        <xdr:cNvPr id="8" name="テキスト ボックス 7"/>
        <xdr:cNvSpPr txBox="1"/>
      </xdr:nvSpPr>
      <xdr:spPr>
        <a:xfrm>
          <a:off x="4346201" y="45858737"/>
          <a:ext cx="2664813" cy="5464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看護学生実習の国民向けＰＲに関する調査等</a:t>
          </a:r>
          <a:r>
            <a:rPr kumimoji="1" lang="en-US" altLang="ja-JP" sz="1100"/>
            <a:t>〕</a:t>
          </a:r>
          <a:endParaRPr kumimoji="1" lang="ja-JP" altLang="en-US" sz="1100"/>
        </a:p>
      </xdr:txBody>
    </xdr:sp>
    <xdr:clientData/>
  </xdr:twoCellAnchor>
  <xdr:twoCellAnchor>
    <xdr:from>
      <xdr:col>26</xdr:col>
      <xdr:colOff>65741</xdr:colOff>
      <xdr:row>748</xdr:row>
      <xdr:rowOff>4857</xdr:rowOff>
    </xdr:from>
    <xdr:to>
      <xdr:col>26</xdr:col>
      <xdr:colOff>83344</xdr:colOff>
      <xdr:row>751</xdr:row>
      <xdr:rowOff>154781</xdr:rowOff>
    </xdr:to>
    <xdr:cxnSp macro="">
      <xdr:nvCxnSpPr>
        <xdr:cNvPr id="9" name="直線矢印コネクタ 8"/>
        <xdr:cNvCxnSpPr/>
      </xdr:nvCxnSpPr>
      <xdr:spPr>
        <a:xfrm>
          <a:off x="5466416" y="43124532"/>
          <a:ext cx="17603" cy="12071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125825</xdr:colOff>
      <xdr:row>743</xdr:row>
      <xdr:rowOff>201706</xdr:rowOff>
    </xdr:from>
    <xdr:to>
      <xdr:col>33</xdr:col>
      <xdr:colOff>127132</xdr:colOff>
      <xdr:row>745</xdr:row>
      <xdr:rowOff>289247</xdr:rowOff>
    </xdr:to>
    <xdr:sp macro="" textlink="">
      <xdr:nvSpPr>
        <xdr:cNvPr id="10" name="正方形/長方形 9"/>
        <xdr:cNvSpPr/>
      </xdr:nvSpPr>
      <xdr:spPr>
        <a:xfrm>
          <a:off x="4126325" y="41559256"/>
          <a:ext cx="2801657" cy="7923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0.86</a:t>
          </a:r>
          <a:r>
            <a:rPr kumimoji="1" lang="ja-JP" altLang="en-US" sz="1100">
              <a:solidFill>
                <a:schemeClr val="tx1"/>
              </a:solidFill>
            </a:rPr>
            <a:t>百万円</a:t>
          </a:r>
        </a:p>
      </xdr:txBody>
    </xdr:sp>
    <xdr:clientData/>
  </xdr:twoCellAnchor>
  <xdr:twoCellAnchor>
    <xdr:from>
      <xdr:col>18</xdr:col>
      <xdr:colOff>98612</xdr:colOff>
      <xdr:row>745</xdr:row>
      <xdr:rowOff>322916</xdr:rowOff>
    </xdr:from>
    <xdr:to>
      <xdr:col>34</xdr:col>
      <xdr:colOff>158217</xdr:colOff>
      <xdr:row>748</xdr:row>
      <xdr:rowOff>242794</xdr:rowOff>
    </xdr:to>
    <xdr:sp macro="" textlink="">
      <xdr:nvSpPr>
        <xdr:cNvPr id="11" name="テキスト ボックス 10"/>
        <xdr:cNvSpPr txBox="1"/>
      </xdr:nvSpPr>
      <xdr:spPr>
        <a:xfrm>
          <a:off x="3899087" y="42385316"/>
          <a:ext cx="3260005" cy="97715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看護学生実習への理解協力を求めるために必要な経費</a:t>
          </a:r>
          <a:r>
            <a:rPr kumimoji="1" lang="en-US" altLang="ja-JP" sz="1100"/>
            <a:t>〕</a:t>
          </a:r>
          <a:endParaRPr kumimoji="1" lang="ja-JP" altLang="en-US" sz="1100"/>
        </a:p>
      </xdr:txBody>
    </xdr:sp>
    <xdr:clientData/>
  </xdr:twoCellAnchor>
  <xdr:twoCellAnchor>
    <xdr:from>
      <xdr:col>22</xdr:col>
      <xdr:colOff>190500</xdr:colOff>
      <xdr:row>751</xdr:row>
      <xdr:rowOff>258855</xdr:rowOff>
    </xdr:from>
    <xdr:to>
      <xdr:col>31</xdr:col>
      <xdr:colOff>146050</xdr:colOff>
      <xdr:row>752</xdr:row>
      <xdr:rowOff>242419</xdr:rowOff>
    </xdr:to>
    <xdr:sp macro="" textlink="">
      <xdr:nvSpPr>
        <xdr:cNvPr id="12" name="テキスト ボックス 11"/>
        <xdr:cNvSpPr txBox="1"/>
      </xdr:nvSpPr>
      <xdr:spPr>
        <a:xfrm>
          <a:off x="4791075" y="44435805"/>
          <a:ext cx="1755775" cy="33598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38</xdr:col>
      <xdr:colOff>128715</xdr:colOff>
      <xdr:row>133</xdr:row>
      <xdr:rowOff>115846</xdr:rowOff>
    </xdr:from>
    <xdr:ext cx="622300" cy="275717"/>
    <xdr:sp macro="" textlink="">
      <xdr:nvSpPr>
        <xdr:cNvPr id="13" name="テキスト ボックス 12"/>
        <xdr:cNvSpPr txBox="1"/>
      </xdr:nvSpPr>
      <xdr:spPr>
        <a:xfrm>
          <a:off x="7954661" y="18187603"/>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90100</xdr:colOff>
      <xdr:row>134</xdr:row>
      <xdr:rowOff>90103</xdr:rowOff>
    </xdr:from>
    <xdr:ext cx="622300" cy="275717"/>
    <xdr:sp macro="" textlink="">
      <xdr:nvSpPr>
        <xdr:cNvPr id="14" name="テキスト ボックス 13"/>
        <xdr:cNvSpPr txBox="1"/>
      </xdr:nvSpPr>
      <xdr:spPr>
        <a:xfrm>
          <a:off x="7916046" y="18663853"/>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119175</xdr:colOff>
      <xdr:row>100</xdr:row>
      <xdr:rowOff>141135</xdr:rowOff>
    </xdr:from>
    <xdr:ext cx="622300" cy="275717"/>
    <xdr:sp macro="" textlink="">
      <xdr:nvSpPr>
        <xdr:cNvPr id="15" name="テキスト ボックス 14"/>
        <xdr:cNvSpPr txBox="1"/>
      </xdr:nvSpPr>
      <xdr:spPr>
        <a:xfrm>
          <a:off x="7783999" y="12075400"/>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41</xdr:col>
      <xdr:colOff>128716</xdr:colOff>
      <xdr:row>32</xdr:row>
      <xdr:rowOff>64359</xdr:rowOff>
    </xdr:from>
    <xdr:to>
      <xdr:col>46</xdr:col>
      <xdr:colOff>126664</xdr:colOff>
      <xdr:row>32</xdr:row>
      <xdr:rowOff>244275</xdr:rowOff>
    </xdr:to>
    <xdr:sp macro="" textlink="">
      <xdr:nvSpPr>
        <xdr:cNvPr id="16" name="テキスト ボックス 15"/>
        <xdr:cNvSpPr txBox="1"/>
      </xdr:nvSpPr>
      <xdr:spPr>
        <a:xfrm>
          <a:off x="8572500" y="11880508"/>
          <a:ext cx="1027678"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41</xdr:col>
      <xdr:colOff>141588</xdr:colOff>
      <xdr:row>134</xdr:row>
      <xdr:rowOff>180203</xdr:rowOff>
    </xdr:from>
    <xdr:to>
      <xdr:col>46</xdr:col>
      <xdr:colOff>139536</xdr:colOff>
      <xdr:row>134</xdr:row>
      <xdr:rowOff>360119</xdr:rowOff>
    </xdr:to>
    <xdr:sp macro="" textlink="">
      <xdr:nvSpPr>
        <xdr:cNvPr id="17" name="テキスト ボックス 16"/>
        <xdr:cNvSpPr txBox="1"/>
      </xdr:nvSpPr>
      <xdr:spPr>
        <a:xfrm>
          <a:off x="8585372" y="18753953"/>
          <a:ext cx="1027678"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oneCellAnchor>
    <xdr:from>
      <xdr:col>38</xdr:col>
      <xdr:colOff>100852</xdr:colOff>
      <xdr:row>103</xdr:row>
      <xdr:rowOff>22412</xdr:rowOff>
    </xdr:from>
    <xdr:ext cx="622300" cy="275717"/>
    <xdr:sp macro="" textlink="">
      <xdr:nvSpPr>
        <xdr:cNvPr id="18" name="テキスト ボックス 17"/>
        <xdr:cNvSpPr txBox="1"/>
      </xdr:nvSpPr>
      <xdr:spPr>
        <a:xfrm>
          <a:off x="7765676" y="13413441"/>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6" zoomScale="85" zoomScaleNormal="75" zoomScaleSheetLayoutView="85" zoomScalePageLayoutView="85" workbookViewId="0">
      <selection activeCell="AU33" sqref="AU33:AX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56</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578</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577</v>
      </c>
      <c r="AF5" s="721"/>
      <c r="AG5" s="721"/>
      <c r="AH5" s="721"/>
      <c r="AI5" s="721"/>
      <c r="AJ5" s="721"/>
      <c r="AK5" s="721"/>
      <c r="AL5" s="721"/>
      <c r="AM5" s="721"/>
      <c r="AN5" s="721"/>
      <c r="AO5" s="721"/>
      <c r="AP5" s="722"/>
      <c r="AQ5" s="723" t="s">
        <v>630</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3" customHeight="1" x14ac:dyDescent="0.15">
      <c r="A7" s="833" t="s">
        <v>22</v>
      </c>
      <c r="B7" s="834"/>
      <c r="C7" s="834"/>
      <c r="D7" s="834"/>
      <c r="E7" s="834"/>
      <c r="F7" s="835"/>
      <c r="G7" s="836" t="s">
        <v>627</v>
      </c>
      <c r="H7" s="837"/>
      <c r="I7" s="837"/>
      <c r="J7" s="837"/>
      <c r="K7" s="837"/>
      <c r="L7" s="837"/>
      <c r="M7" s="837"/>
      <c r="N7" s="837"/>
      <c r="O7" s="837"/>
      <c r="P7" s="837"/>
      <c r="Q7" s="837"/>
      <c r="R7" s="837"/>
      <c r="S7" s="837"/>
      <c r="T7" s="837"/>
      <c r="U7" s="837"/>
      <c r="V7" s="837"/>
      <c r="W7" s="837"/>
      <c r="X7" s="838"/>
      <c r="Y7" s="399" t="s">
        <v>395</v>
      </c>
      <c r="Z7" s="300"/>
      <c r="AA7" s="300"/>
      <c r="AB7" s="300"/>
      <c r="AC7" s="300"/>
      <c r="AD7" s="400"/>
      <c r="AE7" s="387" t="s">
        <v>623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v>
      </c>
      <c r="Q13" s="117"/>
      <c r="R13" s="117"/>
      <c r="S13" s="117"/>
      <c r="T13" s="117"/>
      <c r="U13" s="117"/>
      <c r="V13" s="118"/>
      <c r="W13" s="116">
        <v>0.9</v>
      </c>
      <c r="X13" s="117"/>
      <c r="Y13" s="117"/>
      <c r="Z13" s="117"/>
      <c r="AA13" s="117"/>
      <c r="AB13" s="117"/>
      <c r="AC13" s="118"/>
      <c r="AD13" s="116">
        <v>0.9</v>
      </c>
      <c r="AE13" s="117"/>
      <c r="AF13" s="117"/>
      <c r="AG13" s="117"/>
      <c r="AH13" s="117"/>
      <c r="AI13" s="117"/>
      <c r="AJ13" s="118"/>
      <c r="AK13" s="116">
        <v>0.9</v>
      </c>
      <c r="AL13" s="117"/>
      <c r="AM13" s="117"/>
      <c r="AN13" s="117"/>
      <c r="AO13" s="117"/>
      <c r="AP13" s="117"/>
      <c r="AQ13" s="118"/>
      <c r="AR13" s="113">
        <v>1</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v>
      </c>
      <c r="Q18" s="123"/>
      <c r="R18" s="123"/>
      <c r="S18" s="123"/>
      <c r="T18" s="123"/>
      <c r="U18" s="123"/>
      <c r="V18" s="124"/>
      <c r="W18" s="122">
        <f>SUM(W13:AC17)</f>
        <v>0.9</v>
      </c>
      <c r="X18" s="123"/>
      <c r="Y18" s="123"/>
      <c r="Z18" s="123"/>
      <c r="AA18" s="123"/>
      <c r="AB18" s="123"/>
      <c r="AC18" s="124"/>
      <c r="AD18" s="122">
        <f>SUM(AD13:AJ17)</f>
        <v>0.9</v>
      </c>
      <c r="AE18" s="123"/>
      <c r="AF18" s="123"/>
      <c r="AG18" s="123"/>
      <c r="AH18" s="123"/>
      <c r="AI18" s="123"/>
      <c r="AJ18" s="124"/>
      <c r="AK18" s="122">
        <f>SUM(AK13:AQ17)</f>
        <v>0.9</v>
      </c>
      <c r="AL18" s="123"/>
      <c r="AM18" s="123"/>
      <c r="AN18" s="123"/>
      <c r="AO18" s="123"/>
      <c r="AP18" s="123"/>
      <c r="AQ18" s="124"/>
      <c r="AR18" s="122">
        <f>SUM(AR13:AX17)</f>
        <v>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v>
      </c>
      <c r="Q19" s="117"/>
      <c r="R19" s="117"/>
      <c r="S19" s="117"/>
      <c r="T19" s="117"/>
      <c r="U19" s="117"/>
      <c r="V19" s="118"/>
      <c r="W19" s="116">
        <v>0.84</v>
      </c>
      <c r="X19" s="117"/>
      <c r="Y19" s="117"/>
      <c r="Z19" s="117"/>
      <c r="AA19" s="117"/>
      <c r="AB19" s="117"/>
      <c r="AC19" s="118"/>
      <c r="AD19" s="116">
        <v>0.86</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0.93333333333333324</v>
      </c>
      <c r="X20" s="540"/>
      <c r="Y20" s="540"/>
      <c r="Z20" s="540"/>
      <c r="AA20" s="540"/>
      <c r="AB20" s="540"/>
      <c r="AC20" s="540"/>
      <c r="AD20" s="540">
        <f t="shared" ref="AD20" si="1">IF(AD18=0, "-", SUM(AD19)/AD18)</f>
        <v>0.95555555555555549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358</v>
      </c>
      <c r="H21" s="935"/>
      <c r="I21" s="935"/>
      <c r="J21" s="935"/>
      <c r="K21" s="935"/>
      <c r="L21" s="935"/>
      <c r="M21" s="935"/>
      <c r="N21" s="935"/>
      <c r="O21" s="935"/>
      <c r="P21" s="540">
        <f>IF(P19=0, "-", SUM(P19)/SUM(P13,P14))</f>
        <v>1</v>
      </c>
      <c r="Q21" s="540"/>
      <c r="R21" s="540"/>
      <c r="S21" s="540"/>
      <c r="T21" s="540"/>
      <c r="U21" s="540"/>
      <c r="V21" s="540"/>
      <c r="W21" s="540">
        <f t="shared" ref="W21" si="2">IF(W19=0, "-", SUM(W19)/SUM(W13,W14))</f>
        <v>0.93333333333333324</v>
      </c>
      <c r="X21" s="540"/>
      <c r="Y21" s="540"/>
      <c r="Z21" s="540"/>
      <c r="AA21" s="540"/>
      <c r="AB21" s="540"/>
      <c r="AC21" s="540"/>
      <c r="AD21" s="540">
        <f t="shared" ref="AD21" si="3">IF(AD19=0, "-", SUM(AD19)/SUM(AD13,AD14))</f>
        <v>0.95555555555555549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581</v>
      </c>
      <c r="H23" s="191"/>
      <c r="I23" s="191"/>
      <c r="J23" s="191"/>
      <c r="K23" s="191"/>
      <c r="L23" s="191"/>
      <c r="M23" s="191"/>
      <c r="N23" s="191"/>
      <c r="O23" s="192"/>
      <c r="P23" s="113">
        <v>0.9</v>
      </c>
      <c r="Q23" s="114"/>
      <c r="R23" s="114"/>
      <c r="S23" s="114"/>
      <c r="T23" s="114"/>
      <c r="U23" s="114"/>
      <c r="V23" s="115"/>
      <c r="W23" s="113">
        <v>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0.9</v>
      </c>
      <c r="Q29" s="117"/>
      <c r="R29" s="117"/>
      <c r="S29" s="117"/>
      <c r="T29" s="117"/>
      <c r="U29" s="117"/>
      <c r="V29" s="118"/>
      <c r="W29" s="222">
        <f>AR13</f>
        <v>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641</v>
      </c>
      <c r="AR31" s="140"/>
      <c r="AS31" s="141" t="s">
        <v>236</v>
      </c>
      <c r="AT31" s="176"/>
      <c r="AU31" s="275">
        <v>2</v>
      </c>
      <c r="AV31" s="275"/>
      <c r="AW31" s="383" t="s">
        <v>181</v>
      </c>
      <c r="AX31" s="384"/>
    </row>
    <row r="32" spans="1:50" ht="23.25" customHeight="1" x14ac:dyDescent="0.15">
      <c r="A32" s="516"/>
      <c r="B32" s="514"/>
      <c r="C32" s="514"/>
      <c r="D32" s="514"/>
      <c r="E32" s="514"/>
      <c r="F32" s="515"/>
      <c r="G32" s="541" t="s">
        <v>628</v>
      </c>
      <c r="H32" s="542"/>
      <c r="I32" s="542"/>
      <c r="J32" s="542"/>
      <c r="K32" s="542"/>
      <c r="L32" s="542"/>
      <c r="M32" s="542"/>
      <c r="N32" s="542"/>
      <c r="O32" s="543"/>
      <c r="P32" s="165" t="s">
        <v>625</v>
      </c>
      <c r="Q32" s="165"/>
      <c r="R32" s="165"/>
      <c r="S32" s="165"/>
      <c r="T32" s="165"/>
      <c r="U32" s="165"/>
      <c r="V32" s="165"/>
      <c r="W32" s="165"/>
      <c r="X32" s="236"/>
      <c r="Y32" s="342" t="s">
        <v>12</v>
      </c>
      <c r="Z32" s="550"/>
      <c r="AA32" s="551"/>
      <c r="AB32" s="552" t="s">
        <v>582</v>
      </c>
      <c r="AC32" s="552"/>
      <c r="AD32" s="552"/>
      <c r="AE32" s="368">
        <v>992</v>
      </c>
      <c r="AF32" s="369"/>
      <c r="AG32" s="369"/>
      <c r="AH32" s="369"/>
      <c r="AI32" s="368">
        <v>990</v>
      </c>
      <c r="AJ32" s="369"/>
      <c r="AK32" s="369"/>
      <c r="AL32" s="369"/>
      <c r="AM32" s="368">
        <v>1072</v>
      </c>
      <c r="AN32" s="369"/>
      <c r="AO32" s="369"/>
      <c r="AP32" s="369"/>
      <c r="AQ32" s="119" t="s">
        <v>583</v>
      </c>
      <c r="AR32" s="120"/>
      <c r="AS32" s="120"/>
      <c r="AT32" s="121"/>
      <c r="AU32" s="369" t="s">
        <v>414</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582</v>
      </c>
      <c r="AC33" s="523"/>
      <c r="AD33" s="523"/>
      <c r="AE33" s="368">
        <v>986</v>
      </c>
      <c r="AF33" s="369"/>
      <c r="AG33" s="369"/>
      <c r="AH33" s="369"/>
      <c r="AI33" s="368">
        <v>992</v>
      </c>
      <c r="AJ33" s="369"/>
      <c r="AK33" s="369"/>
      <c r="AL33" s="369"/>
      <c r="AM33" s="368">
        <v>990</v>
      </c>
      <c r="AN33" s="369"/>
      <c r="AO33" s="369"/>
      <c r="AP33" s="369"/>
      <c r="AQ33" s="119"/>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100.6</v>
      </c>
      <c r="AF34" s="369"/>
      <c r="AG34" s="369"/>
      <c r="AH34" s="369"/>
      <c r="AI34" s="368">
        <v>99.7</v>
      </c>
      <c r="AJ34" s="369"/>
      <c r="AK34" s="369"/>
      <c r="AL34" s="369"/>
      <c r="AM34" s="368">
        <v>108.2</v>
      </c>
      <c r="AN34" s="369"/>
      <c r="AO34" s="369"/>
      <c r="AP34" s="369"/>
      <c r="AQ34" s="119" t="s">
        <v>584</v>
      </c>
      <c r="AR34" s="120"/>
      <c r="AS34" s="120"/>
      <c r="AT34" s="121"/>
      <c r="AU34" s="369" t="s">
        <v>414</v>
      </c>
      <c r="AV34" s="369"/>
      <c r="AW34" s="369"/>
      <c r="AX34" s="371"/>
    </row>
    <row r="35" spans="1:50" ht="23.25" customHeight="1" x14ac:dyDescent="0.15">
      <c r="A35" s="904" t="s">
        <v>386</v>
      </c>
      <c r="B35" s="905"/>
      <c r="C35" s="905"/>
      <c r="D35" s="905"/>
      <c r="E35" s="905"/>
      <c r="F35" s="906"/>
      <c r="G35" s="910" t="s">
        <v>629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398</v>
      </c>
      <c r="AF65" s="373"/>
      <c r="AG65" s="373"/>
      <c r="AH65" s="374"/>
      <c r="AI65" s="372" t="s">
        <v>396</v>
      </c>
      <c r="AJ65" s="373"/>
      <c r="AK65" s="373"/>
      <c r="AL65" s="374"/>
      <c r="AM65" s="379" t="s">
        <v>425</v>
      </c>
      <c r="AN65" s="379"/>
      <c r="AO65" s="379"/>
      <c r="AP65" s="379"/>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389</v>
      </c>
      <c r="B78" s="920"/>
      <c r="C78" s="920"/>
      <c r="D78" s="920"/>
      <c r="E78" s="917" t="s">
        <v>332</v>
      </c>
      <c r="F78" s="918"/>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0" t="s">
        <v>147</v>
      </c>
      <c r="B80" s="853" t="s">
        <v>345</v>
      </c>
      <c r="C80" s="854"/>
      <c r="D80" s="854"/>
      <c r="E80" s="854"/>
      <c r="F80" s="855"/>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1"/>
      <c r="B81" s="856"/>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6"/>
      <c r="R87" s="806"/>
      <c r="S87" s="806"/>
      <c r="T87" s="806"/>
      <c r="U87" s="806"/>
      <c r="V87" s="806"/>
      <c r="W87" s="806"/>
      <c r="X87" s="807"/>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8"/>
      <c r="Q88" s="808"/>
      <c r="R88" s="808"/>
      <c r="S88" s="808"/>
      <c r="T88" s="808"/>
      <c r="U88" s="808"/>
      <c r="V88" s="808"/>
      <c r="W88" s="808"/>
      <c r="X88" s="809"/>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0"/>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6"/>
      <c r="R92" s="806"/>
      <c r="S92" s="806"/>
      <c r="T92" s="806"/>
      <c r="U92" s="806"/>
      <c r="V92" s="806"/>
      <c r="W92" s="806"/>
      <c r="X92" s="807"/>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8"/>
      <c r="Q93" s="808"/>
      <c r="R93" s="808"/>
      <c r="S93" s="808"/>
      <c r="T93" s="808"/>
      <c r="U93" s="808"/>
      <c r="V93" s="808"/>
      <c r="W93" s="808"/>
      <c r="X93" s="809"/>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0"/>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6"/>
      <c r="R97" s="806"/>
      <c r="S97" s="806"/>
      <c r="T97" s="806"/>
      <c r="U97" s="806"/>
      <c r="V97" s="806"/>
      <c r="W97" s="806"/>
      <c r="X97" s="807"/>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8"/>
      <c r="Q98" s="808"/>
      <c r="R98" s="808"/>
      <c r="S98" s="808"/>
      <c r="T98" s="808"/>
      <c r="U98" s="808"/>
      <c r="V98" s="808"/>
      <c r="W98" s="808"/>
      <c r="X98" s="809"/>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398</v>
      </c>
      <c r="AF100" s="831"/>
      <c r="AG100" s="831"/>
      <c r="AH100" s="832"/>
      <c r="AI100" s="830" t="s">
        <v>418</v>
      </c>
      <c r="AJ100" s="831"/>
      <c r="AK100" s="831"/>
      <c r="AL100" s="832"/>
      <c r="AM100" s="830" t="s">
        <v>425</v>
      </c>
      <c r="AN100" s="831"/>
      <c r="AO100" s="831"/>
      <c r="AP100" s="832"/>
      <c r="AQ100" s="936" t="s">
        <v>438</v>
      </c>
      <c r="AR100" s="937"/>
      <c r="AS100" s="937"/>
      <c r="AT100" s="938"/>
      <c r="AU100" s="936" t="s">
        <v>439</v>
      </c>
      <c r="AV100" s="937"/>
      <c r="AW100" s="937"/>
      <c r="AX100" s="939"/>
    </row>
    <row r="101" spans="1:60" ht="41.25" customHeight="1" x14ac:dyDescent="0.15">
      <c r="A101" s="492"/>
      <c r="B101" s="493"/>
      <c r="C101" s="493"/>
      <c r="D101" s="493"/>
      <c r="E101" s="493"/>
      <c r="F101" s="494"/>
      <c r="G101" s="165" t="s">
        <v>585</v>
      </c>
      <c r="H101" s="165"/>
      <c r="I101" s="165"/>
      <c r="J101" s="165"/>
      <c r="K101" s="165"/>
      <c r="L101" s="165"/>
      <c r="M101" s="165"/>
      <c r="N101" s="165"/>
      <c r="O101" s="165"/>
      <c r="P101" s="165"/>
      <c r="Q101" s="165"/>
      <c r="R101" s="165"/>
      <c r="S101" s="165"/>
      <c r="T101" s="165"/>
      <c r="U101" s="165"/>
      <c r="V101" s="165"/>
      <c r="W101" s="165"/>
      <c r="X101" s="236"/>
      <c r="Y101" s="820" t="s">
        <v>55</v>
      </c>
      <c r="Z101" s="719"/>
      <c r="AA101" s="720"/>
      <c r="AB101" s="552" t="s">
        <v>586</v>
      </c>
      <c r="AC101" s="552"/>
      <c r="AD101" s="552"/>
      <c r="AE101" s="368" t="s">
        <v>570</v>
      </c>
      <c r="AF101" s="369"/>
      <c r="AG101" s="369"/>
      <c r="AH101" s="370"/>
      <c r="AI101" s="368">
        <v>1969</v>
      </c>
      <c r="AJ101" s="369"/>
      <c r="AK101" s="369"/>
      <c r="AL101" s="370"/>
      <c r="AM101" s="368"/>
      <c r="AN101" s="369"/>
      <c r="AO101" s="369"/>
      <c r="AP101" s="370"/>
      <c r="AQ101" s="368" t="s">
        <v>570</v>
      </c>
      <c r="AR101" s="369"/>
      <c r="AS101" s="369"/>
      <c r="AT101" s="370"/>
      <c r="AU101" s="368" t="s">
        <v>640</v>
      </c>
      <c r="AV101" s="369"/>
      <c r="AW101" s="369"/>
      <c r="AX101" s="370"/>
    </row>
    <row r="102" spans="1:60" ht="41.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586</v>
      </c>
      <c r="AC102" s="552"/>
      <c r="AD102" s="552"/>
      <c r="AE102" s="362">
        <v>994</v>
      </c>
      <c r="AF102" s="362"/>
      <c r="AG102" s="362"/>
      <c r="AH102" s="362"/>
      <c r="AI102" s="362" t="s">
        <v>570</v>
      </c>
      <c r="AJ102" s="362"/>
      <c r="AK102" s="362"/>
      <c r="AL102" s="362"/>
      <c r="AM102" s="362">
        <v>1969</v>
      </c>
      <c r="AN102" s="362"/>
      <c r="AO102" s="362"/>
      <c r="AP102" s="362"/>
      <c r="AQ102" s="821">
        <v>1969</v>
      </c>
      <c r="AR102" s="822"/>
      <c r="AS102" s="822"/>
      <c r="AT102" s="823"/>
      <c r="AU102" s="821">
        <v>1969</v>
      </c>
      <c r="AV102" s="822"/>
      <c r="AW102" s="822"/>
      <c r="AX102" s="823"/>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6.25" customHeight="1" x14ac:dyDescent="0.15">
      <c r="A104" s="492"/>
      <c r="B104" s="493"/>
      <c r="C104" s="493"/>
      <c r="D104" s="493"/>
      <c r="E104" s="493"/>
      <c r="F104" s="494"/>
      <c r="G104" s="165" t="s">
        <v>587</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586</v>
      </c>
      <c r="AC104" s="473"/>
      <c r="AD104" s="474"/>
      <c r="AE104" s="368">
        <v>4352</v>
      </c>
      <c r="AF104" s="369"/>
      <c r="AG104" s="369"/>
      <c r="AH104" s="370"/>
      <c r="AI104" s="368">
        <v>4452</v>
      </c>
      <c r="AJ104" s="369"/>
      <c r="AK104" s="369"/>
      <c r="AL104" s="370"/>
      <c r="AM104" s="368"/>
      <c r="AN104" s="369"/>
      <c r="AO104" s="369"/>
      <c r="AP104" s="370"/>
      <c r="AQ104" s="368" t="s">
        <v>570</v>
      </c>
      <c r="AR104" s="369"/>
      <c r="AS104" s="369"/>
      <c r="AT104" s="370"/>
      <c r="AU104" s="368" t="s">
        <v>640</v>
      </c>
      <c r="AV104" s="369"/>
      <c r="AW104" s="369"/>
      <c r="AX104" s="370"/>
    </row>
    <row r="105" spans="1:60" ht="26.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586</v>
      </c>
      <c r="AC105" s="411"/>
      <c r="AD105" s="412"/>
      <c r="AE105" s="362" t="s">
        <v>570</v>
      </c>
      <c r="AF105" s="362"/>
      <c r="AG105" s="362"/>
      <c r="AH105" s="362"/>
      <c r="AI105" s="362">
        <v>4352</v>
      </c>
      <c r="AJ105" s="362"/>
      <c r="AK105" s="362"/>
      <c r="AL105" s="362"/>
      <c r="AM105" s="362">
        <v>4452</v>
      </c>
      <c r="AN105" s="362"/>
      <c r="AO105" s="362"/>
      <c r="AP105" s="362"/>
      <c r="AQ105" s="368">
        <v>4452</v>
      </c>
      <c r="AR105" s="369"/>
      <c r="AS105" s="369"/>
      <c r="AT105" s="370"/>
      <c r="AU105" s="821">
        <v>4452</v>
      </c>
      <c r="AV105" s="822"/>
      <c r="AW105" s="822"/>
      <c r="AX105" s="823"/>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t="s">
        <v>570</v>
      </c>
      <c r="AF116" s="362"/>
      <c r="AG116" s="362"/>
      <c r="AH116" s="362"/>
      <c r="AI116" s="362">
        <v>431</v>
      </c>
      <c r="AJ116" s="362"/>
      <c r="AK116" s="362"/>
      <c r="AL116" s="362"/>
      <c r="AM116" s="362">
        <v>448</v>
      </c>
      <c r="AN116" s="362"/>
      <c r="AO116" s="362"/>
      <c r="AP116" s="362"/>
      <c r="AQ116" s="368">
        <v>448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310" t="s">
        <v>570</v>
      </c>
      <c r="AF117" s="310"/>
      <c r="AG117" s="310"/>
      <c r="AH117" s="310"/>
      <c r="AI117" s="310" t="s">
        <v>589</v>
      </c>
      <c r="AJ117" s="310"/>
      <c r="AK117" s="310"/>
      <c r="AL117" s="310"/>
      <c r="AM117" s="310" t="s">
        <v>631</v>
      </c>
      <c r="AN117" s="310"/>
      <c r="AO117" s="310"/>
      <c r="AP117" s="310"/>
      <c r="AQ117" s="799" t="s">
        <v>632</v>
      </c>
      <c r="AR117" s="800"/>
      <c r="AS117" s="800"/>
      <c r="AT117" s="800"/>
      <c r="AU117" s="800"/>
      <c r="AV117" s="800"/>
      <c r="AW117" s="800"/>
      <c r="AX117" s="80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413</v>
      </c>
      <c r="B130" s="999"/>
      <c r="C130" s="998" t="s">
        <v>239</v>
      </c>
      <c r="D130" s="999"/>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2</v>
      </c>
      <c r="AR133" s="275"/>
      <c r="AS133" s="141" t="s">
        <v>236</v>
      </c>
      <c r="AT133" s="176"/>
      <c r="AU133" s="140"/>
      <c r="AV133" s="140"/>
      <c r="AW133" s="141" t="s">
        <v>181</v>
      </c>
      <c r="AX133" s="142"/>
    </row>
    <row r="134" spans="1:50" ht="39.75" customHeight="1" x14ac:dyDescent="0.15">
      <c r="A134" s="1002"/>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595</v>
      </c>
      <c r="AC134" s="228"/>
      <c r="AD134" s="228"/>
      <c r="AE134" s="270"/>
      <c r="AF134" s="120"/>
      <c r="AG134" s="120"/>
      <c r="AH134" s="120"/>
      <c r="AI134" s="270"/>
      <c r="AJ134" s="120"/>
      <c r="AK134" s="120"/>
      <c r="AL134" s="120"/>
      <c r="AM134" s="270"/>
      <c r="AN134" s="120"/>
      <c r="AO134" s="120"/>
      <c r="AP134" s="120"/>
      <c r="AQ134" s="270" t="s">
        <v>574</v>
      </c>
      <c r="AR134" s="120"/>
      <c r="AS134" s="120"/>
      <c r="AT134" s="120"/>
      <c r="AU134" s="270" t="s">
        <v>596</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595</v>
      </c>
      <c r="AC135" s="137"/>
      <c r="AD135" s="137"/>
      <c r="AE135" s="270">
        <v>1660071</v>
      </c>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31"/>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641</v>
      </c>
      <c r="AF432" s="140"/>
      <c r="AG432" s="141" t="s">
        <v>236</v>
      </c>
      <c r="AH432" s="176"/>
      <c r="AI432" s="186"/>
      <c r="AJ432" s="186"/>
      <c r="AK432" s="186"/>
      <c r="AL432" s="181"/>
      <c r="AM432" s="186"/>
      <c r="AN432" s="186"/>
      <c r="AO432" s="186"/>
      <c r="AP432" s="181"/>
      <c r="AQ432" s="215" t="s">
        <v>641</v>
      </c>
      <c r="AR432" s="140"/>
      <c r="AS432" s="141" t="s">
        <v>236</v>
      </c>
      <c r="AT432" s="176"/>
      <c r="AU432" s="140" t="s">
        <v>641</v>
      </c>
      <c r="AV432" s="140"/>
      <c r="AW432" s="141" t="s">
        <v>181</v>
      </c>
      <c r="AX432" s="142"/>
    </row>
    <row r="433" spans="1:50" ht="23.25" customHeight="1" x14ac:dyDescent="0.15">
      <c r="A433" s="1002"/>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641</v>
      </c>
      <c r="AF457" s="140"/>
      <c r="AG457" s="141" t="s">
        <v>236</v>
      </c>
      <c r="AH457" s="176"/>
      <c r="AI457" s="186"/>
      <c r="AJ457" s="186"/>
      <c r="AK457" s="186"/>
      <c r="AL457" s="181"/>
      <c r="AM457" s="186"/>
      <c r="AN457" s="186"/>
      <c r="AO457" s="186"/>
      <c r="AP457" s="181"/>
      <c r="AQ457" s="215" t="s">
        <v>641</v>
      </c>
      <c r="AR457" s="140"/>
      <c r="AS457" s="141" t="s">
        <v>236</v>
      </c>
      <c r="AT457" s="176"/>
      <c r="AU457" s="140" t="s">
        <v>641</v>
      </c>
      <c r="AV457" s="140"/>
      <c r="AW457" s="141" t="s">
        <v>181</v>
      </c>
      <c r="AX457" s="142"/>
    </row>
    <row r="458" spans="1:50" ht="23.25" customHeight="1" x14ac:dyDescent="0.15">
      <c r="A458" s="1002"/>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6.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564</v>
      </c>
      <c r="AE702" s="903"/>
      <c r="AF702" s="903"/>
      <c r="AG702" s="892" t="s">
        <v>598</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626</v>
      </c>
      <c r="AH703" s="669"/>
      <c r="AI703" s="669"/>
      <c r="AJ703" s="669"/>
      <c r="AK703" s="669"/>
      <c r="AL703" s="669"/>
      <c r="AM703" s="669"/>
      <c r="AN703" s="669"/>
      <c r="AO703" s="669"/>
      <c r="AP703" s="669"/>
      <c r="AQ703" s="669"/>
      <c r="AR703" s="669"/>
      <c r="AS703" s="669"/>
      <c r="AT703" s="669"/>
      <c r="AU703" s="669"/>
      <c r="AV703" s="669"/>
      <c r="AW703" s="669"/>
      <c r="AX703" s="670"/>
    </row>
    <row r="704" spans="1:50" ht="36.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564</v>
      </c>
      <c r="AE705" s="737"/>
      <c r="AF705" s="737"/>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602</v>
      </c>
      <c r="AE708" s="672"/>
      <c r="AF708" s="672"/>
      <c r="AG708" s="527" t="s">
        <v>596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603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602</v>
      </c>
      <c r="AE710" s="159"/>
      <c r="AF710" s="159"/>
      <c r="AG710" s="668" t="s">
        <v>604</v>
      </c>
      <c r="AH710" s="669"/>
      <c r="AI710" s="669"/>
      <c r="AJ710" s="669"/>
      <c r="AK710" s="669"/>
      <c r="AL710" s="669"/>
      <c r="AM710" s="669"/>
      <c r="AN710" s="669"/>
      <c r="AO710" s="669"/>
      <c r="AP710" s="669"/>
      <c r="AQ710" s="669"/>
      <c r="AR710" s="669"/>
      <c r="AS710" s="669"/>
      <c r="AT710" s="669"/>
      <c r="AU710" s="669"/>
      <c r="AV710" s="669"/>
      <c r="AW710" s="669"/>
      <c r="AX710" s="670"/>
    </row>
    <row r="711" spans="1:50" ht="36.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605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602</v>
      </c>
      <c r="AE712" s="587"/>
      <c r="AF712" s="587"/>
      <c r="AG712" s="595" t="s">
        <v>414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68" t="s">
        <v>414</v>
      </c>
      <c r="AH713" s="669"/>
      <c r="AI713" s="669"/>
      <c r="AJ713" s="669"/>
      <c r="AK713" s="669"/>
      <c r="AL713" s="669"/>
      <c r="AM713" s="669"/>
      <c r="AN713" s="669"/>
      <c r="AO713" s="669"/>
      <c r="AP713" s="669"/>
      <c r="AQ713" s="669"/>
      <c r="AR713" s="669"/>
      <c r="AS713" s="669"/>
      <c r="AT713" s="669"/>
      <c r="AU713" s="669"/>
      <c r="AV713" s="669"/>
      <c r="AW713" s="669"/>
      <c r="AX713" s="670"/>
    </row>
    <row r="714" spans="1:50" ht="36.7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564</v>
      </c>
      <c r="AE714" s="593"/>
      <c r="AF714" s="594"/>
      <c r="AG714" s="693" t="s">
        <v>606</v>
      </c>
      <c r="AH714" s="694"/>
      <c r="AI714" s="694"/>
      <c r="AJ714" s="694"/>
      <c r="AK714" s="694"/>
      <c r="AL714" s="694"/>
      <c r="AM714" s="694"/>
      <c r="AN714" s="694"/>
      <c r="AO714" s="694"/>
      <c r="AP714" s="694"/>
      <c r="AQ714" s="694"/>
      <c r="AR714" s="694"/>
      <c r="AS714" s="694"/>
      <c r="AT714" s="694"/>
      <c r="AU714" s="694"/>
      <c r="AV714" s="694"/>
      <c r="AW714" s="694"/>
      <c r="AX714" s="695"/>
    </row>
    <row r="715" spans="1:50" ht="36.7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607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602</v>
      </c>
      <c r="AE716" s="763"/>
      <c r="AF716" s="763"/>
      <c r="AG716" s="668" t="s">
        <v>596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t="s">
        <v>624</v>
      </c>
      <c r="AH717" s="669"/>
      <c r="AI717" s="669"/>
      <c r="AJ717" s="669"/>
      <c r="AK717" s="669"/>
      <c r="AL717" s="669"/>
      <c r="AM717" s="669"/>
      <c r="AN717" s="669"/>
      <c r="AO717" s="669"/>
      <c r="AP717" s="669"/>
      <c r="AQ717" s="669"/>
      <c r="AR717" s="669"/>
      <c r="AS717" s="669"/>
      <c r="AT717" s="669"/>
      <c r="AU717" s="669"/>
      <c r="AV717" s="669"/>
      <c r="AW717" s="669"/>
      <c r="AX717" s="670"/>
    </row>
    <row r="718" spans="1:50" ht="36.7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564</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564</v>
      </c>
      <c r="AE719" s="672"/>
      <c r="AF719" s="672"/>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5" t="s">
        <v>563</v>
      </c>
      <c r="D721" s="926"/>
      <c r="E721" s="926"/>
      <c r="F721" s="927"/>
      <c r="G721" s="945"/>
      <c r="H721" s="946"/>
      <c r="I721" s="82" t="str">
        <f>IF(OR(G721="　", G721=""), "", "-")</f>
        <v/>
      </c>
      <c r="J721" s="924">
        <v>60</v>
      </c>
      <c r="K721" s="924"/>
      <c r="L721" s="82" t="str">
        <f>IF(M721="","","-")</f>
        <v/>
      </c>
      <c r="M721" s="83"/>
      <c r="N721" s="921" t="s">
        <v>610</v>
      </c>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1.5" customHeight="1" x14ac:dyDescent="0.15">
      <c r="A726" s="622" t="s">
        <v>48</v>
      </c>
      <c r="B726" s="623"/>
      <c r="C726" s="447" t="s">
        <v>53</v>
      </c>
      <c r="D726" s="582"/>
      <c r="E726" s="582"/>
      <c r="F726" s="583"/>
      <c r="G726" s="804" t="s">
        <v>611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1.5" customHeight="1" thickBot="1" x14ac:dyDescent="0.2">
      <c r="A727" s="624"/>
      <c r="B727" s="625"/>
      <c r="C727" s="699" t="s">
        <v>57</v>
      </c>
      <c r="D727" s="700"/>
      <c r="E727" s="700"/>
      <c r="F727" s="701"/>
      <c r="G727" s="802" t="s">
        <v>612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6.75" customHeight="1" thickBot="1" x14ac:dyDescent="0.2">
      <c r="A729" s="769" t="s">
        <v>637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75" customHeight="1" thickBot="1" x14ac:dyDescent="0.2">
      <c r="A731" s="619" t="s">
        <v>138</v>
      </c>
      <c r="B731" s="620"/>
      <c r="C731" s="620"/>
      <c r="D731" s="620"/>
      <c r="E731" s="621"/>
      <c r="F731" s="684" t="s">
        <v>639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75" customHeight="1" thickBot="1" x14ac:dyDescent="0.2">
      <c r="A733" s="753" t="s">
        <v>138</v>
      </c>
      <c r="B733" s="754"/>
      <c r="C733" s="754"/>
      <c r="D733" s="754"/>
      <c r="E733" s="755"/>
      <c r="F733" s="770" t="s">
        <v>638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613</v>
      </c>
      <c r="F737" s="103"/>
      <c r="G737" s="103"/>
      <c r="H737" s="103"/>
      <c r="I737" s="103"/>
      <c r="J737" s="103"/>
      <c r="K737" s="103"/>
      <c r="L737" s="103"/>
      <c r="M737" s="103"/>
      <c r="N737" s="109" t="s">
        <v>404</v>
      </c>
      <c r="O737" s="109"/>
      <c r="P737" s="109"/>
      <c r="Q737" s="109"/>
      <c r="R737" s="103" t="s">
        <v>615</v>
      </c>
      <c r="S737" s="103"/>
      <c r="T737" s="103"/>
      <c r="U737" s="103"/>
      <c r="V737" s="103"/>
      <c r="W737" s="103"/>
      <c r="X737" s="103"/>
      <c r="Y737" s="103"/>
      <c r="Z737" s="103"/>
      <c r="AA737" s="109" t="s">
        <v>403</v>
      </c>
      <c r="AB737" s="109"/>
      <c r="AC737" s="109"/>
      <c r="AD737" s="109"/>
      <c r="AE737" s="103" t="s">
        <v>617</v>
      </c>
      <c r="AF737" s="103"/>
      <c r="AG737" s="103"/>
      <c r="AH737" s="103"/>
      <c r="AI737" s="103"/>
      <c r="AJ737" s="103"/>
      <c r="AK737" s="103"/>
      <c r="AL737" s="103"/>
      <c r="AM737" s="103"/>
      <c r="AN737" s="109" t="s">
        <v>402</v>
      </c>
      <c r="AO737" s="109"/>
      <c r="AP737" s="109"/>
      <c r="AQ737" s="109"/>
      <c r="AR737" s="110" t="s">
        <v>619</v>
      </c>
      <c r="AS737" s="111"/>
      <c r="AT737" s="111"/>
      <c r="AU737" s="111"/>
      <c r="AV737" s="111"/>
      <c r="AW737" s="111"/>
      <c r="AX737" s="112"/>
      <c r="AY737" s="88"/>
      <c r="AZ737" s="88"/>
    </row>
    <row r="738" spans="1:52" ht="24.75" customHeight="1" x14ac:dyDescent="0.15">
      <c r="A738" s="100" t="s">
        <v>401</v>
      </c>
      <c r="B738" s="101"/>
      <c r="C738" s="101"/>
      <c r="D738" s="102"/>
      <c r="E738" s="103" t="s">
        <v>614</v>
      </c>
      <c r="F738" s="103"/>
      <c r="G738" s="103"/>
      <c r="H738" s="103"/>
      <c r="I738" s="103"/>
      <c r="J738" s="103"/>
      <c r="K738" s="103"/>
      <c r="L738" s="103"/>
      <c r="M738" s="103"/>
      <c r="N738" s="109" t="s">
        <v>400</v>
      </c>
      <c r="O738" s="109"/>
      <c r="P738" s="109"/>
      <c r="Q738" s="109"/>
      <c r="R738" s="103" t="s">
        <v>616</v>
      </c>
      <c r="S738" s="103"/>
      <c r="T738" s="103"/>
      <c r="U738" s="103"/>
      <c r="V738" s="103"/>
      <c r="W738" s="103"/>
      <c r="X738" s="103"/>
      <c r="Y738" s="103"/>
      <c r="Z738" s="103"/>
      <c r="AA738" s="109" t="s">
        <v>399</v>
      </c>
      <c r="AB738" s="109"/>
      <c r="AC738" s="109"/>
      <c r="AD738" s="109"/>
      <c r="AE738" s="103" t="s">
        <v>618</v>
      </c>
      <c r="AF738" s="103"/>
      <c r="AG738" s="103"/>
      <c r="AH738" s="103"/>
      <c r="AI738" s="103"/>
      <c r="AJ738" s="103"/>
      <c r="AK738" s="103"/>
      <c r="AL738" s="103"/>
      <c r="AM738" s="103"/>
      <c r="AN738" s="109" t="s">
        <v>398</v>
      </c>
      <c r="AO738" s="109"/>
      <c r="AP738" s="109"/>
      <c r="AQ738" s="109"/>
      <c r="AR738" s="110" t="s">
        <v>620</v>
      </c>
      <c r="AS738" s="111"/>
      <c r="AT738" s="111"/>
      <c r="AU738" s="111"/>
      <c r="AV738" s="111"/>
      <c r="AW738" s="111"/>
      <c r="AX738" s="112"/>
    </row>
    <row r="739" spans="1:52" ht="24.75" customHeight="1" x14ac:dyDescent="0.15">
      <c r="A739" s="100" t="s">
        <v>397</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575</v>
      </c>
      <c r="F740" s="125"/>
      <c r="G740" s="125"/>
      <c r="H740" s="92" t="str">
        <f>IF(E740="", "", "(")</f>
        <v>(</v>
      </c>
      <c r="I740" s="125"/>
      <c r="J740" s="125"/>
      <c r="K740" s="92" t="str">
        <f>IF(OR(I740="　", I740=""), "", "-")</f>
        <v/>
      </c>
      <c r="L740" s="126">
        <v>58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633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622</v>
      </c>
      <c r="H782" s="454"/>
      <c r="I782" s="454"/>
      <c r="J782" s="454"/>
      <c r="K782" s="455"/>
      <c r="L782" s="456" t="s">
        <v>635</v>
      </c>
      <c r="M782" s="457"/>
      <c r="N782" s="457"/>
      <c r="O782" s="457"/>
      <c r="P782" s="457"/>
      <c r="Q782" s="457"/>
      <c r="R782" s="457"/>
      <c r="S782" s="457"/>
      <c r="T782" s="457"/>
      <c r="U782" s="457"/>
      <c r="V782" s="457"/>
      <c r="W782" s="457"/>
      <c r="X782" s="458"/>
      <c r="Y782" s="459">
        <v>0.86</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0.86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634</v>
      </c>
      <c r="D838" s="422"/>
      <c r="E838" s="422"/>
      <c r="F838" s="422"/>
      <c r="G838" s="422"/>
      <c r="H838" s="422"/>
      <c r="I838" s="422"/>
      <c r="J838" s="423">
        <v>7011001111984</v>
      </c>
      <c r="K838" s="424"/>
      <c r="L838" s="424"/>
      <c r="M838" s="424"/>
      <c r="N838" s="424"/>
      <c r="O838" s="424"/>
      <c r="P838" s="429" t="s">
        <v>636</v>
      </c>
      <c r="Q838" s="321"/>
      <c r="R838" s="321"/>
      <c r="S838" s="321"/>
      <c r="T838" s="321"/>
      <c r="U838" s="321"/>
      <c r="V838" s="321"/>
      <c r="W838" s="321"/>
      <c r="X838" s="321"/>
      <c r="Y838" s="322">
        <v>0.86</v>
      </c>
      <c r="Z838" s="323"/>
      <c r="AA838" s="323"/>
      <c r="AB838" s="324"/>
      <c r="AC838" s="332" t="s">
        <v>384</v>
      </c>
      <c r="AD838" s="427"/>
      <c r="AE838" s="427"/>
      <c r="AF838" s="427"/>
      <c r="AG838" s="427"/>
      <c r="AH838" s="425">
        <v>1</v>
      </c>
      <c r="AI838" s="426"/>
      <c r="AJ838" s="426"/>
      <c r="AK838" s="426"/>
      <c r="AL838" s="329">
        <v>100</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334</v>
      </c>
      <c r="AQ1102" s="431"/>
      <c r="AR1102" s="431"/>
      <c r="AS1102" s="431"/>
      <c r="AT1102" s="431"/>
      <c r="AU1102" s="431"/>
      <c r="AV1102" s="431"/>
      <c r="AW1102" s="431"/>
      <c r="AX1102" s="431"/>
    </row>
    <row r="1103" spans="1:50" ht="30" customHeight="1" x14ac:dyDescent="0.15">
      <c r="A1103" s="408">
        <v>1</v>
      </c>
      <c r="B1103" s="408">
        <v>1</v>
      </c>
      <c r="C1103" s="900"/>
      <c r="D1103" s="900"/>
      <c r="E1103" s="265" t="s">
        <v>567</v>
      </c>
      <c r="F1103" s="899"/>
      <c r="G1103" s="899"/>
      <c r="H1103" s="899"/>
      <c r="I1103" s="899"/>
      <c r="J1103" s="423" t="s">
        <v>568</v>
      </c>
      <c r="K1103" s="424"/>
      <c r="L1103" s="424"/>
      <c r="M1103" s="424"/>
      <c r="N1103" s="424"/>
      <c r="O1103" s="424"/>
      <c r="P1103" s="429" t="s">
        <v>568</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15" priority="14027">
      <formula>IF(RIGHT(TEXT(P14,"0.#"),1)=".",FALSE,TRUE)</formula>
    </cfRule>
    <cfRule type="expression" dxfId="2814" priority="14028">
      <formula>IF(RIGHT(TEXT(P14,"0.#"),1)=".",TRUE,FALSE)</formula>
    </cfRule>
  </conditionalFormatting>
  <conditionalFormatting sqref="AE32">
    <cfRule type="expression" dxfId="2813" priority="14017">
      <formula>IF(RIGHT(TEXT(AE32,"0.#"),1)=".",FALSE,TRUE)</formula>
    </cfRule>
    <cfRule type="expression" dxfId="2812" priority="14018">
      <formula>IF(RIGHT(TEXT(AE32,"0.#"),1)=".",TRUE,FALSE)</formula>
    </cfRule>
  </conditionalFormatting>
  <conditionalFormatting sqref="P18:AX18">
    <cfRule type="expression" dxfId="2811" priority="13903">
      <formula>IF(RIGHT(TEXT(P18,"0.#"),1)=".",FALSE,TRUE)</formula>
    </cfRule>
    <cfRule type="expression" dxfId="2810" priority="13904">
      <formula>IF(RIGHT(TEXT(P18,"0.#"),1)=".",TRUE,FALSE)</formula>
    </cfRule>
  </conditionalFormatting>
  <conditionalFormatting sqref="Y783">
    <cfRule type="expression" dxfId="2809" priority="13899">
      <formula>IF(RIGHT(TEXT(Y783,"0.#"),1)=".",FALSE,TRUE)</formula>
    </cfRule>
    <cfRule type="expression" dxfId="2808" priority="13900">
      <formula>IF(RIGHT(TEXT(Y783,"0.#"),1)=".",TRUE,FALSE)</formula>
    </cfRule>
  </conditionalFormatting>
  <conditionalFormatting sqref="Y792">
    <cfRule type="expression" dxfId="2807" priority="13895">
      <formula>IF(RIGHT(TEXT(Y792,"0.#"),1)=".",FALSE,TRUE)</formula>
    </cfRule>
    <cfRule type="expression" dxfId="2806" priority="13896">
      <formula>IF(RIGHT(TEXT(Y792,"0.#"),1)=".",TRUE,FALSE)</formula>
    </cfRule>
  </conditionalFormatting>
  <conditionalFormatting sqref="Y823:Y830 Y821 Y810:Y817 Y808 Y797:Y804 Y795">
    <cfRule type="expression" dxfId="2805" priority="13677">
      <formula>IF(RIGHT(TEXT(Y795,"0.#"),1)=".",FALSE,TRUE)</formula>
    </cfRule>
    <cfRule type="expression" dxfId="2804" priority="13678">
      <formula>IF(RIGHT(TEXT(Y795,"0.#"),1)=".",TRUE,FALSE)</formula>
    </cfRule>
  </conditionalFormatting>
  <conditionalFormatting sqref="P15:AJ17 P13:AX13 AR15:AX15">
    <cfRule type="expression" dxfId="2803" priority="13725">
      <formula>IF(RIGHT(TEXT(P13,"0.#"),1)=".",FALSE,TRUE)</formula>
    </cfRule>
    <cfRule type="expression" dxfId="2802" priority="13726">
      <formula>IF(RIGHT(TEXT(P13,"0.#"),1)=".",TRUE,FALSE)</formula>
    </cfRule>
  </conditionalFormatting>
  <conditionalFormatting sqref="P19:AJ19">
    <cfRule type="expression" dxfId="2801" priority="13723">
      <formula>IF(RIGHT(TEXT(P19,"0.#"),1)=".",FALSE,TRUE)</formula>
    </cfRule>
    <cfRule type="expression" dxfId="2800" priority="13724">
      <formula>IF(RIGHT(TEXT(P19,"0.#"),1)=".",TRUE,FALSE)</formula>
    </cfRule>
  </conditionalFormatting>
  <conditionalFormatting sqref="AE101 AQ101">
    <cfRule type="expression" dxfId="2799" priority="13715">
      <formula>IF(RIGHT(TEXT(AE101,"0.#"),1)=".",FALSE,TRUE)</formula>
    </cfRule>
    <cfRule type="expression" dxfId="2798" priority="13716">
      <formula>IF(RIGHT(TEXT(AE101,"0.#"),1)=".",TRUE,FALSE)</formula>
    </cfRule>
  </conditionalFormatting>
  <conditionalFormatting sqref="Y784:Y791">
    <cfRule type="expression" dxfId="2797" priority="13701">
      <formula>IF(RIGHT(TEXT(Y784,"0.#"),1)=".",FALSE,TRUE)</formula>
    </cfRule>
    <cfRule type="expression" dxfId="2796" priority="13702">
      <formula>IF(RIGHT(TEXT(Y784,"0.#"),1)=".",TRUE,FALSE)</formula>
    </cfRule>
  </conditionalFormatting>
  <conditionalFormatting sqref="AU783">
    <cfRule type="expression" dxfId="2795" priority="13699">
      <formula>IF(RIGHT(TEXT(AU783,"0.#"),1)=".",FALSE,TRUE)</formula>
    </cfRule>
    <cfRule type="expression" dxfId="2794" priority="13700">
      <formula>IF(RIGHT(TEXT(AU783,"0.#"),1)=".",TRUE,FALSE)</formula>
    </cfRule>
  </conditionalFormatting>
  <conditionalFormatting sqref="AU792">
    <cfRule type="expression" dxfId="2793" priority="13697">
      <formula>IF(RIGHT(TEXT(AU792,"0.#"),1)=".",FALSE,TRUE)</formula>
    </cfRule>
    <cfRule type="expression" dxfId="2792" priority="13698">
      <formula>IF(RIGHT(TEXT(AU792,"0.#"),1)=".",TRUE,FALSE)</formula>
    </cfRule>
  </conditionalFormatting>
  <conditionalFormatting sqref="AU784:AU791 AU782">
    <cfRule type="expression" dxfId="2791" priority="13695">
      <formula>IF(RIGHT(TEXT(AU782,"0.#"),1)=".",FALSE,TRUE)</formula>
    </cfRule>
    <cfRule type="expression" dxfId="2790" priority="13696">
      <formula>IF(RIGHT(TEXT(AU782,"0.#"),1)=".",TRUE,FALSE)</formula>
    </cfRule>
  </conditionalFormatting>
  <conditionalFormatting sqref="Y822 Y809 Y796">
    <cfRule type="expression" dxfId="2789" priority="13681">
      <formula>IF(RIGHT(TEXT(Y796,"0.#"),1)=".",FALSE,TRUE)</formula>
    </cfRule>
    <cfRule type="expression" dxfId="2788" priority="13682">
      <formula>IF(RIGHT(TEXT(Y796,"0.#"),1)=".",TRUE,FALSE)</formula>
    </cfRule>
  </conditionalFormatting>
  <conditionalFormatting sqref="Y831 Y818 Y805">
    <cfRule type="expression" dxfId="2787" priority="13679">
      <formula>IF(RIGHT(TEXT(Y805,"0.#"),1)=".",FALSE,TRUE)</formula>
    </cfRule>
    <cfRule type="expression" dxfId="2786" priority="13680">
      <formula>IF(RIGHT(TEXT(Y805,"0.#"),1)=".",TRUE,FALSE)</formula>
    </cfRule>
  </conditionalFormatting>
  <conditionalFormatting sqref="AU822 AU809 AU796">
    <cfRule type="expression" dxfId="2785" priority="13675">
      <formula>IF(RIGHT(TEXT(AU796,"0.#"),1)=".",FALSE,TRUE)</formula>
    </cfRule>
    <cfRule type="expression" dxfId="2784" priority="13676">
      <formula>IF(RIGHT(TEXT(AU796,"0.#"),1)=".",TRUE,FALSE)</formula>
    </cfRule>
  </conditionalFormatting>
  <conditionalFormatting sqref="AU831 AU818 AU805">
    <cfRule type="expression" dxfId="2783" priority="13673">
      <formula>IF(RIGHT(TEXT(AU805,"0.#"),1)=".",FALSE,TRUE)</formula>
    </cfRule>
    <cfRule type="expression" dxfId="2782" priority="13674">
      <formula>IF(RIGHT(TEXT(AU805,"0.#"),1)=".",TRUE,FALSE)</formula>
    </cfRule>
  </conditionalFormatting>
  <conditionalFormatting sqref="AU823:AU830 AU821 AU810:AU817 AU808 AU797:AU804 AU795">
    <cfRule type="expression" dxfId="2781" priority="13671">
      <formula>IF(RIGHT(TEXT(AU795,"0.#"),1)=".",FALSE,TRUE)</formula>
    </cfRule>
    <cfRule type="expression" dxfId="2780" priority="13672">
      <formula>IF(RIGHT(TEXT(AU795,"0.#"),1)=".",TRUE,FALSE)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M34">
    <cfRule type="expression" dxfId="2773" priority="13471">
      <formula>IF(RIGHT(TEXT(AM34,"0.#"),1)=".",FALSE,TRUE)</formula>
    </cfRule>
    <cfRule type="expression" dxfId="2772" priority="13472">
      <formula>IF(RIGHT(TEXT(AM34,"0.#"),1)=".",TRUE,FALSE)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4">
    <cfRule type="expression" dxfId="2767" priority="13481">
      <formula>IF(RIGHT(TEXT(AI34,"0.#"),1)=".",FALSE,TRUE)</formula>
    </cfRule>
    <cfRule type="expression" dxfId="2766" priority="13482">
      <formula>IF(RIGHT(TEXT(AI34,"0.#"),1)=".",TRUE,FALSE)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I32">
    <cfRule type="expression" dxfId="2763" priority="13477">
      <formula>IF(RIGHT(TEXT(AI32,"0.#"),1)=".",FALSE,TRUE)</formula>
    </cfRule>
    <cfRule type="expression" dxfId="2762" priority="13478">
      <formula>IF(RIGHT(TEXT(AI32,"0.#"),1)=".",TRUE,FALSE)</formula>
    </cfRule>
  </conditionalFormatting>
  <conditionalFormatting sqref="AM32">
    <cfRule type="expression" dxfId="2761" priority="13475">
      <formula>IF(RIGHT(TEXT(AM32,"0.#"),1)=".",FALSE,TRUE)</formula>
    </cfRule>
    <cfRule type="expression" dxfId="2760" priority="13476">
      <formula>IF(RIGHT(TEXT(AM32,"0.#"),1)=".",TRUE,FALSE)</formula>
    </cfRule>
  </conditionalFormatting>
  <conditionalFormatting sqref="AM33">
    <cfRule type="expression" dxfId="2759" priority="13473">
      <formula>IF(RIGHT(TEXT(AM33,"0.#"),1)=".",FALSE,TRUE)</formula>
    </cfRule>
    <cfRule type="expression" dxfId="2758" priority="13474">
      <formula>IF(RIGHT(TEXT(AM33,"0.#"),1)=".",TRUE,FALSE)</formula>
    </cfRule>
  </conditionalFormatting>
  <conditionalFormatting sqref="AQ32:AQ34">
    <cfRule type="expression" dxfId="2757" priority="13465">
      <formula>IF(RIGHT(TEXT(AQ32,"0.#"),1)=".",FALSE,TRUE)</formula>
    </cfRule>
    <cfRule type="expression" dxfId="2756" priority="13466">
      <formula>IF(RIGHT(TEXT(AQ32,"0.#"),1)=".",TRUE,FALSE)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M101">
    <cfRule type="expression" dxfId="2669" priority="13245">
      <formula>IF(RIGHT(TEXT(AM101,"0.#"),1)=".",FALSE,TRUE)</formula>
    </cfRule>
    <cfRule type="expression" dxfId="2668" priority="13246">
      <formula>IF(RIGHT(TEXT(AM101,"0.#"),1)=".",TRUE,FALSE)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cfRule type="expression" dxfId="2665" priority="13241">
      <formula>IF(RIGHT(TEXT(AI102,"0.#"),1)=".",FALSE,TRUE)</formula>
    </cfRule>
    <cfRule type="expression" dxfId="2664" priority="13242">
      <formula>IF(RIGHT(TEXT(AI102,"0.#"),1)=".",TRUE,FALSE)</formula>
    </cfRule>
  </conditionalFormatting>
  <conditionalFormatting sqref="AM102">
    <cfRule type="expression" dxfId="2663" priority="13239">
      <formula>IF(RIGHT(TEXT(AM102,"0.#"),1)=".",FALSE,TRUE)</formula>
    </cfRule>
    <cfRule type="expression" dxfId="2662" priority="13240">
      <formula>IF(RIGHT(TEXT(AM102,"0.#"),1)=".",TRUE,FALSE)</formula>
    </cfRule>
  </conditionalFormatting>
  <conditionalFormatting sqref="AQ102">
    <cfRule type="expression" dxfId="2661" priority="13237">
      <formula>IF(RIGHT(TEXT(AQ102,"0.#"),1)=".",FALSE,TRUE)</formula>
    </cfRule>
    <cfRule type="expression" dxfId="2660" priority="13238">
      <formula>IF(RIGHT(TEXT(AQ102,"0.#"),1)=".",TRUE,FALSE)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E116 AQ116">
    <cfRule type="expression" dxfId="2611" priority="13179">
      <formula>IF(RIGHT(TEXT(AE116,"0.#"),1)=".",FALSE,TRUE)</formula>
    </cfRule>
    <cfRule type="expression" dxfId="2610" priority="13180">
      <formula>IF(RIGHT(TEXT(AE116,"0.#"),1)=".",TRUE,FALSE)</formula>
    </cfRule>
  </conditionalFormatting>
  <conditionalFormatting sqref="AI116">
    <cfRule type="expression" dxfId="2609" priority="13177">
      <formula>IF(RIGHT(TEXT(AI116,"0.#"),1)=".",FALSE,TRUE)</formula>
    </cfRule>
    <cfRule type="expression" dxfId="2608" priority="13178">
      <formula>IF(RIGHT(TEXT(AI116,"0.#"),1)=".",TRUE,FALSE)</formula>
    </cfRule>
  </conditionalFormatting>
  <conditionalFormatting sqref="AM116">
    <cfRule type="expression" dxfId="2607" priority="13175">
      <formula>IF(RIGHT(TEXT(AM116,"0.#"),1)=".",FALSE,TRUE)</formula>
    </cfRule>
    <cfRule type="expression" dxfId="2606" priority="13176">
      <formula>IF(RIGHT(TEXT(AM116,"0.#"),1)=".",TRUE,FALSE)</formula>
    </cfRule>
  </conditionalFormatting>
  <conditionalFormatting sqref="AE117 AM117">
    <cfRule type="expression" dxfId="2605" priority="13173">
      <formula>IF(RIGHT(TEXT(AE117,"0.#"),1)=".",FALSE,TRUE)</formula>
    </cfRule>
    <cfRule type="expression" dxfId="2604" priority="13174">
      <formula>IF(RIGHT(TEXT(AE117,"0.#"),1)=".",TRUE,FALSE)</formula>
    </cfRule>
  </conditionalFormatting>
  <conditionalFormatting sqref="AI117">
    <cfRule type="expression" dxfId="2603" priority="13171">
      <formula>IF(RIGHT(TEXT(AI117,"0.#"),1)=".",FALSE,TRUE)</formula>
    </cfRule>
    <cfRule type="expression" dxfId="2602" priority="13172">
      <formula>IF(RIGHT(TEXT(AI117,"0.#"),1)=".",TRUE,FALSE)</formula>
    </cfRule>
  </conditionalFormatting>
  <conditionalFormatting sqref="AQ117">
    <cfRule type="expression" dxfId="2601" priority="13167">
      <formula>IF(RIGHT(TEXT(AQ117,"0.#"),1)=".",FALSE,TRUE)</formula>
    </cfRule>
    <cfRule type="expression" dxfId="2600" priority="13168">
      <formula>IF(RIGHT(TEXT(AQ117,"0.#"),1)=".",TRUE,FALSE)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40:AO867">
    <cfRule type="expression" dxfId="2519" priority="6649">
      <formula>IF(AND(AL840&gt;=0, RIGHT(TEXT(AL840,"0.#"),1)&lt;&gt;"."),TRUE,FALSE)</formula>
    </cfRule>
    <cfRule type="expression" dxfId="2518" priority="6650">
      <formula>IF(AND(AL840&gt;=0, RIGHT(TEXT(AL840,"0.#"),1)="."),TRUE,FALSE)</formula>
    </cfRule>
    <cfRule type="expression" dxfId="2517" priority="6651">
      <formula>IF(AND(AL840&lt;0, RIGHT(TEXT(AL840,"0.#"),1)&lt;&gt;"."),TRUE,FALSE)</formula>
    </cfRule>
    <cfRule type="expression" dxfId="2516" priority="6652">
      <formula>IF(AND(AL840&lt;0, RIGHT(TEXT(AL840,"0.#"),1)="."),TRUE,FALSE)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40:Y867">
    <cfRule type="expression" dxfId="2445" priority="2977">
      <formula>IF(RIGHT(TEXT(Y840,"0.#"),1)=".",FALSE,TRUE)</formula>
    </cfRule>
    <cfRule type="expression" dxfId="2444" priority="2978">
      <formula>IF(RIGHT(TEXT(Y840,"0.#"),1)=".",TRUE,FALSE)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03:AO1132">
    <cfRule type="expression" dxfId="2415" priority="2883">
      <formula>IF(AND(AL1103&gt;=0, RIGHT(TEXT(AL1103,"0.#"),1)&lt;&gt;"."),TRUE,FALSE)</formula>
    </cfRule>
    <cfRule type="expression" dxfId="2414" priority="2884">
      <formula>IF(AND(AL1103&gt;=0, RIGHT(TEXT(AL1103,"0.#"),1)="."),TRUE,FALSE)</formula>
    </cfRule>
    <cfRule type="expression" dxfId="2413" priority="2885">
      <formula>IF(AND(AL1103&lt;0, RIGHT(TEXT(AL1103,"0.#"),1)&lt;&gt;"."),TRUE,FALSE)</formula>
    </cfRule>
    <cfRule type="expression" dxfId="2412" priority="2886">
      <formula>IF(AND(AL1103&lt;0, RIGHT(TEXT(AL1103,"0.#"),1)="."),TRUE,FALSE)</formula>
    </cfRule>
  </conditionalFormatting>
  <conditionalFormatting sqref="Y1103:Y1132">
    <cfRule type="expression" dxfId="2411" priority="2881">
      <formula>IF(RIGHT(TEXT(Y1103,"0.#"),1)=".",FALSE,TRUE)</formula>
    </cfRule>
    <cfRule type="expression" dxfId="2410" priority="2882">
      <formula>IF(RIGHT(TEXT(Y1103,"0.#"),1)=".",TRUE,FALSE)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39:AO839">
    <cfRule type="expression" dxfId="2401" priority="2835">
      <formula>IF(AND(AL839&gt;=0, RIGHT(TEXT(AL839,"0.#"),1)&lt;&gt;"."),TRUE,FALSE)</formula>
    </cfRule>
    <cfRule type="expression" dxfId="2400" priority="2836">
      <formula>IF(AND(AL839&gt;=0, RIGHT(TEXT(AL839,"0.#"),1)="."),TRUE,FALSE)</formula>
    </cfRule>
    <cfRule type="expression" dxfId="2399" priority="2837">
      <formula>IF(AND(AL839&lt;0, RIGHT(TEXT(AL839,"0.#"),1)&lt;&gt;"."),TRUE,FALSE)</formula>
    </cfRule>
    <cfRule type="expression" dxfId="2398" priority="2838">
      <formula>IF(AND(AL839&lt;0, RIGHT(TEXT(AL839,"0.#"),1)="."),TRUE,FALSE)</formula>
    </cfRule>
  </conditionalFormatting>
  <conditionalFormatting sqref="Y839">
    <cfRule type="expression" dxfId="2397" priority="2833">
      <formula>IF(RIGHT(TEXT(Y839,"0.#"),1)=".",FALSE,TRUE)</formula>
    </cfRule>
    <cfRule type="expression" dxfId="2396" priority="2834">
      <formula>IF(RIGHT(TEXT(Y839,"0.#"),1)=".",TRUE,FALSE)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73:Y900">
    <cfRule type="expression" dxfId="2079" priority="2093">
      <formula>IF(RIGHT(TEXT(Y873,"0.#"),1)=".",FALSE,TRUE)</formula>
    </cfRule>
    <cfRule type="expression" dxfId="2078" priority="2094">
      <formula>IF(RIGHT(TEXT(Y873,"0.#"),1)=".",TRUE,FALSE)</formula>
    </cfRule>
  </conditionalFormatting>
  <conditionalFormatting sqref="Y871:Y872">
    <cfRule type="expression" dxfId="2077" priority="2087">
      <formula>IF(RIGHT(TEXT(Y871,"0.#"),1)=".",FALSE,TRUE)</formula>
    </cfRule>
    <cfRule type="expression" dxfId="2076" priority="2088">
      <formula>IF(RIGHT(TEXT(Y871,"0.#"),1)=".",TRUE,FALSE)</formula>
    </cfRule>
  </conditionalFormatting>
  <conditionalFormatting sqref="Y906:Y933">
    <cfRule type="expression" dxfId="2075" priority="2081">
      <formula>IF(RIGHT(TEXT(Y906,"0.#"),1)=".",FALSE,TRUE)</formula>
    </cfRule>
    <cfRule type="expression" dxfId="2074" priority="2082">
      <formula>IF(RIGHT(TEXT(Y906,"0.#"),1)=".",TRUE,FALSE)</formula>
    </cfRule>
  </conditionalFormatting>
  <conditionalFormatting sqref="Y904:Y905">
    <cfRule type="expression" dxfId="2073" priority="2075">
      <formula>IF(RIGHT(TEXT(Y904,"0.#"),1)=".",FALSE,TRUE)</formula>
    </cfRule>
    <cfRule type="expression" dxfId="2072" priority="2076">
      <formula>IF(RIGHT(TEXT(Y904,"0.#"),1)=".",TRUE,FALSE)</formula>
    </cfRule>
  </conditionalFormatting>
  <conditionalFormatting sqref="Y939:Y966">
    <cfRule type="expression" dxfId="2071" priority="2069">
      <formula>IF(RIGHT(TEXT(Y939,"0.#"),1)=".",FALSE,TRUE)</formula>
    </cfRule>
    <cfRule type="expression" dxfId="2070" priority="2070">
      <formula>IF(RIGHT(TEXT(Y939,"0.#"),1)=".",TRUE,FALSE)</formula>
    </cfRule>
  </conditionalFormatting>
  <conditionalFormatting sqref="Y937:Y938">
    <cfRule type="expression" dxfId="2069" priority="2063">
      <formula>IF(RIGHT(TEXT(Y937,"0.#"),1)=".",FALSE,TRUE)</formula>
    </cfRule>
    <cfRule type="expression" dxfId="2068" priority="2064">
      <formula>IF(RIGHT(TEXT(Y937,"0.#"),1)=".",TRUE,FALSE)</formula>
    </cfRule>
  </conditionalFormatting>
  <conditionalFormatting sqref="Y972:Y999">
    <cfRule type="expression" dxfId="2067" priority="2057">
      <formula>IF(RIGHT(TEXT(Y972,"0.#"),1)=".",FALSE,TRUE)</formula>
    </cfRule>
    <cfRule type="expression" dxfId="2066" priority="2058">
      <formula>IF(RIGHT(TEXT(Y972,"0.#"),1)=".",TRUE,FALSE)</formula>
    </cfRule>
  </conditionalFormatting>
  <conditionalFormatting sqref="Y970:Y971">
    <cfRule type="expression" dxfId="2065" priority="2051">
      <formula>IF(RIGHT(TEXT(Y970,"0.#"),1)=".",FALSE,TRUE)</formula>
    </cfRule>
    <cfRule type="expression" dxfId="2064" priority="2052">
      <formula>IF(RIGHT(TEXT(Y970,"0.#"),1)=".",TRUE,FALSE)</formula>
    </cfRule>
  </conditionalFormatting>
  <conditionalFormatting sqref="Y1005:Y1032">
    <cfRule type="expression" dxfId="2063" priority="2045">
      <formula>IF(RIGHT(TEXT(Y1005,"0.#"),1)=".",FALSE,TRUE)</formula>
    </cfRule>
    <cfRule type="expression" dxfId="2062" priority="2046">
      <formula>IF(RIGHT(TEXT(Y1005,"0.#"),1)=".",TRUE,FALSE)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M135 AQ134:AQ135">
    <cfRule type="expression" dxfId="723" priority="23">
      <formula>IF(RIGHT(TEXT(AM134,"0.#"),1)=".",FALSE,TRUE)</formula>
    </cfRule>
    <cfRule type="expression" dxfId="722" priority="24">
      <formula>IF(RIGHT(TEXT(AM134,"0.#"),1)=".",TRUE,FALSE)</formula>
    </cfRule>
  </conditionalFormatting>
  <conditionalFormatting sqref="AU32:AU34">
    <cfRule type="expression" dxfId="721" priority="21">
      <formula>IF(RIGHT(TEXT(AU32,"0.#"),1)=".",FALSE,TRUE)</formula>
    </cfRule>
    <cfRule type="expression" dxfId="720" priority="22">
      <formula>IF(RIGHT(TEXT(AU32,"0.#"),1)=".",TRUE,FALSE)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AU134:AU135">
    <cfRule type="expression" dxfId="717" priority="17">
      <formula>IF(RIGHT(TEXT(AU134,"0.#"),1)=".",FALSE,TRUE)</formula>
    </cfRule>
    <cfRule type="expression" dxfId="716" priority="18">
      <formula>IF(RIGHT(TEXT(AU134,"0.#"),1)=".",TRUE,FALSE)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11"/>
      <c r="Z2" s="416"/>
      <c r="AA2" s="417"/>
      <c r="AB2" s="1015" t="s">
        <v>11</v>
      </c>
      <c r="AC2" s="1016"/>
      <c r="AD2" s="1017"/>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52"/>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11"/>
      <c r="Z9" s="416"/>
      <c r="AA9" s="417"/>
      <c r="AB9" s="1015" t="s">
        <v>11</v>
      </c>
      <c r="AC9" s="1016"/>
      <c r="AD9" s="1017"/>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2"/>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11"/>
      <c r="Z16" s="416"/>
      <c r="AA16" s="417"/>
      <c r="AB16" s="1015" t="s">
        <v>11</v>
      </c>
      <c r="AC16" s="1016"/>
      <c r="AD16" s="1017"/>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2"/>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11"/>
      <c r="Z23" s="416"/>
      <c r="AA23" s="417"/>
      <c r="AB23" s="1015" t="s">
        <v>11</v>
      </c>
      <c r="AC23" s="1016"/>
      <c r="AD23" s="1017"/>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2"/>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11"/>
      <c r="Z30" s="416"/>
      <c r="AA30" s="417"/>
      <c r="AB30" s="1015" t="s">
        <v>11</v>
      </c>
      <c r="AC30" s="1016"/>
      <c r="AD30" s="1017"/>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2"/>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11"/>
      <c r="Z37" s="416"/>
      <c r="AA37" s="417"/>
      <c r="AB37" s="1015" t="s">
        <v>11</v>
      </c>
      <c r="AC37" s="1016"/>
      <c r="AD37" s="1017"/>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2"/>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11"/>
      <c r="Z44" s="416"/>
      <c r="AA44" s="417"/>
      <c r="AB44" s="1015" t="s">
        <v>11</v>
      </c>
      <c r="AC44" s="1016"/>
      <c r="AD44" s="1017"/>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2"/>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11"/>
      <c r="Z51" s="416"/>
      <c r="AA51" s="417"/>
      <c r="AB51" s="372" t="s">
        <v>11</v>
      </c>
      <c r="AC51" s="1016"/>
      <c r="AD51" s="1017"/>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2"/>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11"/>
      <c r="Z58" s="416"/>
      <c r="AA58" s="417"/>
      <c r="AB58" s="1015" t="s">
        <v>11</v>
      </c>
      <c r="AC58" s="1016"/>
      <c r="AD58" s="1017"/>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2"/>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11"/>
      <c r="Z65" s="416"/>
      <c r="AA65" s="417"/>
      <c r="AB65" s="1015" t="s">
        <v>11</v>
      </c>
      <c r="AC65" s="1016"/>
      <c r="AD65" s="1017"/>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2"/>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2020-10-08T05:08:52Z</cp:lastPrinted>
  <dcterms:created xsi:type="dcterms:W3CDTF">2012-03-13T00:50:25Z</dcterms:created>
  <dcterms:modified xsi:type="dcterms:W3CDTF">2020-10-08T23:49:26Z</dcterms:modified>
</cp:coreProperties>
</file>