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行政事業レビューシート\"/>
    </mc:Choice>
  </mc:AlternateContent>
  <xr:revisionPtr revIDLastSave="0" documentId="13_ncr:1_{490C5772-D420-4F23-8A62-EF2B02943D03}"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<sst xmlns="http://schemas.openxmlformats.org/spreadsheetml/2006/main" count="2929" uniqueCount="636">
  <si>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</si>
  <si>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</si>
  <si>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</si>
  <si>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</si>
  <si>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</si>
  <si>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</si>
  <si>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</si>
  <si>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</si>
  <si>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</si>
  <si>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</si>
  <si>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</si>
  <si>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</si>
  <si>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</si>
  <si>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</si>
  <si>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</si>
  <si>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</si>
  <si>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</si>
  <si>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</si>
  <si>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</si>
  <si>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</si>
  <si>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</si>
  <si>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</si>
  <si>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</si>
  <si>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</si>
  <si>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</si>
  <si>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</si>
  <si>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</si>
  <si>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</si>
  <si>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</si>
  <si>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</si>
  <si>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</si>
  <si>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</si>
  <si>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</si>
  <si>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</si>
  <si>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</si>
  <si>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</si>
  <si>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</si>
  <si>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</si>
  <si>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</si>
  <si>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</si>
  <si>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</si>
  <si>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</si>
  <si>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</si>
  <si>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</si>
  <si>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</si>
  <si>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</si>
  <si>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</si>
  <si>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</si>
  <si>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</si>
  <si>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</si>
  <si>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</si>
  <si>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</si>
  <si>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</si>
  <si>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</si>
  <si>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</si>
  <si>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</si>
  <si>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</si>
  <si>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</si>
  <si>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</si>
  <si>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</si>
  <si>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</si>
  <si>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</si>
  <si>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</si>
  <si>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</si>
  <si>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</si>
  <si>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</si>
  <si>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</si>
  <si>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</si>
  <si>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</si>
  <si>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</si>
  <si>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</si>
  <si>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</si>
  <si>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</si>
  <si>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</si>
  <si>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</si>
  <si>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</si>
  <si>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</si>
  <si>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</si>
  <si>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</si>
  <si>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</si>
  <si>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</si>
  <si>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</si>
  <si>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</si>
  <si>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</si>
  <si>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</si>
  <si>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</si>
  <si>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</si>
  <si>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</si>
  <si>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</si>
  <si>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</si>
  <si>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</si>
  <si>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</si>
  <si>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</si>
  <si>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</si>
  <si>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</si>
  <si>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</si>
  <si>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</si>
  <si>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</si>
  <si>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</si>
  <si>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</si>
  <si>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</si>
  <si>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</si>
  <si>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</si>
  <si>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</si>
  <si>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</si>
  <si>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</si>
  <si>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</si>
  <si>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</si>
  <si>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</si>
  <si>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</si>
  <si>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</si>
  <si>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</si>
  <si>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</si>
  <si>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</si>
  <si>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</si>
  <si>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</si>
  <si>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</si>
  <si>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</si>
  <si>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</si>
  <si>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</si>
  <si>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</si>
  <si>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</si>
  <si>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</si>
  <si>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</si>
  <si>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</si>
  <si>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</si>
  <si>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</si>
  <si>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</si>
  <si>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</si>
  <si>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</si>
  <si>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</si>
  <si>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</si>
  <si>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</si>
  <si>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</si>
  <si>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</si>
  <si>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</si>
  <si>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</si>
  <si>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</si>
  <si>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</si>
  <si>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</si>
  <si>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</si>
  <si>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</si>
  <si>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</si>
  <si>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</si>
  <si>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</si>
  <si>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</si>
  <si>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</si>
  <si>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</si>
  <si>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</si>
  <si>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</si>
  <si>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</si>
  <si>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</si>
  <si>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</si>
  <si>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</si>
  <si>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</si>
  <si>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</si>
  <si>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</si>
  <si>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</si>
  <si>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</si>
  <si>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</si>
  <si>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</si>
  <si>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</si>
  <si>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</si>
  <si>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</si>
  <si>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</si>
  <si>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</si>
  <si>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</si>
  <si>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</si>
  <si>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</si>
  <si>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</si>
  <si>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</si>
  <si>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</si>
  <si>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</si>
  <si>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</si>
  <si>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</si>
  <si>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</si>
  <si>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</si>
  <si>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</si>
  <si>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</si>
  <si>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</si>
  <si>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</si>
  <si>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</si>
  <si>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</si>
  <si>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</si>
  <si>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</si>
  <si>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</si>
  <si>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</si>
  <si>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</si>
  <si>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</si>
  <si>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</si>
  <si>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</si>
  <si>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</si>
  <si>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</si>
  <si>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</si>
  <si>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</si>
  <si>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</si>
  <si>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</si>
  <si>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</si>
  <si>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</si>
  <si>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</si>
  <si>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</si>
  <si>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</si>
  <si>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</si>
  <si>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</si>
  <si>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</si>
  <si>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</si>
  <si>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</si>
  <si>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</si>
  <si>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</si>
  <si>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</si>
  <si>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</si>
  <si>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</si>
  <si>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</si>
  <si>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</si>
  <si>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</si>
  <si>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</si>
  <si>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</si>
  <si>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</si>
  <si>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</si>
  <si>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</si>
  <si>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</si>
  <si>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</si>
  <si>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</si>
  <si>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</si>
  <si>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</si>
  <si>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</si>
  <si>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</si>
  <si>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</si>
  <si>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</si>
  <si>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</si>
  <si>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</si>
  <si>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</si>
  <si>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</si>
  <si>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</si>
  <si>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</si>
  <si>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</si>
  <si>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</si>
  <si>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</si>
  <si>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</si>
  <si>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</si>
  <si>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</si>
  <si>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</si>
  <si>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</si>
  <si>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</si>
  <si>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</si>
  <si>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</si>
  <si>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</si>
  <si>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</si>
  <si>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</si>
  <si>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</si>
  <si>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</si>
  <si>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</si>
  <si>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</si>
  <si>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</si>
  <si>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</si>
  <si>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</si>
  <si>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</si>
  <si>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</si>
  <si>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</si>
  <si>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</si>
  <si>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</si>
  <si>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</si>
  <si>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</si>
  <si>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</si>
  <si>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</si>
  <si>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</si>
  <si>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</si>
  <si>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</si>
  <si>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</si>
  <si>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</si>
  <si>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</si>
  <si>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</si>
  <si>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</si>
  <si>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</si>
  <si>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</si>
  <si>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</si>
  <si>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</si>
  <si>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</si>
  <si>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</si>
  <si>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</si>
  <si>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</si>
  <si>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</si>
  <si>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</si>
  <si>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</si>
  <si>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</si>
  <si>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</si>
  <si>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</si>
  <si>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</si>
  <si>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</si>
  <si>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</si>
  <si>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</si>
  <si>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</si>
  <si>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</si>
  <si>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</si>
  <si>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</si>
  <si>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</si>
  <si>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</si>
  <si>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</si>
  <si>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</si>
  <si>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</si>
  <si>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</si>
  <si>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</si>
  <si>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</si>
  <si>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</si>
  <si>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</si>
  <si>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</si>
  <si>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</si>
  <si>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</si>
  <si>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</si>
  <si>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</si>
  <si>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</si>
  <si>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</si>
  <si>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</si>
  <si>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</si>
  <si>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</si>
  <si>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</si>
  <si>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</si>
  <si>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</si>
  <si>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</si>
  <si>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</si>
  <si>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</si>
  <si>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</si>
  <si>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</si>
  <si>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</si>
  <si>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</si>
  <si>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</si>
  <si>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</si>
  <si>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</si>
  <si>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</si>
  <si>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</si>
  <si>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</si>
  <si>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</si>
  <si>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</si>
  <si>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</si>
  <si>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</si>
  <si>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</si>
  <si>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</si>
  <si>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</si>
  <si>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</si>
  <si>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</si>
  <si>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</si>
  <si>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</si>
  <si>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</si>
  <si>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</si>
  <si>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</si>
  <si>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</si>
  <si>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</si>
  <si>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</si>
  <si>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</si>
  <si>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</si>
  <si>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</si>
  <si>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</si>
  <si>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</si>
  <si>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</si>
  <si>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</si>
  <si>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</si>
  <si>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</si>
  <si>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</si>
  <si>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</si>
  <si>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</si>
  <si>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</si>
  <si>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</si>
  <si>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</si>
  <si>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</si>
  <si>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</si>
  <si>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</si>
  <si>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</si>
  <si>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</si>
  <si>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</si>
  <si>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</si>
  <si>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</si>
  <si>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</si>
  <si>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</si>
  <si>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</si>
  <si>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</si>
  <si>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</si>
  <si>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</si>
  <si>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</si>
  <si>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</si>
  <si>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</si>
  <si>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</si>
  <si>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</si>
  <si>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</si>
  <si>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</si>
  <si>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</si>
  <si>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</si>
  <si>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</si>
  <si>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</si>
  <si>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</si>
  <si>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</si>
  <si>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</si>
  <si>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</si>
  <si>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</si>
  <si>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</si>
  <si>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</si>
  <si>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</si>
  <si>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</si>
  <si>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</si>
  <si>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</si>
  <si>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</si>
  <si>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</si>
  <si>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</si>
  <si>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</si>
  <si>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</si>
  <si>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</si>
  <si>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</si>
  <si>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</si>
  <si>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</si>
  <si>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</si>
  <si>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</si>
  <si>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</si>
  <si>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</si>
  <si>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</si>
  <si>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</si>
  <si>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</si>
  <si>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</si>
  <si>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</si>
  <si>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</si>
  <si>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</si>
  <si>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</si>
  <si>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</si>
  <si>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</si>
  <si>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</si>
  <si>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</si>
  <si>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</si>
  <si>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</si>
  <si>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</si>
  <si>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</si>
  <si>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</si>
  <si>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</si>
  <si>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</si>
  <si>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</si>
  <si>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</si>
  <si>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</si>
  <si>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</si>
  <si>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</si>
  <si>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</si>
  <si>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</si>
  <si>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</si>
  <si>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</si>
  <si>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</si>
  <si>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</si>
  <si>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</si>
  <si>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</si>
  <si>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</si>
  <si>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</si>
  <si>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</si>
  <si>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</si>
  <si>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</si>
  <si>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</si>
  <si>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</si>
  <si>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</si>
  <si>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</si>
  <si>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</si>
  <si>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</si>
  <si>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</si>
  <si>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</si>
  <si>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</si>
  <si>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</si>
  <si>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</si>
  <si>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</si>
  <si>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</si>
  <si>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</si>
  <si>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</si>
  <si>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</si>
  <si>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</si>
  <si>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</si>
  <si>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</si>
  <si>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</si>
  <si>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</si>
  <si>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</si>
  <si>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</si>
  <si>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</si>
  <si>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</si>
  <si>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</si>
  <si>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</si>
  <si>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</si>
  <si>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</si>
  <si>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</si>
  <si>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</si>
  <si>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</si>
  <si>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</si>
  <si>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</si>
  <si>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</si>
  <si>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</si>
  <si>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</si>
  <si>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</si>
  <si>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</si>
  <si>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</si>
  <si>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</si>
  <si>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</si>
  <si>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</si>
  <si>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</si>
  <si>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</si>
  <si>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</si>
  <si>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</si>
  <si>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</si>
  <si>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</si>
  <si>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</si>
  <si>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</si>
  <si>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</si>
  <si>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</si>
  <si>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</si>
  <si>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</si>
  <si>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</si>
  <si>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</si>
  <si>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</si>
  <si>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</si>
  <si>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</si>
  <si>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</si>
  <si>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</si>
  <si>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</si>
  <si>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</si>
  <si>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</si>
  <si>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</si>
  <si>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</si>
  <si>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</si>
  <si>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</si>
  <si>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</si>
  <si>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</si>
  <si>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</si>
  <si>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</si>
  <si>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</si>
  <si>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</si>
  <si>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</si>
  <si>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</si>
  <si>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</si>
  <si>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</si>
  <si>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</si>
  <si>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</si>
  <si>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</si>
  <si>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</si>
  <si>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</si>
  <si>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</si>
  <si>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</si>
  <si>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</si>
  <si>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</si>
  <si>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</si>
  <si>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</si>
  <si>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</si>
  <si>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</si>
  <si>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</si>
  <si>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</si>
  <si>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</si>
  <si>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</si>
  <si>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</si>
  <si>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</si>
  <si>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</si>
  <si>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</si>
  <si>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</si>
  <si>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</si>
  <si>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</si>
  <si>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</si>
  <si>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</si>
  <si>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</si>
  <si>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</si>
  <si>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</si>
  <si>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</si>
  <si>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</si>
  <si>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</si>
  <si>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</si>
  <si>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</si>
  <si>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</si>
  <si>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</si>
  <si>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</si>
  <si>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</si>
  <si>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</si>
  <si>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</si>
  <si>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</si>
  <si>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</si>
  <si>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血液製剤の品質管理業務向上のためのプロトコールレビュー導入に向けた体制構築に係る事業費</t>
  </si>
  <si>
    <t>厚生労働省</t>
  </si>
  <si>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</si>
  <si>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</si>
  <si>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</si>
  <si>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</si>
  <si>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</si>
  <si>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血液製剤のロットリリースにおいて、血液製剤製造の品質を製造工程の段階から把握・チェックするためのプロトコールレビューの実施体制を構築し、また、生物学的製剤の国家検定試験法を改良・改善することにより、日本における血液製剤等の適切な供給と国家検定試験の改善を図るもの。</t>
  </si>
  <si>
    <t>-</t>
    <phoneticPr fontId="5"/>
  </si>
  <si>
    <t>試験研究費</t>
    <rPh sb="0" eb="2">
      <t>シケン</t>
    </rPh>
    <rPh sb="2" eb="5">
      <t>ケンキュウヒ</t>
    </rPh>
    <phoneticPr fontId="5"/>
  </si>
  <si>
    <t>国家検定試験法の改善に係る検定検査業務委員会への報告数</t>
  </si>
  <si>
    <t>国家検定試験法の改善に係る報告数</t>
  </si>
  <si>
    <t>件</t>
    <rPh sb="0" eb="1">
      <t>ケン</t>
    </rPh>
    <phoneticPr fontId="5"/>
  </si>
  <si>
    <t>国家検定試験法の改善に係る報告件数集計リスト</t>
  </si>
  <si>
    <t>プロトコールレビューのための様式の作成・改訂数</t>
  </si>
  <si>
    <t>Ｘ（執行額）/Ｙ（試験法の改善に係る報告数）</t>
  </si>
  <si>
    <t>百万円</t>
    <rPh sb="0" eb="1">
      <t>ヒャク</t>
    </rPh>
    <rPh sb="1" eb="2">
      <t>マン</t>
    </rPh>
    <rPh sb="2" eb="3">
      <t>エン</t>
    </rPh>
    <phoneticPr fontId="5"/>
  </si>
  <si>
    <t>X/Y</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</si>
  <si>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</si>
  <si>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</si>
  <si>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</si>
  <si>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rPh sb="0" eb="1">
      <t>テン</t>
    </rPh>
    <phoneticPr fontId="5"/>
  </si>
  <si>
    <t>血液製剤メーカーの製剤の品質・製造に関する資料をロット毎にレビューすること、及び現在の科学的水準に合わせた試験方法の改良・改善を図ることにより、血液製剤の品質管理の充実と国際協調に資するもの。</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</si>
  <si>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</si>
  <si>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</si>
  <si>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国民の健康を守るための血液製剤の安全性を高めるために必要な研究を行うものであり、優先度の高い事業である。</t>
    <phoneticPr fontId="5"/>
  </si>
  <si>
    <t>無</t>
  </si>
  <si>
    <t>少額の随意契約であっても複数社から見積書を徴収し、最も安価な業者を選定する等、会計法に基づき適切に契約を行っている。</t>
    <rPh sb="0" eb="2">
      <t>ショウガク</t>
    </rPh>
    <rPh sb="3" eb="5">
      <t>ズイイ</t>
    </rPh>
    <rPh sb="5" eb="7">
      <t>ケイヤク</t>
    </rPh>
    <rPh sb="12" eb="14">
      <t>フクスウ</t>
    </rPh>
    <rPh sb="14" eb="15">
      <t>シャ</t>
    </rPh>
    <rPh sb="17" eb="20">
      <t>ミツモリショ</t>
    </rPh>
    <rPh sb="21" eb="23">
      <t>チョウシュウ</t>
    </rPh>
    <rPh sb="25" eb="26">
      <t>モット</t>
    </rPh>
    <rPh sb="27" eb="29">
      <t>アンカ</t>
    </rPh>
    <rPh sb="30" eb="32">
      <t>ギョウシャ</t>
    </rPh>
    <rPh sb="33" eb="35">
      <t>センテイ</t>
    </rPh>
    <rPh sb="37" eb="38">
      <t>トウ</t>
    </rPh>
    <rPh sb="39" eb="42">
      <t>カイケイホウ</t>
    </rPh>
    <rPh sb="43" eb="44">
      <t>モト</t>
    </rPh>
    <rPh sb="46" eb="48">
      <t>テキセツ</t>
    </rPh>
    <rPh sb="49" eb="51">
      <t>ケイヤク</t>
    </rPh>
    <rPh sb="52" eb="53">
      <t>オコナ</t>
    </rPh>
    <phoneticPr fontId="5"/>
  </si>
  <si>
    <t>‐</t>
  </si>
  <si>
    <t>引き続きコスト削減に努める。</t>
    <rPh sb="0" eb="1">
      <t>ヒ</t>
    </rPh>
    <rPh sb="2" eb="3">
      <t>ツヅ</t>
    </rPh>
    <rPh sb="7" eb="9">
      <t>サクゲン</t>
    </rPh>
    <rPh sb="10" eb="11">
      <t>ツト</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</si>
  <si>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</si>
  <si>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少額の随意契約であっても複数社から見積書を徴収し、最低価格で購入するなど、コスト削減に努めている。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40" eb="42">
      <t>サクゲン</t>
    </rPh>
    <rPh sb="43" eb="44">
      <t>ツト</t>
    </rPh>
    <phoneticPr fontId="5"/>
  </si>
  <si>
    <t>当該事業は生物学的製剤の国家検定試験法の改良・改善に係る事業である。ロタウイルスワクチン検定及び品質管理に関する基礎研究はロタウイルスワクチンに係る検定検査方法の確立と品質管理に係る事業であり、ポリオウイルス病原体管理強化に伴う検定検査研究業務に係る事業費はポリオウイルスを用いる検査・検定に係る事業であるため、役割が異なる。</t>
    <phoneticPr fontId="5"/>
  </si>
  <si>
    <t>ロタウイルスワクチン検定及び品質管理に関する基礎研究</t>
    <phoneticPr fontId="5"/>
  </si>
  <si>
    <t>ポリオウイルス病原体管理強化に伴う検定検査研究業務に係る事業費</t>
    <phoneticPr fontId="5"/>
  </si>
  <si>
    <t>新30-0042</t>
    <rPh sb="0" eb="1">
      <t>シン</t>
    </rPh>
    <phoneticPr fontId="5"/>
  </si>
  <si>
    <t>当該事業に基づき国家検定試験法の改良・改善が行われていることから、成果物は十分に活用されている。</t>
    <rPh sb="0" eb="2">
      <t>トウガイ</t>
    </rPh>
    <rPh sb="2" eb="4">
      <t>ジギョウ</t>
    </rPh>
    <rPh sb="5" eb="6">
      <t>モト</t>
    </rPh>
    <rPh sb="8" eb="10">
      <t>コッカ</t>
    </rPh>
    <rPh sb="10" eb="12">
      <t>ケンテイ</t>
    </rPh>
    <rPh sb="12" eb="14">
      <t>シケン</t>
    </rPh>
    <rPh sb="14" eb="15">
      <t>ホウ</t>
    </rPh>
    <rPh sb="16" eb="18">
      <t>カイリョウ</t>
    </rPh>
    <rPh sb="19" eb="21">
      <t>カイゼン</t>
    </rPh>
    <rPh sb="22" eb="23">
      <t>オコナ</t>
    </rPh>
    <rPh sb="33" eb="36">
      <t>セイカブツ</t>
    </rPh>
    <rPh sb="37" eb="39">
      <t>ジュウブン</t>
    </rPh>
    <rPh sb="40" eb="42">
      <t>カツヨウ</t>
    </rPh>
    <phoneticPr fontId="5"/>
  </si>
  <si>
    <t>-</t>
    <phoneticPr fontId="5"/>
  </si>
  <si>
    <t>3百万円/3件</t>
    <rPh sb="1" eb="4">
      <t>ヒャクマンエン</t>
    </rPh>
    <rPh sb="6" eb="7">
      <t>ケン</t>
    </rPh>
    <phoneticPr fontId="5"/>
  </si>
  <si>
    <t>成果実績が成果目標に達しているので見合っている。</t>
    <rPh sb="0" eb="2">
      <t>セイカ</t>
    </rPh>
    <rPh sb="2" eb="4">
      <t>ジッセキ</t>
    </rPh>
    <rPh sb="5" eb="7">
      <t>セイカ</t>
    </rPh>
    <rPh sb="7" eb="9">
      <t>モクヒョウ</t>
    </rPh>
    <rPh sb="10" eb="11">
      <t>タッ</t>
    </rPh>
    <rPh sb="17" eb="19">
      <t>ミア</t>
    </rPh>
    <phoneticPr fontId="5"/>
  </si>
  <si>
    <t>活動実績は見込みに見合ったものになっている。</t>
    <rPh sb="0" eb="2">
      <t>カツドウ</t>
    </rPh>
    <rPh sb="2" eb="4">
      <t>ジッセキ</t>
    </rPh>
    <rPh sb="5" eb="7">
      <t>ミコ</t>
    </rPh>
    <rPh sb="9" eb="11">
      <t>ミア</t>
    </rPh>
    <phoneticPr fontId="5"/>
  </si>
  <si>
    <t>雑役務費</t>
    <rPh sb="0" eb="1">
      <t>ザツ</t>
    </rPh>
    <rPh sb="1" eb="4">
      <t>エキムヒ</t>
    </rPh>
    <phoneticPr fontId="5"/>
  </si>
  <si>
    <t>消耗品購入</t>
    <rPh sb="0" eb="2">
      <t>ショウモウ</t>
    </rPh>
    <rPh sb="2" eb="3">
      <t>ヒン</t>
    </rPh>
    <rPh sb="3" eb="5">
      <t>コウニュウ</t>
    </rPh>
    <phoneticPr fontId="5"/>
  </si>
  <si>
    <t>検査機器点検</t>
    <rPh sb="0" eb="2">
      <t>ケンサ</t>
    </rPh>
    <rPh sb="2" eb="4">
      <t>キキ</t>
    </rPh>
    <rPh sb="4" eb="6">
      <t>テンケン</t>
    </rPh>
    <phoneticPr fontId="5"/>
  </si>
  <si>
    <t>A.尾崎理化株式会社</t>
    <phoneticPr fontId="5"/>
  </si>
  <si>
    <t>消耗品費</t>
    <rPh sb="0" eb="3">
      <t>ショウモウヒン</t>
    </rPh>
    <rPh sb="3" eb="4">
      <t>ヒ</t>
    </rPh>
    <phoneticPr fontId="5"/>
  </si>
  <si>
    <t>尾崎理化株式会社</t>
    <phoneticPr fontId="5"/>
  </si>
  <si>
    <t>岩井化学薬品株式会社</t>
    <phoneticPr fontId="5"/>
  </si>
  <si>
    <t>（株）竹宝商会</t>
    <phoneticPr fontId="5"/>
  </si>
  <si>
    <t>株式会社チヨダサイエンス</t>
    <phoneticPr fontId="5"/>
  </si>
  <si>
    <t>-</t>
    <phoneticPr fontId="5"/>
  </si>
  <si>
    <t>非常勤職員A</t>
    <rPh sb="0" eb="3">
      <t>ヒジョウキン</t>
    </rPh>
    <rPh sb="3" eb="5">
      <t>ショクイン</t>
    </rPh>
    <phoneticPr fontId="5"/>
  </si>
  <si>
    <t>業務補助（賃金）</t>
    <rPh sb="0" eb="2">
      <t>ギョウム</t>
    </rPh>
    <rPh sb="2" eb="4">
      <t>ホジョ</t>
    </rPh>
    <rPh sb="5" eb="7">
      <t>チンギン</t>
    </rPh>
    <phoneticPr fontId="5"/>
  </si>
  <si>
    <t>3百万円/3件</t>
    <rPh sb="1" eb="4">
      <t>ヒャクマンエン</t>
    </rPh>
    <rPh sb="6" eb="7">
      <t>ケン</t>
    </rPh>
    <phoneticPr fontId="5"/>
  </si>
  <si>
    <t>岩井化学薬品株式会社</t>
    <phoneticPr fontId="5"/>
  </si>
  <si>
    <t>（株）アベバイオロジカルリサーチ</t>
    <phoneticPr fontId="5"/>
  </si>
  <si>
    <t>アズサイエンス株式会社</t>
    <phoneticPr fontId="5"/>
  </si>
  <si>
    <t>血液製剤メーカーの製剤の品質・製造に関する資料をロット毎にプロトコールレビューを導入するための準備が着実に整いつつある。また、試験方法の改良・改善が図られ、血液製剤の品質管理の質の向上及び効率化が図られた。</t>
    <rPh sb="40" eb="42">
      <t>ドウニュウ</t>
    </rPh>
    <rPh sb="47" eb="49">
      <t>ジュンビ</t>
    </rPh>
    <rPh sb="50" eb="53">
      <t>チャクジt</t>
    </rPh>
    <rPh sb="53" eb="60">
      <t>トトノ</t>
    </rPh>
    <rPh sb="74" eb="78">
      <t>ハカラr</t>
    </rPh>
    <rPh sb="88" eb="90">
      <t>シt</t>
    </rPh>
    <rPh sb="90" eb="92">
      <t>コウジョ</t>
    </rPh>
    <rPh sb="92" eb="94">
      <t>オヨb</t>
    </rPh>
    <rPh sb="94" eb="97">
      <t>コウリツカ</t>
    </rPh>
    <rPh sb="98" eb="102">
      <t>ハカラr</t>
    </rPh>
    <phoneticPr fontId="5"/>
  </si>
  <si>
    <t>平成31年度中にプロトコールレビューの試行が開始される。その時期に合わせて、準備状況の充実を図る。また、試験方法の改良・改善の検討は優先順位の高いものから着実に進める。</t>
    <rPh sb="0" eb="2">
      <t>ヘイセイ</t>
    </rPh>
    <rPh sb="4" eb="7">
      <t>ネンドチュウ</t>
    </rPh>
    <rPh sb="19" eb="22">
      <t>シコ</t>
    </rPh>
    <rPh sb="22" eb="28">
      <t>カ</t>
    </rPh>
    <rPh sb="30" eb="38">
      <t>j</t>
    </rPh>
    <rPh sb="38" eb="40">
      <t>ジュンb</t>
    </rPh>
    <rPh sb="40" eb="42">
      <t>ジョウキョウ</t>
    </rPh>
    <rPh sb="43" eb="49">
      <t>ジュウジt</t>
    </rPh>
    <rPh sb="52" eb="56">
      <t>シケン</t>
    </rPh>
    <rPh sb="57" eb="63">
      <t>カ</t>
    </rPh>
    <rPh sb="63" eb="66">
      <t>ケント</t>
    </rPh>
    <rPh sb="66" eb="71">
      <t>ユウセン</t>
    </rPh>
    <rPh sb="71" eb="80">
      <t>タk</t>
    </rPh>
    <rPh sb="80" eb="84">
      <t>ススm</t>
    </rPh>
    <phoneticPr fontId="5"/>
  </si>
  <si>
    <t>薬機法遵守の観点から、現在の科学的水準に合わせた試験方法の見直しを順次行う。緊急性の高いヘモグロビン含量試験、たん白質含量試験、ヒスタミン確認試験の改良・改善を早急に行う。また、プロトコールレビューを導入するにあたり、様式の作成と実施体制を構築し、品質管理方法の国際調和を実施する。様式の作成には、承認書に基づく製剤毎の様式の作成を行う。また、年間に約５００件の血液製剤の出検に対し、ロット毎のプロトコールレビューを実施する。</t>
    <phoneticPr fontId="5"/>
  </si>
  <si>
    <t>終了年度にはヘモグロビン含量試験、たん白質含量試験、ヒスタミン確認試験が改良・改善され、プロトコールレビューのための様式の作成と実施体制が構築される。</t>
    <phoneticPr fontId="5"/>
  </si>
  <si>
    <t>血液製剤に関するチェック体制を整備するために、国立感染症研究所に交付する予算であり、かっての血液製剤での問題を考え、必須な事業であると判断する。（増田　正志）</t>
    <phoneticPr fontId="5"/>
  </si>
  <si>
    <t>血液製剤に関するチェック体制を整備するための事業であり、引き続き、必要な予算額を確保し、適正な執行に努めること。</t>
    <rPh sb="22" eb="24">
      <t>ジギョウ</t>
    </rPh>
    <rPh sb="28" eb="29">
      <t>ヒ</t>
    </rPh>
    <rPh sb="30" eb="31">
      <t>ツヅ</t>
    </rPh>
    <rPh sb="33" eb="35">
      <t>ヒツヨウ</t>
    </rPh>
    <rPh sb="36" eb="39">
      <t>ヨサンガク</t>
    </rPh>
    <rPh sb="40" eb="42">
      <t>カクホ</t>
    </rPh>
    <rPh sb="44" eb="46">
      <t>テキセイ</t>
    </rPh>
    <rPh sb="47" eb="49">
      <t>シッコウ</t>
    </rPh>
    <rPh sb="50" eb="51">
      <t>ツト</t>
    </rPh>
    <phoneticPr fontId="5"/>
  </si>
  <si>
    <t>引き続き、必要な予算を確保し、適正な執行に努める。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</si>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</sst>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51487</xdr:colOff>
      <xdr:row>741</xdr:row>
      <xdr:rowOff>12871</xdr:rowOff>
    </xdr:from>
    <xdr:to>
      <xdr:col>35</xdr:col>
      <xdr:colOff>85141</xdr:colOff>
      <xdr:row>746</xdr:row>
      <xdr:rowOff>62727</xdr:rowOff>
    </xdr:to>
    <xdr:sp macro="" textlink="">
      <xdr:nvSpPr>
        <xdr:cNvPr id="3" name="正方形/長方形 2">
          <a:extLst>
            <a:ext uri="{FF2B5EF4-FFF2-40B4-BE49-F238E27FC236}">
              <a16:creationId xmlns:a16="http://schemas.microsoft.com/office/drawing/2014/main" id="{B988AF1F-8425-4109-91FE-BA14D9A085D4}"/>
            </a:ext>
          </a:extLst>
        </xdr:cNvPr>
        <xdr:cNvSpPr/>
      </xdr:nvSpPr>
      <xdr:spPr>
        <a:xfrm>
          <a:off x="4788244" y="38473276"/>
          <a:ext cx="2505005" cy="17875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血液製剤の品質管理業務向上のためのプロトコールレビュー導入に向けた体制構築に係る事業費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12872</xdr:colOff>
      <xdr:row>746</xdr:row>
      <xdr:rowOff>90102</xdr:rowOff>
    </xdr:from>
    <xdr:to>
      <xdr:col>29</xdr:col>
      <xdr:colOff>12872</xdr:colOff>
      <xdr:row>747</xdr:row>
      <xdr:rowOff>56893</xdr:rowOff>
    </xdr:to>
    <xdr:cxnSp macro="">
      <xdr:nvCxnSpPr>
        <xdr:cNvPr id="4" name="直線コネクタ 3">
          <a:extLst>
            <a:ext uri="{FF2B5EF4-FFF2-40B4-BE49-F238E27FC236}">
              <a16:creationId xmlns:a16="http://schemas.microsoft.com/office/drawing/2014/main" id="{B8968EB0-1713-43A3-9B32-CDF41F2D9AF6}"/>
            </a:ext>
          </a:extLst>
        </xdr:cNvPr>
        <xdr:cNvCxnSpPr/>
      </xdr:nvCxnSpPr>
      <xdr:spPr>
        <a:xfrm>
          <a:off x="5985304" y="40288176"/>
          <a:ext cx="0" cy="3143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102973</xdr:colOff>
      <xdr:row>747</xdr:row>
      <xdr:rowOff>25744</xdr:rowOff>
    </xdr:from>
    <xdr:to>
      <xdr:col>39</xdr:col>
      <xdr:colOff>29004</xdr:colOff>
      <xdr:row>747</xdr:row>
      <xdr:rowOff>35270</xdr:rowOff>
    </xdr:to>
    <xdr:cxnSp macro="">
      <xdr:nvCxnSpPr>
        <xdr:cNvPr id="5" name="直線コネクタ 4">
          <a:extLst>
            <a:ext uri="{FF2B5EF4-FFF2-40B4-BE49-F238E27FC236}">
              <a16:creationId xmlns:a16="http://schemas.microsoft.com/office/drawing/2014/main" id="{51C42AD1-5CA8-46E8-B730-74C3C995FD4B}"/>
            </a:ext>
          </a:extLst>
        </xdr:cNvPr>
        <xdr:cNvCxnSpPr/>
      </xdr:nvCxnSpPr>
      <xdr:spPr>
        <a:xfrm flipH="1" flipV="1">
          <a:off x="4015946" y="40571352"/>
          <a:ext cx="4044950" cy="952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12872</xdr:colOff>
      <xdr:row>747</xdr:row>
      <xdr:rowOff>38614</xdr:rowOff>
    </xdr:from>
    <xdr:to>
      <xdr:col>39</xdr:col>
      <xdr:colOff>22421</xdr:colOff>
      <xdr:row>749</xdr:row>
      <xdr:rowOff>54746</xdr:rowOff>
    </xdr:to>
    <xdr:cxnSp macro="">
      <xdr:nvCxnSpPr>
        <xdr:cNvPr id="6" name="直線コネクタ 5">
          <a:extLst>
            <a:ext uri="{FF2B5EF4-FFF2-40B4-BE49-F238E27FC236}">
              <a16:creationId xmlns:a16="http://schemas.microsoft.com/office/drawing/2014/main" id="{D2721F8F-FDAF-4DAB-98FD-B67AE9A9DBB6}"/>
            </a:ext>
          </a:extLst>
        </xdr:cNvPr>
        <xdr:cNvCxnSpPr/>
      </xdr:nvCxnSpPr>
      <xdr:spPr>
        <a:xfrm flipH="1">
          <a:off x="8044764" y="40584222"/>
          <a:ext cx="9549" cy="7112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115845</xdr:colOff>
      <xdr:row>747</xdr:row>
      <xdr:rowOff>38615</xdr:rowOff>
    </xdr:from>
    <xdr:to>
      <xdr:col>19</xdr:col>
      <xdr:colOff>125344</xdr:colOff>
      <xdr:row>749</xdr:row>
      <xdr:rowOff>32522</xdr:rowOff>
    </xdr:to>
    <xdr:cxnSp macro="">
      <xdr:nvCxnSpPr>
        <xdr:cNvPr id="7" name="直線コネクタ 6">
          <a:extLst>
            <a:ext uri="{FF2B5EF4-FFF2-40B4-BE49-F238E27FC236}">
              <a16:creationId xmlns:a16="http://schemas.microsoft.com/office/drawing/2014/main" id="{9EE60AEE-87F7-4AAC-8857-A53D64EDD4CB}"/>
            </a:ext>
          </a:extLst>
        </xdr:cNvPr>
        <xdr:cNvCxnSpPr/>
      </xdr:nvCxnSpPr>
      <xdr:spPr>
        <a:xfrm>
          <a:off x="4028818" y="40584223"/>
          <a:ext cx="9499" cy="68897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25744</xdr:colOff>
      <xdr:row>749</xdr:row>
      <xdr:rowOff>38615</xdr:rowOff>
    </xdr:from>
    <xdr:to>
      <xdr:col>43</xdr:col>
      <xdr:colOff>185180</xdr:colOff>
      <xdr:row>752</xdr:row>
      <xdr:rowOff>211645</xdr:rowOff>
    </xdr:to>
    <xdr:sp macro="" textlink="">
      <xdr:nvSpPr>
        <xdr:cNvPr id="8" name="正方形/長方形 7">
          <a:extLst>
            <a:ext uri="{FF2B5EF4-FFF2-40B4-BE49-F238E27FC236}">
              <a16:creationId xmlns:a16="http://schemas.microsoft.com/office/drawing/2014/main" id="{6DB1D5DF-F546-4E6A-B41D-1BBF25D9F422}"/>
            </a:ext>
          </a:extLst>
        </xdr:cNvPr>
        <xdr:cNvSpPr/>
      </xdr:nvSpPr>
      <xdr:spPr>
        <a:xfrm>
          <a:off x="7027906" y="41279291"/>
          <a:ext cx="2012950" cy="121563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141589</xdr:colOff>
      <xdr:row>749</xdr:row>
      <xdr:rowOff>38615</xdr:rowOff>
    </xdr:from>
    <xdr:to>
      <xdr:col>25</xdr:col>
      <xdr:colOff>92332</xdr:colOff>
      <xdr:row>752</xdr:row>
      <xdr:rowOff>214820</xdr:rowOff>
    </xdr:to>
    <xdr:sp macro="" textlink="">
      <xdr:nvSpPr>
        <xdr:cNvPr id="9" name="正方形/長方形 8">
          <a:extLst>
            <a:ext uri="{FF2B5EF4-FFF2-40B4-BE49-F238E27FC236}">
              <a16:creationId xmlns:a16="http://schemas.microsoft.com/office/drawing/2014/main" id="{7AEAA371-FF62-4A86-B585-447FCE42C73B}"/>
            </a:ext>
          </a:extLst>
        </xdr:cNvPr>
        <xdr:cNvSpPr/>
      </xdr:nvSpPr>
      <xdr:spPr>
        <a:xfrm>
          <a:off x="3024832" y="41279291"/>
          <a:ext cx="2216149" cy="12188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尾崎理化株式会社</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消耗品の購入、通信運搬費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35</xdr:col>
      <xdr:colOff>128716</xdr:colOff>
      <xdr:row>746</xdr:row>
      <xdr:rowOff>231689</xdr:rowOff>
    </xdr:from>
    <xdr:to>
      <xdr:col>43</xdr:col>
      <xdr:colOff>87699</xdr:colOff>
      <xdr:row>747</xdr:row>
      <xdr:rowOff>165369</xdr:rowOff>
    </xdr:to>
    <xdr:sp macro="" textlink="">
      <xdr:nvSpPr>
        <xdr:cNvPr id="10" name="テキスト ボックス 9">
          <a:extLst>
            <a:ext uri="{FF2B5EF4-FFF2-40B4-BE49-F238E27FC236}">
              <a16:creationId xmlns:a16="http://schemas.microsoft.com/office/drawing/2014/main" id="{07BABA33-1139-468B-89C6-3FDEFFFE567F}"/>
            </a:ext>
          </a:extLst>
        </xdr:cNvPr>
        <xdr:cNvSpPr txBox="1"/>
      </xdr:nvSpPr>
      <xdr:spPr>
        <a:xfrm rot="10800000" flipV="1">
          <a:off x="7336824" y="40429763"/>
          <a:ext cx="1606551"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15</xdr:col>
      <xdr:colOff>25743</xdr:colOff>
      <xdr:row>746</xdr:row>
      <xdr:rowOff>244561</xdr:rowOff>
    </xdr:from>
    <xdr:to>
      <xdr:col>22</xdr:col>
      <xdr:colOff>190672</xdr:colOff>
      <xdr:row>747</xdr:row>
      <xdr:rowOff>178241</xdr:rowOff>
    </xdr:to>
    <xdr:sp macro="" textlink="">
      <xdr:nvSpPr>
        <xdr:cNvPr id="11" name="テキスト ボックス 10">
          <a:extLst>
            <a:ext uri="{FF2B5EF4-FFF2-40B4-BE49-F238E27FC236}">
              <a16:creationId xmlns:a16="http://schemas.microsoft.com/office/drawing/2014/main" id="{88089C5B-4787-41F2-803C-35D7B50105D9}"/>
            </a:ext>
          </a:extLst>
        </xdr:cNvPr>
        <xdr:cNvSpPr txBox="1"/>
      </xdr:nvSpPr>
      <xdr:spPr>
        <a:xfrm rot="10800000" flipV="1">
          <a:off x="3114932" y="40442635"/>
          <a:ext cx="1606551"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90" zoomScaleNormal="75" zoomScaleSheetLayoutView="9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894</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93</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578</v>
      </c>
      <c r="Q13" s="109"/>
      <c r="R13" s="109"/>
      <c r="S13" s="109"/>
      <c r="T13" s="109"/>
      <c r="U13" s="109"/>
      <c r="V13" s="110"/>
      <c r="W13" s="108" t="s">
        <v>578</v>
      </c>
      <c r="X13" s="109"/>
      <c r="Y13" s="109"/>
      <c r="Z13" s="109"/>
      <c r="AA13" s="109"/>
      <c r="AB13" s="109"/>
      <c r="AC13" s="110"/>
      <c r="AD13" s="108">
        <v>3</v>
      </c>
      <c r="AE13" s="109"/>
      <c r="AF13" s="109"/>
      <c r="AG13" s="109"/>
      <c r="AH13" s="109"/>
      <c r="AI13" s="109"/>
      <c r="AJ13" s="110"/>
      <c r="AK13" s="108">
        <v>3</v>
      </c>
      <c r="AL13" s="109"/>
      <c r="AM13" s="109"/>
      <c r="AN13" s="109"/>
      <c r="AO13" s="109"/>
      <c r="AP13" s="109"/>
      <c r="AQ13" s="110"/>
      <c r="AR13" s="105">
        <v>3</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t="s">
        <v>634</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3</v>
      </c>
      <c r="AE18" s="115"/>
      <c r="AF18" s="115"/>
      <c r="AG18" s="115"/>
      <c r="AH18" s="115"/>
      <c r="AI18" s="115"/>
      <c r="AJ18" s="116"/>
      <c r="AK18" s="114">
        <f>SUM(AK13:AQ17)</f>
        <v>3</v>
      </c>
      <c r="AL18" s="115"/>
      <c r="AM18" s="115"/>
      <c r="AN18" s="115"/>
      <c r="AO18" s="115"/>
      <c r="AP18" s="115"/>
      <c r="AQ18" s="116"/>
      <c r="AR18" s="114">
        <f>SUM(AR13:AX17)</f>
        <v>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3</v>
      </c>
      <c r="Q23" s="106"/>
      <c r="R23" s="106"/>
      <c r="S23" s="106"/>
      <c r="T23" s="106"/>
      <c r="U23" s="106"/>
      <c r="V23" s="107"/>
      <c r="W23" s="105">
        <v>3</v>
      </c>
      <c r="X23" s="106"/>
      <c r="Y23" s="106"/>
      <c r="Z23" s="106"/>
      <c r="AA23" s="106"/>
      <c r="AB23" s="106"/>
      <c r="AC23" s="107"/>
      <c r="AD23" s="209" t="s">
        <v>635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v>
      </c>
      <c r="Q29" s="109"/>
      <c r="R29" s="109"/>
      <c r="S29" s="109"/>
      <c r="T29" s="109"/>
      <c r="U29" s="109"/>
      <c r="V29" s="110"/>
      <c r="W29" s="227">
        <f>AR13</f>
        <v>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578</v>
      </c>
      <c r="AR31" s="136"/>
      <c r="AS31" s="137" t="s">
        <v>355</v>
      </c>
      <c r="AT31" s="172"/>
      <c r="AU31" s="271">
        <v>31</v>
      </c>
      <c r="AV31" s="271"/>
      <c r="AW31" s="380" t="s">
        <v>300</v>
      </c>
      <c r="AX31" s="381"/>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9" t="s">
        <v>12</v>
      </c>
      <c r="Z32" s="549"/>
      <c r="AA32" s="550"/>
      <c r="AB32" s="551" t="s">
        <v>582</v>
      </c>
      <c r="AC32" s="551"/>
      <c r="AD32" s="551"/>
      <c r="AE32" s="365" t="s">
        <v>578</v>
      </c>
      <c r="AF32" s="366"/>
      <c r="AG32" s="366"/>
      <c r="AH32" s="366"/>
      <c r="AI32" s="365" t="s">
        <v>578</v>
      </c>
      <c r="AJ32" s="366"/>
      <c r="AK32" s="366"/>
      <c r="AL32" s="366"/>
      <c r="AM32" s="365">
        <v>3</v>
      </c>
      <c r="AN32" s="366"/>
      <c r="AO32" s="366"/>
      <c r="AP32" s="366"/>
      <c r="AQ32" s="111" t="s">
        <v>578</v>
      </c>
      <c r="AR32" s="112"/>
      <c r="AS32" s="112"/>
      <c r="AT32" s="113"/>
      <c r="AU32" s="366" t="s">
        <v>578</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5" t="s">
        <v>578</v>
      </c>
      <c r="AF33" s="366"/>
      <c r="AG33" s="366"/>
      <c r="AH33" s="366"/>
      <c r="AI33" s="365" t="s">
        <v>578</v>
      </c>
      <c r="AJ33" s="366"/>
      <c r="AK33" s="366"/>
      <c r="AL33" s="366"/>
      <c r="AM33" s="365">
        <v>3</v>
      </c>
      <c r="AN33" s="366"/>
      <c r="AO33" s="366"/>
      <c r="AP33" s="366"/>
      <c r="AQ33" s="111" t="s">
        <v>578</v>
      </c>
      <c r="AR33" s="112"/>
      <c r="AS33" s="112"/>
      <c r="AT33" s="113"/>
      <c r="AU33" s="366">
        <v>3</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578</v>
      </c>
      <c r="AF34" s="366"/>
      <c r="AG34" s="366"/>
      <c r="AH34" s="366"/>
      <c r="AI34" s="365" t="s">
        <v>578</v>
      </c>
      <c r="AJ34" s="366"/>
      <c r="AK34" s="366"/>
      <c r="AL34" s="366"/>
      <c r="AM34" s="365">
        <v>100</v>
      </c>
      <c r="AN34" s="366"/>
      <c r="AO34" s="366"/>
      <c r="AP34" s="366"/>
      <c r="AQ34" s="111" t="s">
        <v>578</v>
      </c>
      <c r="AR34" s="112"/>
      <c r="AS34" s="112"/>
      <c r="AT34" s="113"/>
      <c r="AU34" s="366" t="s">
        <v>607</v>
      </c>
      <c r="AV34" s="366"/>
      <c r="AW34" s="366"/>
      <c r="AX34" s="368"/>
    </row>
    <row r="35" spans="1:50" ht="23.25" customHeight="1" x14ac:dyDescent="0.15">
      <c r="A35" s="897" t="s">
        <v>506</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582</v>
      </c>
      <c r="AC101" s="551"/>
      <c r="AD101" s="551"/>
      <c r="AE101" s="365" t="s">
        <v>578</v>
      </c>
      <c r="AF101" s="366"/>
      <c r="AG101" s="366"/>
      <c r="AH101" s="367"/>
      <c r="AI101" s="365" t="s">
        <v>578</v>
      </c>
      <c r="AJ101" s="366"/>
      <c r="AK101" s="366"/>
      <c r="AL101" s="367"/>
      <c r="AM101" s="365">
        <v>7</v>
      </c>
      <c r="AN101" s="366"/>
      <c r="AO101" s="366"/>
      <c r="AP101" s="367"/>
      <c r="AQ101" s="365" t="s">
        <v>578</v>
      </c>
      <c r="AR101" s="366"/>
      <c r="AS101" s="366"/>
      <c r="AT101" s="367"/>
      <c r="AU101" s="365" t="s">
        <v>634</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582</v>
      </c>
      <c r="AC102" s="551"/>
      <c r="AD102" s="551"/>
      <c r="AE102" s="359" t="s">
        <v>578</v>
      </c>
      <c r="AF102" s="359"/>
      <c r="AG102" s="359"/>
      <c r="AH102" s="359"/>
      <c r="AI102" s="359" t="s">
        <v>578</v>
      </c>
      <c r="AJ102" s="359"/>
      <c r="AK102" s="359"/>
      <c r="AL102" s="359"/>
      <c r="AM102" s="359">
        <v>7</v>
      </c>
      <c r="AN102" s="359"/>
      <c r="AO102" s="359"/>
      <c r="AP102" s="359"/>
      <c r="AQ102" s="814">
        <v>14</v>
      </c>
      <c r="AR102" s="815"/>
      <c r="AS102" s="815"/>
      <c r="AT102" s="816"/>
      <c r="AU102" s="814">
        <v>14</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586</v>
      </c>
      <c r="AC116" s="301"/>
      <c r="AD116" s="302"/>
      <c r="AE116" s="359" t="s">
        <v>578</v>
      </c>
      <c r="AF116" s="359"/>
      <c r="AG116" s="359"/>
      <c r="AH116" s="359"/>
      <c r="AI116" s="359" t="s">
        <v>578</v>
      </c>
      <c r="AJ116" s="359"/>
      <c r="AK116" s="359"/>
      <c r="AL116" s="359"/>
      <c r="AM116" s="359">
        <v>1</v>
      </c>
      <c r="AN116" s="359"/>
      <c r="AO116" s="359"/>
      <c r="AP116" s="359"/>
      <c r="AQ116" s="365">
        <v>1</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306" t="s">
        <v>578</v>
      </c>
      <c r="AF117" s="306"/>
      <c r="AG117" s="306"/>
      <c r="AH117" s="306"/>
      <c r="AI117" s="306" t="s">
        <v>578</v>
      </c>
      <c r="AJ117" s="306"/>
      <c r="AK117" s="306"/>
      <c r="AL117" s="306"/>
      <c r="AM117" s="306" t="s">
        <v>623</v>
      </c>
      <c r="AN117" s="306"/>
      <c r="AO117" s="306"/>
      <c r="AP117" s="306"/>
      <c r="AQ117" s="306" t="s">
        <v>608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v>4.3</v>
      </c>
      <c r="AF134" s="112"/>
      <c r="AG134" s="112"/>
      <c r="AH134" s="112"/>
      <c r="AI134" s="266">
        <v>4.4000000000000004</v>
      </c>
      <c r="AJ134" s="112"/>
      <c r="AK134" s="112"/>
      <c r="AL134" s="112"/>
      <c r="AM134" s="266">
        <v>4.5</v>
      </c>
      <c r="AN134" s="112"/>
      <c r="AO134" s="112"/>
      <c r="AP134" s="112"/>
      <c r="AQ134" s="266" t="s">
        <v>578</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v>3.5</v>
      </c>
      <c r="AF135" s="112"/>
      <c r="AG135" s="112"/>
      <c r="AH135" s="112"/>
      <c r="AI135" s="266">
        <v>3.5</v>
      </c>
      <c r="AJ135" s="112"/>
      <c r="AK135" s="112"/>
      <c r="AL135" s="112"/>
      <c r="AM135" s="266">
        <v>3.5</v>
      </c>
      <c r="AN135" s="112"/>
      <c r="AO135" s="112"/>
      <c r="AP135" s="112"/>
      <c r="AQ135" s="266" t="s">
        <v>578</v>
      </c>
      <c r="AR135" s="112"/>
      <c r="AS135" s="112"/>
      <c r="AT135" s="112"/>
      <c r="AU135" s="266">
        <v>3.5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598</v>
      </c>
      <c r="AE708" s="668"/>
      <c r="AF708" s="668"/>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598</v>
      </c>
      <c r="AE710" s="155"/>
      <c r="AF710" s="155"/>
      <c r="AG710" s="664" t="s">
        <v>578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t="s">
        <v>578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4" t="s">
        <v>578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598</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60" t="s">
        <v>602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571</v>
      </c>
      <c r="D721" s="918"/>
      <c r="E721" s="918"/>
      <c r="F721" s="919"/>
      <c r="G721" s="937"/>
      <c r="H721" s="938"/>
      <c r="I721" s="83" t="str">
        <f>IF(OR(G721="　", G721=""), "", "-")</f>
        <v/>
      </c>
      <c r="J721" s="916">
        <v>884</v>
      </c>
      <c r="K721" s="916"/>
      <c r="L721" s="83" t="str">
        <f>IF(M721="","","-")</f>
        <v/>
      </c>
      <c r="M721" s="84"/>
      <c r="N721" s="913" t="s">
        <v>603</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t="s">
        <v>571</v>
      </c>
      <c r="D722" s="918"/>
      <c r="E722" s="918"/>
      <c r="F722" s="919"/>
      <c r="G722" s="937"/>
      <c r="H722" s="938"/>
      <c r="I722" s="83" t="str">
        <f t="shared" ref="I722:I725" si="4">IF(OR(G722="　", G722=""), "", "-")</f>
        <v/>
      </c>
      <c r="J722" s="916">
        <v>893</v>
      </c>
      <c r="K722" s="916"/>
      <c r="L722" s="83" t="str">
        <f t="shared" ref="L722:L725" si="5">IF(M722="","","-")</f>
        <v/>
      </c>
      <c r="M722" s="84"/>
      <c r="N722" s="913" t="s">
        <v>604</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632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633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630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578</v>
      </c>
      <c r="F737" s="122"/>
      <c r="G737" s="122"/>
      <c r="H737" s="122"/>
      <c r="I737" s="122"/>
      <c r="J737" s="122"/>
      <c r="K737" s="122"/>
      <c r="L737" s="122"/>
      <c r="M737" s="122"/>
      <c r="N737" s="101" t="s">
        <v>543</v>
      </c>
      <c r="O737" s="101"/>
      <c r="P737" s="101"/>
      <c r="Q737" s="101"/>
      <c r="R737" s="122" t="s">
        <v>578</v>
      </c>
      <c r="S737" s="122"/>
      <c r="T737" s="122"/>
      <c r="U737" s="122"/>
      <c r="V737" s="122"/>
      <c r="W737" s="122"/>
      <c r="X737" s="122"/>
      <c r="Y737" s="122"/>
      <c r="Z737" s="122"/>
      <c r="AA737" s="101" t="s">
        <v>542</v>
      </c>
      <c r="AB737" s="101"/>
      <c r="AC737" s="101"/>
      <c r="AD737" s="101"/>
      <c r="AE737" s="122" t="s">
        <v>578</v>
      </c>
      <c r="AF737" s="122"/>
      <c r="AG737" s="122"/>
      <c r="AH737" s="122"/>
      <c r="AI737" s="122"/>
      <c r="AJ737" s="122"/>
      <c r="AK737" s="122"/>
      <c r="AL737" s="122"/>
      <c r="AM737" s="122"/>
      <c r="AN737" s="101" t="s">
        <v>541</v>
      </c>
      <c r="AO737" s="101"/>
      <c r="AP737" s="101"/>
      <c r="AQ737" s="101"/>
      <c r="AR737" s="102" t="s">
        <v>578</v>
      </c>
      <c r="AS737" s="103"/>
      <c r="AT737" s="103"/>
      <c r="AU737" s="103"/>
      <c r="AV737" s="103"/>
      <c r="AW737" s="103"/>
      <c r="AX737" s="104"/>
      <c r="AY737" s="89"/>
      <c r="AZ737" s="89"/>
    </row>
    <row r="738" spans="1:52" ht="24.75" customHeight="1" x14ac:dyDescent="0.15">
      <c r="A738" s="123" t="s">
        <v>540</v>
      </c>
      <c r="B738" s="124"/>
      <c r="C738" s="124"/>
      <c r="D738" s="125"/>
      <c r="E738" s="122" t="s">
        <v>578</v>
      </c>
      <c r="F738" s="122"/>
      <c r="G738" s="122"/>
      <c r="H738" s="122"/>
      <c r="I738" s="122"/>
      <c r="J738" s="122"/>
      <c r="K738" s="122"/>
      <c r="L738" s="122"/>
      <c r="M738" s="122"/>
      <c r="N738" s="101" t="s">
        <v>539</v>
      </c>
      <c r="O738" s="101"/>
      <c r="P738" s="101"/>
      <c r="Q738" s="101"/>
      <c r="R738" s="122" t="s">
        <v>578</v>
      </c>
      <c r="S738" s="122"/>
      <c r="T738" s="122"/>
      <c r="U738" s="122"/>
      <c r="V738" s="122"/>
      <c r="W738" s="122"/>
      <c r="X738" s="122"/>
      <c r="Y738" s="122"/>
      <c r="Z738" s="122"/>
      <c r="AA738" s="101" t="s">
        <v>538</v>
      </c>
      <c r="AB738" s="101"/>
      <c r="AC738" s="101"/>
      <c r="AD738" s="101"/>
      <c r="AE738" s="122" t="s">
        <v>578</v>
      </c>
      <c r="AF738" s="122"/>
      <c r="AG738" s="122"/>
      <c r="AH738" s="122"/>
      <c r="AI738" s="122"/>
      <c r="AJ738" s="122"/>
      <c r="AK738" s="122"/>
      <c r="AL738" s="122"/>
      <c r="AM738" s="122"/>
      <c r="AN738" s="101" t="s">
        <v>534</v>
      </c>
      <c r="AO738" s="101"/>
      <c r="AP738" s="101"/>
      <c r="AQ738" s="101"/>
      <c r="AR738" s="102" t="s">
        <v>605</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551</v>
      </c>
      <c r="J739" s="117"/>
      <c r="K739" s="93" t="str">
        <f>IF(OR(I739="　", I739=""), "", "-")</f>
        <v>-</v>
      </c>
      <c r="L739" s="118">
        <v>39</v>
      </c>
      <c r="M739" s="118"/>
      <c r="N739" s="94" t="str">
        <f>IF(O739="", "", "-")</f>
        <v/>
      </c>
      <c r="O739" s="95"/>
      <c r="P739" s="94" t="str">
        <f>IF(E739="", "", ")")</f>
        <v>)</v>
      </c>
      <c r="Q739" s="129" t="s">
        <v>571</v>
      </c>
      <c r="R739" s="117"/>
      <c r="S739" s="117"/>
      <c r="T739" s="93" t="str">
        <f>IF(Q739="", "", "(")</f>
        <v>(</v>
      </c>
      <c r="U739" s="117"/>
      <c r="V739" s="117"/>
      <c r="W739" s="93" t="str">
        <f>IF(OR(U739="　", U739=""), "", "-")</f>
        <v/>
      </c>
      <c r="X739" s="118">
        <v>873</v>
      </c>
      <c r="Y739" s="118"/>
      <c r="Z739" s="94" t="str">
        <f>IF(AA739="", "", "-")</f>
        <v/>
      </c>
      <c r="AA739" s="95"/>
      <c r="AB739" s="94" t="str">
        <f>IF(Q739="", "", ")")</f>
        <v>)</v>
      </c>
      <c r="AC739" s="129" t="s">
        <v>571</v>
      </c>
      <c r="AD739" s="117"/>
      <c r="AE739" s="117"/>
      <c r="AF739" s="93" t="str">
        <f>IF(AC739="", "", "(")</f>
        <v>(</v>
      </c>
      <c r="AG739" s="117" t="s">
        <v>551</v>
      </c>
      <c r="AH739" s="117"/>
      <c r="AI739" s="93" t="str">
        <f>IF(OR(AG739="　", AG739=""), "", "-")</f>
        <v>-</v>
      </c>
      <c r="AJ739" s="118">
        <v>38</v>
      </c>
      <c r="AK739" s="118"/>
      <c r="AL739" s="94" t="str">
        <f>IF(AM739="", "", "-")</f>
        <v/>
      </c>
      <c r="AM739" s="95"/>
      <c r="AN739" s="94" t="str">
        <f>IF(AC739="", "", ")")</f>
        <v>)</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611</v>
      </c>
      <c r="H781" s="450"/>
      <c r="I781" s="450"/>
      <c r="J781" s="450"/>
      <c r="K781" s="451"/>
      <c r="L781" s="452" t="s">
        <v>613</v>
      </c>
      <c r="M781" s="453"/>
      <c r="N781" s="453"/>
      <c r="O781" s="453"/>
      <c r="P781" s="453"/>
      <c r="Q781" s="453"/>
      <c r="R781" s="453"/>
      <c r="S781" s="453"/>
      <c r="T781" s="453"/>
      <c r="U781" s="453"/>
      <c r="V781" s="453"/>
      <c r="W781" s="453"/>
      <c r="X781" s="454"/>
      <c r="Y781" s="455">
        <v>1.5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t="s">
        <v>615</v>
      </c>
      <c r="H782" s="350"/>
      <c r="I782" s="350"/>
      <c r="J782" s="350"/>
      <c r="K782" s="351"/>
      <c r="L782" s="402" t="s">
        <v>612</v>
      </c>
      <c r="M782" s="403"/>
      <c r="N782" s="403"/>
      <c r="O782" s="403"/>
      <c r="P782" s="403"/>
      <c r="Q782" s="403"/>
      <c r="R782" s="403"/>
      <c r="S782" s="403"/>
      <c r="T782" s="403"/>
      <c r="U782" s="403"/>
      <c r="V782" s="403"/>
      <c r="W782" s="403"/>
      <c r="X782" s="404"/>
      <c r="Y782" s="399">
        <v>0</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616</v>
      </c>
      <c r="D837" s="419"/>
      <c r="E837" s="419"/>
      <c r="F837" s="419"/>
      <c r="G837" s="419"/>
      <c r="H837" s="419"/>
      <c r="I837" s="419"/>
      <c r="J837" s="420">
        <v>2021001016122</v>
      </c>
      <c r="K837" s="421"/>
      <c r="L837" s="421"/>
      <c r="M837" s="421"/>
      <c r="N837" s="421"/>
      <c r="O837" s="421"/>
      <c r="P837" s="317" t="s">
        <v>613</v>
      </c>
      <c r="Q837" s="318"/>
      <c r="R837" s="318"/>
      <c r="S837" s="318"/>
      <c r="T837" s="318"/>
      <c r="U837" s="318"/>
      <c r="V837" s="318"/>
      <c r="W837" s="318"/>
      <c r="X837" s="318"/>
      <c r="Y837" s="319">
        <v>0.8</v>
      </c>
      <c r="Z837" s="320"/>
      <c r="AA837" s="320"/>
      <c r="AB837" s="321"/>
      <c r="AC837" s="329" t="s">
        <v>504</v>
      </c>
      <c r="AD837" s="424"/>
      <c r="AE837" s="424"/>
      <c r="AF837" s="424"/>
      <c r="AG837" s="424"/>
      <c r="AH837" s="422" t="s">
        <v>620</v>
      </c>
      <c r="AI837" s="423"/>
      <c r="AJ837" s="423"/>
      <c r="AK837" s="423"/>
      <c r="AL837" s="326">
        <v>100</v>
      </c>
      <c r="AM837" s="327"/>
      <c r="AN837" s="327"/>
      <c r="AO837" s="328"/>
      <c r="AP837" s="322" t="s">
        <v>620</v>
      </c>
      <c r="AQ837" s="322"/>
      <c r="AR837" s="322"/>
      <c r="AS837" s="322"/>
      <c r="AT837" s="322"/>
      <c r="AU837" s="322"/>
      <c r="AV837" s="322"/>
      <c r="AW837" s="322"/>
      <c r="AX837" s="322"/>
    </row>
    <row r="838" spans="1:50" ht="30" customHeight="1" x14ac:dyDescent="0.15">
      <c r="A838" s="405">
        <v>2</v>
      </c>
      <c r="B838" s="405">
        <v>1</v>
      </c>
      <c r="C838" s="425" t="s">
        <v>616</v>
      </c>
      <c r="D838" s="419"/>
      <c r="E838" s="419"/>
      <c r="F838" s="419"/>
      <c r="G838" s="419"/>
      <c r="H838" s="419"/>
      <c r="I838" s="419"/>
      <c r="J838" s="420">
        <v>2021001016122</v>
      </c>
      <c r="K838" s="421"/>
      <c r="L838" s="421"/>
      <c r="M838" s="421"/>
      <c r="N838" s="421"/>
      <c r="O838" s="421"/>
      <c r="P838" s="317" t="s">
        <v>613</v>
      </c>
      <c r="Q838" s="318"/>
      <c r="R838" s="318"/>
      <c r="S838" s="318"/>
      <c r="T838" s="318"/>
      <c r="U838" s="318"/>
      <c r="V838" s="318"/>
      <c r="W838" s="318"/>
      <c r="X838" s="318"/>
      <c r="Y838" s="319">
        <v>0.7</v>
      </c>
      <c r="Z838" s="320"/>
      <c r="AA838" s="320"/>
      <c r="AB838" s="321"/>
      <c r="AC838" s="329" t="s">
        <v>504</v>
      </c>
      <c r="AD838" s="329"/>
      <c r="AE838" s="329"/>
      <c r="AF838" s="329"/>
      <c r="AG838" s="329"/>
      <c r="AH838" s="422" t="s">
        <v>620</v>
      </c>
      <c r="AI838" s="423"/>
      <c r="AJ838" s="423"/>
      <c r="AK838" s="423"/>
      <c r="AL838" s="326">
        <v>100</v>
      </c>
      <c r="AM838" s="327"/>
      <c r="AN838" s="327"/>
      <c r="AO838" s="328"/>
      <c r="AP838" s="322" t="s">
        <v>620</v>
      </c>
      <c r="AQ838" s="322"/>
      <c r="AR838" s="322"/>
      <c r="AS838" s="322"/>
      <c r="AT838" s="322"/>
      <c r="AU838" s="322"/>
      <c r="AV838" s="322"/>
      <c r="AW838" s="322"/>
      <c r="AX838" s="322"/>
    </row>
    <row r="839" spans="1:50" ht="30" customHeight="1" x14ac:dyDescent="0.15">
      <c r="A839" s="405">
        <v>3</v>
      </c>
      <c r="B839" s="405">
        <v>1</v>
      </c>
      <c r="C839" s="425" t="s">
        <v>616</v>
      </c>
      <c r="D839" s="419"/>
      <c r="E839" s="419"/>
      <c r="F839" s="419"/>
      <c r="G839" s="419"/>
      <c r="H839" s="419"/>
      <c r="I839" s="419"/>
      <c r="J839" s="420">
        <v>2021001016122</v>
      </c>
      <c r="K839" s="421"/>
      <c r="L839" s="421"/>
      <c r="M839" s="421"/>
      <c r="N839" s="421"/>
      <c r="O839" s="421"/>
      <c r="P839" s="317" t="s">
        <v>612</v>
      </c>
      <c r="Q839" s="318"/>
      <c r="R839" s="318"/>
      <c r="S839" s="318"/>
      <c r="T839" s="318"/>
      <c r="U839" s="318"/>
      <c r="V839" s="318"/>
      <c r="W839" s="318"/>
      <c r="X839" s="318"/>
      <c r="Y839" s="319">
        <v>0</v>
      </c>
      <c r="Z839" s="320"/>
      <c r="AA839" s="320"/>
      <c r="AB839" s="321"/>
      <c r="AC839" s="329" t="s">
        <v>504</v>
      </c>
      <c r="AD839" s="329"/>
      <c r="AE839" s="329"/>
      <c r="AF839" s="329"/>
      <c r="AG839" s="329"/>
      <c r="AH839" s="324" t="s">
        <v>620</v>
      </c>
      <c r="AI839" s="325"/>
      <c r="AJ839" s="325"/>
      <c r="AK839" s="325"/>
      <c r="AL839" s="326">
        <v>100</v>
      </c>
      <c r="AM839" s="327"/>
      <c r="AN839" s="327"/>
      <c r="AO839" s="328"/>
      <c r="AP839" s="322" t="s">
        <v>620</v>
      </c>
      <c r="AQ839" s="322"/>
      <c r="AR839" s="322"/>
      <c r="AS839" s="322"/>
      <c r="AT839" s="322"/>
      <c r="AU839" s="322"/>
      <c r="AV839" s="322"/>
      <c r="AW839" s="322"/>
      <c r="AX839" s="322"/>
    </row>
    <row r="840" spans="1:50" ht="30" customHeight="1" x14ac:dyDescent="0.15">
      <c r="A840" s="405">
        <v>4</v>
      </c>
      <c r="B840" s="405">
        <v>1</v>
      </c>
      <c r="C840" s="425" t="s">
        <v>624</v>
      </c>
      <c r="D840" s="419"/>
      <c r="E840" s="419"/>
      <c r="F840" s="419"/>
      <c r="G840" s="419"/>
      <c r="H840" s="419"/>
      <c r="I840" s="419"/>
      <c r="J840" s="420">
        <v>8010001036745</v>
      </c>
      <c r="K840" s="421"/>
      <c r="L840" s="421"/>
      <c r="M840" s="421"/>
      <c r="N840" s="421"/>
      <c r="O840" s="421"/>
      <c r="P840" s="317" t="s">
        <v>613</v>
      </c>
      <c r="Q840" s="318"/>
      <c r="R840" s="318"/>
      <c r="S840" s="318"/>
      <c r="T840" s="318"/>
      <c r="U840" s="318"/>
      <c r="V840" s="318"/>
      <c r="W840" s="318"/>
      <c r="X840" s="318"/>
      <c r="Y840" s="319">
        <v>0.4</v>
      </c>
      <c r="Z840" s="320"/>
      <c r="AA840" s="320"/>
      <c r="AB840" s="321"/>
      <c r="AC840" s="329" t="s">
        <v>504</v>
      </c>
      <c r="AD840" s="329"/>
      <c r="AE840" s="329"/>
      <c r="AF840" s="329"/>
      <c r="AG840" s="329"/>
      <c r="AH840" s="324" t="s">
        <v>620</v>
      </c>
      <c r="AI840" s="325"/>
      <c r="AJ840" s="325"/>
      <c r="AK840" s="325"/>
      <c r="AL840" s="326">
        <v>100</v>
      </c>
      <c r="AM840" s="327"/>
      <c r="AN840" s="327"/>
      <c r="AO840" s="328"/>
      <c r="AP840" s="322" t="s">
        <v>620</v>
      </c>
      <c r="AQ840" s="322"/>
      <c r="AR840" s="322"/>
      <c r="AS840" s="322"/>
      <c r="AT840" s="322"/>
      <c r="AU840" s="322"/>
      <c r="AV840" s="322"/>
      <c r="AW840" s="322"/>
      <c r="AX840" s="322"/>
    </row>
    <row r="841" spans="1:50" ht="30" customHeight="1" x14ac:dyDescent="0.15">
      <c r="A841" s="405">
        <v>5</v>
      </c>
      <c r="B841" s="405">
        <v>1</v>
      </c>
      <c r="C841" s="425" t="s">
        <v>617</v>
      </c>
      <c r="D841" s="419"/>
      <c r="E841" s="419"/>
      <c r="F841" s="419"/>
      <c r="G841" s="419"/>
      <c r="H841" s="419"/>
      <c r="I841" s="419"/>
      <c r="J841" s="420">
        <v>8010001036745</v>
      </c>
      <c r="K841" s="421"/>
      <c r="L841" s="421"/>
      <c r="M841" s="421"/>
      <c r="N841" s="421"/>
      <c r="O841" s="421"/>
      <c r="P841" s="317" t="s">
        <v>612</v>
      </c>
      <c r="Q841" s="318"/>
      <c r="R841" s="318"/>
      <c r="S841" s="318"/>
      <c r="T841" s="318"/>
      <c r="U841" s="318"/>
      <c r="V841" s="318"/>
      <c r="W841" s="318"/>
      <c r="X841" s="318"/>
      <c r="Y841" s="319">
        <v>0</v>
      </c>
      <c r="Z841" s="320"/>
      <c r="AA841" s="320"/>
      <c r="AB841" s="321"/>
      <c r="AC841" s="323" t="s">
        <v>504</v>
      </c>
      <c r="AD841" s="323"/>
      <c r="AE841" s="323"/>
      <c r="AF841" s="323"/>
      <c r="AG841" s="323"/>
      <c r="AH841" s="324" t="s">
        <v>620</v>
      </c>
      <c r="AI841" s="325"/>
      <c r="AJ841" s="325"/>
      <c r="AK841" s="325"/>
      <c r="AL841" s="326">
        <v>100</v>
      </c>
      <c r="AM841" s="327"/>
      <c r="AN841" s="327"/>
      <c r="AO841" s="328"/>
      <c r="AP841" s="322" t="s">
        <v>620</v>
      </c>
      <c r="AQ841" s="322"/>
      <c r="AR841" s="322"/>
      <c r="AS841" s="322"/>
      <c r="AT841" s="322"/>
      <c r="AU841" s="322"/>
      <c r="AV841" s="322"/>
      <c r="AW841" s="322"/>
      <c r="AX841" s="322"/>
    </row>
    <row r="842" spans="1:50" ht="30" customHeight="1" x14ac:dyDescent="0.15">
      <c r="A842" s="405">
        <v>6</v>
      </c>
      <c r="B842" s="405">
        <v>1</v>
      </c>
      <c r="C842" s="425" t="s">
        <v>618</v>
      </c>
      <c r="D842" s="419"/>
      <c r="E842" s="419"/>
      <c r="F842" s="419"/>
      <c r="G842" s="419"/>
      <c r="H842" s="419"/>
      <c r="I842" s="419"/>
      <c r="J842" s="420">
        <v>4011101012854</v>
      </c>
      <c r="K842" s="421"/>
      <c r="L842" s="421"/>
      <c r="M842" s="421"/>
      <c r="N842" s="421"/>
      <c r="O842" s="421"/>
      <c r="P842" s="317" t="s">
        <v>612</v>
      </c>
      <c r="Q842" s="318"/>
      <c r="R842" s="318"/>
      <c r="S842" s="318"/>
      <c r="T842" s="318"/>
      <c r="U842" s="318"/>
      <c r="V842" s="318"/>
      <c r="W842" s="318"/>
      <c r="X842" s="318"/>
      <c r="Y842" s="319">
        <v>0.2</v>
      </c>
      <c r="Z842" s="320"/>
      <c r="AA842" s="320"/>
      <c r="AB842" s="321"/>
      <c r="AC842" s="323" t="s">
        <v>504</v>
      </c>
      <c r="AD842" s="323"/>
      <c r="AE842" s="323"/>
      <c r="AF842" s="323"/>
      <c r="AG842" s="323"/>
      <c r="AH842" s="324" t="s">
        <v>620</v>
      </c>
      <c r="AI842" s="325"/>
      <c r="AJ842" s="325"/>
      <c r="AK842" s="325"/>
      <c r="AL842" s="326">
        <v>100</v>
      </c>
      <c r="AM842" s="327"/>
      <c r="AN842" s="327"/>
      <c r="AO842" s="328"/>
      <c r="AP842" s="322" t="s">
        <v>620</v>
      </c>
      <c r="AQ842" s="322"/>
      <c r="AR842" s="322"/>
      <c r="AS842" s="322"/>
      <c r="AT842" s="322"/>
      <c r="AU842" s="322"/>
      <c r="AV842" s="322"/>
      <c r="AW842" s="322"/>
      <c r="AX842" s="322"/>
    </row>
    <row r="843" spans="1:50" ht="30" customHeight="1" x14ac:dyDescent="0.15">
      <c r="A843" s="405">
        <v>7</v>
      </c>
      <c r="B843" s="405">
        <v>1</v>
      </c>
      <c r="C843" s="425" t="s">
        <v>619</v>
      </c>
      <c r="D843" s="419"/>
      <c r="E843" s="419"/>
      <c r="F843" s="419"/>
      <c r="G843" s="419"/>
      <c r="H843" s="419"/>
      <c r="I843" s="419"/>
      <c r="J843" s="420">
        <v>7010001023050</v>
      </c>
      <c r="K843" s="421"/>
      <c r="L843" s="421"/>
      <c r="M843" s="421"/>
      <c r="N843" s="421"/>
      <c r="O843" s="421"/>
      <c r="P843" s="317" t="s">
        <v>612</v>
      </c>
      <c r="Q843" s="318"/>
      <c r="R843" s="318"/>
      <c r="S843" s="318"/>
      <c r="T843" s="318"/>
      <c r="U843" s="318"/>
      <c r="V843" s="318"/>
      <c r="W843" s="318"/>
      <c r="X843" s="318"/>
      <c r="Y843" s="319">
        <v>0.2</v>
      </c>
      <c r="Z843" s="320"/>
      <c r="AA843" s="320"/>
      <c r="AB843" s="321"/>
      <c r="AC843" s="323" t="s">
        <v>504</v>
      </c>
      <c r="AD843" s="323"/>
      <c r="AE843" s="323"/>
      <c r="AF843" s="323"/>
      <c r="AG843" s="323"/>
      <c r="AH843" s="324" t="s">
        <v>620</v>
      </c>
      <c r="AI843" s="325"/>
      <c r="AJ843" s="325"/>
      <c r="AK843" s="325"/>
      <c r="AL843" s="326">
        <v>100</v>
      </c>
      <c r="AM843" s="327"/>
      <c r="AN843" s="327"/>
      <c r="AO843" s="328"/>
      <c r="AP843" s="322" t="s">
        <v>620</v>
      </c>
      <c r="AQ843" s="322"/>
      <c r="AR843" s="322"/>
      <c r="AS843" s="322"/>
      <c r="AT843" s="322"/>
      <c r="AU843" s="322"/>
      <c r="AV843" s="322"/>
      <c r="AW843" s="322"/>
      <c r="AX843" s="322"/>
    </row>
    <row r="844" spans="1:50" ht="30" customHeight="1" x14ac:dyDescent="0.15">
      <c r="A844" s="405">
        <v>8</v>
      </c>
      <c r="B844" s="405">
        <v>1</v>
      </c>
      <c r="C844" s="425" t="s">
        <v>625</v>
      </c>
      <c r="D844" s="419"/>
      <c r="E844" s="419"/>
      <c r="F844" s="419"/>
      <c r="G844" s="419"/>
      <c r="H844" s="419"/>
      <c r="I844" s="419"/>
      <c r="J844" s="420">
        <v>5020001063725</v>
      </c>
      <c r="K844" s="421"/>
      <c r="L844" s="421"/>
      <c r="M844" s="421"/>
      <c r="N844" s="421"/>
      <c r="O844" s="421"/>
      <c r="P844" s="317" t="s">
        <v>612</v>
      </c>
      <c r="Q844" s="318"/>
      <c r="R844" s="318"/>
      <c r="S844" s="318"/>
      <c r="T844" s="318"/>
      <c r="U844" s="318"/>
      <c r="V844" s="318"/>
      <c r="W844" s="318"/>
      <c r="X844" s="318"/>
      <c r="Y844" s="319">
        <v>0.1</v>
      </c>
      <c r="Z844" s="320"/>
      <c r="AA844" s="320"/>
      <c r="AB844" s="321"/>
      <c r="AC844" s="323" t="s">
        <v>504</v>
      </c>
      <c r="AD844" s="323"/>
      <c r="AE844" s="323"/>
      <c r="AF844" s="323"/>
      <c r="AG844" s="323"/>
      <c r="AH844" s="324" t="s">
        <v>620</v>
      </c>
      <c r="AI844" s="325"/>
      <c r="AJ844" s="325"/>
      <c r="AK844" s="325"/>
      <c r="AL844" s="326">
        <v>100</v>
      </c>
      <c r="AM844" s="327"/>
      <c r="AN844" s="327"/>
      <c r="AO844" s="328"/>
      <c r="AP844" s="322" t="s">
        <v>620</v>
      </c>
      <c r="AQ844" s="322"/>
      <c r="AR844" s="322"/>
      <c r="AS844" s="322"/>
      <c r="AT844" s="322"/>
      <c r="AU844" s="322"/>
      <c r="AV844" s="322"/>
      <c r="AW844" s="322"/>
      <c r="AX844" s="322"/>
    </row>
    <row r="845" spans="1:50" ht="30" customHeight="1" x14ac:dyDescent="0.15">
      <c r="A845" s="405">
        <v>9</v>
      </c>
      <c r="B845" s="405">
        <v>1</v>
      </c>
      <c r="C845" s="425" t="s">
        <v>626</v>
      </c>
      <c r="D845" s="419"/>
      <c r="E845" s="419"/>
      <c r="F845" s="419"/>
      <c r="G845" s="419"/>
      <c r="H845" s="419"/>
      <c r="I845" s="419"/>
      <c r="J845" s="420">
        <v>8100001013784</v>
      </c>
      <c r="K845" s="421"/>
      <c r="L845" s="421"/>
      <c r="M845" s="421"/>
      <c r="N845" s="421"/>
      <c r="O845" s="421"/>
      <c r="P845" s="317" t="s">
        <v>612</v>
      </c>
      <c r="Q845" s="318"/>
      <c r="R845" s="318"/>
      <c r="S845" s="318"/>
      <c r="T845" s="318"/>
      <c r="U845" s="318"/>
      <c r="V845" s="318"/>
      <c r="W845" s="318"/>
      <c r="X845" s="318"/>
      <c r="Y845" s="319">
        <v>0</v>
      </c>
      <c r="Z845" s="320"/>
      <c r="AA845" s="320"/>
      <c r="AB845" s="321"/>
      <c r="AC845" s="323" t="s">
        <v>504</v>
      </c>
      <c r="AD845" s="323"/>
      <c r="AE845" s="323"/>
      <c r="AF845" s="323"/>
      <c r="AG845" s="323"/>
      <c r="AH845" s="324" t="s">
        <v>620</v>
      </c>
      <c r="AI845" s="325"/>
      <c r="AJ845" s="325"/>
      <c r="AK845" s="325"/>
      <c r="AL845" s="326">
        <v>100</v>
      </c>
      <c r="AM845" s="327"/>
      <c r="AN845" s="327"/>
      <c r="AO845" s="328"/>
      <c r="AP845" s="322" t="s">
        <v>620</v>
      </c>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621</v>
      </c>
      <c r="D870" s="419"/>
      <c r="E870" s="419"/>
      <c r="F870" s="419"/>
      <c r="G870" s="419"/>
      <c r="H870" s="419"/>
      <c r="I870" s="419"/>
      <c r="J870" s="420" t="s">
        <v>620</v>
      </c>
      <c r="K870" s="421"/>
      <c r="L870" s="421"/>
      <c r="M870" s="421"/>
      <c r="N870" s="421"/>
      <c r="O870" s="421"/>
      <c r="P870" s="317" t="s">
        <v>622</v>
      </c>
      <c r="Q870" s="318"/>
      <c r="R870" s="318"/>
      <c r="S870" s="318"/>
      <c r="T870" s="318"/>
      <c r="U870" s="318"/>
      <c r="V870" s="318"/>
      <c r="W870" s="318"/>
      <c r="X870" s="318"/>
      <c r="Y870" s="319">
        <v>0.9</v>
      </c>
      <c r="Z870" s="320"/>
      <c r="AA870" s="320"/>
      <c r="AB870" s="321"/>
      <c r="AC870" s="329" t="s">
        <v>196</v>
      </c>
      <c r="AD870" s="424"/>
      <c r="AE870" s="424"/>
      <c r="AF870" s="424"/>
      <c r="AG870" s="424"/>
      <c r="AH870" s="422" t="s">
        <v>620</v>
      </c>
      <c r="AI870" s="423"/>
      <c r="AJ870" s="423"/>
      <c r="AK870" s="423"/>
      <c r="AL870" s="326" t="s">
        <v>620</v>
      </c>
      <c r="AM870" s="327"/>
      <c r="AN870" s="327"/>
      <c r="AO870" s="328"/>
      <c r="AP870" s="322" t="s">
        <v>620</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578</v>
      </c>
      <c r="F1102" s="892"/>
      <c r="G1102" s="892"/>
      <c r="H1102" s="892"/>
      <c r="I1102" s="892"/>
      <c r="J1102" s="420" t="s">
        <v>578</v>
      </c>
      <c r="K1102" s="421"/>
      <c r="L1102" s="421"/>
      <c r="M1102" s="421"/>
      <c r="N1102" s="421"/>
      <c r="O1102" s="421"/>
      <c r="P1102" s="317" t="s">
        <v>578</v>
      </c>
      <c r="Q1102" s="318"/>
      <c r="R1102" s="318"/>
      <c r="S1102" s="318"/>
      <c r="T1102" s="318"/>
      <c r="U1102" s="318"/>
      <c r="V1102" s="318"/>
      <c r="W1102" s="318"/>
      <c r="X1102" s="318"/>
      <c r="Y1102" s="319" t="s">
        <v>578</v>
      </c>
      <c r="Z1102" s="320"/>
      <c r="AA1102" s="320"/>
      <c r="AB1102" s="321"/>
      <c r="AC1102" s="323"/>
      <c r="AD1102" s="323"/>
      <c r="AE1102" s="323"/>
      <c r="AF1102" s="323"/>
      <c r="AG1102" s="323"/>
      <c r="AH1102" s="324" t="s">
        <v>578</v>
      </c>
      <c r="AI1102" s="325"/>
      <c r="AJ1102" s="325"/>
      <c r="AK1102" s="325"/>
      <c r="AL1102" s="326" t="s">
        <v>578</v>
      </c>
      <c r="AM1102" s="327"/>
      <c r="AN1102" s="327"/>
      <c r="AO1102" s="328"/>
      <c r="AP1102" s="322" t="s">
        <v>578</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5"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575</v>
      </c>
      <c r="C2" s="13" t="str">
        <f>IF(B2="","",A2)</f>
        <v>医療分野の研究開発関連</v>
      </c>
      <c r="D2" s="13" t="str">
        <f>IF(C2="","",IF(D1&lt;&gt;"",CONCATENATE(D1,"、",C2),C2))</f>
        <v>医療分野の研究開発関連</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2019-04-24T06:07:39Z</cp:lastPrinted>
  <dcterms:created xsi:type="dcterms:W3CDTF">2012-03-13T00:50:25Z</dcterms:created>
  <dcterms:modified xsi:type="dcterms:W3CDTF">2019-08-09T11:06:23Z</dcterms:modified>
</cp:coreProperties>
</file>