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<sst xmlns="http://schemas.openxmlformats.org/spreadsheetml/2006/main" count="3014" uniqueCount="692">
  <si>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</si>
  <si>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</si>
  <si>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</si>
  <si>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</si>
  <si>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</si>
  <si>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</si>
  <si>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</si>
  <si>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</si>
  <si>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</si>
  <si>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</si>
  <si>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</si>
  <si>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</si>
  <si>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</si>
  <si>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</si>
  <si>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</si>
  <si>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</si>
  <si>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</si>
  <si>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</si>
  <si>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</si>
  <si>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</si>
  <si>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</si>
  <si>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</si>
  <si>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</si>
  <si>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</si>
  <si>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</si>
  <si>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</si>
  <si>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</si>
  <si>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</si>
  <si>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</si>
  <si>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</si>
  <si>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</si>
  <si>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</si>
  <si>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</si>
  <si>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</si>
  <si>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</si>
  <si>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</si>
  <si>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</si>
  <si>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</si>
  <si>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</si>
  <si>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</si>
  <si>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</si>
  <si>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</si>
  <si>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</si>
  <si>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</si>
  <si>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</si>
  <si>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</si>
  <si>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</si>
  <si>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</si>
  <si>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</si>
  <si>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</si>
  <si>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</si>
  <si>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</si>
  <si>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</si>
  <si>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</si>
  <si>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</si>
  <si>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</si>
  <si>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</si>
  <si>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</si>
  <si>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</si>
  <si>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</si>
  <si>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</si>
  <si>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</si>
  <si>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</si>
  <si>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</si>
  <si>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</si>
  <si>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</si>
  <si>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</si>
  <si>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</si>
  <si>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</si>
  <si>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</si>
  <si>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</si>
  <si>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</si>
  <si>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</si>
  <si>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</si>
  <si>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</si>
  <si>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</si>
  <si>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</si>
  <si>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</si>
  <si>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</si>
  <si>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</si>
  <si>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</si>
  <si>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</si>
  <si>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</si>
  <si>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</si>
  <si>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</si>
  <si>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</si>
  <si>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</si>
  <si>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</si>
  <si>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</si>
  <si>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</si>
  <si>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</si>
  <si>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</si>
  <si>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</si>
  <si>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</si>
  <si>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</si>
  <si>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</si>
  <si>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</si>
  <si>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</si>
  <si>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</si>
  <si>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</si>
  <si>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</si>
  <si>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</si>
  <si>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</si>
  <si>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</si>
  <si>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</si>
  <si>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</si>
  <si>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</si>
  <si>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</si>
  <si>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</si>
  <si>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</si>
  <si>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</si>
  <si>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</si>
  <si>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</si>
  <si>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</si>
  <si>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</si>
  <si>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</si>
  <si>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</si>
  <si>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</si>
  <si>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</si>
  <si>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</si>
  <si>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</si>
  <si>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</si>
  <si>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</si>
  <si>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</si>
  <si>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</si>
  <si>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</si>
  <si>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</si>
  <si>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</si>
  <si>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</si>
  <si>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</si>
  <si>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</si>
  <si>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</si>
  <si>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</si>
  <si>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</si>
  <si>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</si>
  <si>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</si>
  <si>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</si>
  <si>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</si>
  <si>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</si>
  <si>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</si>
  <si>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</si>
  <si>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</si>
  <si>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</si>
  <si>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</si>
  <si>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</si>
  <si>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</si>
  <si>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</si>
  <si>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</si>
  <si>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</si>
  <si>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</si>
  <si>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</si>
  <si>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</si>
  <si>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</si>
  <si>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</si>
  <si>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</si>
  <si>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</si>
  <si>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</si>
  <si>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</si>
  <si>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</si>
  <si>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</si>
  <si>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</si>
  <si>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</si>
  <si>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</si>
  <si>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</si>
  <si>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</si>
  <si>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</si>
  <si>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</si>
  <si>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</si>
  <si>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</si>
  <si>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</si>
  <si>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</si>
  <si>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</si>
  <si>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</si>
  <si>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</si>
  <si>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</si>
  <si>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</si>
  <si>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</si>
  <si>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</si>
  <si>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</si>
  <si>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</si>
  <si>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</si>
  <si>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</si>
  <si>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</si>
  <si>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</si>
  <si>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</si>
  <si>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</si>
  <si>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</si>
  <si>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</si>
  <si>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</si>
  <si>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</si>
  <si>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</si>
  <si>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</si>
  <si>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</si>
  <si>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</si>
  <si>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</si>
  <si>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</si>
  <si>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</si>
  <si>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</si>
  <si>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</si>
  <si>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</si>
  <si>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</si>
  <si>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</si>
  <si>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</si>
  <si>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</si>
  <si>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</si>
  <si>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</si>
  <si>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</si>
  <si>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</si>
  <si>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</si>
  <si>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</si>
  <si>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</si>
  <si>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</si>
  <si>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</si>
  <si>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</si>
  <si>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</si>
  <si>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</si>
  <si>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</si>
  <si>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</si>
  <si>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</si>
  <si>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</si>
  <si>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</si>
  <si>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</si>
  <si>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</si>
  <si>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</si>
  <si>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</si>
  <si>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</si>
  <si>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</si>
  <si>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</si>
  <si>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</si>
  <si>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</si>
  <si>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</si>
  <si>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</si>
  <si>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</si>
  <si>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</si>
  <si>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</si>
  <si>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</si>
  <si>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</si>
  <si>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</si>
  <si>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</si>
  <si>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</si>
  <si>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</si>
  <si>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</si>
  <si>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</si>
  <si>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</si>
  <si>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</si>
  <si>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</si>
  <si>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</si>
  <si>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</si>
  <si>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</si>
  <si>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</si>
  <si>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</si>
  <si>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</si>
  <si>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</si>
  <si>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</si>
  <si>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</si>
  <si>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</si>
  <si>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</si>
  <si>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</si>
  <si>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</si>
  <si>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</si>
  <si>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</si>
  <si>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</si>
  <si>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</si>
  <si>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</si>
  <si>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</si>
  <si>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</si>
  <si>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</si>
  <si>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</si>
  <si>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</si>
  <si>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</si>
  <si>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</si>
  <si>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</si>
  <si>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</si>
  <si>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</si>
  <si>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</si>
  <si>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</si>
  <si>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</si>
  <si>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</si>
  <si>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</si>
  <si>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</si>
  <si>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</si>
  <si>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</si>
  <si>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</si>
  <si>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</si>
  <si>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</si>
  <si>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</si>
  <si>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</si>
  <si>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</si>
  <si>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</si>
  <si>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</si>
  <si>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</si>
  <si>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</si>
  <si>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</si>
  <si>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</si>
  <si>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</si>
  <si>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</si>
  <si>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</si>
  <si>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</si>
  <si>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</si>
  <si>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</si>
  <si>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</si>
  <si>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</si>
  <si>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</si>
  <si>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</si>
  <si>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</si>
  <si>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</si>
  <si>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</si>
  <si>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</si>
  <si>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</si>
  <si>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</si>
  <si>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</si>
  <si>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</si>
  <si>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</si>
  <si>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</si>
  <si>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</si>
  <si>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</si>
  <si>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</si>
  <si>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</si>
  <si>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</si>
  <si>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</si>
  <si>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</si>
  <si>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</si>
  <si>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</si>
  <si>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</si>
  <si>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</si>
  <si>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</si>
  <si>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</si>
  <si>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</si>
  <si>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</si>
  <si>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</si>
  <si>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</si>
  <si>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</si>
  <si>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</si>
  <si>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</si>
  <si>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</si>
  <si>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</si>
  <si>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</si>
  <si>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</si>
  <si>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</si>
  <si>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</si>
  <si>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</si>
  <si>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</si>
  <si>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</si>
  <si>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</si>
  <si>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</si>
  <si>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</si>
  <si>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</si>
  <si>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</si>
  <si>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</si>
  <si>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</si>
  <si>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</si>
  <si>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</si>
  <si>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</si>
  <si>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</si>
  <si>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</si>
  <si>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</si>
  <si>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</si>
  <si>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</si>
  <si>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</si>
  <si>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</si>
  <si>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</si>
  <si>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</si>
  <si>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</si>
  <si>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</si>
  <si>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</si>
  <si>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</si>
  <si>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</si>
  <si>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</si>
  <si>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</si>
  <si>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</si>
  <si>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</si>
  <si>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</si>
  <si>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</si>
  <si>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</si>
  <si>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</si>
  <si>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</si>
  <si>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</si>
  <si>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</si>
  <si>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</si>
  <si>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</si>
  <si>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</si>
  <si>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</si>
  <si>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</si>
  <si>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</si>
  <si>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</si>
  <si>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</si>
  <si>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</si>
  <si>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</si>
  <si>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</si>
  <si>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</si>
  <si>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</si>
  <si>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</si>
  <si>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</si>
  <si>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</si>
  <si>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</si>
  <si>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</si>
  <si>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</si>
  <si>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</si>
  <si>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</si>
  <si>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</si>
  <si>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</si>
  <si>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</si>
  <si>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</si>
  <si>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</si>
  <si>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</si>
  <si>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</si>
  <si>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</si>
  <si>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</si>
  <si>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</si>
  <si>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</si>
  <si>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</si>
  <si>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</si>
  <si>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</si>
  <si>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</si>
  <si>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</si>
  <si>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</si>
  <si>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</si>
  <si>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</si>
  <si>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</si>
  <si>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</si>
  <si>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</si>
  <si>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</si>
  <si>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</si>
  <si>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</si>
  <si>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</si>
  <si>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</si>
  <si>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</si>
  <si>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</si>
  <si>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</si>
  <si>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</si>
  <si>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</si>
  <si>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</si>
  <si>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</si>
  <si>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</si>
  <si>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</si>
  <si>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</si>
  <si>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</si>
  <si>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</si>
  <si>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</si>
  <si>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</si>
  <si>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</si>
  <si>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</si>
  <si>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</si>
  <si>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</si>
  <si>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</si>
  <si>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</si>
  <si>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</si>
  <si>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</si>
  <si>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</si>
  <si>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</si>
  <si>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</si>
  <si>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</si>
  <si>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</si>
  <si>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</si>
  <si>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</si>
  <si>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</si>
  <si>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</si>
  <si>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</si>
  <si>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</si>
  <si>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</si>
  <si>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</si>
  <si>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</si>
  <si>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</si>
  <si>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</si>
  <si>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</si>
  <si>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</si>
  <si>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</si>
  <si>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</si>
  <si>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</si>
  <si>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</si>
  <si>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</si>
  <si>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</si>
  <si>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</si>
  <si>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</si>
  <si>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</si>
  <si>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</si>
  <si>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</si>
  <si>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</si>
  <si>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</si>
  <si>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</si>
  <si>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</si>
  <si>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</si>
  <si>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</si>
  <si>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</si>
  <si>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</si>
  <si>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</si>
  <si>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</si>
  <si>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</si>
  <si>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</si>
  <si>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</si>
  <si>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</si>
  <si>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</si>
  <si>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</si>
  <si>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</si>
  <si>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</si>
  <si>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</si>
  <si>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</si>
  <si>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</si>
  <si>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</si>
  <si>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</si>
  <si>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</si>
  <si>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</si>
  <si>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</si>
  <si>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</si>
  <si>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</si>
  <si>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</si>
  <si>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</si>
  <si>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</si>
  <si>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</si>
  <si>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</si>
  <si>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</si>
  <si>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</si>
  <si>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</si>
  <si>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</si>
  <si>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</si>
  <si>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</si>
  <si>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</si>
  <si>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</si>
  <si>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</si>
  <si>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</si>
  <si>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</si>
  <si>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</si>
  <si>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</si>
  <si>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</si>
  <si>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</si>
  <si>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</si>
  <si>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</si>
  <si>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</si>
  <si>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</si>
  <si>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</si>
  <si>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</si>
  <si>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</si>
  <si>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</si>
  <si>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</si>
  <si>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</si>
  <si>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</si>
  <si>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</si>
  <si>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</si>
  <si>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</si>
  <si>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</si>
  <si>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</si>
  <si>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</si>
  <si>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</si>
  <si>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</si>
  <si>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</si>
  <si>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</si>
  <si>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</si>
  <si>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</si>
  <si>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</si>
  <si>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</si>
  <si>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</si>
  <si>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</si>
  <si>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</si>
  <si>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</si>
  <si>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</si>
  <si>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</si>
  <si>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</si>
  <si>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</si>
  <si>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</si>
  <si>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</si>
  <si>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</si>
  <si>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</si>
  <si>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</si>
  <si>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</si>
  <si>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</si>
  <si>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</si>
  <si>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医療情報データベースを活用した医薬品等安全対策総合推進事業</t>
    <phoneticPr fontId="5"/>
  </si>
  <si>
    <t>医薬・生活衛生局</t>
  </si>
  <si>
    <t>医薬安全対策課</t>
  </si>
  <si>
    <t>課長　関野　秀人</t>
    <phoneticPr fontId="5"/>
  </si>
  <si>
    <t>○</t>
  </si>
  <si>
    <t>日本再興戦略改訂2015（平成27年６月30日閣議決定）
世界最先端IT国家創造宣言（平成27年６月30日閣議決定）</t>
  </si>
  <si>
    <t>-</t>
  </si>
  <si>
    <t>-</t>
    <phoneticPr fontId="5"/>
  </si>
  <si>
    <t>「薬害肝炎事件の検証及び再発防止のための医薬品行政のあり方検討委員会」の最終提言に基づき、医療機関の所有する電子カルテ情報など電子的医療情報を医薬品等の安全対策に活用するべく、大学病院等全国10カ所の拠点病院に医療情報データベースを構築し、（独）医薬品医療機器総合機構に分析用システムを構築するとともに、集積されたデータを薬剤疫学手法を用いて分析し、医薬品の市販後安全対策に役立てることを目的とする。</t>
  </si>
  <si>
    <t>医薬品副作用等被害救済事務等補助金</t>
  </si>
  <si>
    <t>医薬品安全性評価事業委託費</t>
  </si>
  <si>
    <t>職員旅費</t>
  </si>
  <si>
    <t>諸謝金</t>
  </si>
  <si>
    <t>医薬品審査等業務庁費</t>
  </si>
  <si>
    <t>集積可能症例数の増加</t>
  </si>
  <si>
    <t>集積可能症例数</t>
  </si>
  <si>
    <t>症例</t>
  </si>
  <si>
    <t>-</t>
    <phoneticPr fontId="5"/>
  </si>
  <si>
    <t>医療情報データベースシステムの構築数</t>
  </si>
  <si>
    <t>医療情報データベースシステムの利活用件数</t>
    <rPh sb="15" eb="18">
      <t>リカツヨウ</t>
    </rPh>
    <rPh sb="18" eb="20">
      <t>ケンスウ</t>
    </rPh>
    <phoneticPr fontId="5"/>
  </si>
  <si>
    <t>構築数</t>
  </si>
  <si>
    <t>件</t>
    <rPh sb="0" eb="1">
      <t>ケン</t>
    </rPh>
    <phoneticPr fontId="5"/>
  </si>
  <si>
    <t>Ｘ：「医療情報データベース基盤整備事業総支出額
（平成23年度から各事業年度までの補助金交付額）」 
Ｙ：データベース構築数
（平成23年度から各事業年度までの活動実績構築数）」　</t>
    <phoneticPr fontId="5"/>
  </si>
  <si>
    <t>千円</t>
  </si>
  <si>
    <t>　　　X/Y</t>
  </si>
  <si>
    <t>1,485,621
/33</t>
  </si>
  <si>
    <t>2,116,223
/33</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</si>
  <si>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</si>
  <si>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</si>
  <si>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医療情報データベースシステムの利活用件数</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</si>
  <si>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</si>
  <si>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</si>
  <si>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</si>
  <si>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</si>
  <si>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</si>
  <si>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</si>
  <si>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</si>
  <si>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</si>
  <si>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</si>
  <si>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</si>
  <si>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</si>
  <si>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</si>
  <si>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</si>
  <si>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医薬品の安全対策は、国民や社会のニーズを的確に反映している。</t>
  </si>
  <si>
    <t>医薬品の安全対策は、国民の健康保持を担う国が、全国統一的に行うべきものであり、地方自治体や民間のみに負担させるものではない。</t>
  </si>
  <si>
    <t>国民の健康保持・増進という政策目標のもと実施されている事業であり、優先度の高い事業である。</t>
  </si>
  <si>
    <t>‐</t>
  </si>
  <si>
    <t>188</t>
    <phoneticPr fontId="5"/>
  </si>
  <si>
    <t>157</t>
    <phoneticPr fontId="5"/>
  </si>
  <si>
    <t>192</t>
    <phoneticPr fontId="5"/>
  </si>
  <si>
    <t>206</t>
    <phoneticPr fontId="5"/>
  </si>
  <si>
    <t>214</t>
    <phoneticPr fontId="5"/>
  </si>
  <si>
    <t>214</t>
    <phoneticPr fontId="5"/>
  </si>
  <si>
    <t>217</t>
    <phoneticPr fontId="5"/>
  </si>
  <si>
    <t>-</t>
    <phoneticPr fontId="5"/>
  </si>
  <si>
    <t>-</t>
    <phoneticPr fontId="5"/>
  </si>
  <si>
    <t>-</t>
    <phoneticPr fontId="5"/>
  </si>
  <si>
    <t>-</t>
    <phoneticPr fontId="5"/>
  </si>
  <si>
    <t>-</t>
    <phoneticPr fontId="5"/>
  </si>
  <si>
    <t>-</t>
    <phoneticPr fontId="5"/>
  </si>
  <si>
    <t>-</t>
    <phoneticPr fontId="5"/>
  </si>
  <si>
    <t>補助金交付額の範囲内で事業が実施されており、また、システム運用にかかる経費などについては適切な予定価格をもって積算しており、妥当なコスト水準と考えられる。</t>
    <rPh sb="29" eb="31">
      <t>ウンヨウ</t>
    </rPh>
    <phoneticPr fontId="5"/>
  </si>
  <si>
    <t>システム運用にかかる経費は、（独）医薬品医療機器総合機構への補助金であり、支出されるシステム運用費は、競争入札にもとづく契約により実施されており、合理的な支出となっている。</t>
    <rPh sb="4" eb="6">
      <t>ウンヨウ</t>
    </rPh>
    <rPh sb="46" eb="48">
      <t>ウンヨウ</t>
    </rPh>
    <phoneticPr fontId="5"/>
  </si>
  <si>
    <t>集積可能症例数は目標値を達成している。</t>
    <phoneticPr fontId="5"/>
  </si>
  <si>
    <t>平成30年度から医療情報データベースの本格運用を開始している。
計画的な執行が出来るよう随時見直すとともに、1,000万人規模の症例数を目指して、他の医療情報データベースとの連携を図るなど効率的な基盤の整備を図っていく。</t>
    <rPh sb="24" eb="26">
      <t>カイシ</t>
    </rPh>
    <phoneticPr fontId="5"/>
  </si>
  <si>
    <t>平成30年から本格運用を開始しており、概ね計画どおり進めている。</t>
    <rPh sb="0" eb="2">
      <t>ヘイセイ</t>
    </rPh>
    <rPh sb="4" eb="5">
      <t>ネン</t>
    </rPh>
    <rPh sb="7" eb="9">
      <t>ホンカク</t>
    </rPh>
    <rPh sb="9" eb="11">
      <t>ウンヨウ</t>
    </rPh>
    <rPh sb="12" eb="14">
      <t>カイシ</t>
    </rPh>
    <rPh sb="19" eb="20">
      <t>オオム</t>
    </rPh>
    <phoneticPr fontId="5"/>
  </si>
  <si>
    <t>医薬品の市販後安全対策について、その最終的な受益者は国民であるが、医薬品を製造販売する製薬企業についても安全対策を担う責務があり、本事業についてはシステム運用経費の半額を製薬企業の安全対策拠出金で負担している。</t>
    <rPh sb="77" eb="79">
      <t>ウンヨウ</t>
    </rPh>
    <phoneticPr fontId="5"/>
  </si>
  <si>
    <t>本事業にかかる経費の構成は、本事業の方針を決定する検討会のための経費（委員謝金、旅費、会議費）、データベースシステムの運用にかかる経費（雑役務費）、システム機器の賃借料などであり、必要な経費に限定されている。</t>
    <rPh sb="59" eb="61">
      <t>ウンヨウ</t>
    </rPh>
    <phoneticPr fontId="5"/>
  </si>
  <si>
    <t>医療情報データベースシステムの集積可能症例数は目標値を達成しており、収集されたデータを分析することにより、より正確な医薬品等の安全対策を進める。</t>
    <rPh sb="23" eb="26">
      <t>モクヒョウチ</t>
    </rPh>
    <rPh sb="27" eb="29">
      <t>タッセイ</t>
    </rPh>
    <rPh sb="34" eb="36">
      <t>シュウシュウ</t>
    </rPh>
    <rPh sb="43" eb="45">
      <t>ブンセキ</t>
    </rPh>
    <rPh sb="55" eb="57">
      <t>セイカク</t>
    </rPh>
    <rPh sb="58" eb="61">
      <t>イヤクヒン</t>
    </rPh>
    <rPh sb="61" eb="62">
      <t>トウ</t>
    </rPh>
    <rPh sb="63" eb="65">
      <t>アンゼン</t>
    </rPh>
    <rPh sb="65" eb="67">
      <t>タイサク</t>
    </rPh>
    <phoneticPr fontId="5"/>
  </si>
  <si>
    <t>平成26年度からシステムの試行稼働を行い、平成30年度に本格運用を開始した。製薬企業やアカデミアにも利活用されている。</t>
    <rPh sb="30" eb="32">
      <t>ウンヨウ</t>
    </rPh>
    <rPh sb="33" eb="35">
      <t>カイシ</t>
    </rPh>
    <rPh sb="38" eb="40">
      <t>セイヤク</t>
    </rPh>
    <rPh sb="40" eb="42">
      <t>キギョウ</t>
    </rPh>
    <rPh sb="50" eb="53">
      <t>リカツヨウ</t>
    </rPh>
    <phoneticPr fontId="5"/>
  </si>
  <si>
    <t>B．(独)医薬品医療機器総合機構</t>
    <phoneticPr fontId="5"/>
  </si>
  <si>
    <t>C．(国研)国立成育医療研究センター</t>
    <phoneticPr fontId="5"/>
  </si>
  <si>
    <t>雑役務費</t>
    <rPh sb="0" eb="1">
      <t>ザツ</t>
    </rPh>
    <rPh sb="1" eb="3">
      <t>エキム</t>
    </rPh>
    <rPh sb="3" eb="4">
      <t>ヒ</t>
    </rPh>
    <phoneticPr fontId="5"/>
  </si>
  <si>
    <t>医療情報標準化・利活用促進に向けた医療情報データベースの機能強化事業</t>
    <rPh sb="0" eb="2">
      <t>イリョウ</t>
    </rPh>
    <rPh sb="2" eb="4">
      <t>ジョウホウ</t>
    </rPh>
    <rPh sb="4" eb="7">
      <t>ヒョウジュンカ</t>
    </rPh>
    <rPh sb="8" eb="11">
      <t>リカツヨウ</t>
    </rPh>
    <rPh sb="11" eb="13">
      <t>ソクシン</t>
    </rPh>
    <rPh sb="14" eb="15">
      <t>ム</t>
    </rPh>
    <rPh sb="17" eb="19">
      <t>イリョウ</t>
    </rPh>
    <rPh sb="19" eb="21">
      <t>ジョウホウ</t>
    </rPh>
    <rPh sb="28" eb="30">
      <t>キノウ</t>
    </rPh>
    <rPh sb="30" eb="32">
      <t>キョウカ</t>
    </rPh>
    <rPh sb="32" eb="34">
      <t>ジギョウ</t>
    </rPh>
    <phoneticPr fontId="5"/>
  </si>
  <si>
    <t>非常勤職員A</t>
    <rPh sb="0" eb="3">
      <t>ヒジョウキン</t>
    </rPh>
    <rPh sb="3" eb="5">
      <t>ショクイン</t>
    </rPh>
    <phoneticPr fontId="4"/>
  </si>
  <si>
    <t>-</t>
    <phoneticPr fontId="5"/>
  </si>
  <si>
    <t>-</t>
    <phoneticPr fontId="5"/>
  </si>
  <si>
    <t>医療情報データベース関連検討会に係る人件費</t>
    <rPh sb="0" eb="2">
      <t>イリョウ</t>
    </rPh>
    <rPh sb="2" eb="4">
      <t>ジョウホウ</t>
    </rPh>
    <rPh sb="10" eb="12">
      <t>カンレン</t>
    </rPh>
    <rPh sb="12" eb="15">
      <t>ケントウカイ</t>
    </rPh>
    <rPh sb="16" eb="17">
      <t>カカ</t>
    </rPh>
    <rPh sb="18" eb="21">
      <t>ジンケンヒ</t>
    </rPh>
    <phoneticPr fontId="5"/>
  </si>
  <si>
    <t>職員A</t>
    <rPh sb="0" eb="2">
      <t>ショクイン</t>
    </rPh>
    <phoneticPr fontId="5"/>
  </si>
  <si>
    <t>職員B</t>
    <rPh sb="0" eb="2">
      <t>ショクイン</t>
    </rPh>
    <phoneticPr fontId="5"/>
  </si>
  <si>
    <t>委員A</t>
    <rPh sb="0" eb="2">
      <t>イイン</t>
    </rPh>
    <phoneticPr fontId="5"/>
  </si>
  <si>
    <t>職員C</t>
    <rPh sb="0" eb="2">
      <t>ショクイン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</si>
  <si>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</si>
  <si>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</si>
  <si>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</si>
  <si>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</si>
  <si>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</si>
  <si>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医療情報データベース関連検討会に係る職員旅費</t>
    <rPh sb="0" eb="2">
      <t>イリョウ</t>
    </rPh>
    <rPh sb="2" eb="4">
      <t>ジョウホウ</t>
    </rPh>
    <rPh sb="10" eb="12">
      <t>カンレン</t>
    </rPh>
    <rPh sb="12" eb="15">
      <t>ケントウカイ</t>
    </rPh>
    <rPh sb="16" eb="17">
      <t>カカ</t>
    </rPh>
    <rPh sb="18" eb="20">
      <t>ショクイン</t>
    </rPh>
    <rPh sb="20" eb="22">
      <t>リョヒ</t>
    </rPh>
    <phoneticPr fontId="5"/>
  </si>
  <si>
    <t>医療情報データベース関連検討会に係る委員等旅費・謝金</t>
    <rPh sb="0" eb="2">
      <t>イリョウ</t>
    </rPh>
    <rPh sb="2" eb="4">
      <t>ジョウホウ</t>
    </rPh>
    <rPh sb="10" eb="12">
      <t>カンレン</t>
    </rPh>
    <rPh sb="12" eb="15">
      <t>ケントウカイ</t>
    </rPh>
    <rPh sb="16" eb="17">
      <t>カカ</t>
    </rPh>
    <rPh sb="18" eb="20">
      <t>イイン</t>
    </rPh>
    <rPh sb="20" eb="21">
      <t>トウ</t>
    </rPh>
    <rPh sb="21" eb="23">
      <t>リョヒ</t>
    </rPh>
    <rPh sb="24" eb="26">
      <t>シャキン</t>
    </rPh>
    <phoneticPr fontId="5"/>
  </si>
  <si>
    <t>(独)医薬品医療機器総合機構</t>
    <phoneticPr fontId="5"/>
  </si>
  <si>
    <t>医療情報データベース事業におけるデータ解析作業など</t>
    <rPh sb="0" eb="2">
      <t>イリョウ</t>
    </rPh>
    <rPh sb="2" eb="4">
      <t>ジョウホウ</t>
    </rPh>
    <rPh sb="10" eb="12">
      <t>ジギョウ</t>
    </rPh>
    <rPh sb="19" eb="21">
      <t>カイセキ</t>
    </rPh>
    <rPh sb="21" eb="23">
      <t>サギョウ</t>
    </rPh>
    <phoneticPr fontId="5"/>
  </si>
  <si>
    <t>補助金等交付</t>
  </si>
  <si>
    <t>-</t>
    <phoneticPr fontId="5"/>
  </si>
  <si>
    <t>-</t>
    <phoneticPr fontId="5"/>
  </si>
  <si>
    <t>（国研）国立成育医療研究センター</t>
    <rPh sb="1" eb="2">
      <t>クニ</t>
    </rPh>
    <rPh sb="4" eb="6">
      <t>コクリツ</t>
    </rPh>
    <rPh sb="6" eb="8">
      <t>セイイク</t>
    </rPh>
    <rPh sb="8" eb="10">
      <t>イリョウ</t>
    </rPh>
    <rPh sb="10" eb="12">
      <t>ケンキュウ</t>
    </rPh>
    <phoneticPr fontId="5"/>
  </si>
  <si>
    <t>D．国立大学法人九州大学</t>
    <phoneticPr fontId="5"/>
  </si>
  <si>
    <t>国立大学法人九州大学</t>
    <phoneticPr fontId="5"/>
  </si>
  <si>
    <t>E．(株)三菱総合研究所</t>
    <phoneticPr fontId="5"/>
  </si>
  <si>
    <t>(株)三菱総合研究所</t>
    <phoneticPr fontId="5"/>
  </si>
  <si>
    <t>-</t>
    <phoneticPr fontId="5"/>
  </si>
  <si>
    <t>-</t>
    <phoneticPr fontId="5"/>
  </si>
  <si>
    <t>医療情報の標準化・品質管理センター機能構築に関する業務</t>
    <phoneticPr fontId="5"/>
  </si>
  <si>
    <t>医療情報データベース（ＭＩＤ－ＮＥＴ）と他の医療情報データベースとの連携推進業務</t>
    <phoneticPr fontId="5"/>
  </si>
  <si>
    <t>－</t>
    <phoneticPr fontId="5"/>
  </si>
  <si>
    <t>Ｘ：医療情報データベース基盤整備事業等支出額
Ｙ：データベース利活用件数
※31年度見込みは、Ｘは予算額、Ｙは見込み数</t>
    <rPh sb="18" eb="19">
      <t>トウ</t>
    </rPh>
    <rPh sb="31" eb="34">
      <t>リカツヨウ</t>
    </rPh>
    <rPh sb="34" eb="36">
      <t>ケンスウ</t>
    </rPh>
    <rPh sb="40" eb="42">
      <t>ネンド</t>
    </rPh>
    <rPh sb="42" eb="44">
      <t>ミコ</t>
    </rPh>
    <rPh sb="49" eb="52">
      <t>ヨサンガク</t>
    </rPh>
    <rPh sb="55" eb="57">
      <t>ミコ</t>
    </rPh>
    <rPh sb="58" eb="59">
      <t>スウ</t>
    </rPh>
    <phoneticPr fontId="5"/>
  </si>
  <si>
    <t>-</t>
    <phoneticPr fontId="5"/>
  </si>
  <si>
    <t>661,842/26</t>
    <phoneticPr fontId="5"/>
  </si>
  <si>
    <t>-</t>
    <phoneticPr fontId="5"/>
  </si>
  <si>
    <t>-</t>
    <phoneticPr fontId="5"/>
  </si>
  <si>
    <t>「小児と薬」情報収集ネットワーク事業におけるデータ解析</t>
    <rPh sb="1" eb="3">
      <t>ショウニ</t>
    </rPh>
    <rPh sb="4" eb="5">
      <t>クスリ</t>
    </rPh>
    <rPh sb="6" eb="8">
      <t>ジョウホウ</t>
    </rPh>
    <rPh sb="8" eb="10">
      <t>シュウシュウ</t>
    </rPh>
    <rPh sb="16" eb="18">
      <t>ジギョウ</t>
    </rPh>
    <rPh sb="25" eb="27">
      <t>カイセキ</t>
    </rPh>
    <phoneticPr fontId="5"/>
  </si>
  <si>
    <t>医療情報の標準化・品質管理センター機能構築に関する業務</t>
    <phoneticPr fontId="5"/>
  </si>
  <si>
    <t>医療情報データベース（ＭＩＤ－ＮＥＴ）と他の医療情報データベースとの連携推進に係る調査</t>
    <rPh sb="39" eb="40">
      <t>カカ</t>
    </rPh>
    <rPh sb="41" eb="43">
      <t>チョウサ</t>
    </rPh>
    <phoneticPr fontId="5"/>
  </si>
  <si>
    <t>人件費</t>
    <rPh sb="0" eb="3">
      <t>ジンケンヒ</t>
    </rPh>
    <phoneticPr fontId="5"/>
  </si>
  <si>
    <t>医療情報データベース関連検討会に係る人件費</t>
    <phoneticPr fontId="5"/>
  </si>
  <si>
    <t>A.非常勤職員A</t>
    <phoneticPr fontId="5"/>
  </si>
  <si>
    <t>本事業は、拠点病院の全患者の情報を網羅的に収集するデータベースにより収集されたデータを分析することにより医薬品等の副作用の発生確率等の定量的情報を迅速に得て、より的確な医薬品等の安全対策を推進することを目的に実施している。1,000万人規模を目指してデータの整備を進めるとともに、平成30年度より医薬品の安全対策等の目的で行政、製薬企業、アカデミアの利活用を開始する。
【補助金（医療情報データベースを活用した医薬品の先進的適正使用推進事業）：補助率１／２】
【補助金（医療情報データベース連携推進事業）：補助率１０／１０】
【補助金（研究拠点病院医療データ活用事業）：補助率１０／１０】
【補助金（「小児と薬」情報収集ネットワーク整備事業）：補助率１０／１０】</t>
    <rPh sb="267" eb="270">
      <t>ホジョキン</t>
    </rPh>
    <rPh sb="271" eb="273">
      <t>ケンキュウ</t>
    </rPh>
    <rPh sb="273" eb="275">
      <t>キョテン</t>
    </rPh>
    <rPh sb="275" eb="277">
      <t>ビョウイン</t>
    </rPh>
    <rPh sb="277" eb="279">
      <t>イリョウ</t>
    </rPh>
    <rPh sb="282" eb="284">
      <t>カツヨウ</t>
    </rPh>
    <rPh sb="284" eb="286">
      <t>ジギョウ</t>
    </rPh>
    <phoneticPr fontId="5"/>
  </si>
  <si>
    <t>医療情報データベースを活用した疫学的手法による副作用情報等の収集・分析体制を強化するため拠点病院に医療情報データベースを構築し、これら拠点病院からのデータを統合解析するシステムを（独）医薬品医療機器総合機構に構築した。 
平成30年度には行政、製薬企業、アカデミアが利活用を開始できるよう、本格運用を開始し、安全対策の推進を図った。</t>
    <rPh sb="145" eb="147">
      <t>ホンカク</t>
    </rPh>
    <rPh sb="147" eb="149">
      <t>ウンヨウ</t>
    </rPh>
    <rPh sb="150" eb="152">
      <t>カイシ</t>
    </rPh>
    <rPh sb="154" eb="156">
      <t>アンゼン</t>
    </rPh>
    <rPh sb="156" eb="158">
      <t>タイサク</t>
    </rPh>
    <rPh sb="159" eb="161">
      <t>スイシン</t>
    </rPh>
    <rPh sb="162" eb="163">
      <t>ハカ</t>
    </rPh>
    <phoneticPr fontId="5"/>
  </si>
  <si>
    <t>有</t>
  </si>
  <si>
    <t>集積可能症例数（累計）</t>
    <rPh sb="8" eb="10">
      <t>ルイケイ</t>
    </rPh>
    <phoneticPr fontId="5"/>
  </si>
  <si>
    <t>契約にあたっては、支出先の選定を適正に行っている。なお、知財のためやむを得ない案件のみ競争性のない随意契約とした。
また、公告期間を長期に設定するなど、一者応札の改善を図る。</t>
    <rPh sb="28" eb="30">
      <t>チザイ</t>
    </rPh>
    <rPh sb="36" eb="37">
      <t>エ</t>
    </rPh>
    <rPh sb="39" eb="41">
      <t>アンケン</t>
    </rPh>
    <rPh sb="43" eb="46">
      <t>キョウソウセイ</t>
    </rPh>
    <rPh sb="49" eb="51">
      <t>ズイイ</t>
    </rPh>
    <rPh sb="51" eb="53">
      <t>ケイヤク</t>
    </rPh>
    <rPh sb="61" eb="63">
      <t>コウコク</t>
    </rPh>
    <rPh sb="63" eb="65">
      <t>キカン</t>
    </rPh>
    <rPh sb="66" eb="68">
      <t>チョウキ</t>
    </rPh>
    <rPh sb="69" eb="71">
      <t>セッテイ</t>
    </rPh>
    <rPh sb="76" eb="77">
      <t>イッ</t>
    </rPh>
    <rPh sb="77" eb="78">
      <t>シャ</t>
    </rPh>
    <rPh sb="78" eb="80">
      <t>オウサツ</t>
    </rPh>
    <rPh sb="81" eb="83">
      <t>カイゼン</t>
    </rPh>
    <rPh sb="84" eb="85">
      <t>ハカ</t>
    </rPh>
    <phoneticPr fontId="5"/>
  </si>
  <si>
    <t>671,768/37</t>
    <phoneticPr fontId="5"/>
  </si>
  <si>
    <t>より的確な医薬品等の安全対策を推進するために必要な経費であることから、外部有識者の所見を踏まえ、レビューシートの記載内容を見直すとともに、一者応札となっている要因を分析し、改善を図ること。</t>
    <rPh sb="35" eb="37">
      <t>ガイブ</t>
    </rPh>
    <rPh sb="37" eb="40">
      <t>ユウシキシャ</t>
    </rPh>
    <rPh sb="41" eb="43">
      <t>ショケン</t>
    </rPh>
    <rPh sb="44" eb="45">
      <t>フ</t>
    </rPh>
    <rPh sb="56" eb="58">
      <t>キサイ</t>
    </rPh>
    <rPh sb="58" eb="60">
      <t>ナイヨウ</t>
    </rPh>
    <rPh sb="61" eb="63">
      <t>ミナオ</t>
    </rPh>
    <rPh sb="69" eb="70">
      <t>イッ</t>
    </rPh>
    <rPh sb="70" eb="71">
      <t>シャ</t>
    </rPh>
    <rPh sb="71" eb="73">
      <t>オウサツ</t>
    </rPh>
    <rPh sb="79" eb="81">
      <t>ヨウイン</t>
    </rPh>
    <rPh sb="82" eb="84">
      <t>ブンセキ</t>
    </rPh>
    <rPh sb="86" eb="88">
      <t>カイゼン</t>
    </rPh>
    <rPh sb="89" eb="90">
      <t>ハカ</t>
    </rPh>
    <phoneticPr fontId="5"/>
  </si>
  <si>
    <t>●データの利活用を目的とする本事業において、本格運用開始後利用件数の減少を見込んでおり、その理由をレビューシートで説明することが望ましい。データベースの有効利用が進むよう改善すべき点がないか継続的に点検しつつ実施して頂きたい。
●一般競争入札が導入されている事業について一者応札となっていることから、要因を分析し、入札に参加し易い環境の改善に努めて頂きたい。（栗原　美津枝）</t>
    <phoneticPr fontId="5"/>
  </si>
  <si>
    <t>執行等改善</t>
  </si>
  <si>
    <t>本格運用開始後に利用件数が減少している理由は、平成30年度の利用件数はそれ以前から実施予定の調査も含めて本格稼働に合わせて行った結果であり、平成31年度の利用件数は、当初計画通り予算規模に応じて行う事にしている調査数であるため。
一般競争入札については一者応札となっている要因を分析し、入札に参加し易い環境の改善に努めていきたい。</t>
    <rPh sb="0" eb="2">
      <t>ホンカク</t>
    </rPh>
    <rPh sb="2" eb="4">
      <t>ウンヨウ</t>
    </rPh>
    <rPh sb="4" eb="7">
      <t>カイシゴ</t>
    </rPh>
    <rPh sb="8" eb="10">
      <t>リヨウ</t>
    </rPh>
    <rPh sb="10" eb="12">
      <t>ケンスウ</t>
    </rPh>
    <rPh sb="13" eb="15">
      <t>ゲンショウ</t>
    </rPh>
    <rPh sb="19" eb="21">
      <t>リユウ</t>
    </rPh>
    <rPh sb="30" eb="32">
      <t>リヨウ</t>
    </rPh>
    <rPh sb="32" eb="34">
      <t>ケンスウ</t>
    </rPh>
    <rPh sb="77" eb="81">
      <t>リヨウケンスウ</t>
    </rPh>
    <rPh sb="115" eb="117">
      <t>イッパン</t>
    </rPh>
    <rPh sb="117" eb="119">
      <t>キョウソウ</t>
    </rPh>
    <rPh sb="119" eb="121">
      <t>ニュウサツ</t>
    </rPh>
    <phoneticPr fontId="5"/>
  </si>
  <si>
    <t>「小児と薬」情報収集ネットワーク整備事業費</t>
    <rPh sb="1" eb="3">
      <t>ショウニ</t>
    </rPh>
    <rPh sb="4" eb="5">
      <t>クスリ</t>
    </rPh>
    <rPh sb="6" eb="8">
      <t>ジョウホウ</t>
    </rPh>
    <rPh sb="8" eb="10">
      <t>シュウシュウ</t>
    </rPh>
    <rPh sb="16" eb="18">
      <t>セイビ</t>
    </rPh>
    <rPh sb="18" eb="20">
      <t>ジギョウ</t>
    </rPh>
    <rPh sb="20" eb="2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</si>
</sst>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182883</xdr:colOff>
      <xdr:row>741</xdr:row>
      <xdr:rowOff>22411</xdr:rowOff>
    </xdr:from>
    <xdr:to>
      <xdr:col>18</xdr:col>
      <xdr:colOff>179296</xdr:colOff>
      <xdr:row>745</xdr:row>
      <xdr:rowOff>161924</xdr:rowOff>
    </xdr:to>
    <xdr:sp macro="" textlink="">
      <xdr:nvSpPr>
        <xdr:cNvPr id="3" name="正方形/長方形 2"/>
        <xdr:cNvSpPr/>
      </xdr:nvSpPr>
      <xdr:spPr>
        <a:xfrm>
          <a:off x="1280163" y="40835131"/>
          <a:ext cx="2190973" cy="14501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000">
            <a:solidFill>
              <a:schemeClr val="tx1"/>
            </a:solidFill>
          </a:endParaRPr>
        </a:p>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67234</xdr:colOff>
      <xdr:row>741</xdr:row>
      <xdr:rowOff>212912</xdr:rowOff>
    </xdr:from>
    <xdr:to>
      <xdr:col>43</xdr:col>
      <xdr:colOff>42334</xdr:colOff>
      <xdr:row>743</xdr:row>
      <xdr:rowOff>134470</xdr:rowOff>
    </xdr:to>
    <xdr:sp macro="" textlink="">
      <xdr:nvSpPr>
        <xdr:cNvPr id="4" name="大かっこ 3"/>
        <xdr:cNvSpPr/>
      </xdr:nvSpPr>
      <xdr:spPr>
        <a:xfrm>
          <a:off x="3541954" y="41025632"/>
          <a:ext cx="4364220" cy="5768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42</xdr:col>
      <xdr:colOff>10583</xdr:colOff>
      <xdr:row>742</xdr:row>
      <xdr:rowOff>300317</xdr:rowOff>
    </xdr:to>
    <xdr:sp macro="" textlink="">
      <xdr:nvSpPr>
        <xdr:cNvPr id="5" name="Text Box 2"/>
        <xdr:cNvSpPr txBox="1">
          <a:spLocks noChangeArrowheads="1"/>
        </xdr:cNvSpPr>
      </xdr:nvSpPr>
      <xdr:spPr bwMode="auto">
        <a:xfrm>
          <a:off x="3631600" y="41036838"/>
          <a:ext cx="4059943" cy="403859"/>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mn-ea"/>
            </a:rPr>
            <a:t>医療情報データベース事業にかかる検討会の開催や各種調査など</a:t>
          </a:r>
          <a:endParaRPr lang="en-US" altLang="ja-JP" sz="1100" b="0" i="0" u="none" strike="noStrike" baseline="0">
            <a:solidFill>
              <a:srgbClr val="000000"/>
            </a:solidFill>
            <a:latin typeface="ＭＳ Ｐゴシック"/>
            <a:ea typeface="+mn-ea"/>
          </a:endParaRPr>
        </a:p>
      </xdr:txBody>
    </xdr:sp>
    <xdr:clientData/>
  </xdr:twoCellAnchor>
  <xdr:twoCellAnchor>
    <xdr:from>
      <xdr:col>20</xdr:col>
      <xdr:colOff>11204</xdr:colOff>
      <xdr:row>745</xdr:row>
      <xdr:rowOff>219075</xdr:rowOff>
    </xdr:from>
    <xdr:to>
      <xdr:col>48</xdr:col>
      <xdr:colOff>179916</xdr:colOff>
      <xdr:row>750</xdr:row>
      <xdr:rowOff>2146</xdr:rowOff>
    </xdr:to>
    <xdr:grpSp>
      <xdr:nvGrpSpPr>
        <xdr:cNvPr id="6" name="グループ化 5"/>
        <xdr:cNvGrpSpPr/>
      </xdr:nvGrpSpPr>
      <xdr:grpSpPr>
        <a:xfrm>
          <a:off x="4075204" y="49050575"/>
          <a:ext cx="5858312" cy="1561071"/>
          <a:chOff x="1355911" y="46151768"/>
          <a:chExt cx="2173942" cy="1289360"/>
        </a:xfrm>
      </xdr:grpSpPr>
      <xdr:sp macro="" textlink="">
        <xdr:nvSpPr>
          <xdr:cNvPr id="7" name="大かっこ 6"/>
          <xdr:cNvSpPr/>
        </xdr:nvSpPr>
        <xdr:spPr>
          <a:xfrm>
            <a:off x="1355911" y="46960778"/>
            <a:ext cx="2173942"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600">
                <a:solidFill>
                  <a:schemeClr val="tx1"/>
                </a:solidFill>
                <a:latin typeface="+mn-ea"/>
                <a:ea typeface="+mn-ea"/>
              </a:rPr>
              <a:t>0.6</a:t>
            </a:r>
            <a:r>
              <a:rPr kumimoji="1" lang="ja-JP" altLang="en-US" sz="1600">
                <a:solidFill>
                  <a:schemeClr val="tx1"/>
                </a:solidFill>
                <a:latin typeface="+mn-ea"/>
                <a:ea typeface="+mn-ea"/>
              </a:rPr>
              <a:t>百万円</a:t>
            </a:r>
          </a:p>
        </xdr:txBody>
      </xdr:sp>
      <xdr:sp macro="" textlink="">
        <xdr:nvSpPr>
          <xdr:cNvPr id="9" name="Text Box 2"/>
          <xdr:cNvSpPr txBox="1">
            <a:spLocks noChangeArrowheads="1"/>
          </xdr:cNvSpPr>
        </xdr:nvSpPr>
        <xdr:spPr bwMode="auto">
          <a:xfrm>
            <a:off x="1456764" y="47049265"/>
            <a:ext cx="1949824" cy="29073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職員旅費、委員等旅費など</a:t>
            </a:r>
          </a:p>
        </xdr:txBody>
      </xdr:sp>
    </xdr:grpSp>
    <xdr:clientData/>
  </xdr:twoCellAnchor>
  <xdr:twoCellAnchor>
    <xdr:from>
      <xdr:col>20</xdr:col>
      <xdr:colOff>13943</xdr:colOff>
      <xdr:row>751</xdr:row>
      <xdr:rowOff>149880</xdr:rowOff>
    </xdr:from>
    <xdr:to>
      <xdr:col>48</xdr:col>
      <xdr:colOff>178857</xdr:colOff>
      <xdr:row>755</xdr:row>
      <xdr:rowOff>278407</xdr:rowOff>
    </xdr:to>
    <xdr:grpSp>
      <xdr:nvGrpSpPr>
        <xdr:cNvPr id="10" name="グループ化 9"/>
        <xdr:cNvGrpSpPr/>
      </xdr:nvGrpSpPr>
      <xdr:grpSpPr>
        <a:xfrm>
          <a:off x="4077943" y="51114980"/>
          <a:ext cx="5854514" cy="1550927"/>
          <a:chOff x="3989293" y="46151768"/>
          <a:chExt cx="3149666" cy="1293937"/>
        </a:xfrm>
      </xdr:grpSpPr>
      <xdr:sp macro="" textlink="">
        <xdr:nvSpPr>
          <xdr:cNvPr id="11" name="大かっこ 10"/>
          <xdr:cNvSpPr/>
        </xdr:nvSpPr>
        <xdr:spPr>
          <a:xfrm>
            <a:off x="3989293" y="47153461"/>
            <a:ext cx="3115236" cy="2876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3989294" y="46151768"/>
            <a:ext cx="3149665" cy="83539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a:t>
            </a:r>
            <a:r>
              <a:rPr kumimoji="1" lang="en-US" altLang="ja-JP" sz="1600">
                <a:solidFill>
                  <a:schemeClr val="tx1"/>
                </a:solidFill>
                <a:latin typeface="+mn-ea"/>
                <a:ea typeface="+mn-ea"/>
              </a:rPr>
              <a:t>(</a:t>
            </a:r>
            <a:r>
              <a:rPr kumimoji="1" lang="ja-JP" altLang="en-US" sz="1600">
                <a:solidFill>
                  <a:schemeClr val="tx1"/>
                </a:solidFill>
                <a:latin typeface="+mn-ea"/>
                <a:ea typeface="+mn-ea"/>
              </a:rPr>
              <a:t>独</a:t>
            </a:r>
            <a:r>
              <a:rPr kumimoji="1" lang="en-US" altLang="ja-JP" sz="1600">
                <a:solidFill>
                  <a:schemeClr val="tx1"/>
                </a:solidFill>
                <a:latin typeface="+mn-ea"/>
                <a:ea typeface="+mn-ea"/>
              </a:rPr>
              <a:t>)</a:t>
            </a:r>
            <a:r>
              <a:rPr kumimoji="1" lang="ja-JP" altLang="en-US" sz="1600">
                <a:solidFill>
                  <a:schemeClr val="tx1"/>
                </a:solidFill>
                <a:latin typeface="+mn-ea"/>
                <a:ea typeface="+mn-ea"/>
              </a:rPr>
              <a:t>医薬品医療機器総合機構</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600">
                <a:solidFill>
                  <a:schemeClr val="tx1"/>
                </a:solidFill>
                <a:latin typeface="+mn-ea"/>
                <a:ea typeface="+mn-ea"/>
              </a:rPr>
              <a:t>488.1</a:t>
            </a:r>
            <a:r>
              <a:rPr kumimoji="1" lang="ja-JP" altLang="en-US" sz="1600">
                <a:solidFill>
                  <a:schemeClr val="tx1"/>
                </a:solidFill>
                <a:latin typeface="+mn-ea"/>
                <a:ea typeface="+mn-ea"/>
              </a:rPr>
              <a:t>百万円</a:t>
            </a:r>
          </a:p>
        </xdr:txBody>
      </xdr:sp>
      <xdr:sp macro="" textlink="">
        <xdr:nvSpPr>
          <xdr:cNvPr id="13" name="Text Box 2"/>
          <xdr:cNvSpPr txBox="1">
            <a:spLocks noChangeArrowheads="1"/>
          </xdr:cNvSpPr>
        </xdr:nvSpPr>
        <xdr:spPr bwMode="auto">
          <a:xfrm>
            <a:off x="4045323" y="47023982"/>
            <a:ext cx="3025588" cy="421723"/>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医療情報データベース事業におけるデータ解析作業など</a:t>
            </a:r>
          </a:p>
        </xdr:txBody>
      </xdr:sp>
    </xdr:grpSp>
    <xdr:clientData/>
  </xdr:twoCellAnchor>
  <xdr:twoCellAnchor>
    <xdr:from>
      <xdr:col>12</xdr:col>
      <xdr:colOff>19051</xdr:colOff>
      <xdr:row>745</xdr:row>
      <xdr:rowOff>238125</xdr:rowOff>
    </xdr:from>
    <xdr:to>
      <xdr:col>12</xdr:col>
      <xdr:colOff>25400</xdr:colOff>
      <xdr:row>771</xdr:row>
      <xdr:rowOff>406400</xdr:rowOff>
    </xdr:to>
    <xdr:cxnSp macro="">
      <xdr:nvCxnSpPr>
        <xdr:cNvPr id="14" name="直線矢印コネクタ 13"/>
        <xdr:cNvCxnSpPr/>
      </xdr:nvCxnSpPr>
      <xdr:spPr>
        <a:xfrm>
          <a:off x="2254251" y="48404992"/>
          <a:ext cx="6349" cy="894820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746</xdr:row>
      <xdr:rowOff>220758</xdr:rowOff>
    </xdr:from>
    <xdr:to>
      <xdr:col>20</xdr:col>
      <xdr:colOff>33618</xdr:colOff>
      <xdr:row>746</xdr:row>
      <xdr:rowOff>231962</xdr:rowOff>
    </xdr:to>
    <xdr:cxnSp macro="">
      <xdr:nvCxnSpPr>
        <xdr:cNvPr id="15" name="直線矢印コネクタ 14"/>
        <xdr:cNvCxnSpPr/>
      </xdr:nvCxnSpPr>
      <xdr:spPr>
        <a:xfrm>
          <a:off x="2216972" y="42671778"/>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753</xdr:row>
      <xdr:rowOff>11209</xdr:rowOff>
    </xdr:from>
    <xdr:to>
      <xdr:col>20</xdr:col>
      <xdr:colOff>11206</xdr:colOff>
      <xdr:row>753</xdr:row>
      <xdr:rowOff>22413</xdr:rowOff>
    </xdr:to>
    <xdr:cxnSp macro="">
      <xdr:nvCxnSpPr>
        <xdr:cNvPr id="16" name="直線矢印コネクタ 15"/>
        <xdr:cNvCxnSpPr/>
      </xdr:nvCxnSpPr>
      <xdr:spPr>
        <a:xfrm>
          <a:off x="2194560" y="44755849"/>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60947</xdr:colOff>
      <xdr:row>743</xdr:row>
      <xdr:rowOff>292100</xdr:rowOff>
    </xdr:from>
    <xdr:to>
      <xdr:col>15</xdr:col>
      <xdr:colOff>60947</xdr:colOff>
      <xdr:row>744</xdr:row>
      <xdr:rowOff>287743</xdr:rowOff>
    </xdr:to>
    <xdr:sp macro="" textlink="">
      <xdr:nvSpPr>
        <xdr:cNvPr id="17" name="Text Box 2"/>
        <xdr:cNvSpPr txBox="1">
          <a:spLocks noChangeArrowheads="1"/>
        </xdr:cNvSpPr>
      </xdr:nvSpPr>
      <xdr:spPr bwMode="auto">
        <a:xfrm>
          <a:off x="1706867" y="41760140"/>
          <a:ext cx="1097280" cy="323303"/>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en-US" altLang="ja-JP" sz="1600" b="0" i="0" u="none" strike="noStrike" baseline="0">
              <a:solidFill>
                <a:srgbClr val="000000"/>
              </a:solidFill>
              <a:latin typeface="ＭＳ Ｐゴシック"/>
              <a:ea typeface="+mn-ea"/>
            </a:rPr>
            <a:t>672</a:t>
          </a:r>
          <a:r>
            <a:rPr lang="ja-JP" altLang="en-US" sz="1600" b="0" i="0" u="none" strike="noStrike" baseline="0">
              <a:solidFill>
                <a:srgbClr val="000000"/>
              </a:solidFill>
              <a:latin typeface="ＭＳ Ｐゴシック"/>
              <a:ea typeface="+mn-ea"/>
            </a:rPr>
            <a:t>百万円</a:t>
          </a:r>
        </a:p>
      </xdr:txBody>
    </xdr:sp>
    <xdr:clientData/>
  </xdr:twoCellAnchor>
  <xdr:twoCellAnchor>
    <xdr:from>
      <xdr:col>12</xdr:col>
      <xdr:colOff>35985</xdr:colOff>
      <xdr:row>757</xdr:row>
      <xdr:rowOff>158750</xdr:rowOff>
    </xdr:from>
    <xdr:to>
      <xdr:col>20</xdr:col>
      <xdr:colOff>47191</xdr:colOff>
      <xdr:row>757</xdr:row>
      <xdr:rowOff>169954</xdr:rowOff>
    </xdr:to>
    <xdr:cxnSp macro="">
      <xdr:nvCxnSpPr>
        <xdr:cNvPr id="18" name="直線矢印コネクタ 17"/>
        <xdr:cNvCxnSpPr/>
      </xdr:nvCxnSpPr>
      <xdr:spPr>
        <a:xfrm>
          <a:off x="2271185" y="52880683"/>
          <a:ext cx="1501339"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59266</xdr:colOff>
      <xdr:row>756</xdr:row>
      <xdr:rowOff>334419</xdr:rowOff>
    </xdr:from>
    <xdr:to>
      <xdr:col>49</xdr:col>
      <xdr:colOff>53399</xdr:colOff>
      <xdr:row>758</xdr:row>
      <xdr:rowOff>639072</xdr:rowOff>
    </xdr:to>
    <xdr:grpSp>
      <xdr:nvGrpSpPr>
        <xdr:cNvPr id="19" name="グループ化 18"/>
        <xdr:cNvGrpSpPr/>
      </xdr:nvGrpSpPr>
      <xdr:grpSpPr>
        <a:xfrm>
          <a:off x="4123266" y="53077519"/>
          <a:ext cx="5886933" cy="1650853"/>
          <a:chOff x="3989293" y="46081589"/>
          <a:chExt cx="3171505" cy="1224728"/>
        </a:xfrm>
      </xdr:grpSpPr>
      <xdr:sp macro="" textlink="">
        <xdr:nvSpPr>
          <xdr:cNvPr id="20" name="大かっこ 19"/>
          <xdr:cNvSpPr/>
        </xdr:nvSpPr>
        <xdr:spPr>
          <a:xfrm>
            <a:off x="3989293" y="46960779"/>
            <a:ext cx="3115236" cy="3424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正方形/長方形 20"/>
          <xdr:cNvSpPr/>
        </xdr:nvSpPr>
        <xdr:spPr>
          <a:xfrm>
            <a:off x="3994271" y="46081589"/>
            <a:ext cx="3115235" cy="7972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C</a:t>
            </a:r>
            <a:r>
              <a:rPr kumimoji="1" lang="ja-JP" altLang="en-US" sz="1600">
                <a:solidFill>
                  <a:schemeClr val="tx1"/>
                </a:solidFill>
                <a:latin typeface="+mn-ea"/>
                <a:ea typeface="+mn-ea"/>
              </a:rPr>
              <a:t>．</a:t>
            </a:r>
            <a:r>
              <a:rPr kumimoji="1" lang="en-US" altLang="ja-JP" sz="1600">
                <a:solidFill>
                  <a:schemeClr val="tx1"/>
                </a:solidFill>
                <a:latin typeface="+mn-ea"/>
                <a:ea typeface="+mn-ea"/>
              </a:rPr>
              <a:t>(</a:t>
            </a:r>
            <a:r>
              <a:rPr kumimoji="1" lang="ja-JP" altLang="en-US" sz="1600">
                <a:solidFill>
                  <a:schemeClr val="tx1"/>
                </a:solidFill>
                <a:latin typeface="+mn-ea"/>
                <a:ea typeface="+mn-ea"/>
              </a:rPr>
              <a:t>国研</a:t>
            </a:r>
            <a:r>
              <a:rPr kumimoji="1" lang="en-US" altLang="ja-JP" sz="1600">
                <a:solidFill>
                  <a:schemeClr val="tx1"/>
                </a:solidFill>
                <a:latin typeface="+mn-ea"/>
                <a:ea typeface="+mn-ea"/>
              </a:rPr>
              <a:t>)</a:t>
            </a:r>
            <a:r>
              <a:rPr kumimoji="1" lang="ja-JP" altLang="en-US" sz="1600">
                <a:solidFill>
                  <a:schemeClr val="tx1"/>
                </a:solidFill>
                <a:latin typeface="+mn-ea"/>
                <a:ea typeface="+mn-ea"/>
              </a:rPr>
              <a:t>国立成育医療研究センター</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400">
                <a:solidFill>
                  <a:schemeClr val="tx1"/>
                </a:solidFill>
                <a:latin typeface="+mn-ea"/>
                <a:ea typeface="+mn-ea"/>
              </a:rPr>
              <a:t>98.2</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sp macro="" textlink="">
        <xdr:nvSpPr>
          <xdr:cNvPr id="22" name="Text Box 2"/>
          <xdr:cNvSpPr txBox="1">
            <a:spLocks noChangeArrowheads="1"/>
          </xdr:cNvSpPr>
        </xdr:nvSpPr>
        <xdr:spPr bwMode="auto">
          <a:xfrm>
            <a:off x="4135210" y="46928499"/>
            <a:ext cx="3025588" cy="37781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「小児と薬」情報収集ネットワーク事業におけるデータ解析</a:t>
            </a:r>
          </a:p>
        </xdr:txBody>
      </xdr:sp>
    </xdr:grpSp>
    <xdr:clientData/>
  </xdr:twoCellAnchor>
  <xdr:twoCellAnchor>
    <xdr:from>
      <xdr:col>20</xdr:col>
      <xdr:colOff>93134</xdr:colOff>
      <xdr:row>756</xdr:row>
      <xdr:rowOff>29633</xdr:rowOff>
    </xdr:from>
    <xdr:to>
      <xdr:col>28</xdr:col>
      <xdr:colOff>103715</xdr:colOff>
      <xdr:row>756</xdr:row>
      <xdr:rowOff>321734</xdr:rowOff>
    </xdr:to>
    <xdr:sp macro="" textlink="">
      <xdr:nvSpPr>
        <xdr:cNvPr id="23" name="Text Box 2"/>
        <xdr:cNvSpPr txBox="1">
          <a:spLocks noChangeArrowheads="1"/>
        </xdr:cNvSpPr>
      </xdr:nvSpPr>
      <xdr:spPr bwMode="auto">
        <a:xfrm>
          <a:off x="3818467" y="52091166"/>
          <a:ext cx="1500715" cy="292101"/>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21166</xdr:colOff>
      <xdr:row>750</xdr:row>
      <xdr:rowOff>148166</xdr:rowOff>
    </xdr:from>
    <xdr:to>
      <xdr:col>28</xdr:col>
      <xdr:colOff>31749</xdr:colOff>
      <xdr:row>751</xdr:row>
      <xdr:rowOff>148165</xdr:rowOff>
    </xdr:to>
    <xdr:sp macro="" textlink="">
      <xdr:nvSpPr>
        <xdr:cNvPr id="24" name="Text Box 2"/>
        <xdr:cNvSpPr txBox="1">
          <a:spLocks noChangeArrowheads="1"/>
        </xdr:cNvSpPr>
      </xdr:nvSpPr>
      <xdr:spPr bwMode="auto">
        <a:xfrm>
          <a:off x="3678766" y="43909826"/>
          <a:ext cx="1473623" cy="327659"/>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補助金等交付</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84668</xdr:colOff>
      <xdr:row>760</xdr:row>
      <xdr:rowOff>194732</xdr:rowOff>
    </xdr:from>
    <xdr:to>
      <xdr:col>48</xdr:col>
      <xdr:colOff>169334</xdr:colOff>
      <xdr:row>769</xdr:row>
      <xdr:rowOff>51771</xdr:rowOff>
    </xdr:to>
    <xdr:grpSp>
      <xdr:nvGrpSpPr>
        <xdr:cNvPr id="25" name="グループ化 24"/>
        <xdr:cNvGrpSpPr/>
      </xdr:nvGrpSpPr>
      <xdr:grpSpPr>
        <a:xfrm>
          <a:off x="4148668" y="55325432"/>
          <a:ext cx="5774266" cy="1774739"/>
          <a:chOff x="3989293" y="46151762"/>
          <a:chExt cx="3115236" cy="1289365"/>
        </a:xfrm>
      </xdr:grpSpPr>
      <xdr:sp macro="" textlink="">
        <xdr:nvSpPr>
          <xdr:cNvPr id="26" name="大かっこ 25"/>
          <xdr:cNvSpPr/>
        </xdr:nvSpPr>
        <xdr:spPr>
          <a:xfrm>
            <a:off x="3989293" y="46960778"/>
            <a:ext cx="3115236" cy="4803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正方形/長方形 26"/>
          <xdr:cNvSpPr/>
        </xdr:nvSpPr>
        <xdr:spPr>
          <a:xfrm>
            <a:off x="3989294" y="46151762"/>
            <a:ext cx="3115235" cy="7972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D</a:t>
            </a:r>
            <a:r>
              <a:rPr kumimoji="1" lang="ja-JP" altLang="en-US" sz="1600">
                <a:solidFill>
                  <a:schemeClr val="tx1"/>
                </a:solidFill>
                <a:latin typeface="+mn-ea"/>
                <a:ea typeface="+mn-ea"/>
              </a:rPr>
              <a:t>．国立大学法人九州大学</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400">
                <a:solidFill>
                  <a:schemeClr val="tx1"/>
                </a:solidFill>
                <a:latin typeface="+mn-ea"/>
                <a:ea typeface="+mn-ea"/>
              </a:rPr>
              <a:t>24.6</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sp macro="" textlink="">
        <xdr:nvSpPr>
          <xdr:cNvPr id="28" name="Text Box 2"/>
          <xdr:cNvSpPr txBox="1">
            <a:spLocks noChangeArrowheads="1"/>
          </xdr:cNvSpPr>
        </xdr:nvSpPr>
        <xdr:spPr bwMode="auto">
          <a:xfrm>
            <a:off x="4088820" y="47024190"/>
            <a:ext cx="2967473" cy="377818"/>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ysClr val="windowText" lastClr="000000"/>
                </a:solidFill>
                <a:latin typeface="ＭＳ Ｐゴシック"/>
                <a:ea typeface="+mn-ea"/>
              </a:rPr>
              <a:t>医療情報の標準化・品質管理センター機能構築に関する</a:t>
            </a:r>
            <a:r>
              <a:rPr lang="ja-JP" altLang="en-US" sz="1100" b="0" i="0" u="none" strike="noStrike" baseline="0">
                <a:solidFill>
                  <a:sysClr val="windowText" lastClr="000000"/>
                </a:solidFill>
                <a:latin typeface="ＭＳ Ｐゴシック"/>
                <a:ea typeface="+mn-ea"/>
                <a:cs typeface="+mn-cs"/>
              </a:rPr>
              <a:t>業務</a:t>
            </a:r>
            <a:endParaRPr lang="ja-JP" altLang="en-US" sz="1100" b="0" i="0" u="none" strike="noStrike" baseline="0">
              <a:solidFill>
                <a:sysClr val="windowText" lastClr="000000"/>
              </a:solidFill>
              <a:latin typeface="ＭＳ Ｐゴシック"/>
              <a:ea typeface="+mn-ea"/>
            </a:endParaRPr>
          </a:p>
        </xdr:txBody>
      </xdr:sp>
    </xdr:grpSp>
    <xdr:clientData/>
  </xdr:twoCellAnchor>
  <xdr:twoCellAnchor>
    <xdr:from>
      <xdr:col>20</xdr:col>
      <xdr:colOff>76201</xdr:colOff>
      <xdr:row>770</xdr:row>
      <xdr:rowOff>414858</xdr:rowOff>
    </xdr:from>
    <xdr:to>
      <xdr:col>48</xdr:col>
      <xdr:colOff>160867</xdr:colOff>
      <xdr:row>774</xdr:row>
      <xdr:rowOff>60212</xdr:rowOff>
    </xdr:to>
    <xdr:grpSp>
      <xdr:nvGrpSpPr>
        <xdr:cNvPr id="34" name="グループ化 33"/>
        <xdr:cNvGrpSpPr/>
      </xdr:nvGrpSpPr>
      <xdr:grpSpPr>
        <a:xfrm>
          <a:off x="4140201" y="57641058"/>
          <a:ext cx="5774266" cy="1728154"/>
          <a:chOff x="3989293" y="46151775"/>
          <a:chExt cx="3115236" cy="1289352"/>
        </a:xfrm>
      </xdr:grpSpPr>
      <xdr:sp macro="" textlink="">
        <xdr:nvSpPr>
          <xdr:cNvPr id="35" name="大かっこ 34"/>
          <xdr:cNvSpPr/>
        </xdr:nvSpPr>
        <xdr:spPr>
          <a:xfrm>
            <a:off x="3989293" y="46960778"/>
            <a:ext cx="3115236" cy="4803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 name="正方形/長方形 35"/>
          <xdr:cNvSpPr/>
        </xdr:nvSpPr>
        <xdr:spPr>
          <a:xfrm>
            <a:off x="3989294" y="46151775"/>
            <a:ext cx="3115235" cy="7972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E</a:t>
            </a:r>
            <a:r>
              <a:rPr kumimoji="1" lang="ja-JP" altLang="en-US" sz="1600">
                <a:solidFill>
                  <a:schemeClr val="tx1"/>
                </a:solidFill>
                <a:latin typeface="+mn-ea"/>
                <a:ea typeface="+mn-ea"/>
              </a:rPr>
              <a:t>．</a:t>
            </a:r>
            <a:r>
              <a:rPr kumimoji="1" lang="en-US" altLang="ja-JP" sz="1600">
                <a:solidFill>
                  <a:schemeClr val="tx1"/>
                </a:solidFill>
                <a:latin typeface="+mn-ea"/>
                <a:ea typeface="+mn-ea"/>
              </a:rPr>
              <a:t>(</a:t>
            </a:r>
            <a:r>
              <a:rPr kumimoji="1" lang="ja-JP" altLang="en-US" sz="1600">
                <a:solidFill>
                  <a:schemeClr val="tx1"/>
                </a:solidFill>
                <a:latin typeface="+mn-ea"/>
                <a:ea typeface="+mn-ea"/>
              </a:rPr>
              <a:t>株</a:t>
            </a:r>
            <a:r>
              <a:rPr kumimoji="1" lang="en-US" altLang="ja-JP" sz="1600">
                <a:solidFill>
                  <a:schemeClr val="tx1"/>
                </a:solidFill>
                <a:latin typeface="+mn-ea"/>
                <a:ea typeface="+mn-ea"/>
              </a:rPr>
              <a:t>)</a:t>
            </a:r>
            <a:r>
              <a:rPr kumimoji="1" lang="ja-JP" altLang="en-US" sz="1600">
                <a:solidFill>
                  <a:schemeClr val="tx1"/>
                </a:solidFill>
                <a:latin typeface="+mn-ea"/>
                <a:ea typeface="+mn-ea"/>
              </a:rPr>
              <a:t>三菱総合研究所</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400">
                <a:solidFill>
                  <a:schemeClr val="tx1"/>
                </a:solidFill>
                <a:latin typeface="+mn-ea"/>
                <a:ea typeface="+mn-ea"/>
              </a:rPr>
              <a:t>60.5</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sp macro="" textlink="">
        <xdr:nvSpPr>
          <xdr:cNvPr id="37" name="Text Box 2"/>
          <xdr:cNvSpPr txBox="1">
            <a:spLocks noChangeArrowheads="1"/>
          </xdr:cNvSpPr>
        </xdr:nvSpPr>
        <xdr:spPr bwMode="auto">
          <a:xfrm>
            <a:off x="4030705" y="47024190"/>
            <a:ext cx="3025588" cy="377818"/>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ysClr val="windowText" lastClr="000000"/>
                </a:solidFill>
                <a:latin typeface="ＭＳ Ｐゴシック"/>
                <a:ea typeface="+mn-ea"/>
              </a:rPr>
              <a:t>医療情報データベース（ＭＩＤ－ＮＥＴ）と他の医療情報データベースとの連携推進に係る調査</a:t>
            </a:r>
          </a:p>
        </xdr:txBody>
      </xdr:sp>
    </xdr:grpSp>
    <xdr:clientData/>
  </xdr:twoCellAnchor>
  <xdr:twoCellAnchor>
    <xdr:from>
      <xdr:col>12</xdr:col>
      <xdr:colOff>59267</xdr:colOff>
      <xdr:row>762</xdr:row>
      <xdr:rowOff>8466</xdr:rowOff>
    </xdr:from>
    <xdr:to>
      <xdr:col>20</xdr:col>
      <xdr:colOff>70473</xdr:colOff>
      <xdr:row>762</xdr:row>
      <xdr:rowOff>19670</xdr:rowOff>
    </xdr:to>
    <xdr:cxnSp macro="">
      <xdr:nvCxnSpPr>
        <xdr:cNvPr id="39" name="直線矢印コネクタ 38"/>
        <xdr:cNvCxnSpPr/>
      </xdr:nvCxnSpPr>
      <xdr:spPr>
        <a:xfrm>
          <a:off x="2294467" y="55084133"/>
          <a:ext cx="1501339"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771</xdr:row>
      <xdr:rowOff>381000</xdr:rowOff>
    </xdr:from>
    <xdr:to>
      <xdr:col>20</xdr:col>
      <xdr:colOff>53540</xdr:colOff>
      <xdr:row>771</xdr:row>
      <xdr:rowOff>392204</xdr:rowOff>
    </xdr:to>
    <xdr:cxnSp macro="">
      <xdr:nvCxnSpPr>
        <xdr:cNvPr id="40" name="直線矢印コネクタ 39"/>
        <xdr:cNvCxnSpPr/>
      </xdr:nvCxnSpPr>
      <xdr:spPr>
        <a:xfrm>
          <a:off x="2277534" y="57327800"/>
          <a:ext cx="1501339"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101600</xdr:colOff>
      <xdr:row>759</xdr:row>
      <xdr:rowOff>237068</xdr:rowOff>
    </xdr:from>
    <xdr:to>
      <xdr:col>30</xdr:col>
      <xdr:colOff>8467</xdr:colOff>
      <xdr:row>760</xdr:row>
      <xdr:rowOff>165102</xdr:rowOff>
    </xdr:to>
    <xdr:sp macro="" textlink="">
      <xdr:nvSpPr>
        <xdr:cNvPr id="43" name="Text Box 2"/>
        <xdr:cNvSpPr txBox="1">
          <a:spLocks noChangeArrowheads="1"/>
        </xdr:cNvSpPr>
      </xdr:nvSpPr>
      <xdr:spPr bwMode="auto">
        <a:xfrm>
          <a:off x="3826933" y="54279801"/>
          <a:ext cx="1769534" cy="292101"/>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twoCellAnchor>
    <xdr:from>
      <xdr:col>20</xdr:col>
      <xdr:colOff>101600</xdr:colOff>
      <xdr:row>770</xdr:row>
      <xdr:rowOff>76201</xdr:rowOff>
    </xdr:from>
    <xdr:to>
      <xdr:col>37</xdr:col>
      <xdr:colOff>8466</xdr:colOff>
      <xdr:row>770</xdr:row>
      <xdr:rowOff>368302</xdr:rowOff>
    </xdr:to>
    <xdr:sp macro="" textlink="">
      <xdr:nvSpPr>
        <xdr:cNvPr id="44" name="Text Box 2"/>
        <xdr:cNvSpPr txBox="1">
          <a:spLocks noChangeArrowheads="1"/>
        </xdr:cNvSpPr>
      </xdr:nvSpPr>
      <xdr:spPr bwMode="auto">
        <a:xfrm>
          <a:off x="3826933" y="56506534"/>
          <a:ext cx="3073400" cy="292101"/>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一般競争入札（総合評価）</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1" zoomScale="75" zoomScaleNormal="75" zoomScaleSheetLayoutView="75" zoomScalePageLayoutView="85" workbookViewId="0">
      <selection activeCell="AU787" sqref="AU787:AX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237</v>
      </c>
      <c r="AT2" s="943"/>
      <c r="AU2" s="943"/>
      <c r="AV2" s="52" t="str">
        <f>IF(AW2="", "", "-")</f>
        <v/>
      </c>
      <c r="AW2" s="914"/>
      <c r="AX2" s="914"/>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186</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568</v>
      </c>
      <c r="AF5" s="702"/>
      <c r="AG5" s="702"/>
      <c r="AH5" s="702"/>
      <c r="AI5" s="702"/>
      <c r="AJ5" s="702"/>
      <c r="AK5" s="702"/>
      <c r="AL5" s="702"/>
      <c r="AM5" s="702"/>
      <c r="AN5" s="702"/>
      <c r="AO5" s="702"/>
      <c r="AP5" s="703"/>
      <c r="AQ5" s="704" t="s">
        <v>569</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25" t="s">
        <v>511</v>
      </c>
      <c r="Z7" s="446"/>
      <c r="AA7" s="446"/>
      <c r="AB7" s="446"/>
      <c r="AC7" s="446"/>
      <c r="AD7" s="926"/>
      <c r="AE7" s="915" t="s">
        <v>571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31.44999999999999" customHeight="1" x14ac:dyDescent="0.15">
      <c r="A10" s="663" t="s">
        <v>30</v>
      </c>
      <c r="B10" s="664"/>
      <c r="C10" s="664"/>
      <c r="D10" s="664"/>
      <c r="E10" s="664"/>
      <c r="F10" s="664"/>
      <c r="G10" s="757" t="s">
        <v>681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6.45" customHeight="1" x14ac:dyDescent="0.15">
      <c r="A11" s="663" t="s">
        <v>5</v>
      </c>
      <c r="B11" s="664"/>
      <c r="C11" s="664"/>
      <c r="D11" s="664"/>
      <c r="E11" s="664"/>
      <c r="F11" s="665"/>
      <c r="G11" s="698" t="str">
        <f>入力規則等!P10</f>
        <v>直接実施、委託・請負、補助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386</v>
      </c>
      <c r="Q13" s="661"/>
      <c r="R13" s="661"/>
      <c r="S13" s="661"/>
      <c r="T13" s="661"/>
      <c r="U13" s="661"/>
      <c r="V13" s="662"/>
      <c r="W13" s="660">
        <v>721</v>
      </c>
      <c r="X13" s="661"/>
      <c r="Y13" s="661"/>
      <c r="Z13" s="661"/>
      <c r="AA13" s="661"/>
      <c r="AB13" s="661"/>
      <c r="AC13" s="662"/>
      <c r="AD13" s="660">
        <v>558</v>
      </c>
      <c r="AE13" s="661"/>
      <c r="AF13" s="661"/>
      <c r="AG13" s="661"/>
      <c r="AH13" s="661"/>
      <c r="AI13" s="661"/>
      <c r="AJ13" s="662"/>
      <c r="AK13" s="660">
        <v>662</v>
      </c>
      <c r="AL13" s="661"/>
      <c r="AM13" s="661"/>
      <c r="AN13" s="661"/>
      <c r="AO13" s="661"/>
      <c r="AP13" s="661"/>
      <c r="AQ13" s="662"/>
      <c r="AR13" s="922">
        <v>616</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v>126</v>
      </c>
      <c r="X14" s="661"/>
      <c r="Y14" s="661"/>
      <c r="Z14" s="661"/>
      <c r="AA14" s="661"/>
      <c r="AB14" s="661"/>
      <c r="AC14" s="662"/>
      <c r="AD14" s="660" t="s">
        <v>572</v>
      </c>
      <c r="AE14" s="661"/>
      <c r="AF14" s="661"/>
      <c r="AG14" s="661"/>
      <c r="AH14" s="661"/>
      <c r="AI14" s="661"/>
      <c r="AJ14" s="662"/>
      <c r="AK14" s="660" t="s">
        <v>620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572</v>
      </c>
      <c r="Q15" s="661"/>
      <c r="R15" s="661"/>
      <c r="S15" s="661"/>
      <c r="T15" s="661"/>
      <c r="U15" s="661"/>
      <c r="V15" s="662"/>
      <c r="W15" s="660" t="s">
        <v>572</v>
      </c>
      <c r="X15" s="661"/>
      <c r="Y15" s="661"/>
      <c r="Z15" s="661"/>
      <c r="AA15" s="661"/>
      <c r="AB15" s="661"/>
      <c r="AC15" s="662"/>
      <c r="AD15" s="660">
        <v>126</v>
      </c>
      <c r="AE15" s="661"/>
      <c r="AF15" s="661"/>
      <c r="AG15" s="661"/>
      <c r="AH15" s="661"/>
      <c r="AI15" s="661"/>
      <c r="AJ15" s="662"/>
      <c r="AK15" s="660" t="s">
        <v>620</v>
      </c>
      <c r="AL15" s="661"/>
      <c r="AM15" s="661"/>
      <c r="AN15" s="661"/>
      <c r="AO15" s="661"/>
      <c r="AP15" s="661"/>
      <c r="AQ15" s="662"/>
      <c r="AR15" s="660" t="s">
        <v>621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v>-126</v>
      </c>
      <c r="X16" s="661"/>
      <c r="Y16" s="661"/>
      <c r="Z16" s="661"/>
      <c r="AA16" s="661"/>
      <c r="AB16" s="661"/>
      <c r="AC16" s="662"/>
      <c r="AD16" s="660" t="s">
        <v>572</v>
      </c>
      <c r="AE16" s="661"/>
      <c r="AF16" s="661"/>
      <c r="AG16" s="661"/>
      <c r="AH16" s="661"/>
      <c r="AI16" s="661"/>
      <c r="AJ16" s="662"/>
      <c r="AK16" s="660" t="s">
        <v>621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572</v>
      </c>
      <c r="AE17" s="661"/>
      <c r="AF17" s="661"/>
      <c r="AG17" s="661"/>
      <c r="AH17" s="661"/>
      <c r="AI17" s="661"/>
      <c r="AJ17" s="662"/>
      <c r="AK17" s="660" t="s">
        <v>621</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386</v>
      </c>
      <c r="Q18" s="882"/>
      <c r="R18" s="882"/>
      <c r="S18" s="882"/>
      <c r="T18" s="882"/>
      <c r="U18" s="882"/>
      <c r="V18" s="883"/>
      <c r="W18" s="881">
        <f>SUM(W13:AC17)</f>
        <v>721</v>
      </c>
      <c r="X18" s="882"/>
      <c r="Y18" s="882"/>
      <c r="Z18" s="882"/>
      <c r="AA18" s="882"/>
      <c r="AB18" s="882"/>
      <c r="AC18" s="883"/>
      <c r="AD18" s="881">
        <f>SUM(AD13:AJ17)</f>
        <v>684</v>
      </c>
      <c r="AE18" s="882"/>
      <c r="AF18" s="882"/>
      <c r="AG18" s="882"/>
      <c r="AH18" s="882"/>
      <c r="AI18" s="882"/>
      <c r="AJ18" s="883"/>
      <c r="AK18" s="881">
        <f>SUM(AK13:AQ17)</f>
        <v>662</v>
      </c>
      <c r="AL18" s="882"/>
      <c r="AM18" s="882"/>
      <c r="AN18" s="882"/>
      <c r="AO18" s="882"/>
      <c r="AP18" s="882"/>
      <c r="AQ18" s="883"/>
      <c r="AR18" s="881">
        <f>SUM(AR13:AX17)</f>
        <v>616</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378</v>
      </c>
      <c r="Q19" s="661"/>
      <c r="R19" s="661"/>
      <c r="S19" s="661"/>
      <c r="T19" s="661"/>
      <c r="U19" s="661"/>
      <c r="V19" s="662"/>
      <c r="W19" s="660">
        <v>721</v>
      </c>
      <c r="X19" s="661"/>
      <c r="Y19" s="661"/>
      <c r="Z19" s="661"/>
      <c r="AA19" s="661"/>
      <c r="AB19" s="661"/>
      <c r="AC19" s="662"/>
      <c r="AD19" s="660">
        <v>672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0.97927461139896377</v>
      </c>
      <c r="Q20" s="318"/>
      <c r="R20" s="318"/>
      <c r="S20" s="318"/>
      <c r="T20" s="318"/>
      <c r="U20" s="318"/>
      <c r="V20" s="318"/>
      <c r="W20" s="318">
        <f t="shared" ref="W20" si="0">IF(W18=0, "-", SUM(W19)/W18)</f>
        <v>1</v>
      </c>
      <c r="X20" s="318"/>
      <c r="Y20" s="318"/>
      <c r="Z20" s="318"/>
      <c r="AA20" s="318"/>
      <c r="AB20" s="318"/>
      <c r="AC20" s="318"/>
      <c r="AD20" s="318">
        <f t="shared" ref="AD20" si="1">IF(AD18=0, "-", SUM(AD19)/AD18)</f>
        <v>0.98245614035087714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475</v>
      </c>
      <c r="H21" s="317"/>
      <c r="I21" s="317"/>
      <c r="J21" s="317"/>
      <c r="K21" s="317"/>
      <c r="L21" s="317"/>
      <c r="M21" s="317"/>
      <c r="N21" s="317"/>
      <c r="O21" s="317"/>
      <c r="P21" s="318">
        <f>IF(P19=0, "-", SUM(P19)/SUM(P13,P14))</f>
        <v>0.97927461139896377</v>
      </c>
      <c r="Q21" s="318"/>
      <c r="R21" s="318"/>
      <c r="S21" s="318"/>
      <c r="T21" s="318"/>
      <c r="U21" s="318"/>
      <c r="V21" s="318"/>
      <c r="W21" s="318">
        <f t="shared" ref="W21" si="2">IF(W19=0, "-", SUM(W19)/SUM(W13,W14))</f>
        <v>0.85123966942148765</v>
      </c>
      <c r="X21" s="318"/>
      <c r="Y21" s="318"/>
      <c r="Z21" s="318"/>
      <c r="AA21" s="318"/>
      <c r="AB21" s="318"/>
      <c r="AC21" s="318"/>
      <c r="AD21" s="318">
        <f t="shared" ref="AD21" si="3">IF(AD19=0, "-", SUM(AD19)/SUM(AD13,AD14))</f>
        <v>1.2043010752688172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555</v>
      </c>
      <c r="B22" s="968"/>
      <c r="C22" s="968"/>
      <c r="D22" s="968"/>
      <c r="E22" s="968"/>
      <c r="F22" s="969"/>
      <c r="G22" s="954" t="s">
        <v>454</v>
      </c>
      <c r="H22" s="222"/>
      <c r="I22" s="222"/>
      <c r="J22" s="222"/>
      <c r="K22" s="222"/>
      <c r="L22" s="222"/>
      <c r="M22" s="222"/>
      <c r="N22" s="222"/>
      <c r="O22" s="223"/>
      <c r="P22" s="939" t="s">
        <v>516</v>
      </c>
      <c r="Q22" s="222"/>
      <c r="R22" s="222"/>
      <c r="S22" s="222"/>
      <c r="T22" s="222"/>
      <c r="U22" s="222"/>
      <c r="V22" s="223"/>
      <c r="W22" s="939" t="s">
        <v>512</v>
      </c>
      <c r="X22" s="222"/>
      <c r="Y22" s="222"/>
      <c r="Z22" s="222"/>
      <c r="AA22" s="222"/>
      <c r="AB22" s="222"/>
      <c r="AC22" s="223"/>
      <c r="AD22" s="939" t="s">
        <v>453</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575</v>
      </c>
      <c r="H23" s="956"/>
      <c r="I23" s="956"/>
      <c r="J23" s="956"/>
      <c r="K23" s="956"/>
      <c r="L23" s="956"/>
      <c r="M23" s="956"/>
      <c r="N23" s="956"/>
      <c r="O23" s="957"/>
      <c r="P23" s="922">
        <v>636</v>
      </c>
      <c r="Q23" s="923"/>
      <c r="R23" s="923"/>
      <c r="S23" s="923"/>
      <c r="T23" s="923"/>
      <c r="U23" s="923"/>
      <c r="V23" s="940"/>
      <c r="W23" s="922">
        <v>591</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576</v>
      </c>
      <c r="H24" s="959"/>
      <c r="I24" s="959"/>
      <c r="J24" s="959"/>
      <c r="K24" s="959"/>
      <c r="L24" s="959"/>
      <c r="M24" s="959"/>
      <c r="N24" s="959"/>
      <c r="O24" s="960"/>
      <c r="P24" s="660">
        <v>25</v>
      </c>
      <c r="Q24" s="661"/>
      <c r="R24" s="661"/>
      <c r="S24" s="661"/>
      <c r="T24" s="661"/>
      <c r="U24" s="661"/>
      <c r="V24" s="662"/>
      <c r="W24" s="660">
        <v>24</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577</v>
      </c>
      <c r="H25" s="959"/>
      <c r="I25" s="959"/>
      <c r="J25" s="959"/>
      <c r="K25" s="959"/>
      <c r="L25" s="959"/>
      <c r="M25" s="959"/>
      <c r="N25" s="959"/>
      <c r="O25" s="960"/>
      <c r="P25" s="660">
        <v>1</v>
      </c>
      <c r="Q25" s="661"/>
      <c r="R25" s="661"/>
      <c r="S25" s="661"/>
      <c r="T25" s="661"/>
      <c r="U25" s="661"/>
      <c r="V25" s="662"/>
      <c r="W25" s="660">
        <v>1</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578</v>
      </c>
      <c r="H26" s="959"/>
      <c r="I26" s="959"/>
      <c r="J26" s="959"/>
      <c r="K26" s="959"/>
      <c r="L26" s="959"/>
      <c r="M26" s="959"/>
      <c r="N26" s="959"/>
      <c r="O26" s="960"/>
      <c r="P26" s="660">
        <v>0</v>
      </c>
      <c r="Q26" s="661"/>
      <c r="R26" s="661"/>
      <c r="S26" s="661"/>
      <c r="T26" s="661"/>
      <c r="U26" s="661"/>
      <c r="V26" s="662"/>
      <c r="W26" s="660">
        <v>0</v>
      </c>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579</v>
      </c>
      <c r="H27" s="959"/>
      <c r="I27" s="959"/>
      <c r="J27" s="959"/>
      <c r="K27" s="959"/>
      <c r="L27" s="959"/>
      <c r="M27" s="959"/>
      <c r="N27" s="959"/>
      <c r="O27" s="960"/>
      <c r="P27" s="660">
        <v>0</v>
      </c>
      <c r="Q27" s="661"/>
      <c r="R27" s="661"/>
      <c r="S27" s="661"/>
      <c r="T27" s="661"/>
      <c r="U27" s="661"/>
      <c r="V27" s="662"/>
      <c r="W27" s="660">
        <v>0</v>
      </c>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458</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455</v>
      </c>
      <c r="H29" s="965"/>
      <c r="I29" s="965"/>
      <c r="J29" s="965"/>
      <c r="K29" s="965"/>
      <c r="L29" s="965"/>
      <c r="M29" s="965"/>
      <c r="N29" s="965"/>
      <c r="O29" s="966"/>
      <c r="P29" s="660">
        <f>AK13</f>
        <v>662</v>
      </c>
      <c r="Q29" s="661"/>
      <c r="R29" s="661"/>
      <c r="S29" s="661"/>
      <c r="T29" s="661"/>
      <c r="U29" s="661"/>
      <c r="V29" s="662"/>
      <c r="W29" s="936">
        <f>AR13</f>
        <v>616</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470</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531</v>
      </c>
      <c r="AF30" s="862"/>
      <c r="AG30" s="862"/>
      <c r="AH30" s="863"/>
      <c r="AI30" s="861" t="s">
        <v>528</v>
      </c>
      <c r="AJ30" s="862"/>
      <c r="AK30" s="862"/>
      <c r="AL30" s="863"/>
      <c r="AM30" s="918" t="s">
        <v>523</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572</v>
      </c>
      <c r="AR31" s="200"/>
      <c r="AS31" s="133" t="s">
        <v>355</v>
      </c>
      <c r="AT31" s="134"/>
      <c r="AU31" s="199">
        <v>31</v>
      </c>
      <c r="AV31" s="199"/>
      <c r="AW31" s="401" t="s">
        <v>300</v>
      </c>
      <c r="AX31" s="402"/>
    </row>
    <row r="32" spans="1:50" ht="23.25" customHeight="1" x14ac:dyDescent="0.15">
      <c r="A32" s="406"/>
      <c r="B32" s="404"/>
      <c r="C32" s="404"/>
      <c r="D32" s="404"/>
      <c r="E32" s="404"/>
      <c r="F32" s="405"/>
      <c r="G32" s="567" t="s">
        <v>580</v>
      </c>
      <c r="H32" s="568"/>
      <c r="I32" s="568"/>
      <c r="J32" s="568"/>
      <c r="K32" s="568"/>
      <c r="L32" s="568"/>
      <c r="M32" s="568"/>
      <c r="N32" s="568"/>
      <c r="O32" s="569"/>
      <c r="P32" s="105" t="s">
        <v>684</v>
      </c>
      <c r="Q32" s="105"/>
      <c r="R32" s="105"/>
      <c r="S32" s="105"/>
      <c r="T32" s="105"/>
      <c r="U32" s="105"/>
      <c r="V32" s="105"/>
      <c r="W32" s="105"/>
      <c r="X32" s="106"/>
      <c r="Y32" s="474" t="s">
        <v>12</v>
      </c>
      <c r="Z32" s="534"/>
      <c r="AA32" s="535"/>
      <c r="AB32" s="464" t="s">
        <v>582</v>
      </c>
      <c r="AC32" s="464"/>
      <c r="AD32" s="464"/>
      <c r="AE32" s="218">
        <v>3000000</v>
      </c>
      <c r="AF32" s="219"/>
      <c r="AG32" s="219"/>
      <c r="AH32" s="219"/>
      <c r="AI32" s="218">
        <v>4000000</v>
      </c>
      <c r="AJ32" s="219"/>
      <c r="AK32" s="219"/>
      <c r="AL32" s="219"/>
      <c r="AM32" s="218">
        <v>4700000</v>
      </c>
      <c r="AN32" s="219"/>
      <c r="AO32" s="219"/>
      <c r="AP32" s="219"/>
      <c r="AQ32" s="340" t="s">
        <v>562</v>
      </c>
      <c r="AR32" s="207"/>
      <c r="AS32" s="207"/>
      <c r="AT32" s="341"/>
      <c r="AU32" s="219" t="s">
        <v>641</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582</v>
      </c>
      <c r="AC33" s="526"/>
      <c r="AD33" s="526"/>
      <c r="AE33" s="218">
        <v>3000000</v>
      </c>
      <c r="AF33" s="219"/>
      <c r="AG33" s="219"/>
      <c r="AH33" s="219"/>
      <c r="AI33" s="218">
        <v>4000000</v>
      </c>
      <c r="AJ33" s="219"/>
      <c r="AK33" s="219"/>
      <c r="AL33" s="219"/>
      <c r="AM33" s="218">
        <v>4150000</v>
      </c>
      <c r="AN33" s="219"/>
      <c r="AO33" s="219"/>
      <c r="AP33" s="219"/>
      <c r="AQ33" s="340" t="s">
        <v>583</v>
      </c>
      <c r="AR33" s="207"/>
      <c r="AS33" s="207"/>
      <c r="AT33" s="341"/>
      <c r="AU33" s="219">
        <v>4800000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113</v>
      </c>
      <c r="AN34" s="219"/>
      <c r="AO34" s="219"/>
      <c r="AP34" s="219"/>
      <c r="AQ34" s="340" t="s">
        <v>562</v>
      </c>
      <c r="AR34" s="207"/>
      <c r="AS34" s="207"/>
      <c r="AT34" s="341"/>
      <c r="AU34" s="219" t="s">
        <v>641</v>
      </c>
      <c r="AV34" s="219"/>
      <c r="AW34" s="219"/>
      <c r="AX34" s="221"/>
    </row>
    <row r="35" spans="1:50" ht="23.25" customHeight="1" x14ac:dyDescent="0.15">
      <c r="A35" s="226" t="s">
        <v>501</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470</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470</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471</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466</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476</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471</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504</v>
      </c>
      <c r="B78" s="336"/>
      <c r="C78" s="336"/>
      <c r="D78" s="336"/>
      <c r="E78" s="333" t="s">
        <v>448</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465</v>
      </c>
      <c r="AP79" s="279"/>
      <c r="AQ79" s="279"/>
      <c r="AR79" s="81" t="s">
        <v>463</v>
      </c>
      <c r="AS79" s="278"/>
      <c r="AT79" s="279"/>
      <c r="AU79" s="279"/>
      <c r="AV79" s="279"/>
      <c r="AW79" s="279"/>
      <c r="AX79" s="950"/>
    </row>
    <row r="80" spans="1:50" ht="18.75" hidden="1" customHeight="1" x14ac:dyDescent="0.15">
      <c r="A80" s="867" t="s">
        <v>266</v>
      </c>
      <c r="B80" s="527" t="s">
        <v>462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5"/>
      <c r="B101" s="426"/>
      <c r="C101" s="426"/>
      <c r="D101" s="426"/>
      <c r="E101" s="426"/>
      <c r="F101" s="427"/>
      <c r="G101" s="105" t="s">
        <v>584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586</v>
      </c>
      <c r="AC101" s="464"/>
      <c r="AD101" s="464"/>
      <c r="AE101" s="218">
        <v>11</v>
      </c>
      <c r="AF101" s="219"/>
      <c r="AG101" s="219"/>
      <c r="AH101" s="220"/>
      <c r="AI101" s="218">
        <v>0</v>
      </c>
      <c r="AJ101" s="219"/>
      <c r="AK101" s="219"/>
      <c r="AL101" s="220"/>
      <c r="AM101" s="218" t="s">
        <v>622</v>
      </c>
      <c r="AN101" s="219"/>
      <c r="AO101" s="219"/>
      <c r="AP101" s="220"/>
      <c r="AQ101" s="218" t="s">
        <v>622</v>
      </c>
      <c r="AR101" s="219"/>
      <c r="AS101" s="219"/>
      <c r="AT101" s="220"/>
      <c r="AU101" s="218" t="s">
        <v>623</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586</v>
      </c>
      <c r="AC102" s="464"/>
      <c r="AD102" s="464"/>
      <c r="AE102" s="218">
        <v>11</v>
      </c>
      <c r="AF102" s="219"/>
      <c r="AG102" s="219"/>
      <c r="AH102" s="220"/>
      <c r="AI102" s="218">
        <v>11</v>
      </c>
      <c r="AJ102" s="219"/>
      <c r="AK102" s="219"/>
      <c r="AL102" s="220"/>
      <c r="AM102" s="421" t="s">
        <v>623</v>
      </c>
      <c r="AN102" s="421"/>
      <c r="AO102" s="421"/>
      <c r="AP102" s="421"/>
      <c r="AQ102" s="273" t="s">
        <v>623</v>
      </c>
      <c r="AR102" s="274"/>
      <c r="AS102" s="274"/>
      <c r="AT102" s="319"/>
      <c r="AU102" s="273" t="s">
        <v>622</v>
      </c>
      <c r="AV102" s="274"/>
      <c r="AW102" s="274"/>
      <c r="AX102" s="319"/>
    </row>
    <row r="103" spans="1:60" ht="31.5"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23.25" customHeight="1" x14ac:dyDescent="0.15">
      <c r="A104" s="425"/>
      <c r="B104" s="426"/>
      <c r="C104" s="426"/>
      <c r="D104" s="426"/>
      <c r="E104" s="426"/>
      <c r="F104" s="427"/>
      <c r="G104" s="105" t="s">
        <v>585</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587</v>
      </c>
      <c r="AC104" s="549"/>
      <c r="AD104" s="550"/>
      <c r="AE104" s="218" t="s">
        <v>572</v>
      </c>
      <c r="AF104" s="219"/>
      <c r="AG104" s="219"/>
      <c r="AH104" s="220"/>
      <c r="AI104" s="218" t="s">
        <v>572</v>
      </c>
      <c r="AJ104" s="219"/>
      <c r="AK104" s="219"/>
      <c r="AL104" s="220"/>
      <c r="AM104" s="218">
        <v>37</v>
      </c>
      <c r="AN104" s="219"/>
      <c r="AO104" s="219"/>
      <c r="AP104" s="220"/>
      <c r="AQ104" s="218" t="s">
        <v>666</v>
      </c>
      <c r="AR104" s="219"/>
      <c r="AS104" s="219"/>
      <c r="AT104" s="220"/>
      <c r="AU104" s="218" t="s">
        <v>641</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587</v>
      </c>
      <c r="AC105" s="472"/>
      <c r="AD105" s="473"/>
      <c r="AE105" s="421" t="s">
        <v>572</v>
      </c>
      <c r="AF105" s="421"/>
      <c r="AG105" s="421"/>
      <c r="AH105" s="421"/>
      <c r="AI105" s="421" t="s">
        <v>572</v>
      </c>
      <c r="AJ105" s="421"/>
      <c r="AK105" s="421"/>
      <c r="AL105" s="421"/>
      <c r="AM105" s="421">
        <v>36</v>
      </c>
      <c r="AN105" s="421"/>
      <c r="AO105" s="421"/>
      <c r="AP105" s="421"/>
      <c r="AQ105" s="218">
        <v>26</v>
      </c>
      <c r="AR105" s="219"/>
      <c r="AS105" s="219"/>
      <c r="AT105" s="220"/>
      <c r="AU105" s="218" t="s">
        <v>583</v>
      </c>
      <c r="AV105" s="219"/>
      <c r="AW105" s="219"/>
      <c r="AX105" s="220"/>
    </row>
    <row r="106" spans="1:60" ht="31.5" hidden="1"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15">
      <c r="A116" s="442"/>
      <c r="B116" s="443"/>
      <c r="C116" s="443"/>
      <c r="D116" s="443"/>
      <c r="E116" s="443"/>
      <c r="F116" s="444"/>
      <c r="G116" s="396" t="s">
        <v>588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589</v>
      </c>
      <c r="AC116" s="466"/>
      <c r="AD116" s="467"/>
      <c r="AE116" s="421">
        <v>45019</v>
      </c>
      <c r="AF116" s="421"/>
      <c r="AG116" s="421"/>
      <c r="AH116" s="421"/>
      <c r="AI116" s="421">
        <v>64128</v>
      </c>
      <c r="AJ116" s="421"/>
      <c r="AK116" s="421"/>
      <c r="AL116" s="421"/>
      <c r="AM116" s="421" t="s">
        <v>623</v>
      </c>
      <c r="AN116" s="421"/>
      <c r="AO116" s="421"/>
      <c r="AP116" s="421"/>
      <c r="AQ116" s="218" t="s">
        <v>623</v>
      </c>
      <c r="AR116" s="219"/>
      <c r="AS116" s="219"/>
      <c r="AT116" s="219"/>
      <c r="AU116" s="219"/>
      <c r="AV116" s="219"/>
      <c r="AW116" s="219"/>
      <c r="AX116" s="221"/>
    </row>
    <row r="117" spans="1:50" ht="47.2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590</v>
      </c>
      <c r="AC117" s="476"/>
      <c r="AD117" s="477"/>
      <c r="AE117" s="554" t="s">
        <v>591</v>
      </c>
      <c r="AF117" s="554"/>
      <c r="AG117" s="554"/>
      <c r="AH117" s="554"/>
      <c r="AI117" s="554" t="s">
        <v>592</v>
      </c>
      <c r="AJ117" s="554"/>
      <c r="AK117" s="554"/>
      <c r="AL117" s="554"/>
      <c r="AM117" s="554" t="s">
        <v>624</v>
      </c>
      <c r="AN117" s="554"/>
      <c r="AO117" s="554"/>
      <c r="AP117" s="554"/>
      <c r="AQ117" s="554" t="s">
        <v>624</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customHeight="1" x14ac:dyDescent="0.15">
      <c r="A119" s="442"/>
      <c r="B119" s="443"/>
      <c r="C119" s="443"/>
      <c r="D119" s="443"/>
      <c r="E119" s="443"/>
      <c r="F119" s="444"/>
      <c r="G119" s="396" t="s">
        <v>670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589</v>
      </c>
      <c r="AC119" s="466"/>
      <c r="AD119" s="467"/>
      <c r="AE119" s="421" t="s">
        <v>572</v>
      </c>
      <c r="AF119" s="421"/>
      <c r="AG119" s="421"/>
      <c r="AH119" s="421"/>
      <c r="AI119" s="421" t="s">
        <v>572</v>
      </c>
      <c r="AJ119" s="421"/>
      <c r="AK119" s="421"/>
      <c r="AL119" s="421"/>
      <c r="AM119" s="421">
        <v>18155.891891891893</v>
      </c>
      <c r="AN119" s="421"/>
      <c r="AO119" s="421"/>
      <c r="AP119" s="421"/>
      <c r="AQ119" s="421">
        <f>661842/26</f>
        <v>25455.461538461539</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590</v>
      </c>
      <c r="AC120" s="476"/>
      <c r="AD120" s="477"/>
      <c r="AE120" s="554" t="s">
        <v>572</v>
      </c>
      <c r="AF120" s="554"/>
      <c r="AG120" s="554"/>
      <c r="AH120" s="554"/>
      <c r="AI120" s="554" t="s">
        <v>572</v>
      </c>
      <c r="AJ120" s="554"/>
      <c r="AK120" s="554"/>
      <c r="AL120" s="554"/>
      <c r="AM120" s="554" t="s">
        <v>686</v>
      </c>
      <c r="AN120" s="554"/>
      <c r="AO120" s="554"/>
      <c r="AP120" s="554"/>
      <c r="AQ120" s="554" t="s">
        <v>672</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15">
      <c r="A122" s="442"/>
      <c r="B122" s="443"/>
      <c r="C122" s="443"/>
      <c r="D122" s="443"/>
      <c r="E122" s="443"/>
      <c r="F122" s="444"/>
      <c r="G122" s="396" t="s">
        <v>480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15">
      <c r="A125" s="442"/>
      <c r="B125" s="443"/>
      <c r="C125" s="443"/>
      <c r="D125" s="443"/>
      <c r="E125" s="443"/>
      <c r="F125" s="444"/>
      <c r="G125" s="396" t="s">
        <v>480</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479</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15">
      <c r="A128" s="442"/>
      <c r="B128" s="443"/>
      <c r="C128" s="443"/>
      <c r="D128" s="443"/>
      <c r="E128" s="443"/>
      <c r="F128" s="444"/>
      <c r="G128" s="396" t="s">
        <v>480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598</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11</v>
      </c>
      <c r="AF134" s="207"/>
      <c r="AG134" s="207"/>
      <c r="AH134" s="207"/>
      <c r="AI134" s="206">
        <v>0</v>
      </c>
      <c r="AJ134" s="207"/>
      <c r="AK134" s="207"/>
      <c r="AL134" s="207"/>
      <c r="AM134" s="206" t="s">
        <v>623</v>
      </c>
      <c r="AN134" s="207"/>
      <c r="AO134" s="207"/>
      <c r="AP134" s="207"/>
      <c r="AQ134" s="206" t="s">
        <v>596</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11</v>
      </c>
      <c r="AF135" s="207"/>
      <c r="AG135" s="207"/>
      <c r="AH135" s="207"/>
      <c r="AI135" s="206">
        <v>11</v>
      </c>
      <c r="AJ135" s="207"/>
      <c r="AK135" s="207"/>
      <c r="AL135" s="207"/>
      <c r="AM135" s="206" t="s">
        <v>623</v>
      </c>
      <c r="AN135" s="207"/>
      <c r="AO135" s="207"/>
      <c r="AP135" s="207"/>
      <c r="AQ135" s="206" t="s">
        <v>572</v>
      </c>
      <c r="AR135" s="207"/>
      <c r="AS135" s="207"/>
      <c r="AT135" s="207"/>
      <c r="AU135" s="206" t="s">
        <v>572</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626</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587</v>
      </c>
      <c r="AC138" s="205"/>
      <c r="AD138" s="205"/>
      <c r="AE138" s="206" t="s">
        <v>572</v>
      </c>
      <c r="AF138" s="207"/>
      <c r="AG138" s="207"/>
      <c r="AH138" s="207"/>
      <c r="AI138" s="206" t="s">
        <v>572</v>
      </c>
      <c r="AJ138" s="207"/>
      <c r="AK138" s="207"/>
      <c r="AL138" s="207"/>
      <c r="AM138" s="206">
        <v>37</v>
      </c>
      <c r="AN138" s="207"/>
      <c r="AO138" s="207"/>
      <c r="AP138" s="207"/>
      <c r="AQ138" s="206" t="s">
        <v>623</v>
      </c>
      <c r="AR138" s="207"/>
      <c r="AS138" s="207"/>
      <c r="AT138" s="207"/>
      <c r="AU138" s="206" t="s">
        <v>671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587</v>
      </c>
      <c r="AC139" s="213"/>
      <c r="AD139" s="213"/>
      <c r="AE139" s="206" t="s">
        <v>572</v>
      </c>
      <c r="AF139" s="207"/>
      <c r="AG139" s="207"/>
      <c r="AH139" s="207"/>
      <c r="AI139" s="206" t="s">
        <v>572</v>
      </c>
      <c r="AJ139" s="207"/>
      <c r="AK139" s="207"/>
      <c r="AL139" s="207"/>
      <c r="AM139" s="206">
        <v>36</v>
      </c>
      <c r="AN139" s="207"/>
      <c r="AO139" s="207"/>
      <c r="AP139" s="207"/>
      <c r="AQ139" s="206" t="s">
        <v>625</v>
      </c>
      <c r="AR139" s="207"/>
      <c r="AS139" s="207"/>
      <c r="AT139" s="207"/>
      <c r="AU139" s="206">
        <v>26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597</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597</v>
      </c>
      <c r="AC154" s="142"/>
      <c r="AD154" s="142"/>
      <c r="AE154" s="147" t="s">
        <v>599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9" customHeight="1" x14ac:dyDescent="0.15">
      <c r="A188" s="189"/>
      <c r="B188" s="186"/>
      <c r="C188" s="180"/>
      <c r="D188" s="186"/>
      <c r="E188" s="125" t="s">
        <v>682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4"/>
      <c r="E430" s="174" t="s">
        <v>541</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customHeight="1" x14ac:dyDescent="0.15">
      <c r="A538" s="189"/>
      <c r="B538" s="186"/>
      <c r="C538" s="180"/>
      <c r="D538" s="186"/>
      <c r="E538" s="174" t="s">
        <v>559</v>
      </c>
      <c r="F538" s="175"/>
      <c r="G538" s="902" t="s">
        <v>374</v>
      </c>
      <c r="H538" s="123"/>
      <c r="I538" s="123"/>
      <c r="J538" s="903" t="s">
        <v>572</v>
      </c>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t="s">
        <v>572</v>
      </c>
      <c r="AF540" s="200"/>
      <c r="AG540" s="133" t="s">
        <v>355</v>
      </c>
      <c r="AH540" s="134"/>
      <c r="AI540" s="156"/>
      <c r="AJ540" s="156"/>
      <c r="AK540" s="156"/>
      <c r="AL540" s="154"/>
      <c r="AM540" s="156"/>
      <c r="AN540" s="156"/>
      <c r="AO540" s="156"/>
      <c r="AP540" s="154"/>
      <c r="AQ540" s="200" t="s">
        <v>572</v>
      </c>
      <c r="AR540" s="200"/>
      <c r="AS540" s="133" t="s">
        <v>355</v>
      </c>
      <c r="AT540" s="134"/>
      <c r="AU540" s="200" t="s">
        <v>572</v>
      </c>
      <c r="AV540" s="200"/>
      <c r="AW540" s="133" t="s">
        <v>300</v>
      </c>
      <c r="AX540" s="195"/>
    </row>
    <row r="541" spans="1:50" ht="23.25" customHeight="1" x14ac:dyDescent="0.15">
      <c r="A541" s="189"/>
      <c r="B541" s="186"/>
      <c r="C541" s="180"/>
      <c r="D541" s="186"/>
      <c r="E541" s="342"/>
      <c r="F541" s="343"/>
      <c r="G541" s="104" t="s">
        <v>600</v>
      </c>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t="s">
        <v>597</v>
      </c>
      <c r="AC541" s="213"/>
      <c r="AD541" s="213"/>
      <c r="AE541" s="340" t="s">
        <v>601</v>
      </c>
      <c r="AF541" s="207"/>
      <c r="AG541" s="207"/>
      <c r="AH541" s="207"/>
      <c r="AI541" s="340" t="s">
        <v>603</v>
      </c>
      <c r="AJ541" s="207"/>
      <c r="AK541" s="207"/>
      <c r="AL541" s="207"/>
      <c r="AM541" s="340" t="s">
        <v>597</v>
      </c>
      <c r="AN541" s="207"/>
      <c r="AO541" s="207"/>
      <c r="AP541" s="341"/>
      <c r="AQ541" s="340" t="s">
        <v>602</v>
      </c>
      <c r="AR541" s="207"/>
      <c r="AS541" s="207"/>
      <c r="AT541" s="341"/>
      <c r="AU541" s="207" t="s">
        <v>597</v>
      </c>
      <c r="AV541" s="207"/>
      <c r="AW541" s="207"/>
      <c r="AX541" s="208"/>
    </row>
    <row r="542" spans="1:50" ht="23.25"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t="s">
        <v>597</v>
      </c>
      <c r="AC542" s="205"/>
      <c r="AD542" s="205"/>
      <c r="AE542" s="340" t="s">
        <v>597</v>
      </c>
      <c r="AF542" s="207"/>
      <c r="AG542" s="207"/>
      <c r="AH542" s="341"/>
      <c r="AI542" s="340" t="s">
        <v>601</v>
      </c>
      <c r="AJ542" s="207"/>
      <c r="AK542" s="207"/>
      <c r="AL542" s="207"/>
      <c r="AM542" s="340" t="s">
        <v>604</v>
      </c>
      <c r="AN542" s="207"/>
      <c r="AO542" s="207"/>
      <c r="AP542" s="341"/>
      <c r="AQ542" s="340" t="s">
        <v>597</v>
      </c>
      <c r="AR542" s="207"/>
      <c r="AS542" s="207"/>
      <c r="AT542" s="341"/>
      <c r="AU542" s="207" t="s">
        <v>596</v>
      </c>
      <c r="AV542" s="207"/>
      <c r="AW542" s="207"/>
      <c r="AX542" s="208"/>
    </row>
    <row r="543" spans="1:50" ht="23.25"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t="s">
        <v>602</v>
      </c>
      <c r="AF543" s="207"/>
      <c r="AG543" s="207"/>
      <c r="AH543" s="341"/>
      <c r="AI543" s="340" t="s">
        <v>597</v>
      </c>
      <c r="AJ543" s="207"/>
      <c r="AK543" s="207"/>
      <c r="AL543" s="207"/>
      <c r="AM543" s="340" t="s">
        <v>597</v>
      </c>
      <c r="AN543" s="207"/>
      <c r="AO543" s="207"/>
      <c r="AP543" s="341"/>
      <c r="AQ543" s="340" t="s">
        <v>597</v>
      </c>
      <c r="AR543" s="207"/>
      <c r="AS543" s="207"/>
      <c r="AT543" s="341"/>
      <c r="AU543" s="207" t="s">
        <v>597</v>
      </c>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t="s">
        <v>572</v>
      </c>
      <c r="AF565" s="200"/>
      <c r="AG565" s="133" t="s">
        <v>355</v>
      </c>
      <c r="AH565" s="134"/>
      <c r="AI565" s="156"/>
      <c r="AJ565" s="156"/>
      <c r="AK565" s="156"/>
      <c r="AL565" s="154"/>
      <c r="AM565" s="156"/>
      <c r="AN565" s="156"/>
      <c r="AO565" s="156"/>
      <c r="AP565" s="154"/>
      <c r="AQ565" s="200" t="s">
        <v>572</v>
      </c>
      <c r="AR565" s="200"/>
      <c r="AS565" s="133" t="s">
        <v>355</v>
      </c>
      <c r="AT565" s="134"/>
      <c r="AU565" s="200" t="s">
        <v>572</v>
      </c>
      <c r="AV565" s="200"/>
      <c r="AW565" s="133" t="s">
        <v>300</v>
      </c>
      <c r="AX565" s="195"/>
    </row>
    <row r="566" spans="1:50" ht="23.25" customHeight="1" x14ac:dyDescent="0.15">
      <c r="A566" s="189"/>
      <c r="B566" s="186"/>
      <c r="C566" s="180"/>
      <c r="D566" s="186"/>
      <c r="E566" s="342"/>
      <c r="F566" s="343"/>
      <c r="G566" s="104" t="s">
        <v>597</v>
      </c>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t="s">
        <v>605</v>
      </c>
      <c r="AC566" s="213"/>
      <c r="AD566" s="213"/>
      <c r="AE566" s="340" t="s">
        <v>606</v>
      </c>
      <c r="AF566" s="207"/>
      <c r="AG566" s="207"/>
      <c r="AH566" s="207"/>
      <c r="AI566" s="340" t="s">
        <v>608</v>
      </c>
      <c r="AJ566" s="207"/>
      <c r="AK566" s="207"/>
      <c r="AL566" s="207"/>
      <c r="AM566" s="340" t="s">
        <v>597</v>
      </c>
      <c r="AN566" s="207"/>
      <c r="AO566" s="207"/>
      <c r="AP566" s="341"/>
      <c r="AQ566" s="340" t="s">
        <v>605</v>
      </c>
      <c r="AR566" s="207"/>
      <c r="AS566" s="207"/>
      <c r="AT566" s="341"/>
      <c r="AU566" s="207" t="s">
        <v>605</v>
      </c>
      <c r="AV566" s="207"/>
      <c r="AW566" s="207"/>
      <c r="AX566" s="208"/>
    </row>
    <row r="567" spans="1:50" ht="23.25"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t="s">
        <v>597</v>
      </c>
      <c r="AC567" s="205"/>
      <c r="AD567" s="205"/>
      <c r="AE567" s="340" t="s">
        <v>597</v>
      </c>
      <c r="AF567" s="207"/>
      <c r="AG567" s="207"/>
      <c r="AH567" s="341"/>
      <c r="AI567" s="340" t="s">
        <v>605</v>
      </c>
      <c r="AJ567" s="207"/>
      <c r="AK567" s="207"/>
      <c r="AL567" s="207"/>
      <c r="AM567" s="340" t="s">
        <v>597</v>
      </c>
      <c r="AN567" s="207"/>
      <c r="AO567" s="207"/>
      <c r="AP567" s="341"/>
      <c r="AQ567" s="340" t="s">
        <v>605</v>
      </c>
      <c r="AR567" s="207"/>
      <c r="AS567" s="207"/>
      <c r="AT567" s="341"/>
      <c r="AU567" s="207" t="s">
        <v>605</v>
      </c>
      <c r="AV567" s="207"/>
      <c r="AW567" s="207"/>
      <c r="AX567" s="208"/>
    </row>
    <row r="568" spans="1:50" ht="23.25"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t="s">
        <v>607</v>
      </c>
      <c r="AF568" s="207"/>
      <c r="AG568" s="207"/>
      <c r="AH568" s="341"/>
      <c r="AI568" s="340" t="s">
        <v>597</v>
      </c>
      <c r="AJ568" s="207"/>
      <c r="AK568" s="207"/>
      <c r="AL568" s="207"/>
      <c r="AM568" s="340" t="s">
        <v>597</v>
      </c>
      <c r="AN568" s="207"/>
      <c r="AO568" s="207"/>
      <c r="AP568" s="341"/>
      <c r="AQ568" s="340" t="s">
        <v>597</v>
      </c>
      <c r="AR568" s="207"/>
      <c r="AS568" s="207"/>
      <c r="AT568" s="341"/>
      <c r="AU568" s="207" t="s">
        <v>597</v>
      </c>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8" t="s">
        <v>609</v>
      </c>
      <c r="AH702" s="389"/>
      <c r="AI702" s="389"/>
      <c r="AJ702" s="389"/>
      <c r="AK702" s="389"/>
      <c r="AL702" s="389"/>
      <c r="AM702" s="389"/>
      <c r="AN702" s="389"/>
      <c r="AO702" s="389"/>
      <c r="AP702" s="389"/>
      <c r="AQ702" s="389"/>
      <c r="AR702" s="389"/>
      <c r="AS702" s="389"/>
      <c r="AT702" s="389"/>
      <c r="AU702" s="389"/>
      <c r="AV702" s="389"/>
      <c r="AW702" s="389"/>
      <c r="AX702" s="390"/>
    </row>
    <row r="703" spans="1:50" ht="37.9"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570</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570</v>
      </c>
      <c r="AE705" s="718"/>
      <c r="AF705" s="718"/>
      <c r="AG705" s="125" t="s">
        <v>685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683</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683</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70.150000000000006"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570</v>
      </c>
      <c r="AE708" s="608"/>
      <c r="AF708" s="608"/>
      <c r="AG708" s="745" t="s">
        <v>632</v>
      </c>
      <c r="AH708" s="746"/>
      <c r="AI708" s="746"/>
      <c r="AJ708" s="746"/>
      <c r="AK708" s="746"/>
      <c r="AL708" s="746"/>
      <c r="AM708" s="746"/>
      <c r="AN708" s="746"/>
      <c r="AO708" s="746"/>
      <c r="AP708" s="746"/>
      <c r="AQ708" s="746"/>
      <c r="AR708" s="746"/>
      <c r="AS708" s="746"/>
      <c r="AT708" s="746"/>
      <c r="AU708" s="746"/>
      <c r="AV708" s="746"/>
      <c r="AW708" s="746"/>
      <c r="AX708" s="747"/>
    </row>
    <row r="709" spans="1:50" ht="49.9"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570</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54.6"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570</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66"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570</v>
      </c>
      <c r="AE711" s="329"/>
      <c r="AF711" s="329"/>
      <c r="AG711" s="101" t="s">
        <v>633</v>
      </c>
      <c r="AH711" s="102"/>
      <c r="AI711" s="102"/>
      <c r="AJ711" s="102"/>
      <c r="AK711" s="102"/>
      <c r="AL711" s="102"/>
      <c r="AM711" s="102"/>
      <c r="AN711" s="102"/>
      <c r="AO711" s="102"/>
      <c r="AP711" s="102"/>
      <c r="AQ711" s="102"/>
      <c r="AR711" s="102"/>
      <c r="AS711" s="102"/>
      <c r="AT711" s="102"/>
      <c r="AU711" s="102"/>
      <c r="AV711" s="102"/>
      <c r="AW711" s="102"/>
      <c r="AX711" s="103"/>
    </row>
    <row r="712" spans="1:50" ht="28.9" customHeight="1" x14ac:dyDescent="0.15">
      <c r="A712" s="645"/>
      <c r="B712" s="647"/>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612</v>
      </c>
      <c r="AE712" s="786"/>
      <c r="AF712" s="786"/>
      <c r="AG712" s="813" t="s">
        <v>674</v>
      </c>
      <c r="AH712" s="814"/>
      <c r="AI712" s="814"/>
      <c r="AJ712" s="814"/>
      <c r="AK712" s="814"/>
      <c r="AL712" s="814"/>
      <c r="AM712" s="814"/>
      <c r="AN712" s="814"/>
      <c r="AO712" s="814"/>
      <c r="AP712" s="814"/>
      <c r="AQ712" s="814"/>
      <c r="AR712" s="814"/>
      <c r="AS712" s="814"/>
      <c r="AT712" s="814"/>
      <c r="AU712" s="814"/>
      <c r="AV712" s="814"/>
      <c r="AW712" s="814"/>
      <c r="AX712" s="815"/>
    </row>
    <row r="713" spans="1:50" ht="42.6" customHeight="1" x14ac:dyDescent="0.15">
      <c r="A713" s="645"/>
      <c r="B713" s="647"/>
      <c r="C713" s="951" t="s">
        <v>468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612</v>
      </c>
      <c r="AE713" s="329"/>
      <c r="AF713" s="666"/>
      <c r="AG713" s="101" t="s">
        <v>673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612</v>
      </c>
      <c r="AE714" s="811"/>
      <c r="AF714" s="812"/>
      <c r="AG714" s="739" t="s">
        <v>673</v>
      </c>
      <c r="AH714" s="740"/>
      <c r="AI714" s="740"/>
      <c r="AJ714" s="740"/>
      <c r="AK714" s="740"/>
      <c r="AL714" s="740"/>
      <c r="AM714" s="740"/>
      <c r="AN714" s="740"/>
      <c r="AO714" s="740"/>
      <c r="AP714" s="740"/>
      <c r="AQ714" s="740"/>
      <c r="AR714" s="740"/>
      <c r="AS714" s="740"/>
      <c r="AT714" s="740"/>
      <c r="AU714" s="740"/>
      <c r="AV714" s="740"/>
      <c r="AW714" s="740"/>
      <c r="AX714" s="741"/>
    </row>
    <row r="715" spans="1:50" ht="27.6" customHeight="1" x14ac:dyDescent="0.15">
      <c r="A715" s="643" t="s">
        <v>40</v>
      </c>
      <c r="B715" s="787"/>
      <c r="C715" s="788" t="s">
        <v>445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629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612</v>
      </c>
      <c r="AE716" s="630"/>
      <c r="AF716" s="630"/>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570</v>
      </c>
      <c r="AE717" s="329"/>
      <c r="AF717" s="329"/>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40.1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570</v>
      </c>
      <c r="AE718" s="329"/>
      <c r="AF718" s="329"/>
      <c r="AG718" s="127" t="s">
        <v>635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612</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1"/>
      <c r="B720" s="782"/>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 customHeight="1" x14ac:dyDescent="0.15">
      <c r="A726" s="643" t="s">
        <v>48</v>
      </c>
      <c r="B726" s="805"/>
      <c r="C726" s="818" t="s">
        <v>53</v>
      </c>
      <c r="D726" s="840"/>
      <c r="E726" s="840"/>
      <c r="F726" s="841"/>
      <c r="G726" s="580" t="s">
        <v>634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4" customHeight="1" thickBot="1" x14ac:dyDescent="0.2">
      <c r="A727" s="806"/>
      <c r="B727" s="807"/>
      <c r="C727" s="751" t="s">
        <v>57</v>
      </c>
      <c r="D727" s="752"/>
      <c r="E727" s="752"/>
      <c r="F727" s="753"/>
      <c r="G727" s="578" t="s">
        <v>630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688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687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689</v>
      </c>
      <c r="B733" s="677"/>
      <c r="C733" s="677"/>
      <c r="D733" s="677"/>
      <c r="E733" s="678"/>
      <c r="F733" s="640" t="s">
        <v>690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545</v>
      </c>
      <c r="B737" s="210"/>
      <c r="C737" s="210"/>
      <c r="D737" s="211"/>
      <c r="E737" s="993" t="s">
        <v>597</v>
      </c>
      <c r="F737" s="993"/>
      <c r="G737" s="993"/>
      <c r="H737" s="993"/>
      <c r="I737" s="993"/>
      <c r="J737" s="993"/>
      <c r="K737" s="993"/>
      <c r="L737" s="993"/>
      <c r="M737" s="993"/>
      <c r="N737" s="365" t="s">
        <v>538</v>
      </c>
      <c r="O737" s="365"/>
      <c r="P737" s="365"/>
      <c r="Q737" s="365"/>
      <c r="R737" s="993" t="s">
        <v>613</v>
      </c>
      <c r="S737" s="993"/>
      <c r="T737" s="993"/>
      <c r="U737" s="993"/>
      <c r="V737" s="993"/>
      <c r="W737" s="993"/>
      <c r="X737" s="993"/>
      <c r="Y737" s="993"/>
      <c r="Z737" s="993"/>
      <c r="AA737" s="365" t="s">
        <v>537</v>
      </c>
      <c r="AB737" s="365"/>
      <c r="AC737" s="365"/>
      <c r="AD737" s="365"/>
      <c r="AE737" s="993" t="s">
        <v>614</v>
      </c>
      <c r="AF737" s="993"/>
      <c r="AG737" s="993"/>
      <c r="AH737" s="993"/>
      <c r="AI737" s="993"/>
      <c r="AJ737" s="993"/>
      <c r="AK737" s="993"/>
      <c r="AL737" s="993"/>
      <c r="AM737" s="993"/>
      <c r="AN737" s="365" t="s">
        <v>536</v>
      </c>
      <c r="AO737" s="365"/>
      <c r="AP737" s="365"/>
      <c r="AQ737" s="365"/>
      <c r="AR737" s="985" t="s">
        <v>615</v>
      </c>
      <c r="AS737" s="986"/>
      <c r="AT737" s="986"/>
      <c r="AU737" s="986"/>
      <c r="AV737" s="986"/>
      <c r="AW737" s="986"/>
      <c r="AX737" s="987"/>
      <c r="AY737" s="89"/>
      <c r="AZ737" s="89"/>
    </row>
    <row r="738" spans="1:52" ht="24.75" customHeight="1" x14ac:dyDescent="0.15">
      <c r="A738" s="994" t="s">
        <v>535</v>
      </c>
      <c r="B738" s="210"/>
      <c r="C738" s="210"/>
      <c r="D738" s="211"/>
      <c r="E738" s="993" t="s">
        <v>616</v>
      </c>
      <c r="F738" s="993"/>
      <c r="G738" s="993"/>
      <c r="H738" s="993"/>
      <c r="I738" s="993"/>
      <c r="J738" s="993"/>
      <c r="K738" s="993"/>
      <c r="L738" s="993"/>
      <c r="M738" s="993"/>
      <c r="N738" s="365" t="s">
        <v>534</v>
      </c>
      <c r="O738" s="365"/>
      <c r="P738" s="365"/>
      <c r="Q738" s="365"/>
      <c r="R738" s="993" t="s">
        <v>617</v>
      </c>
      <c r="S738" s="993"/>
      <c r="T738" s="993"/>
      <c r="U738" s="993"/>
      <c r="V738" s="993"/>
      <c r="W738" s="993"/>
      <c r="X738" s="993"/>
      <c r="Y738" s="993"/>
      <c r="Z738" s="993"/>
      <c r="AA738" s="365" t="s">
        <v>533</v>
      </c>
      <c r="AB738" s="365"/>
      <c r="AC738" s="365"/>
      <c r="AD738" s="365"/>
      <c r="AE738" s="993" t="s">
        <v>618</v>
      </c>
      <c r="AF738" s="993"/>
      <c r="AG738" s="993"/>
      <c r="AH738" s="993"/>
      <c r="AI738" s="993"/>
      <c r="AJ738" s="993"/>
      <c r="AK738" s="993"/>
      <c r="AL738" s="993"/>
      <c r="AM738" s="993"/>
      <c r="AN738" s="365" t="s">
        <v>529</v>
      </c>
      <c r="AO738" s="365"/>
      <c r="AP738" s="365"/>
      <c r="AQ738" s="365"/>
      <c r="AR738" s="985" t="s">
        <v>619</v>
      </c>
      <c r="AS738" s="986"/>
      <c r="AT738" s="986"/>
      <c r="AU738" s="986"/>
      <c r="AV738" s="986"/>
      <c r="AW738" s="986"/>
      <c r="AX738" s="987"/>
    </row>
    <row r="739" spans="1:52" ht="24.75" customHeight="1" thickBot="1" x14ac:dyDescent="0.2">
      <c r="A739" s="995" t="s">
        <v>525</v>
      </c>
      <c r="B739" s="996"/>
      <c r="C739" s="996"/>
      <c r="D739" s="997"/>
      <c r="E739" s="998" t="s">
        <v>565</v>
      </c>
      <c r="F739" s="988"/>
      <c r="G739" s="988"/>
      <c r="H739" s="93" t="str">
        <f>IF(E739="", "", "(")</f>
        <v>(</v>
      </c>
      <c r="I739" s="988"/>
      <c r="J739" s="988"/>
      <c r="K739" s="93" t="str">
        <f>IF(OR(I739="　", I739=""), "", "-")</f>
        <v/>
      </c>
      <c r="L739" s="989">
        <v>228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0.9"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0.9"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0.9"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0.9"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680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7.6" customHeight="1" x14ac:dyDescent="0.15">
      <c r="A781" s="634"/>
      <c r="B781" s="635"/>
      <c r="C781" s="635"/>
      <c r="D781" s="635"/>
      <c r="E781" s="635"/>
      <c r="F781" s="636"/>
      <c r="G781" s="673" t="s">
        <v>678</v>
      </c>
      <c r="H781" s="674"/>
      <c r="I781" s="674"/>
      <c r="J781" s="674"/>
      <c r="K781" s="675"/>
      <c r="L781" s="667" t="s">
        <v>679</v>
      </c>
      <c r="M781" s="668"/>
      <c r="N781" s="668"/>
      <c r="O781" s="668"/>
      <c r="P781" s="668"/>
      <c r="Q781" s="668"/>
      <c r="R781" s="668"/>
      <c r="S781" s="668"/>
      <c r="T781" s="668"/>
      <c r="U781" s="668"/>
      <c r="V781" s="668"/>
      <c r="W781" s="668"/>
      <c r="X781" s="669"/>
      <c r="Y781" s="391">
        <v>0.2</v>
      </c>
      <c r="Z781" s="392"/>
      <c r="AA781" s="392"/>
      <c r="AB781" s="808"/>
      <c r="AC781" s="673" t="s">
        <v>638</v>
      </c>
      <c r="AD781" s="674"/>
      <c r="AE781" s="674"/>
      <c r="AF781" s="674"/>
      <c r="AG781" s="675"/>
      <c r="AH781" s="667" t="s">
        <v>639</v>
      </c>
      <c r="AI781" s="668"/>
      <c r="AJ781" s="668"/>
      <c r="AK781" s="668"/>
      <c r="AL781" s="668"/>
      <c r="AM781" s="668"/>
      <c r="AN781" s="668"/>
      <c r="AO781" s="668"/>
      <c r="AP781" s="668"/>
      <c r="AQ781" s="668"/>
      <c r="AR781" s="668"/>
      <c r="AS781" s="668"/>
      <c r="AT781" s="669"/>
      <c r="AU781" s="391">
        <v>488</v>
      </c>
      <c r="AV781" s="392"/>
      <c r="AW781" s="392"/>
      <c r="AX781" s="393"/>
    </row>
    <row r="782" spans="1:50" hidden="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idden="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idden="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idden="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idden="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idden="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idden="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idden="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idden="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488</v>
      </c>
      <c r="AV791" s="835"/>
      <c r="AW791" s="835"/>
      <c r="AX791" s="837"/>
    </row>
    <row r="792" spans="1:50" ht="24.75" customHeight="1" x14ac:dyDescent="0.15">
      <c r="A792" s="634"/>
      <c r="B792" s="635"/>
      <c r="C792" s="635"/>
      <c r="D792" s="635"/>
      <c r="E792" s="635"/>
      <c r="F792" s="636"/>
      <c r="G792" s="598" t="s">
        <v>637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661</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638</v>
      </c>
      <c r="H794" s="674"/>
      <c r="I794" s="674"/>
      <c r="J794" s="674"/>
      <c r="K794" s="675"/>
      <c r="L794" s="667" t="s">
        <v>691</v>
      </c>
      <c r="M794" s="668"/>
      <c r="N794" s="668"/>
      <c r="O794" s="668"/>
      <c r="P794" s="668"/>
      <c r="Q794" s="668"/>
      <c r="R794" s="668"/>
      <c r="S794" s="668"/>
      <c r="T794" s="668"/>
      <c r="U794" s="668"/>
      <c r="V794" s="668"/>
      <c r="W794" s="668"/>
      <c r="X794" s="669"/>
      <c r="Y794" s="391">
        <v>98.2</v>
      </c>
      <c r="Z794" s="392"/>
      <c r="AA794" s="392"/>
      <c r="AB794" s="808"/>
      <c r="AC794" s="673" t="s">
        <v>638</v>
      </c>
      <c r="AD794" s="674"/>
      <c r="AE794" s="674"/>
      <c r="AF794" s="674"/>
      <c r="AG794" s="675"/>
      <c r="AH794" s="667" t="s">
        <v>667</v>
      </c>
      <c r="AI794" s="668"/>
      <c r="AJ794" s="668"/>
      <c r="AK794" s="668"/>
      <c r="AL794" s="668"/>
      <c r="AM794" s="668"/>
      <c r="AN794" s="668"/>
      <c r="AO794" s="668"/>
      <c r="AP794" s="668"/>
      <c r="AQ794" s="668"/>
      <c r="AR794" s="668"/>
      <c r="AS794" s="668"/>
      <c r="AT794" s="669"/>
      <c r="AU794" s="391">
        <v>24.6</v>
      </c>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13.1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8.9"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98.2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24.6</v>
      </c>
      <c r="AV804" s="835"/>
      <c r="AW804" s="835"/>
      <c r="AX804" s="837"/>
    </row>
    <row r="805" spans="1:50" ht="26.45" customHeight="1" x14ac:dyDescent="0.15">
      <c r="A805" s="634"/>
      <c r="B805" s="635"/>
      <c r="C805" s="635"/>
      <c r="D805" s="635"/>
      <c r="E805" s="635"/>
      <c r="F805" s="636"/>
      <c r="G805" s="598" t="s">
        <v>663</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6.4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37.5" customHeight="1" x14ac:dyDescent="0.15">
      <c r="A807" s="634"/>
      <c r="B807" s="635"/>
      <c r="C807" s="635"/>
      <c r="D807" s="635"/>
      <c r="E807" s="635"/>
      <c r="F807" s="636"/>
      <c r="G807" s="673" t="s">
        <v>638</v>
      </c>
      <c r="H807" s="674"/>
      <c r="I807" s="674"/>
      <c r="J807" s="674"/>
      <c r="K807" s="675"/>
      <c r="L807" s="667" t="s">
        <v>668</v>
      </c>
      <c r="M807" s="668"/>
      <c r="N807" s="668"/>
      <c r="O807" s="668"/>
      <c r="P807" s="668"/>
      <c r="Q807" s="668"/>
      <c r="R807" s="668"/>
      <c r="S807" s="668"/>
      <c r="T807" s="668"/>
      <c r="U807" s="668"/>
      <c r="V807" s="668"/>
      <c r="W807" s="668"/>
      <c r="X807" s="669"/>
      <c r="Y807" s="391">
        <v>60.5</v>
      </c>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idden="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idden="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idden="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idden="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idden="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idden="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idden="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idden="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idden="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6"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60.5</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17.25" hidden="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idden="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idden="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idden="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idden="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idden="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idden="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idden="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idden="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idden="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idden="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idden="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idden="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14.25" hidden="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465</v>
      </c>
      <c r="AM831" s="281"/>
      <c r="AN831" s="281"/>
      <c r="AO831" s="82" t="s">
        <v>463</v>
      </c>
      <c r="AP831" s="21"/>
      <c r="AQ831" s="21"/>
      <c r="AR831" s="21"/>
      <c r="AS831" s="21"/>
      <c r="AT831" s="21"/>
      <c r="AU831" s="21"/>
      <c r="AV831" s="21"/>
      <c r="AW831" s="21"/>
      <c r="AX831" s="22"/>
    </row>
    <row r="832" spans="1:50" hidden="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idden="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6" customHeight="1" x14ac:dyDescent="0.15">
      <c r="A837" s="376">
        <v>1</v>
      </c>
      <c r="B837" s="376">
        <v>1</v>
      </c>
      <c r="C837" s="361" t="s">
        <v>640</v>
      </c>
      <c r="D837" s="347"/>
      <c r="E837" s="347"/>
      <c r="F837" s="347"/>
      <c r="G837" s="347"/>
      <c r="H837" s="347"/>
      <c r="I837" s="347"/>
      <c r="J837" s="348" t="s">
        <v>641</v>
      </c>
      <c r="K837" s="349"/>
      <c r="L837" s="349"/>
      <c r="M837" s="349"/>
      <c r="N837" s="349"/>
      <c r="O837" s="349"/>
      <c r="P837" s="362" t="s">
        <v>643</v>
      </c>
      <c r="Q837" s="350"/>
      <c r="R837" s="350"/>
      <c r="S837" s="350"/>
      <c r="T837" s="350"/>
      <c r="U837" s="350"/>
      <c r="V837" s="350"/>
      <c r="W837" s="350"/>
      <c r="X837" s="350"/>
      <c r="Y837" s="351">
        <v>0.2</v>
      </c>
      <c r="Z837" s="352"/>
      <c r="AA837" s="352"/>
      <c r="AB837" s="353"/>
      <c r="AC837" s="363" t="s">
        <v>196</v>
      </c>
      <c r="AD837" s="371"/>
      <c r="AE837" s="371"/>
      <c r="AF837" s="371"/>
      <c r="AG837" s="371"/>
      <c r="AH837" s="372" t="s">
        <v>641</v>
      </c>
      <c r="AI837" s="373"/>
      <c r="AJ837" s="373"/>
      <c r="AK837" s="373"/>
      <c r="AL837" s="357" t="s">
        <v>642</v>
      </c>
      <c r="AM837" s="358"/>
      <c r="AN837" s="358"/>
      <c r="AO837" s="359"/>
      <c r="AP837" s="360" t="s">
        <v>572</v>
      </c>
      <c r="AQ837" s="360"/>
      <c r="AR837" s="360"/>
      <c r="AS837" s="360"/>
      <c r="AT837" s="360"/>
      <c r="AU837" s="360"/>
      <c r="AV837" s="360"/>
      <c r="AW837" s="360"/>
      <c r="AX837" s="360"/>
    </row>
    <row r="838" spans="1:50" ht="30" customHeight="1" x14ac:dyDescent="0.15">
      <c r="A838" s="376">
        <v>2</v>
      </c>
      <c r="B838" s="376">
        <v>1</v>
      </c>
      <c r="C838" s="361" t="s">
        <v>644</v>
      </c>
      <c r="D838" s="347"/>
      <c r="E838" s="347"/>
      <c r="F838" s="347"/>
      <c r="G838" s="347"/>
      <c r="H838" s="347"/>
      <c r="I838" s="347"/>
      <c r="J838" s="348" t="s">
        <v>641</v>
      </c>
      <c r="K838" s="349"/>
      <c r="L838" s="349"/>
      <c r="M838" s="349"/>
      <c r="N838" s="349"/>
      <c r="O838" s="349"/>
      <c r="P838" s="362" t="s">
        <v>653</v>
      </c>
      <c r="Q838" s="350"/>
      <c r="R838" s="350"/>
      <c r="S838" s="350"/>
      <c r="T838" s="350"/>
      <c r="U838" s="350"/>
      <c r="V838" s="350"/>
      <c r="W838" s="350"/>
      <c r="X838" s="350"/>
      <c r="Y838" s="351">
        <v>0</v>
      </c>
      <c r="Z838" s="352"/>
      <c r="AA838" s="352"/>
      <c r="AB838" s="353"/>
      <c r="AC838" s="363" t="s">
        <v>196</v>
      </c>
      <c r="AD838" s="371"/>
      <c r="AE838" s="371"/>
      <c r="AF838" s="371"/>
      <c r="AG838" s="371"/>
      <c r="AH838" s="372" t="s">
        <v>641</v>
      </c>
      <c r="AI838" s="373"/>
      <c r="AJ838" s="373"/>
      <c r="AK838" s="373"/>
      <c r="AL838" s="357" t="s">
        <v>642</v>
      </c>
      <c r="AM838" s="358"/>
      <c r="AN838" s="358"/>
      <c r="AO838" s="359"/>
      <c r="AP838" s="360" t="s">
        <v>572</v>
      </c>
      <c r="AQ838" s="360"/>
      <c r="AR838" s="360"/>
      <c r="AS838" s="360"/>
      <c r="AT838" s="360"/>
      <c r="AU838" s="360"/>
      <c r="AV838" s="360"/>
      <c r="AW838" s="360"/>
      <c r="AX838" s="360"/>
    </row>
    <row r="839" spans="1:50" ht="30" customHeight="1" x14ac:dyDescent="0.15">
      <c r="A839" s="376">
        <v>3</v>
      </c>
      <c r="B839" s="376">
        <v>1</v>
      </c>
      <c r="C839" s="361" t="s">
        <v>645</v>
      </c>
      <c r="D839" s="347"/>
      <c r="E839" s="347"/>
      <c r="F839" s="347"/>
      <c r="G839" s="347"/>
      <c r="H839" s="347"/>
      <c r="I839" s="347"/>
      <c r="J839" s="348" t="s">
        <v>641</v>
      </c>
      <c r="K839" s="349"/>
      <c r="L839" s="349"/>
      <c r="M839" s="349"/>
      <c r="N839" s="349"/>
      <c r="O839" s="349"/>
      <c r="P839" s="362" t="s">
        <v>653</v>
      </c>
      <c r="Q839" s="350"/>
      <c r="R839" s="350"/>
      <c r="S839" s="350"/>
      <c r="T839" s="350"/>
      <c r="U839" s="350"/>
      <c r="V839" s="350"/>
      <c r="W839" s="350"/>
      <c r="X839" s="350"/>
      <c r="Y839" s="351">
        <v>0</v>
      </c>
      <c r="Z839" s="352"/>
      <c r="AA839" s="352"/>
      <c r="AB839" s="353"/>
      <c r="AC839" s="363" t="s">
        <v>196</v>
      </c>
      <c r="AD839" s="371"/>
      <c r="AE839" s="371"/>
      <c r="AF839" s="371"/>
      <c r="AG839" s="371"/>
      <c r="AH839" s="372" t="s">
        <v>641</v>
      </c>
      <c r="AI839" s="373"/>
      <c r="AJ839" s="373"/>
      <c r="AK839" s="373"/>
      <c r="AL839" s="357" t="s">
        <v>642</v>
      </c>
      <c r="AM839" s="358"/>
      <c r="AN839" s="358"/>
      <c r="AO839" s="359"/>
      <c r="AP839" s="360" t="s">
        <v>572</v>
      </c>
      <c r="AQ839" s="360"/>
      <c r="AR839" s="360"/>
      <c r="AS839" s="360"/>
      <c r="AT839" s="360"/>
      <c r="AU839" s="360"/>
      <c r="AV839" s="360"/>
      <c r="AW839" s="360"/>
      <c r="AX839" s="360"/>
    </row>
    <row r="840" spans="1:50" ht="42" customHeight="1" x14ac:dyDescent="0.15">
      <c r="A840" s="376">
        <v>4</v>
      </c>
      <c r="B840" s="376">
        <v>1</v>
      </c>
      <c r="C840" s="361" t="s">
        <v>646</v>
      </c>
      <c r="D840" s="347"/>
      <c r="E840" s="347"/>
      <c r="F840" s="347"/>
      <c r="G840" s="347"/>
      <c r="H840" s="347"/>
      <c r="I840" s="347"/>
      <c r="J840" s="348" t="s">
        <v>641</v>
      </c>
      <c r="K840" s="349"/>
      <c r="L840" s="349"/>
      <c r="M840" s="349"/>
      <c r="N840" s="349"/>
      <c r="O840" s="349"/>
      <c r="P840" s="362" t="s">
        <v>654</v>
      </c>
      <c r="Q840" s="350"/>
      <c r="R840" s="350"/>
      <c r="S840" s="350"/>
      <c r="T840" s="350"/>
      <c r="U840" s="350"/>
      <c r="V840" s="350"/>
      <c r="W840" s="350"/>
      <c r="X840" s="350"/>
      <c r="Y840" s="351">
        <v>0</v>
      </c>
      <c r="Z840" s="352"/>
      <c r="AA840" s="352"/>
      <c r="AB840" s="353"/>
      <c r="AC840" s="363" t="s">
        <v>196</v>
      </c>
      <c r="AD840" s="371"/>
      <c r="AE840" s="371"/>
      <c r="AF840" s="371"/>
      <c r="AG840" s="371"/>
      <c r="AH840" s="372" t="s">
        <v>641</v>
      </c>
      <c r="AI840" s="373"/>
      <c r="AJ840" s="373"/>
      <c r="AK840" s="373"/>
      <c r="AL840" s="357" t="s">
        <v>642</v>
      </c>
      <c r="AM840" s="358"/>
      <c r="AN840" s="358"/>
      <c r="AO840" s="359"/>
      <c r="AP840" s="360" t="s">
        <v>572</v>
      </c>
      <c r="AQ840" s="360"/>
      <c r="AR840" s="360"/>
      <c r="AS840" s="360"/>
      <c r="AT840" s="360"/>
      <c r="AU840" s="360"/>
      <c r="AV840" s="360"/>
      <c r="AW840" s="360"/>
      <c r="AX840" s="360"/>
    </row>
    <row r="841" spans="1:50" ht="30" customHeight="1" x14ac:dyDescent="0.15">
      <c r="A841" s="376">
        <v>5</v>
      </c>
      <c r="B841" s="376">
        <v>1</v>
      </c>
      <c r="C841" s="361" t="s">
        <v>647</v>
      </c>
      <c r="D841" s="347"/>
      <c r="E841" s="347"/>
      <c r="F841" s="347"/>
      <c r="G841" s="347"/>
      <c r="H841" s="347"/>
      <c r="I841" s="347"/>
      <c r="J841" s="348" t="s">
        <v>641</v>
      </c>
      <c r="K841" s="349"/>
      <c r="L841" s="349"/>
      <c r="M841" s="349"/>
      <c r="N841" s="349"/>
      <c r="O841" s="349"/>
      <c r="P841" s="362" t="s">
        <v>653</v>
      </c>
      <c r="Q841" s="350"/>
      <c r="R841" s="350"/>
      <c r="S841" s="350"/>
      <c r="T841" s="350"/>
      <c r="U841" s="350"/>
      <c r="V841" s="350"/>
      <c r="W841" s="350"/>
      <c r="X841" s="350"/>
      <c r="Y841" s="351">
        <v>0</v>
      </c>
      <c r="Z841" s="352"/>
      <c r="AA841" s="352"/>
      <c r="AB841" s="353"/>
      <c r="AC841" s="363" t="s">
        <v>196</v>
      </c>
      <c r="AD841" s="371"/>
      <c r="AE841" s="371"/>
      <c r="AF841" s="371"/>
      <c r="AG841" s="371"/>
      <c r="AH841" s="372" t="s">
        <v>641</v>
      </c>
      <c r="AI841" s="373"/>
      <c r="AJ841" s="373"/>
      <c r="AK841" s="373"/>
      <c r="AL841" s="357" t="s">
        <v>642</v>
      </c>
      <c r="AM841" s="358"/>
      <c r="AN841" s="358"/>
      <c r="AO841" s="359"/>
      <c r="AP841" s="360" t="s">
        <v>572</v>
      </c>
      <c r="AQ841" s="360"/>
      <c r="AR841" s="360"/>
      <c r="AS841" s="360"/>
      <c r="AT841" s="360"/>
      <c r="AU841" s="360"/>
      <c r="AV841" s="360"/>
      <c r="AW841" s="360"/>
      <c r="AX841" s="360"/>
    </row>
    <row r="842" spans="1:50" ht="41.45" customHeight="1" x14ac:dyDescent="0.15">
      <c r="A842" s="376">
        <v>6</v>
      </c>
      <c r="B842" s="376">
        <v>1</v>
      </c>
      <c r="C842" s="361" t="s">
        <v>648</v>
      </c>
      <c r="D842" s="347"/>
      <c r="E842" s="347"/>
      <c r="F842" s="347"/>
      <c r="G842" s="347"/>
      <c r="H842" s="347"/>
      <c r="I842" s="347"/>
      <c r="J842" s="348" t="s">
        <v>641</v>
      </c>
      <c r="K842" s="349"/>
      <c r="L842" s="349"/>
      <c r="M842" s="349"/>
      <c r="N842" s="349"/>
      <c r="O842" s="349"/>
      <c r="P842" s="362" t="s">
        <v>654</v>
      </c>
      <c r="Q842" s="350"/>
      <c r="R842" s="350"/>
      <c r="S842" s="350"/>
      <c r="T842" s="350"/>
      <c r="U842" s="350"/>
      <c r="V842" s="350"/>
      <c r="W842" s="350"/>
      <c r="X842" s="350"/>
      <c r="Y842" s="351">
        <v>0</v>
      </c>
      <c r="Z842" s="352"/>
      <c r="AA842" s="352"/>
      <c r="AB842" s="353"/>
      <c r="AC842" s="363" t="s">
        <v>196</v>
      </c>
      <c r="AD842" s="371"/>
      <c r="AE842" s="371"/>
      <c r="AF842" s="371"/>
      <c r="AG842" s="371"/>
      <c r="AH842" s="372" t="s">
        <v>641</v>
      </c>
      <c r="AI842" s="373"/>
      <c r="AJ842" s="373"/>
      <c r="AK842" s="373"/>
      <c r="AL842" s="357" t="s">
        <v>642</v>
      </c>
      <c r="AM842" s="358"/>
      <c r="AN842" s="358"/>
      <c r="AO842" s="359"/>
      <c r="AP842" s="360" t="s">
        <v>572</v>
      </c>
      <c r="AQ842" s="360"/>
      <c r="AR842" s="360"/>
      <c r="AS842" s="360"/>
      <c r="AT842" s="360"/>
      <c r="AU842" s="360"/>
      <c r="AV842" s="360"/>
      <c r="AW842" s="360"/>
      <c r="AX842" s="360"/>
    </row>
    <row r="843" spans="1:50" ht="41.45" customHeight="1" x14ac:dyDescent="0.15">
      <c r="A843" s="376">
        <v>7</v>
      </c>
      <c r="B843" s="376">
        <v>1</v>
      </c>
      <c r="C843" s="377" t="s">
        <v>649</v>
      </c>
      <c r="D843" s="378"/>
      <c r="E843" s="378"/>
      <c r="F843" s="378"/>
      <c r="G843" s="378"/>
      <c r="H843" s="378"/>
      <c r="I843" s="379"/>
      <c r="J843" s="348" t="s">
        <v>641</v>
      </c>
      <c r="K843" s="349"/>
      <c r="L843" s="349"/>
      <c r="M843" s="349"/>
      <c r="N843" s="349"/>
      <c r="O843" s="349"/>
      <c r="P843" s="362" t="s">
        <v>654</v>
      </c>
      <c r="Q843" s="350"/>
      <c r="R843" s="350"/>
      <c r="S843" s="350"/>
      <c r="T843" s="350"/>
      <c r="U843" s="350"/>
      <c r="V843" s="350"/>
      <c r="W843" s="350"/>
      <c r="X843" s="350"/>
      <c r="Y843" s="351">
        <v>0</v>
      </c>
      <c r="Z843" s="352"/>
      <c r="AA843" s="352"/>
      <c r="AB843" s="353"/>
      <c r="AC843" s="363" t="s">
        <v>196</v>
      </c>
      <c r="AD843" s="371"/>
      <c r="AE843" s="371"/>
      <c r="AF843" s="371"/>
      <c r="AG843" s="371"/>
      <c r="AH843" s="372" t="s">
        <v>641</v>
      </c>
      <c r="AI843" s="373"/>
      <c r="AJ843" s="373"/>
      <c r="AK843" s="373"/>
      <c r="AL843" s="357" t="s">
        <v>642</v>
      </c>
      <c r="AM843" s="358"/>
      <c r="AN843" s="358"/>
      <c r="AO843" s="359"/>
      <c r="AP843" s="360" t="s">
        <v>572</v>
      </c>
      <c r="AQ843" s="360"/>
      <c r="AR843" s="360"/>
      <c r="AS843" s="360"/>
      <c r="AT843" s="360"/>
      <c r="AU843" s="360"/>
      <c r="AV843" s="360"/>
      <c r="AW843" s="360"/>
      <c r="AX843" s="360"/>
    </row>
    <row r="844" spans="1:50" ht="41.45" customHeight="1" x14ac:dyDescent="0.15">
      <c r="A844" s="376">
        <v>8</v>
      </c>
      <c r="B844" s="376">
        <v>1</v>
      </c>
      <c r="C844" s="377" t="s">
        <v>650</v>
      </c>
      <c r="D844" s="378"/>
      <c r="E844" s="378"/>
      <c r="F844" s="378"/>
      <c r="G844" s="378"/>
      <c r="H844" s="378"/>
      <c r="I844" s="379"/>
      <c r="J844" s="348" t="s">
        <v>641</v>
      </c>
      <c r="K844" s="349"/>
      <c r="L844" s="349"/>
      <c r="M844" s="349"/>
      <c r="N844" s="349"/>
      <c r="O844" s="349"/>
      <c r="P844" s="362" t="s">
        <v>654</v>
      </c>
      <c r="Q844" s="350"/>
      <c r="R844" s="350"/>
      <c r="S844" s="350"/>
      <c r="T844" s="350"/>
      <c r="U844" s="350"/>
      <c r="V844" s="350"/>
      <c r="W844" s="350"/>
      <c r="X844" s="350"/>
      <c r="Y844" s="351">
        <v>0</v>
      </c>
      <c r="Z844" s="352"/>
      <c r="AA844" s="352"/>
      <c r="AB844" s="353"/>
      <c r="AC844" s="363" t="s">
        <v>196</v>
      </c>
      <c r="AD844" s="371"/>
      <c r="AE844" s="371"/>
      <c r="AF844" s="371"/>
      <c r="AG844" s="371"/>
      <c r="AH844" s="372" t="s">
        <v>641</v>
      </c>
      <c r="AI844" s="373"/>
      <c r="AJ844" s="373"/>
      <c r="AK844" s="373"/>
      <c r="AL844" s="357" t="s">
        <v>642</v>
      </c>
      <c r="AM844" s="358"/>
      <c r="AN844" s="358"/>
      <c r="AO844" s="359"/>
      <c r="AP844" s="360" t="s">
        <v>572</v>
      </c>
      <c r="AQ844" s="360"/>
      <c r="AR844" s="360"/>
      <c r="AS844" s="360"/>
      <c r="AT844" s="360"/>
      <c r="AU844" s="360"/>
      <c r="AV844" s="360"/>
      <c r="AW844" s="360"/>
      <c r="AX844" s="360"/>
    </row>
    <row r="845" spans="1:50" ht="41.45" customHeight="1" x14ac:dyDescent="0.15">
      <c r="A845" s="376">
        <v>9</v>
      </c>
      <c r="B845" s="376">
        <v>1</v>
      </c>
      <c r="C845" s="377" t="s">
        <v>651</v>
      </c>
      <c r="D845" s="378"/>
      <c r="E845" s="378"/>
      <c r="F845" s="378"/>
      <c r="G845" s="378"/>
      <c r="H845" s="378"/>
      <c r="I845" s="379"/>
      <c r="J845" s="348" t="s">
        <v>641</v>
      </c>
      <c r="K845" s="349"/>
      <c r="L845" s="349"/>
      <c r="M845" s="349"/>
      <c r="N845" s="349"/>
      <c r="O845" s="349"/>
      <c r="P845" s="362" t="s">
        <v>654</v>
      </c>
      <c r="Q845" s="350"/>
      <c r="R845" s="350"/>
      <c r="S845" s="350"/>
      <c r="T845" s="350"/>
      <c r="U845" s="350"/>
      <c r="V845" s="350"/>
      <c r="W845" s="350"/>
      <c r="X845" s="350"/>
      <c r="Y845" s="351">
        <v>0</v>
      </c>
      <c r="Z845" s="352"/>
      <c r="AA845" s="352"/>
      <c r="AB845" s="353"/>
      <c r="AC845" s="363" t="s">
        <v>196</v>
      </c>
      <c r="AD845" s="371"/>
      <c r="AE845" s="371"/>
      <c r="AF845" s="371"/>
      <c r="AG845" s="371"/>
      <c r="AH845" s="372" t="s">
        <v>641</v>
      </c>
      <c r="AI845" s="373"/>
      <c r="AJ845" s="373"/>
      <c r="AK845" s="373"/>
      <c r="AL845" s="357" t="s">
        <v>642</v>
      </c>
      <c r="AM845" s="358"/>
      <c r="AN845" s="358"/>
      <c r="AO845" s="359"/>
      <c r="AP845" s="360" t="s">
        <v>572</v>
      </c>
      <c r="AQ845" s="360"/>
      <c r="AR845" s="360"/>
      <c r="AS845" s="360"/>
      <c r="AT845" s="360"/>
      <c r="AU845" s="360"/>
      <c r="AV845" s="360"/>
      <c r="AW845" s="360"/>
      <c r="AX845" s="360"/>
    </row>
    <row r="846" spans="1:50" ht="41.45" customHeight="1" x14ac:dyDescent="0.15">
      <c r="A846" s="376">
        <v>10</v>
      </c>
      <c r="B846" s="376">
        <v>1</v>
      </c>
      <c r="C846" s="377" t="s">
        <v>652</v>
      </c>
      <c r="D846" s="378"/>
      <c r="E846" s="378"/>
      <c r="F846" s="378"/>
      <c r="G846" s="378"/>
      <c r="H846" s="378"/>
      <c r="I846" s="379"/>
      <c r="J846" s="348" t="s">
        <v>641</v>
      </c>
      <c r="K846" s="349"/>
      <c r="L846" s="349"/>
      <c r="M846" s="349"/>
      <c r="N846" s="349"/>
      <c r="O846" s="349"/>
      <c r="P846" s="362" t="s">
        <v>654</v>
      </c>
      <c r="Q846" s="350"/>
      <c r="R846" s="350"/>
      <c r="S846" s="350"/>
      <c r="T846" s="350"/>
      <c r="U846" s="350"/>
      <c r="V846" s="350"/>
      <c r="W846" s="350"/>
      <c r="X846" s="350"/>
      <c r="Y846" s="351">
        <v>0</v>
      </c>
      <c r="Z846" s="352"/>
      <c r="AA846" s="352"/>
      <c r="AB846" s="353"/>
      <c r="AC846" s="363" t="s">
        <v>196</v>
      </c>
      <c r="AD846" s="371"/>
      <c r="AE846" s="371"/>
      <c r="AF846" s="371"/>
      <c r="AG846" s="371"/>
      <c r="AH846" s="372" t="s">
        <v>641</v>
      </c>
      <c r="AI846" s="373"/>
      <c r="AJ846" s="373"/>
      <c r="AK846" s="373"/>
      <c r="AL846" s="357" t="s">
        <v>642</v>
      </c>
      <c r="AM846" s="358"/>
      <c r="AN846" s="358"/>
      <c r="AO846" s="359"/>
      <c r="AP846" s="360" t="s">
        <v>572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1.45" customHeight="1" x14ac:dyDescent="0.15">
      <c r="A870" s="376">
        <v>1</v>
      </c>
      <c r="B870" s="376">
        <v>1</v>
      </c>
      <c r="C870" s="361" t="s">
        <v>655</v>
      </c>
      <c r="D870" s="347"/>
      <c r="E870" s="347"/>
      <c r="F870" s="347"/>
      <c r="G870" s="347"/>
      <c r="H870" s="347"/>
      <c r="I870" s="347"/>
      <c r="J870" s="348">
        <v>3010005007409</v>
      </c>
      <c r="K870" s="349"/>
      <c r="L870" s="349"/>
      <c r="M870" s="349"/>
      <c r="N870" s="349"/>
      <c r="O870" s="349"/>
      <c r="P870" s="362" t="s">
        <v>656</v>
      </c>
      <c r="Q870" s="350"/>
      <c r="R870" s="350"/>
      <c r="S870" s="350"/>
      <c r="T870" s="350"/>
      <c r="U870" s="350"/>
      <c r="V870" s="350"/>
      <c r="W870" s="350"/>
      <c r="X870" s="350"/>
      <c r="Y870" s="351">
        <v>488</v>
      </c>
      <c r="Z870" s="352"/>
      <c r="AA870" s="352"/>
      <c r="AB870" s="353"/>
      <c r="AC870" s="363" t="s">
        <v>657</v>
      </c>
      <c r="AD870" s="371"/>
      <c r="AE870" s="371"/>
      <c r="AF870" s="371"/>
      <c r="AG870" s="371"/>
      <c r="AH870" s="372" t="s">
        <v>658</v>
      </c>
      <c r="AI870" s="373"/>
      <c r="AJ870" s="373"/>
      <c r="AK870" s="373"/>
      <c r="AL870" s="357" t="s">
        <v>641</v>
      </c>
      <c r="AM870" s="358"/>
      <c r="AN870" s="358"/>
      <c r="AO870" s="359"/>
      <c r="AP870" s="360" t="s">
        <v>659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9.6" customHeight="1" x14ac:dyDescent="0.15">
      <c r="A903" s="376">
        <v>1</v>
      </c>
      <c r="B903" s="376">
        <v>1</v>
      </c>
      <c r="C903" s="361" t="s">
        <v>660</v>
      </c>
      <c r="D903" s="347"/>
      <c r="E903" s="347"/>
      <c r="F903" s="347"/>
      <c r="G903" s="347"/>
      <c r="H903" s="347"/>
      <c r="I903" s="347"/>
      <c r="J903" s="348">
        <v>6010905002126</v>
      </c>
      <c r="K903" s="349"/>
      <c r="L903" s="349"/>
      <c r="M903" s="349"/>
      <c r="N903" s="349"/>
      <c r="O903" s="349"/>
      <c r="P903" s="362" t="s">
        <v>675</v>
      </c>
      <c r="Q903" s="350"/>
      <c r="R903" s="350"/>
      <c r="S903" s="350"/>
      <c r="T903" s="350"/>
      <c r="U903" s="350"/>
      <c r="V903" s="350"/>
      <c r="W903" s="350"/>
      <c r="X903" s="350"/>
      <c r="Y903" s="351">
        <v>98.2</v>
      </c>
      <c r="Z903" s="352"/>
      <c r="AA903" s="352"/>
      <c r="AB903" s="353"/>
      <c r="AC903" s="363" t="s">
        <v>657</v>
      </c>
      <c r="AD903" s="371"/>
      <c r="AE903" s="371"/>
      <c r="AF903" s="371"/>
      <c r="AG903" s="371"/>
      <c r="AH903" s="372" t="s">
        <v>658</v>
      </c>
      <c r="AI903" s="373"/>
      <c r="AJ903" s="373"/>
      <c r="AK903" s="373"/>
      <c r="AL903" s="357" t="s">
        <v>641</v>
      </c>
      <c r="AM903" s="358"/>
      <c r="AN903" s="358"/>
      <c r="AO903" s="359"/>
      <c r="AP903" s="360" t="s">
        <v>659</v>
      </c>
      <c r="AQ903" s="360"/>
      <c r="AR903" s="360"/>
      <c r="AS903" s="360"/>
      <c r="AT903" s="360"/>
      <c r="AU903" s="360"/>
      <c r="AV903" s="360"/>
      <c r="AW903" s="360"/>
      <c r="AX903" s="360"/>
    </row>
    <row r="904" spans="1:50" hidden="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idden="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idden="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idden="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idden="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6"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1.45" customHeight="1" x14ac:dyDescent="0.15">
      <c r="A936" s="376">
        <v>1</v>
      </c>
      <c r="B936" s="376">
        <v>1</v>
      </c>
      <c r="C936" s="361" t="s">
        <v>662</v>
      </c>
      <c r="D936" s="347"/>
      <c r="E936" s="347"/>
      <c r="F936" s="347"/>
      <c r="G936" s="347"/>
      <c r="H936" s="347"/>
      <c r="I936" s="347"/>
      <c r="J936" s="348">
        <v>3290005003743</v>
      </c>
      <c r="K936" s="349"/>
      <c r="L936" s="349"/>
      <c r="M936" s="349"/>
      <c r="N936" s="349"/>
      <c r="O936" s="349"/>
      <c r="P936" s="362" t="s">
        <v>676</v>
      </c>
      <c r="Q936" s="350"/>
      <c r="R936" s="350"/>
      <c r="S936" s="350"/>
      <c r="T936" s="350"/>
      <c r="U936" s="350"/>
      <c r="V936" s="350"/>
      <c r="W936" s="350"/>
      <c r="X936" s="350"/>
      <c r="Y936" s="351">
        <v>24.6</v>
      </c>
      <c r="Z936" s="352"/>
      <c r="AA936" s="352"/>
      <c r="AB936" s="353"/>
      <c r="AC936" s="363" t="s">
        <v>500</v>
      </c>
      <c r="AD936" s="371"/>
      <c r="AE936" s="371"/>
      <c r="AF936" s="371"/>
      <c r="AG936" s="371"/>
      <c r="AH936" s="372" t="s">
        <v>562</v>
      </c>
      <c r="AI936" s="373"/>
      <c r="AJ936" s="373"/>
      <c r="AK936" s="373"/>
      <c r="AL936" s="357">
        <v>100</v>
      </c>
      <c r="AM936" s="358"/>
      <c r="AN936" s="358"/>
      <c r="AO936" s="359"/>
      <c r="AP936" s="360" t="s">
        <v>659</v>
      </c>
      <c r="AQ936" s="360"/>
      <c r="AR936" s="360"/>
      <c r="AS936" s="360"/>
      <c r="AT936" s="360"/>
      <c r="AU936" s="360"/>
      <c r="AV936" s="360"/>
      <c r="AW936" s="360"/>
      <c r="AX936" s="360"/>
    </row>
    <row r="937" spans="1:50" hidden="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idden="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idden="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idden="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1.6"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64.900000000000006" customHeight="1" x14ac:dyDescent="0.15">
      <c r="A969" s="376">
        <v>1</v>
      </c>
      <c r="B969" s="376">
        <v>1</v>
      </c>
      <c r="C969" s="361" t="s">
        <v>664</v>
      </c>
      <c r="D969" s="347"/>
      <c r="E969" s="347"/>
      <c r="F969" s="347"/>
      <c r="G969" s="347"/>
      <c r="H969" s="347"/>
      <c r="I969" s="347"/>
      <c r="J969" s="348">
        <v>6010001030403</v>
      </c>
      <c r="K969" s="349"/>
      <c r="L969" s="349"/>
      <c r="M969" s="349"/>
      <c r="N969" s="349"/>
      <c r="O969" s="349"/>
      <c r="P969" s="362" t="s">
        <v>677</v>
      </c>
      <c r="Q969" s="350"/>
      <c r="R969" s="350"/>
      <c r="S969" s="350"/>
      <c r="T969" s="350"/>
      <c r="U969" s="350"/>
      <c r="V969" s="350"/>
      <c r="W969" s="350"/>
      <c r="X969" s="350"/>
      <c r="Y969" s="351">
        <v>60.5</v>
      </c>
      <c r="Z969" s="352"/>
      <c r="AA969" s="352"/>
      <c r="AB969" s="353"/>
      <c r="AC969" s="363" t="s">
        <v>494</v>
      </c>
      <c r="AD969" s="371"/>
      <c r="AE969" s="371"/>
      <c r="AF969" s="371"/>
      <c r="AG969" s="371"/>
      <c r="AH969" s="372">
        <v>1</v>
      </c>
      <c r="AI969" s="373"/>
      <c r="AJ969" s="373"/>
      <c r="AK969" s="373"/>
      <c r="AL969" s="357">
        <v>88</v>
      </c>
      <c r="AM969" s="358"/>
      <c r="AN969" s="358"/>
      <c r="AO969" s="359"/>
      <c r="AP969" s="360" t="s">
        <v>669</v>
      </c>
      <c r="AQ969" s="360"/>
      <c r="AR969" s="360"/>
      <c r="AS969" s="360"/>
      <c r="AT969" s="360"/>
      <c r="AU969" s="360"/>
      <c r="AV969" s="360"/>
      <c r="AW969" s="360"/>
      <c r="AX969" s="360"/>
    </row>
    <row r="970" spans="1:50" hidden="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80" t="s">
        <v>449</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465</v>
      </c>
      <c r="AM1098" s="283"/>
      <c r="AN1098" s="283"/>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665</v>
      </c>
      <c r="F1102" s="375"/>
      <c r="G1102" s="375"/>
      <c r="H1102" s="375"/>
      <c r="I1102" s="375"/>
      <c r="J1102" s="348" t="s">
        <v>572</v>
      </c>
      <c r="K1102" s="349"/>
      <c r="L1102" s="349"/>
      <c r="M1102" s="349"/>
      <c r="N1102" s="349"/>
      <c r="O1102" s="349"/>
      <c r="P1102" s="350" t="s">
        <v>572</v>
      </c>
      <c r="Q1102" s="350"/>
      <c r="R1102" s="350"/>
      <c r="S1102" s="350"/>
      <c r="T1102" s="350"/>
      <c r="U1102" s="350"/>
      <c r="V1102" s="350"/>
      <c r="W1102" s="350"/>
      <c r="X1102" s="350"/>
      <c r="Y1102" s="351" t="s">
        <v>572</v>
      </c>
      <c r="Z1102" s="352"/>
      <c r="AA1102" s="352"/>
      <c r="AB1102" s="353"/>
      <c r="AC1102" s="147" t="s">
        <v>665</v>
      </c>
      <c r="AD1102" s="375"/>
      <c r="AE1102" s="375"/>
      <c r="AF1102" s="375"/>
      <c r="AG1102" s="375"/>
      <c r="AH1102" s="355" t="s">
        <v>572</v>
      </c>
      <c r="AI1102" s="356"/>
      <c r="AJ1102" s="356"/>
      <c r="AK1102" s="356"/>
      <c r="AL1102" s="357" t="s">
        <v>572</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7:AO866">
    <cfRule type="expression" dxfId="2509" priority="6639">
      <formula>IF(AND(AL847&gt;=0, RIGHT(TEXT(AL847,"0.#"),1)&lt;&gt;"."),TRUE,FALSE)</formula>
    </cfRule>
    <cfRule type="expression" dxfId="2508" priority="6640">
      <formula>IF(AND(AL847&gt;=0, RIGHT(TEXT(AL847,"0.#"),1)="."),TRUE,FALSE)</formula>
    </cfRule>
    <cfRule type="expression" dxfId="2507" priority="6641">
      <formula>IF(AND(AL847&lt;0, RIGHT(TEXT(AL847,"0.#"),1)&lt;&gt;"."),TRUE,FALSE)</formula>
    </cfRule>
    <cfRule type="expression" dxfId="2506" priority="6642">
      <formula>IF(AND(AL847&lt;0, RIGHT(TEXT(AL847,"0.#"),1)="."),TRUE,FALSE)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7:Y866">
    <cfRule type="expression" dxfId="2435" priority="2967">
      <formula>IF(RIGHT(TEXT(Y847,"0.#"),1)=".",FALSE,TRUE)</formula>
    </cfRule>
    <cfRule type="expression" dxfId="2434" priority="2968">
      <formula>IF(RIGHT(TEXT(Y847,"0.#"),1)=".",TRUE,FALSE)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46">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46">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4:AO904">
    <cfRule type="expression" dxfId="1959" priority="2067">
      <formula>IF(AND(AL904&gt;=0, RIGHT(TEXT(AL904,"0.#"),1)&lt;&gt;"."),TRUE,FALSE)</formula>
    </cfRule>
    <cfRule type="expression" dxfId="1958" priority="2068">
      <formula>IF(AND(AL904&gt;=0, RIGHT(TEXT(AL904,"0.#"),1)="."),TRUE,FALSE)</formula>
    </cfRule>
    <cfRule type="expression" dxfId="1957" priority="2069">
      <formula>IF(AND(AL904&lt;0, RIGHT(TEXT(AL904,"0.#"),1)&lt;&gt;"."),TRUE,FALSE)</formula>
    </cfRule>
    <cfRule type="expression" dxfId="1956" priority="2070">
      <formula>IF(AND(AL904&lt;0, RIGHT(TEXT(AL904,"0.#"),1)="."),TRUE,FALSE)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7:AO937">
    <cfRule type="expression" dxfId="1951" priority="2055">
      <formula>IF(AND(AL937&gt;=0, RIGHT(TEXT(AL937,"0.#"),1)&lt;&gt;"."),TRUE,FALSE)</formula>
    </cfRule>
    <cfRule type="expression" dxfId="1950" priority="2056">
      <formula>IF(AND(AL937&gt;=0, RIGHT(TEXT(AL937,"0.#"),1)="."),TRUE,FALSE)</formula>
    </cfRule>
    <cfRule type="expression" dxfId="1949" priority="2057">
      <formula>IF(AND(AL937&lt;0, RIGHT(TEXT(AL937,"0.#"),1)&lt;&gt;"."),TRUE,FALSE)</formula>
    </cfRule>
    <cfRule type="expression" dxfId="1948" priority="2058">
      <formula>IF(AND(AL937&lt;0, RIGHT(TEXT(AL937,"0.#"),1)="."),TRUE,FALSE)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AU105">
    <cfRule type="expression" dxfId="1161" priority="465">
      <formula>IF(RIGHT(TEXT(AU104,"0.#"),1)=".",FALSE,TRUE)</formula>
    </cfRule>
    <cfRule type="expression" dxfId="1160" priority="466">
      <formula>IF(RIGHT(TEXT(AU104,"0.#"),1)=".",TRUE,FALSE)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Q32">
    <cfRule type="expression" dxfId="713" priority="13">
      <formula>IF(RIGHT(TEXT(AQ32,"0.#"),1)=".",FALSE,TRUE)</formula>
    </cfRule>
    <cfRule type="expression" dxfId="712" priority="14">
      <formula>IF(RIGHT(TEXT(AQ32,"0.#"),1)=".",TRUE,FALSE)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Q34">
    <cfRule type="expression" dxfId="709" priority="9">
      <formula>IF(RIGHT(TEXT(AQ34,"0.#"),1)=".",FALSE,TRUE)</formula>
    </cfRule>
    <cfRule type="expression" dxfId="708" priority="10">
      <formula>IF(RIGHT(TEXT(AQ34,"0.#"),1)=".",TRUE,FALSE)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94" max="49" man="1"/>
    <brk id="699" max="49" man="1"/>
    <brk id="733" max="49" man="1"/>
    <brk id="833" max="49" man="1"/>
    <brk id="110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7" sqref="K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直接実施、委託・請負、補助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552</v>
      </c>
      <c r="AF2" s="1035"/>
      <c r="AG2" s="1035"/>
      <c r="AH2" s="1035"/>
      <c r="AI2" s="1035" t="s">
        <v>549</v>
      </c>
      <c r="AJ2" s="1035"/>
      <c r="AK2" s="1035"/>
      <c r="AL2" s="1035"/>
      <c r="AM2" s="1035" t="s">
        <v>523</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553</v>
      </c>
      <c r="AF9" s="1035"/>
      <c r="AG9" s="1035"/>
      <c r="AH9" s="1035"/>
      <c r="AI9" s="1035" t="s">
        <v>549</v>
      </c>
      <c r="AJ9" s="1035"/>
      <c r="AK9" s="1035"/>
      <c r="AL9" s="1035"/>
      <c r="AM9" s="1035" t="s">
        <v>523</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552</v>
      </c>
      <c r="AF16" s="1035"/>
      <c r="AG16" s="1035"/>
      <c r="AH16" s="1035"/>
      <c r="AI16" s="1035" t="s">
        <v>550</v>
      </c>
      <c r="AJ16" s="1035"/>
      <c r="AK16" s="1035"/>
      <c r="AL16" s="1035"/>
      <c r="AM16" s="1035" t="s">
        <v>523</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554</v>
      </c>
      <c r="AF23" s="1035"/>
      <c r="AG23" s="1035"/>
      <c r="AH23" s="1035"/>
      <c r="AI23" s="1035" t="s">
        <v>549</v>
      </c>
      <c r="AJ23" s="1035"/>
      <c r="AK23" s="1035"/>
      <c r="AL23" s="1035"/>
      <c r="AM23" s="1035" t="s">
        <v>523</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552</v>
      </c>
      <c r="AF30" s="1035"/>
      <c r="AG30" s="1035"/>
      <c r="AH30" s="1035"/>
      <c r="AI30" s="1035" t="s">
        <v>549</v>
      </c>
      <c r="AJ30" s="1035"/>
      <c r="AK30" s="1035"/>
      <c r="AL30" s="1035"/>
      <c r="AM30" s="1035" t="s">
        <v>547</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554</v>
      </c>
      <c r="AF37" s="1035"/>
      <c r="AG37" s="1035"/>
      <c r="AH37" s="1035"/>
      <c r="AI37" s="1035" t="s">
        <v>551</v>
      </c>
      <c r="AJ37" s="1035"/>
      <c r="AK37" s="1035"/>
      <c r="AL37" s="1035"/>
      <c r="AM37" s="1035" t="s">
        <v>548</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552</v>
      </c>
      <c r="AF44" s="1035"/>
      <c r="AG44" s="1035"/>
      <c r="AH44" s="1035"/>
      <c r="AI44" s="1035" t="s">
        <v>549</v>
      </c>
      <c r="AJ44" s="1035"/>
      <c r="AK44" s="1035"/>
      <c r="AL44" s="1035"/>
      <c r="AM44" s="1035" t="s">
        <v>523</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552</v>
      </c>
      <c r="AF51" s="1035"/>
      <c r="AG51" s="1035"/>
      <c r="AH51" s="1035"/>
      <c r="AI51" s="1035" t="s">
        <v>549</v>
      </c>
      <c r="AJ51" s="1035"/>
      <c r="AK51" s="1035"/>
      <c r="AL51" s="1035"/>
      <c r="AM51" s="1035" t="s">
        <v>523</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552</v>
      </c>
      <c r="AF58" s="1035"/>
      <c r="AG58" s="1035"/>
      <c r="AH58" s="1035"/>
      <c r="AI58" s="1035" t="s">
        <v>549</v>
      </c>
      <c r="AJ58" s="1035"/>
      <c r="AK58" s="1035"/>
      <c r="AL58" s="1035"/>
      <c r="AM58" s="1035" t="s">
        <v>523</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552</v>
      </c>
      <c r="AF65" s="1035"/>
      <c r="AG65" s="1035"/>
      <c r="AH65" s="1035"/>
      <c r="AI65" s="1035" t="s">
        <v>549</v>
      </c>
      <c r="AJ65" s="1035"/>
      <c r="AK65" s="1035"/>
      <c r="AL65" s="1035"/>
      <c r="AM65" s="1035" t="s">
        <v>523</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2019-08-09T12:42:29Z</cp:lastPrinted>
  <dcterms:created xsi:type="dcterms:W3CDTF">2012-03-13T00:50:25Z</dcterms:created>
  <dcterms:modified xsi:type="dcterms:W3CDTF">2020-11-18T02:05:56Z</dcterms:modified>
</cp:coreProperties>
</file>