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2 人開\"/>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<sst xmlns="http://schemas.openxmlformats.org/spreadsheetml/2006/main" count="2141" uniqueCount="552">
  <si>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</si>
  <si>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</si>
  <si>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</si>
  <si>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</si>
  <si>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</si>
  <si>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</si>
  <si>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</si>
  <si>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</si>
  <si>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</si>
  <si>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</si>
  <si>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</si>
  <si>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</si>
  <si>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</si>
  <si>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</si>
  <si>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</si>
  <si>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</si>
  <si>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</si>
  <si>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</si>
  <si>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</si>
  <si>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</si>
  <si>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</si>
  <si>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</si>
  <si>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</si>
  <si>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</si>
  <si>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</si>
  <si>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</si>
  <si>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</si>
  <si>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</si>
  <si>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</si>
  <si>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</si>
  <si>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</si>
  <si>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</si>
  <si>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</si>
  <si>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</si>
  <si>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</si>
  <si>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</si>
  <si>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</si>
  <si>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</si>
  <si>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</si>
  <si>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</si>
  <si>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</si>
  <si>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</si>
  <si>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</si>
  <si>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</si>
  <si>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</si>
  <si>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</si>
  <si>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</si>
  <si>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</si>
  <si>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</si>
  <si>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</si>
  <si>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</si>
  <si>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</si>
  <si>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</si>
  <si>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</si>
  <si>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</si>
  <si>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</si>
  <si>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</si>
  <si>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</si>
  <si>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</si>
  <si>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</si>
  <si>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</si>
  <si>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</si>
  <si>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</si>
  <si>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</si>
  <si>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</si>
  <si>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</si>
  <si>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</si>
  <si>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</si>
  <si>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</si>
  <si>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</si>
  <si>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</si>
  <si>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</si>
  <si>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</si>
  <si>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</si>
  <si>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</si>
  <si>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</si>
  <si>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</si>
  <si>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</si>
  <si>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</si>
  <si>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</si>
  <si>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</si>
  <si>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</si>
  <si>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</si>
  <si>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</si>
  <si>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</si>
  <si>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</si>
  <si>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</si>
  <si>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</si>
  <si>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</si>
  <si>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</si>
  <si>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</si>
  <si>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</si>
  <si>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</si>
  <si>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</si>
  <si>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</si>
  <si>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</si>
  <si>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</si>
  <si>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</si>
  <si>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</si>
  <si>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</si>
  <si>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</si>
  <si>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</si>
  <si>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</si>
  <si>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</si>
  <si>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</si>
  <si>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</si>
  <si>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</si>
  <si>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</si>
  <si>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</si>
  <si>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</si>
  <si>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</si>
  <si>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</si>
  <si>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</si>
  <si>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</si>
  <si>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</si>
  <si>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</si>
  <si>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</si>
  <si>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</si>
  <si>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</si>
  <si>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</si>
  <si>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</si>
  <si>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</si>
  <si>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</si>
  <si>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</si>
  <si>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</si>
  <si>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</si>
  <si>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</si>
  <si>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</si>
  <si>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</si>
  <si>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</si>
  <si>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</si>
  <si>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</si>
  <si>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</si>
  <si>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</si>
  <si>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</si>
  <si>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</si>
  <si>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</si>
  <si>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</si>
  <si>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</si>
  <si>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</si>
  <si>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</si>
  <si>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</si>
  <si>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</si>
  <si>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</si>
  <si>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</si>
  <si>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</si>
  <si>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</si>
  <si>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</si>
  <si>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</si>
  <si>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</si>
  <si>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</si>
  <si>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</si>
  <si>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</si>
  <si>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</si>
  <si>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</si>
  <si>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</si>
  <si>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</si>
  <si>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</si>
  <si>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</si>
  <si>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</si>
  <si>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</si>
  <si>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</si>
  <si>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</si>
  <si>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</si>
  <si>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</si>
  <si>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</si>
  <si>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</si>
  <si>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</si>
  <si>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</si>
  <si>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</si>
  <si>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</si>
  <si>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</si>
  <si>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</si>
  <si>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</si>
  <si>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</si>
  <si>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</si>
  <si>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</si>
  <si>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</si>
  <si>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</si>
  <si>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</si>
  <si>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</si>
  <si>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</si>
  <si>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</si>
  <si>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</si>
  <si>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</si>
  <si>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</si>
  <si>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</si>
  <si>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</si>
  <si>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</si>
  <si>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</si>
  <si>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</si>
  <si>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</si>
  <si>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</si>
  <si>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</si>
  <si>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</si>
  <si>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</si>
  <si>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</si>
  <si>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</si>
  <si>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</si>
  <si>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</si>
  <si>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</si>
  <si>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</si>
  <si>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</si>
  <si>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</si>
  <si>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</si>
  <si>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</si>
  <si>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</si>
  <si>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</si>
  <si>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</si>
  <si>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</si>
  <si>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</si>
  <si>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</si>
  <si>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</si>
  <si>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</si>
  <si>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</si>
  <si>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</si>
  <si>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</si>
  <si>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</si>
  <si>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</si>
  <si>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</si>
  <si>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</si>
  <si>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</si>
  <si>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</si>
  <si>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</si>
  <si>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</si>
  <si>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</si>
  <si>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</si>
  <si>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</si>
  <si>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</si>
  <si>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</si>
  <si>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</si>
  <si>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</si>
  <si>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</si>
  <si>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</si>
  <si>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</si>
  <si>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</si>
  <si>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</si>
  <si>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</si>
  <si>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</si>
  <si>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</si>
  <si>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</si>
  <si>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</si>
  <si>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</si>
  <si>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</si>
  <si>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</si>
  <si>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</si>
  <si>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</si>
  <si>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</si>
  <si>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</si>
  <si>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</si>
  <si>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</si>
  <si>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</si>
  <si>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</si>
  <si>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</si>
  <si>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</si>
  <si>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</si>
  <si>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</si>
  <si>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</si>
  <si>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</si>
  <si>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</si>
  <si>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</si>
  <si>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</si>
  <si>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</si>
  <si>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</si>
  <si>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</si>
  <si>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</si>
  <si>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</si>
  <si>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</si>
  <si>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</si>
  <si>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</si>
  <si>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</si>
  <si>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</si>
  <si>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</si>
  <si>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</si>
  <si>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</si>
  <si>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</si>
  <si>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</si>
  <si>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</si>
  <si>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</si>
  <si>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</si>
  <si>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</si>
  <si>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</si>
  <si>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</si>
  <si>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</si>
  <si>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</si>
  <si>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</si>
  <si>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</si>
  <si>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</si>
  <si>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</si>
  <si>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</si>
  <si>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</si>
  <si>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</si>
  <si>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</si>
  <si>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</si>
  <si>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</si>
  <si>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</si>
  <si>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</si>
  <si>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</si>
  <si>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</si>
  <si>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</si>
  <si>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</si>
  <si>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</si>
  <si>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</si>
  <si>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</si>
  <si>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</si>
  <si>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</si>
  <si>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</si>
  <si>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</si>
  <si>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</si>
  <si>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</si>
  <si>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</si>
  <si>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</si>
  <si>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</si>
  <si>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</si>
  <si>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</si>
  <si>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</si>
  <si>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</si>
  <si>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</si>
  <si>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</si>
  <si>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</si>
  <si>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</si>
  <si>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</si>
  <si>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</si>
  <si>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</si>
  <si>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</si>
  <si>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</si>
  <si>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</si>
  <si>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</si>
  <si>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</si>
  <si>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</si>
  <si>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</si>
  <si>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</si>
  <si>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</si>
  <si>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</si>
  <si>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</si>
  <si>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</si>
  <si>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</si>
  <si>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</si>
  <si>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</si>
  <si>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</si>
  <si>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</si>
  <si>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</si>
  <si>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</si>
  <si>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</si>
  <si>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</si>
  <si>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</si>
  <si>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</si>
  <si>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</si>
  <si>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</si>
  <si>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</si>
  <si>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</si>
  <si>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</si>
  <si>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</si>
  <si>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</si>
  <si>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</si>
  <si>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</si>
  <si>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</si>
  <si>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</si>
  <si>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</si>
  <si>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</si>
  <si>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</si>
  <si>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</si>
  <si>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</si>
  <si>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</si>
  <si>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</si>
  <si>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</si>
  <si>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</si>
  <si>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</si>
  <si>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</si>
  <si>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</si>
  <si>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</si>
  <si>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</si>
  <si>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</si>
  <si>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</si>
  <si>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</si>
  <si>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</si>
  <si>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</si>
  <si>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</si>
  <si>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</si>
  <si>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</si>
  <si>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</si>
  <si>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</si>
  <si>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</si>
  <si>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</si>
  <si>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</si>
  <si>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</si>
  <si>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</si>
  <si>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</si>
  <si>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</si>
  <si>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</si>
  <si>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</si>
  <si>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</si>
  <si>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</si>
  <si>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</si>
  <si>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</si>
  <si>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</si>
  <si>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</si>
  <si>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</si>
  <si>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</si>
  <si>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</si>
  <si>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</si>
  <si>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</si>
  <si>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</si>
  <si>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</si>
  <si>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</si>
  <si>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</si>
  <si>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</si>
  <si>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</si>
  <si>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</si>
  <si>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</si>
  <si>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</si>
  <si>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</si>
  <si>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</si>
  <si>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</si>
  <si>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</si>
  <si>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</si>
  <si>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</si>
  <si>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</si>
  <si>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</si>
  <si>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</si>
  <si>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</si>
  <si>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</si>
  <si>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</si>
  <si>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</si>
  <si>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</si>
  <si>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</si>
  <si>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</si>
  <si>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</si>
  <si>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</si>
  <si>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</si>
  <si>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</si>
  <si>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</si>
  <si>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</si>
  <si>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</si>
  <si>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</si>
  <si>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</si>
  <si>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</si>
  <si>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</si>
  <si>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</si>
  <si>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</si>
  <si>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</si>
  <si>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</si>
  <si>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</si>
  <si>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</si>
  <si>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</si>
  <si>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</si>
  <si>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</si>
  <si>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</si>
  <si>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</si>
  <si>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</si>
  <si>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</si>
  <si>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</si>
  <si>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</si>
  <si>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</si>
  <si>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</si>
  <si>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</si>
  <si>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</si>
  <si>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</si>
  <si>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</si>
  <si>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</si>
  <si>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</si>
  <si>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</si>
  <si>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</si>
  <si>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</si>
  <si>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</si>
  <si>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</si>
  <si>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</si>
  <si>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</si>
  <si>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</si>
  <si>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</si>
  <si>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</si>
  <si>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</si>
  <si>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</si>
  <si>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</si>
  <si>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</si>
  <si>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</si>
  <si>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</si>
  <si>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</si>
  <si>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</si>
  <si>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</si>
  <si>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</si>
  <si>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若年者地域連携事業</t>
    <phoneticPr fontId="5"/>
  </si>
  <si>
    <t>人材開発統括官</t>
    <phoneticPr fontId="5"/>
  </si>
  <si>
    <t>○</t>
  </si>
  <si>
    <t>若年者・キャリア形成支援担当参事官室</t>
    <phoneticPr fontId="5"/>
  </si>
  <si>
    <t>若年者・キャリア形成支援担当参事官　伊藤正史</t>
    <phoneticPr fontId="5"/>
  </si>
  <si>
    <t>雇用保険法第62条第1項第6号</t>
    <phoneticPr fontId="5"/>
  </si>
  <si>
    <t>-</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</si>
  <si>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</si>
  <si>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</si>
  <si>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</si>
  <si>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</si>
  <si>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</si>
  <si>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本事業の支援対象者のうち平成31年度に就職した者を○○ 万人以上とする。</t>
    <phoneticPr fontId="5"/>
  </si>
  <si>
    <t>就職者数
※平成30年度からは、事業見直しに伴い、ジョブカフェ全体ではなく本事業単独での就職者数に限定。</t>
    <phoneticPr fontId="5"/>
  </si>
  <si>
    <t>万人</t>
    <rPh sb="0" eb="2">
      <t>マンニン</t>
    </rPh>
    <phoneticPr fontId="5"/>
  </si>
  <si>
    <t>-</t>
    <phoneticPr fontId="5"/>
  </si>
  <si>
    <t>-</t>
    <phoneticPr fontId="5"/>
  </si>
  <si>
    <t>厚生労働省人材開発統括官調べ</t>
    <rPh sb="0" eb="2">
      <t>コウセイ</t>
    </rPh>
    <rPh sb="2" eb="5">
      <t>ロウドウショウ</t>
    </rPh>
    <rPh sb="5" eb="7">
      <t>ジンザイ</t>
    </rPh>
    <rPh sb="7" eb="9">
      <t>カイハツ</t>
    </rPh>
    <rPh sb="9" eb="11">
      <t>トウカツ</t>
    </rPh>
    <rPh sb="11" eb="12">
      <t>カン</t>
    </rPh>
    <rPh sb="12" eb="13">
      <t>シラ</t>
    </rPh>
    <phoneticPr fontId="5"/>
  </si>
  <si>
    <t>支援対象者数
※平成30年度からは、事業見直しに伴い、ジョブカフェ全体ではなく本事業単独での支援対象者数に限定。</t>
    <phoneticPr fontId="5"/>
  </si>
  <si>
    <t>執行額／就職者実績　　　　　　　　　　　　　　</t>
    <rPh sb="0" eb="2">
      <t>シッコウ</t>
    </rPh>
    <rPh sb="2" eb="3">
      <t>ガク</t>
    </rPh>
    <rPh sb="4" eb="7">
      <t>シュウショクシャ</t>
    </rPh>
    <rPh sb="7" eb="9">
      <t>ジッセキ</t>
    </rPh>
    <phoneticPr fontId="5"/>
  </si>
  <si>
    <t>円</t>
    <rPh sb="0" eb="1">
      <t>エン</t>
    </rPh>
    <phoneticPr fontId="5"/>
  </si>
  <si>
    <t>　執行額／就職者実績</t>
    <phoneticPr fontId="5"/>
  </si>
  <si>
    <t>都道府県及び国が、それぞれの強みを活かした、地域ごとの実情に応じた若年者雇用対策を実施することにより、地域の若年者の雇用の安定・促進につながる。</t>
    <rPh sb="0" eb="4">
      <t>トドウフケン</t>
    </rPh>
    <rPh sb="4" eb="5">
      <t>オヨ</t>
    </rPh>
    <rPh sb="6" eb="7">
      <t>クニ</t>
    </rPh>
    <rPh sb="14" eb="15">
      <t>ツヨ</t>
    </rPh>
    <rPh sb="17" eb="18">
      <t>イ</t>
    </rPh>
    <rPh sb="22" eb="24">
      <t>チイキ</t>
    </rPh>
    <rPh sb="27" eb="29">
      <t>ジツジョウ</t>
    </rPh>
    <rPh sb="30" eb="31">
      <t>オウ</t>
    </rPh>
    <rPh sb="33" eb="36">
      <t>ジャクネンシャ</t>
    </rPh>
    <rPh sb="36" eb="38">
      <t>コヨウ</t>
    </rPh>
    <rPh sb="38" eb="40">
      <t>タイサク</t>
    </rPh>
    <rPh sb="41" eb="43">
      <t>ジッシ</t>
    </rPh>
    <rPh sb="51" eb="53">
      <t>チイキ</t>
    </rPh>
    <rPh sb="54" eb="57">
      <t>ジャクネンシャ</t>
    </rPh>
    <rPh sb="58" eb="60">
      <t>コヨウ</t>
    </rPh>
    <rPh sb="61" eb="63">
      <t>アンテイ</t>
    </rPh>
    <rPh sb="64" eb="66">
      <t>ソクシン</t>
    </rPh>
    <phoneticPr fontId="5"/>
  </si>
  <si>
    <t>本事業の支援対象者のうち、就職者数
※平成30年度からは、事業見直しに伴い、ジョブカフェ全体ではなく本事業単独での就職者数に限定。</t>
    <rPh sb="0" eb="1">
      <t>ホン</t>
    </rPh>
    <rPh sb="1" eb="3">
      <t>ジギョウ</t>
    </rPh>
    <rPh sb="4" eb="6">
      <t>シエン</t>
    </rPh>
    <rPh sb="6" eb="9">
      <t>タイショウシャ</t>
    </rPh>
    <rPh sb="13" eb="16">
      <t>シュウショクシャ</t>
    </rPh>
    <rPh sb="16" eb="17">
      <t>スウ</t>
    </rPh>
    <rPh sb="19" eb="21">
      <t>ヘイセイ</t>
    </rPh>
    <rPh sb="23" eb="25">
      <t>ネンド</t>
    </rPh>
    <rPh sb="29" eb="31">
      <t>ジギョウ</t>
    </rPh>
    <rPh sb="31" eb="33">
      <t>ミナオ</t>
    </rPh>
    <rPh sb="35" eb="36">
      <t>トモナ</t>
    </rPh>
    <rPh sb="44" eb="46">
      <t>ゼンタイ</t>
    </rPh>
    <rPh sb="50" eb="51">
      <t>ホン</t>
    </rPh>
    <rPh sb="51" eb="53">
      <t>ジギョウ</t>
    </rPh>
    <rPh sb="53" eb="55">
      <t>タンドク</t>
    </rPh>
    <rPh sb="57" eb="60">
      <t>シュウショクシャ</t>
    </rPh>
    <rPh sb="60" eb="61">
      <t>スウ</t>
    </rPh>
    <rPh sb="62" eb="64">
      <t>ゲンテイ</t>
    </rPh>
    <phoneticPr fontId="5"/>
  </si>
  <si>
    <t>1,306百万円／117,948人</t>
    <phoneticPr fontId="5"/>
  </si>
  <si>
    <t>-</t>
    <phoneticPr fontId="5"/>
  </si>
  <si>
    <t>△</t>
  </si>
  <si>
    <t>有</t>
  </si>
  <si>
    <t>無</t>
  </si>
  <si>
    <t>‐</t>
  </si>
  <si>
    <t>我が国の社会・経済を担うべき若年者の雇用の安定・促進は極めて重要で有り、国費を投入して実施すべきである。</t>
    <phoneticPr fontId="5"/>
  </si>
  <si>
    <t>全国どの地域であっても、地域の実情に応じた必要な支援が受けられるよう、引き続き国が実施する必要がある。</t>
    <phoneticPr fontId="5"/>
  </si>
  <si>
    <t>我が国の社会・経済を担うべき若年者の雇用の安定・促進は極めて重要で有り、優先度は高い。</t>
    <phoneticPr fontId="5"/>
  </si>
  <si>
    <t>全ての労働局において、地域のニーズに即したサービスを実施可能な事業者を選定するため、一般競争入札（総合評価）を実施。複数応募に努めたものの、一部の労働局において一者応札となった。</t>
    <phoneticPr fontId="5"/>
  </si>
  <si>
    <t>事業主の人材確保・職場定着に資するため、事業主が負担する雇用保険を財源とすることは妥当。</t>
    <phoneticPr fontId="5"/>
  </si>
  <si>
    <t>若年者の雇用の安定・促進に資する事業として、国が事業内容を限定しており、必要な経費となっている。</t>
    <phoneticPr fontId="5"/>
  </si>
  <si>
    <t>平成30年度から平成31年度にかけて、公共サービス改革基本方針に基づく市場化テストを実施。</t>
    <phoneticPr fontId="5"/>
  </si>
  <si>
    <t>平成27年度より、一般競争入札（総合評価）により事業を実施しており、低コストで実施できている。</t>
    <phoneticPr fontId="5"/>
  </si>
  <si>
    <t>精査中</t>
    <rPh sb="0" eb="2">
      <t>セイサ</t>
    </rPh>
    <rPh sb="2" eb="3">
      <t>チュウ</t>
    </rPh>
    <phoneticPr fontId="5"/>
  </si>
  <si>
    <t>-</t>
    <phoneticPr fontId="5"/>
  </si>
  <si>
    <t>-</t>
    <phoneticPr fontId="5"/>
  </si>
  <si>
    <t>-</t>
    <phoneticPr fontId="5"/>
  </si>
  <si>
    <t>若者職業的自立支援推進事業</t>
    <phoneticPr fontId="5"/>
  </si>
  <si>
    <t>　「若者職業的自立支援推進事業」は15歳から39歳までの若年無業者のうち、就労に関する意欲は認められるものの対人関係やコミュニケーションに何らかの課題を抱え、一人で求職活動ができるまでには至らない者を対象としている。
　本事業は、そのような課題を有しない若者を広く対象とし、かつ都道府県の課題や実情に応じた就職支援を行うことを目的としている。</t>
    <phoneticPr fontId="5"/>
  </si>
  <si>
    <t>９３１</t>
    <phoneticPr fontId="5"/>
  </si>
  <si>
    <t>８０３</t>
    <phoneticPr fontId="5"/>
  </si>
  <si>
    <t>７０７</t>
    <phoneticPr fontId="5"/>
  </si>
  <si>
    <t>５４８</t>
    <phoneticPr fontId="5"/>
  </si>
  <si>
    <t>５４５</t>
    <phoneticPr fontId="5"/>
  </si>
  <si>
    <t>５５３</t>
    <phoneticPr fontId="5"/>
  </si>
  <si>
    <t>５４７</t>
    <phoneticPr fontId="5"/>
  </si>
  <si>
    <t>５４２</t>
    <phoneticPr fontId="5"/>
  </si>
  <si>
    <t>委託費</t>
    <phoneticPr fontId="5"/>
  </si>
  <si>
    <t>委託費</t>
    <phoneticPr fontId="5"/>
  </si>
  <si>
    <t>　若年者が自らの可能性を高め、挑戦し、活躍できる夢のある社会の実現を目指し、若者一人ひとりがその持てる能力を社会で発揮できるよう、地域の実情に応じたきめ細かい雇用関連サービスを提供すること。</t>
    <phoneticPr fontId="5"/>
  </si>
  <si>
    <t>　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
　また、都道府県の要請に応じ、ジョブカフェにハローワークを併設し、ジョブカフェを利用する若年者を対象とした職業紹介を行い、ジョブカフェにおいて職業紹介までの雇用関連サービスをワンストップで提供。</t>
    <phoneticPr fontId="5"/>
  </si>
  <si>
    <t>-</t>
  </si>
  <si>
    <t>-</t>
    <phoneticPr fontId="5"/>
  </si>
  <si>
    <t>労働者の特性に応じた雇用の安定・促進を図ること。（Ⅴ-3）</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</si>
  <si>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</si>
  <si>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</si>
  <si>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</si>
  <si>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</si>
  <si>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</si>
  <si>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t>
    <phoneticPr fontId="5"/>
  </si>
  <si>
    <t>-</t>
    <phoneticPr fontId="5"/>
  </si>
  <si>
    <t>-</t>
    <phoneticPr fontId="5"/>
  </si>
  <si>
    <t>平成29年度の公開プロセスの対象。（レビューシート0542若年者地域連携事業）
＜評価結果＞
事業全体の抜本的改善
＜指摘事項＞
・本事業のメニューについて、都道府県の強み・特色を活かした事業内容となるよう既存事業の重点化を行うなど、全般的な見直しを行うべきである。
・都道府県に関係者による協議会を設置し、本事業の目標設定から評価まで、公正かつ効果的なPDCAサイクルを進めるとともに、ハローワークや都道府県の単独事業との役割分担を明確化し、連携効果がより一層図られるようにすべきである。その際、国の事業であることから、国がどのような政策的効果を目指しているのか明確にすべきである。
・以上の事業内容の見直しを踏まえ、当面国としても好事例の横展開を進めるとともに、将来的には委託費の配分方法のメリハリや、労働環境を踏まえた本事業への国の関わり方についても、段階的に見直しを検討すべきである。
＜対応状況＞
・都道府県と連携して事業を実施するメリットを最大限発揮するため、都道府県の強み・特色を活かしたものとなるよう事業内容を見直し・大括り化した。
・労働局、都道府県等からなる協議会で、事業内容や目標を決定し、事業実施後に評価するスキームを新たに設けることにより、より地域の実情に応じた支援が行えるようにした。
・上記協議会において適正な事業評価を行うとともに、当該評価結果を踏まえ次年度以降の委託費を決定することとした。</t>
    <rPh sb="217" eb="220">
      <t>メイカクカ</t>
    </rPh>
    <phoneticPr fontId="5"/>
  </si>
  <si>
    <t>-</t>
    <phoneticPr fontId="5"/>
  </si>
  <si>
    <t>1,244百万円／114,984人</t>
    <rPh sb="5" eb="7">
      <t>ヒャクマン</t>
    </rPh>
    <rPh sb="7" eb="8">
      <t>エン</t>
    </rPh>
    <rPh sb="16" eb="17">
      <t>ニン</t>
    </rPh>
    <phoneticPr fontId="5"/>
  </si>
  <si>
    <t>必要最低限の支出となっており、水準は妥当。(成果実績について、平成２９年度までは就職者数について本事業による直接・間接効果が見込まれることからジョブカフェの就職者を記載していた。平成３０年度以降は、公開プロセスを経て、都道府県の強み・特色を生かした内容に特化した取り組み、それに伴う協議会で定めた目標設定をするよう変更した。その結果、成果実績はジョブカフェ全体の就職者数から本事業のみの就職者数へ変更しており、このため、単位あたりコストが増加しているが、政策全体の効果は妥当である。）</t>
    <rPh sb="0" eb="2">
      <t>ヒツヨウ</t>
    </rPh>
    <rPh sb="2" eb="5">
      <t>サイテイゲン</t>
    </rPh>
    <rPh sb="6" eb="8">
      <t>シシュツ</t>
    </rPh>
    <rPh sb="15" eb="17">
      <t>スイジュン</t>
    </rPh>
    <rPh sb="18" eb="2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</si>
</sst>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180203</xdr:colOff>
      <xdr:row>18</xdr:row>
      <xdr:rowOff>38613</xdr:rowOff>
    </xdr:from>
    <xdr:to>
      <xdr:col>34</xdr:col>
      <xdr:colOff>105719</xdr:colOff>
      <xdr:row>18</xdr:row>
      <xdr:rowOff>254513</xdr:rowOff>
    </xdr:to>
    <xdr:sp macro="" textlink="">
      <xdr:nvSpPr>
        <xdr:cNvPr id="4" name="テキスト ボックス 3"/>
        <xdr:cNvSpPr txBox="1"/>
      </xdr:nvSpPr>
      <xdr:spPr>
        <a:xfrm>
          <a:off x="6358581" y="7632870"/>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30</xdr:col>
      <xdr:colOff>193076</xdr:colOff>
      <xdr:row>19</xdr:row>
      <xdr:rowOff>51486</xdr:rowOff>
    </xdr:from>
    <xdr:to>
      <xdr:col>34</xdr:col>
      <xdr:colOff>118592</xdr:colOff>
      <xdr:row>19</xdr:row>
      <xdr:rowOff>267386</xdr:rowOff>
    </xdr:to>
    <xdr:sp macro="" textlink="">
      <xdr:nvSpPr>
        <xdr:cNvPr id="5" name="テキスト ボックス 4"/>
        <xdr:cNvSpPr txBox="1"/>
      </xdr:nvSpPr>
      <xdr:spPr>
        <a:xfrm>
          <a:off x="6371454" y="7954662"/>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77230</xdr:colOff>
      <xdr:row>31</xdr:row>
      <xdr:rowOff>25743</xdr:rowOff>
    </xdr:from>
    <xdr:to>
      <xdr:col>42</xdr:col>
      <xdr:colOff>2746</xdr:colOff>
      <xdr:row>31</xdr:row>
      <xdr:rowOff>241643</xdr:rowOff>
    </xdr:to>
    <xdr:sp macro="" textlink="">
      <xdr:nvSpPr>
        <xdr:cNvPr id="7" name="テキスト ボックス 6"/>
        <xdr:cNvSpPr txBox="1"/>
      </xdr:nvSpPr>
      <xdr:spPr>
        <a:xfrm>
          <a:off x="7903176" y="11545844"/>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64358</xdr:colOff>
      <xdr:row>32</xdr:row>
      <xdr:rowOff>38615</xdr:rowOff>
    </xdr:from>
    <xdr:to>
      <xdr:col>49</xdr:col>
      <xdr:colOff>195821</xdr:colOff>
      <xdr:row>32</xdr:row>
      <xdr:rowOff>254515</xdr:rowOff>
    </xdr:to>
    <xdr:sp macro="" textlink="">
      <xdr:nvSpPr>
        <xdr:cNvPr id="8" name="テキスト ボックス 7"/>
        <xdr:cNvSpPr txBox="1"/>
      </xdr:nvSpPr>
      <xdr:spPr>
        <a:xfrm>
          <a:off x="9537872" y="11854764"/>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38615</xdr:colOff>
      <xdr:row>33</xdr:row>
      <xdr:rowOff>12872</xdr:rowOff>
    </xdr:from>
    <xdr:to>
      <xdr:col>41</xdr:col>
      <xdr:colOff>170077</xdr:colOff>
      <xdr:row>33</xdr:row>
      <xdr:rowOff>228772</xdr:rowOff>
    </xdr:to>
    <xdr:sp macro="" textlink="">
      <xdr:nvSpPr>
        <xdr:cNvPr id="9" name="テキスト ボックス 8"/>
        <xdr:cNvSpPr txBox="1"/>
      </xdr:nvSpPr>
      <xdr:spPr>
        <a:xfrm>
          <a:off x="7864561" y="12125068"/>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51488</xdr:colOff>
      <xdr:row>100</xdr:row>
      <xdr:rowOff>38616</xdr:rowOff>
    </xdr:from>
    <xdr:to>
      <xdr:col>41</xdr:col>
      <xdr:colOff>182950</xdr:colOff>
      <xdr:row>100</xdr:row>
      <xdr:rowOff>254516</xdr:rowOff>
    </xdr:to>
    <xdr:sp macro="" textlink="">
      <xdr:nvSpPr>
        <xdr:cNvPr id="10" name="テキスト ボックス 9"/>
        <xdr:cNvSpPr txBox="1"/>
      </xdr:nvSpPr>
      <xdr:spPr>
        <a:xfrm>
          <a:off x="7877434" y="13116184"/>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38613</xdr:colOff>
      <xdr:row>101</xdr:row>
      <xdr:rowOff>38615</xdr:rowOff>
    </xdr:from>
    <xdr:to>
      <xdr:col>45</xdr:col>
      <xdr:colOff>170075</xdr:colOff>
      <xdr:row>101</xdr:row>
      <xdr:rowOff>254515</xdr:rowOff>
    </xdr:to>
    <xdr:sp macro="" textlink="">
      <xdr:nvSpPr>
        <xdr:cNvPr id="11" name="テキスト ボックス 10"/>
        <xdr:cNvSpPr txBox="1"/>
      </xdr:nvSpPr>
      <xdr:spPr>
        <a:xfrm>
          <a:off x="8688343" y="13412230"/>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141588</xdr:colOff>
      <xdr:row>115</xdr:row>
      <xdr:rowOff>51487</xdr:rowOff>
    </xdr:from>
    <xdr:to>
      <xdr:col>48</xdr:col>
      <xdr:colOff>67105</xdr:colOff>
      <xdr:row>115</xdr:row>
      <xdr:rowOff>267387</xdr:rowOff>
    </xdr:to>
    <xdr:sp macro="" textlink="">
      <xdr:nvSpPr>
        <xdr:cNvPr id="12" name="テキスト ボックス 11"/>
        <xdr:cNvSpPr txBox="1"/>
      </xdr:nvSpPr>
      <xdr:spPr>
        <a:xfrm>
          <a:off x="9203210" y="14338987"/>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44</xdr:col>
      <xdr:colOff>154461</xdr:colOff>
      <xdr:row>116</xdr:row>
      <xdr:rowOff>128716</xdr:rowOff>
    </xdr:from>
    <xdr:to>
      <xdr:col>48</xdr:col>
      <xdr:colOff>79978</xdr:colOff>
      <xdr:row>116</xdr:row>
      <xdr:rowOff>344616</xdr:rowOff>
    </xdr:to>
    <xdr:sp macro="" textlink="">
      <xdr:nvSpPr>
        <xdr:cNvPr id="13" name="テキスト ボックス 12"/>
        <xdr:cNvSpPr txBox="1"/>
      </xdr:nvSpPr>
      <xdr:spPr>
        <a:xfrm>
          <a:off x="9216083" y="14390473"/>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25744</xdr:colOff>
      <xdr:row>133</xdr:row>
      <xdr:rowOff>180202</xdr:rowOff>
    </xdr:from>
    <xdr:to>
      <xdr:col>41</xdr:col>
      <xdr:colOff>157206</xdr:colOff>
      <xdr:row>133</xdr:row>
      <xdr:rowOff>396102</xdr:rowOff>
    </xdr:to>
    <xdr:sp macro="" textlink="">
      <xdr:nvSpPr>
        <xdr:cNvPr id="15" name="テキスト ボックス 14"/>
        <xdr:cNvSpPr txBox="1"/>
      </xdr:nvSpPr>
      <xdr:spPr>
        <a:xfrm>
          <a:off x="7851690" y="16655878"/>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90101</xdr:colOff>
      <xdr:row>134</xdr:row>
      <xdr:rowOff>102973</xdr:rowOff>
    </xdr:from>
    <xdr:to>
      <xdr:col>49</xdr:col>
      <xdr:colOff>221564</xdr:colOff>
      <xdr:row>134</xdr:row>
      <xdr:rowOff>318873</xdr:rowOff>
    </xdr:to>
    <xdr:sp macro="" textlink="">
      <xdr:nvSpPr>
        <xdr:cNvPr id="16" name="テキスト ボックス 15"/>
        <xdr:cNvSpPr txBox="1"/>
      </xdr:nvSpPr>
      <xdr:spPr>
        <a:xfrm>
          <a:off x="9563615" y="17402432"/>
          <a:ext cx="749300"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12</xdr:col>
      <xdr:colOff>51484</xdr:colOff>
      <xdr:row>740</xdr:row>
      <xdr:rowOff>270303</xdr:rowOff>
    </xdr:from>
    <xdr:to>
      <xdr:col>44</xdr:col>
      <xdr:colOff>102972</xdr:colOff>
      <xdr:row>748</xdr:row>
      <xdr:rowOff>270303</xdr:rowOff>
    </xdr:to>
    <xdr:grpSp>
      <xdr:nvGrpSpPr>
        <xdr:cNvPr id="17" name="グループ化 1"/>
        <xdr:cNvGrpSpPr>
          <a:grpSpLocks/>
        </xdr:cNvGrpSpPr>
      </xdr:nvGrpSpPr>
      <xdr:grpSpPr bwMode="auto">
        <a:xfrm>
          <a:off x="2451784" y="39960978"/>
          <a:ext cx="6452288" cy="2819400"/>
          <a:chOff x="3340100" y="30880050"/>
          <a:chExt cx="4926127" cy="5276850"/>
        </a:xfrm>
      </xdr:grpSpPr>
      <xdr:sp macro="" textlink="">
        <xdr:nvSpPr>
          <xdr:cNvPr id="18" name="正方形/長方形 17"/>
          <xdr:cNvSpPr/>
        </xdr:nvSpPr>
        <xdr:spPr>
          <a:xfrm>
            <a:off x="3340100" y="30880050"/>
            <a:ext cx="4926127" cy="52768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19" name="グループ化 1"/>
          <xdr:cNvGrpSpPr>
            <a:grpSpLocks/>
          </xdr:cNvGrpSpPr>
        </xdr:nvGrpSpPr>
        <xdr:grpSpPr bwMode="auto">
          <a:xfrm>
            <a:off x="4268318" y="31098051"/>
            <a:ext cx="2156093" cy="4442879"/>
            <a:chOff x="3937000" y="28268286"/>
            <a:chExt cx="2161384" cy="2956685"/>
          </a:xfrm>
        </xdr:grpSpPr>
        <xdr:sp macro="" textlink="">
          <xdr:nvSpPr>
            <xdr:cNvPr id="20" name="正方形/長方形 19"/>
            <xdr:cNvSpPr/>
          </xdr:nvSpPr>
          <xdr:spPr>
            <a:xfrm>
              <a:off x="4100581" y="28268286"/>
              <a:ext cx="1836615" cy="92546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lnSpc>
                  <a:spcPts val="1600"/>
                </a:lnSpc>
              </a:pPr>
              <a:r>
                <a:rPr lang="ja-JP" altLang="en-US" sz="1100" b="0" i="0" u="none" strike="noStrike">
                  <a:solidFill>
                    <a:sysClr val="windowText" lastClr="000000"/>
                  </a:solidFill>
                  <a:latin typeface="+mn-lt"/>
                  <a:ea typeface="+mn-ea"/>
                  <a:cs typeface="+mn-cs"/>
                </a:rPr>
                <a:t>●百万円</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r>
                <a:rPr lang="ja-JP" altLang="en-US" sz="1100" b="0" i="0" u="none" strike="noStrike">
                  <a:solidFill>
                    <a:sysClr val="windowText" lastClr="000000"/>
                  </a:solidFill>
                  <a:latin typeface="+mn-lt"/>
                  <a:ea typeface="+mn-ea"/>
                  <a:cs typeface="+mn-cs"/>
                </a:rPr>
                <a:t>　</a:t>
              </a:r>
              <a:r>
                <a:rPr lang="en-US" altLang="ja-JP" sz="1400">
                  <a:solidFill>
                    <a:sysClr val="windowText" lastClr="000000"/>
                  </a:solidFill>
                </a:rPr>
                <a:t> </a:t>
              </a:r>
              <a:endParaRPr kumimoji="1" lang="ja-JP" altLang="en-US" sz="1400">
                <a:solidFill>
                  <a:sysClr val="windowText" lastClr="000000"/>
                </a:solidFill>
              </a:endParaRPr>
            </a:p>
          </xdr:txBody>
        </xdr:sp>
        <xdr:cxnSp macro="">
          <xdr:nvCxnSpPr>
            <xdr:cNvPr id="21" name="直線矢印コネクタ 20"/>
            <xdr:cNvCxnSpPr/>
          </xdr:nvCxnSpPr>
          <xdr:spPr>
            <a:xfrm flipH="1">
              <a:off x="5007293" y="29210542"/>
              <a:ext cx="1" cy="457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3937000" y="30284735"/>
              <a:ext cx="2161384" cy="94023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46</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内訳：委託先：●百万円、労働局：●百万円</a:t>
              </a:r>
              <a:endParaRPr kumimoji="1" lang="en-US" altLang="ja-JP" sz="1100">
                <a:solidFill>
                  <a:sysClr val="windowText" lastClr="000000"/>
                </a:solidFill>
              </a:endParaRPr>
            </a:p>
          </xdr:txBody>
        </xdr:sp>
      </xdr:grpSp>
    </xdr:grpSp>
    <xdr:clientData/>
  </xdr:twoCellAnchor>
  <xdr:twoCellAnchor>
    <xdr:from>
      <xdr:col>10</xdr:col>
      <xdr:colOff>25746</xdr:colOff>
      <xdr:row>749</xdr:row>
      <xdr:rowOff>128741</xdr:rowOff>
    </xdr:from>
    <xdr:to>
      <xdr:col>40</xdr:col>
      <xdr:colOff>62219</xdr:colOff>
      <xdr:row>756</xdr:row>
      <xdr:rowOff>117551</xdr:rowOff>
    </xdr:to>
    <xdr:grpSp>
      <xdr:nvGrpSpPr>
        <xdr:cNvPr id="35" name="グループ化 85"/>
        <xdr:cNvGrpSpPr>
          <a:grpSpLocks/>
        </xdr:cNvGrpSpPr>
      </xdr:nvGrpSpPr>
      <xdr:grpSpPr bwMode="auto">
        <a:xfrm>
          <a:off x="2025996" y="42991241"/>
          <a:ext cx="6037223" cy="2455785"/>
          <a:chOff x="2273045" y="29285447"/>
          <a:chExt cx="2440287" cy="1047156"/>
        </a:xfrm>
      </xdr:grpSpPr>
      <xdr:sp macro="" textlink="">
        <xdr:nvSpPr>
          <xdr:cNvPr id="36" name="テキスト ボックス 35"/>
          <xdr:cNvSpPr txBox="1"/>
        </xdr:nvSpPr>
        <xdr:spPr>
          <a:xfrm>
            <a:off x="2666796" y="29489279"/>
            <a:ext cx="1952290" cy="2867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kumimoji="1" lang="en-US" altLang="ja-JP" sz="1400">
                <a:solidFill>
                  <a:schemeClr val="tx1"/>
                </a:solidFill>
              </a:rPr>
              <a:t>B.</a:t>
            </a:r>
            <a:r>
              <a:rPr kumimoji="1" lang="ja-JP" altLang="en-US" sz="1400" baseline="0">
                <a:solidFill>
                  <a:schemeClr val="tx1"/>
                </a:solidFill>
              </a:rPr>
              <a:t> ○○</a:t>
            </a:r>
            <a:r>
              <a:rPr kumimoji="1" lang="ja-JP" altLang="en-US" sz="1400" baseline="0">
                <a:solidFill>
                  <a:schemeClr val="tx1"/>
                </a:solidFill>
                <a:latin typeface="+mn-lt"/>
                <a:ea typeface="+mn-ea"/>
                <a:cs typeface="+mn-cs"/>
              </a:rPr>
              <a:t>（株）他</a:t>
            </a:r>
            <a:r>
              <a:rPr kumimoji="1" lang="en-US" altLang="ja-JP" sz="1400" baseline="0">
                <a:solidFill>
                  <a:schemeClr val="tx1"/>
                </a:solidFill>
                <a:latin typeface="+mn-lt"/>
                <a:ea typeface="+mn-ea"/>
                <a:cs typeface="+mn-cs"/>
              </a:rPr>
              <a:t>45</a:t>
            </a:r>
            <a:r>
              <a:rPr kumimoji="1" lang="ja-JP" altLang="en-US" sz="1400" baseline="0">
                <a:solidFill>
                  <a:schemeClr val="tx1"/>
                </a:solidFill>
                <a:latin typeface="+mn-lt"/>
                <a:ea typeface="+mn-ea"/>
                <a:cs typeface="+mn-cs"/>
              </a:rPr>
              <a:t>団体</a:t>
            </a:r>
            <a:endParaRPr kumimoji="1" lang="en-US" altLang="ja-JP" sz="1400" baseline="0">
              <a:solidFill>
                <a:schemeClr val="tx1"/>
              </a:solidFill>
              <a:latin typeface="+mn-lt"/>
              <a:ea typeface="+mn-ea"/>
              <a:cs typeface="+mn-cs"/>
            </a:endParaRPr>
          </a:p>
          <a:p>
            <a:pPr algn="ctr"/>
            <a:r>
              <a:rPr kumimoji="1" lang="ja-JP" altLang="en-US" sz="1400" baseline="0">
                <a:solidFill>
                  <a:schemeClr val="tx1"/>
                </a:solidFill>
                <a:latin typeface="+mn-lt"/>
                <a:ea typeface="+mn-ea"/>
                <a:cs typeface="+mn-cs"/>
              </a:rPr>
              <a:t>（社団法人、財団法人、商工会議所、株式会社等）</a:t>
            </a:r>
            <a:endParaRPr kumimoji="1" lang="en-US" altLang="ja-JP" sz="1400">
              <a:solidFill>
                <a:schemeClr val="tx1"/>
              </a:solidFill>
              <a:latin typeface="+mn-lt"/>
              <a:ea typeface="+mn-ea"/>
              <a:cs typeface="+mn-cs"/>
            </a:endParaRPr>
          </a:p>
          <a:p>
            <a:pPr algn="ct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●百万円</a:t>
            </a:r>
            <a:r>
              <a:rPr kumimoji="1" lang="en-US" altLang="ja-JP"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sp macro="" textlink="">
        <xdr:nvSpPr>
          <xdr:cNvPr id="37" name="テキスト ボックス 10"/>
          <xdr:cNvSpPr txBox="1"/>
        </xdr:nvSpPr>
        <xdr:spPr>
          <a:xfrm>
            <a:off x="2273045" y="29285447"/>
            <a:ext cx="1095169" cy="9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一般競争入札（総合評価）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38" name="大かっこ 37"/>
          <xdr:cNvSpPr/>
        </xdr:nvSpPr>
        <xdr:spPr>
          <a:xfrm>
            <a:off x="2651450" y="29819205"/>
            <a:ext cx="2061882" cy="513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0" tIns="0" rIns="0" bIns="0" rtlCol="0" anchor="ctr"/>
          <a:lstStyle/>
          <a:p>
            <a:pPr algn="l"/>
            <a:r>
              <a:rPr kumimoji="1" lang="ja-JP" altLang="en-US" sz="1100">
                <a:solidFill>
                  <a:schemeClr val="tx1"/>
                </a:solidFill>
              </a:rPr>
              <a:t>都道府県が運営するジョブカフェ等において、若年失業者やフリーター等の若年者を広く対象に、職場見学会、企業説明会、各種セミナー、カウンセリング、職場定着支援等のメニューのうち、地域の実情に応じた必要なものを都道府県と都道府県労働局が調整の上、都道府県労働局から適切と認められる民間団体に委託して実施。</a:t>
            </a:r>
          </a:p>
        </xdr:txBody>
      </xdr:sp>
    </xdr:grpSp>
    <xdr:clientData/>
  </xdr:twoCellAnchor>
  <xdr:twoCellAnchor>
    <xdr:from>
      <xdr:col>25</xdr:col>
      <xdr:colOff>25743</xdr:colOff>
      <xdr:row>747</xdr:row>
      <xdr:rowOff>321791</xdr:rowOff>
    </xdr:from>
    <xdr:to>
      <xdr:col>25</xdr:col>
      <xdr:colOff>25744</xdr:colOff>
      <xdr:row>750</xdr:row>
      <xdr:rowOff>257433</xdr:rowOff>
    </xdr:to>
    <xdr:cxnSp macro="">
      <xdr:nvCxnSpPr>
        <xdr:cNvPr id="39" name="直線矢印コネクタ 38"/>
        <xdr:cNvCxnSpPr/>
      </xdr:nvCxnSpPr>
      <xdr:spPr bwMode="auto">
        <a:xfrm flipH="1">
          <a:off x="5174392" y="44214021"/>
          <a:ext cx="1" cy="9782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90101</xdr:colOff>
      <xdr:row>744</xdr:row>
      <xdr:rowOff>128716</xdr:rowOff>
    </xdr:from>
    <xdr:to>
      <xdr:col>31</xdr:col>
      <xdr:colOff>174625</xdr:colOff>
      <xdr:row>745</xdr:row>
      <xdr:rowOff>79632</xdr:rowOff>
    </xdr:to>
    <xdr:sp macro="" textlink="">
      <xdr:nvSpPr>
        <xdr:cNvPr id="41" name="大かっこ 40"/>
        <xdr:cNvSpPr/>
      </xdr:nvSpPr>
      <xdr:spPr>
        <a:xfrm>
          <a:off x="4003074" y="43094189"/>
          <a:ext cx="2555875" cy="298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事業の企画・立案、進捗管理</a:t>
          </a:r>
        </a:p>
      </xdr:txBody>
    </xdr:sp>
    <xdr:clientData/>
  </xdr:twoCellAnchor>
  <xdr:twoCellAnchor>
    <xdr:from>
      <xdr:col>15</xdr:col>
      <xdr:colOff>59657</xdr:colOff>
      <xdr:row>744</xdr:row>
      <xdr:rowOff>323917</xdr:rowOff>
    </xdr:from>
    <xdr:to>
      <xdr:col>21</xdr:col>
      <xdr:colOff>95853</xdr:colOff>
      <xdr:row>745</xdr:row>
      <xdr:rowOff>199126</xdr:rowOff>
    </xdr:to>
    <xdr:sp macro="" textlink="">
      <xdr:nvSpPr>
        <xdr:cNvPr id="44" name="テキスト ボックス 43"/>
        <xdr:cNvSpPr txBox="1"/>
      </xdr:nvSpPr>
      <xdr:spPr>
        <a:xfrm>
          <a:off x="3041396" y="40337200"/>
          <a:ext cx="1228892" cy="231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32</xdr:col>
      <xdr:colOff>82826</xdr:colOff>
      <xdr:row>746</xdr:row>
      <xdr:rowOff>171965</xdr:rowOff>
    </xdr:from>
    <xdr:to>
      <xdr:col>34</xdr:col>
      <xdr:colOff>12873</xdr:colOff>
      <xdr:row>746</xdr:row>
      <xdr:rowOff>182217</xdr:rowOff>
    </xdr:to>
    <xdr:cxnSp macro="">
      <xdr:nvCxnSpPr>
        <xdr:cNvPr id="45" name="直線コネクタ 44"/>
        <xdr:cNvCxnSpPr>
          <a:endCxn id="47" idx="1"/>
        </xdr:cNvCxnSpPr>
      </xdr:nvCxnSpPr>
      <xdr:spPr bwMode="auto">
        <a:xfrm flipV="1">
          <a:off x="6443869" y="40897552"/>
          <a:ext cx="327613" cy="10252"/>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12873</xdr:colOff>
      <xdr:row>744</xdr:row>
      <xdr:rowOff>257433</xdr:rowOff>
    </xdr:from>
    <xdr:to>
      <xdr:col>43</xdr:col>
      <xdr:colOff>175484</xdr:colOff>
      <xdr:row>748</xdr:row>
      <xdr:rowOff>86497</xdr:rowOff>
    </xdr:to>
    <xdr:sp macro="" textlink="">
      <xdr:nvSpPr>
        <xdr:cNvPr id="47" name="大かっこ 46"/>
        <xdr:cNvSpPr/>
      </xdr:nvSpPr>
      <xdr:spPr>
        <a:xfrm>
          <a:off x="7015035" y="43107061"/>
          <a:ext cx="2016125" cy="12192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都道府県の要請に応じ、ジョブカフェにハローワークを併設し、ジョブカフェを利用する若年者を対象とした職業紹介を実施。</a:t>
          </a:r>
        </a:p>
      </xdr:txBody>
    </xdr:sp>
    <xdr:clientData/>
  </xdr:twoCellAnchor>
  <xdr:twoCellAnchor>
    <xdr:from>
      <xdr:col>38</xdr:col>
      <xdr:colOff>52552</xdr:colOff>
      <xdr:row>115</xdr:row>
      <xdr:rowOff>32844</xdr:rowOff>
    </xdr:from>
    <xdr:to>
      <xdr:col>41</xdr:col>
      <xdr:colOff>175138</xdr:colOff>
      <xdr:row>115</xdr:row>
      <xdr:rowOff>248744</xdr:rowOff>
    </xdr:to>
    <xdr:sp macro="" textlink="">
      <xdr:nvSpPr>
        <xdr:cNvPr id="29" name="テキスト ボックス 28"/>
        <xdr:cNvSpPr txBox="1"/>
      </xdr:nvSpPr>
      <xdr:spPr>
        <a:xfrm>
          <a:off x="7541173" y="13998465"/>
          <a:ext cx="713793"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65690</xdr:colOff>
      <xdr:row>116</xdr:row>
      <xdr:rowOff>164224</xdr:rowOff>
    </xdr:from>
    <xdr:to>
      <xdr:col>41</xdr:col>
      <xdr:colOff>188276</xdr:colOff>
      <xdr:row>116</xdr:row>
      <xdr:rowOff>380124</xdr:rowOff>
    </xdr:to>
    <xdr:sp macro="" textlink="">
      <xdr:nvSpPr>
        <xdr:cNvPr id="30" name="テキスト ボックス 29"/>
        <xdr:cNvSpPr txBox="1"/>
      </xdr:nvSpPr>
      <xdr:spPr>
        <a:xfrm>
          <a:off x="7554311" y="14425448"/>
          <a:ext cx="713793" cy="21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575</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178</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484</v>
      </c>
      <c r="AF5" s="703"/>
      <c r="AG5" s="703"/>
      <c r="AH5" s="703"/>
      <c r="AI5" s="703"/>
      <c r="AJ5" s="703"/>
      <c r="AK5" s="703"/>
      <c r="AL5" s="703"/>
      <c r="AM5" s="703"/>
      <c r="AN5" s="703"/>
      <c r="AO5" s="703"/>
      <c r="AP5" s="704"/>
      <c r="AQ5" s="705" t="s">
        <v>485</v>
      </c>
      <c r="AR5" s="706"/>
      <c r="AS5" s="706"/>
      <c r="AT5" s="706"/>
      <c r="AU5" s="706"/>
      <c r="AV5" s="706"/>
      <c r="AW5" s="706"/>
      <c r="AX5" s="707"/>
    </row>
    <row r="6" spans="1:50" ht="39" customHeight="1" x14ac:dyDescent="0.15">
      <c r="A6" s="710" t="s">
        <v>4</v>
      </c>
      <c r="B6" s="711"/>
      <c r="C6" s="711"/>
      <c r="D6" s="711"/>
      <c r="E6" s="711"/>
      <c r="F6" s="711"/>
      <c r="G6" s="863" t="str">
        <f>入力規則等!F39</f>
        <v>労働保険特別会計雇用勘定</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子ども・若者育成支援</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社会保障</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535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536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1435</v>
      </c>
      <c r="Q13" s="95"/>
      <c r="R13" s="95"/>
      <c r="S13" s="95"/>
      <c r="T13" s="95"/>
      <c r="U13" s="95"/>
      <c r="V13" s="96"/>
      <c r="W13" s="94">
        <v>1345</v>
      </c>
      <c r="X13" s="95"/>
      <c r="Y13" s="95"/>
      <c r="Z13" s="95"/>
      <c r="AA13" s="95"/>
      <c r="AB13" s="95"/>
      <c r="AC13" s="96"/>
      <c r="AD13" s="94">
        <v>1238</v>
      </c>
      <c r="AE13" s="95"/>
      <c r="AF13" s="95"/>
      <c r="AG13" s="95"/>
      <c r="AH13" s="95"/>
      <c r="AI13" s="95"/>
      <c r="AJ13" s="96"/>
      <c r="AK13" s="94">
        <v>1249</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538</v>
      </c>
      <c r="Q14" s="95"/>
      <c r="R14" s="95"/>
      <c r="S14" s="95"/>
      <c r="T14" s="95"/>
      <c r="U14" s="95"/>
      <c r="V14" s="96"/>
      <c r="W14" s="94" t="s">
        <v>537</v>
      </c>
      <c r="X14" s="95"/>
      <c r="Y14" s="95"/>
      <c r="Z14" s="95"/>
      <c r="AA14" s="95"/>
      <c r="AB14" s="95"/>
      <c r="AC14" s="96"/>
      <c r="AD14" s="94" t="s">
        <v>537</v>
      </c>
      <c r="AE14" s="95"/>
      <c r="AF14" s="95"/>
      <c r="AG14" s="95"/>
      <c r="AH14" s="95"/>
      <c r="AI14" s="95"/>
      <c r="AJ14" s="96"/>
      <c r="AK14" s="94" t="s">
        <v>537</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537</v>
      </c>
      <c r="Q15" s="95"/>
      <c r="R15" s="95"/>
      <c r="S15" s="95"/>
      <c r="T15" s="95"/>
      <c r="U15" s="95"/>
      <c r="V15" s="96"/>
      <c r="W15" s="94" t="s">
        <v>537</v>
      </c>
      <c r="X15" s="95"/>
      <c r="Y15" s="95"/>
      <c r="Z15" s="95"/>
      <c r="AA15" s="95"/>
      <c r="AB15" s="95"/>
      <c r="AC15" s="96"/>
      <c r="AD15" s="94" t="s">
        <v>537</v>
      </c>
      <c r="AE15" s="95"/>
      <c r="AF15" s="95"/>
      <c r="AG15" s="95"/>
      <c r="AH15" s="95"/>
      <c r="AI15" s="95"/>
      <c r="AJ15" s="96"/>
      <c r="AK15" s="94" t="s">
        <v>537</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537</v>
      </c>
      <c r="Q16" s="95"/>
      <c r="R16" s="95"/>
      <c r="S16" s="95"/>
      <c r="T16" s="95"/>
      <c r="U16" s="95"/>
      <c r="V16" s="96"/>
      <c r="W16" s="94" t="s">
        <v>537</v>
      </c>
      <c r="X16" s="95"/>
      <c r="Y16" s="95"/>
      <c r="Z16" s="95"/>
      <c r="AA16" s="95"/>
      <c r="AB16" s="95"/>
      <c r="AC16" s="96"/>
      <c r="AD16" s="94" t="s">
        <v>537</v>
      </c>
      <c r="AE16" s="95"/>
      <c r="AF16" s="95"/>
      <c r="AG16" s="95"/>
      <c r="AH16" s="95"/>
      <c r="AI16" s="95"/>
      <c r="AJ16" s="96"/>
      <c r="AK16" s="94" t="s">
        <v>537</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537</v>
      </c>
      <c r="Q17" s="95"/>
      <c r="R17" s="95"/>
      <c r="S17" s="95"/>
      <c r="T17" s="95"/>
      <c r="U17" s="95"/>
      <c r="V17" s="96"/>
      <c r="W17" s="94" t="s">
        <v>537</v>
      </c>
      <c r="X17" s="95"/>
      <c r="Y17" s="95"/>
      <c r="Z17" s="95"/>
      <c r="AA17" s="95"/>
      <c r="AB17" s="95"/>
      <c r="AC17" s="96"/>
      <c r="AD17" s="94" t="s">
        <v>537</v>
      </c>
      <c r="AE17" s="95"/>
      <c r="AF17" s="95"/>
      <c r="AG17" s="95"/>
      <c r="AH17" s="95"/>
      <c r="AI17" s="95"/>
      <c r="AJ17" s="96"/>
      <c r="AK17" s="94" t="s">
        <v>537</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1435</v>
      </c>
      <c r="Q18" s="101"/>
      <c r="R18" s="101"/>
      <c r="S18" s="101"/>
      <c r="T18" s="101"/>
      <c r="U18" s="101"/>
      <c r="V18" s="102"/>
      <c r="W18" s="100">
        <f>SUM(W13:AC17)</f>
        <v>1345</v>
      </c>
      <c r="X18" s="101"/>
      <c r="Y18" s="101"/>
      <c r="Z18" s="101"/>
      <c r="AA18" s="101"/>
      <c r="AB18" s="101"/>
      <c r="AC18" s="102"/>
      <c r="AD18" s="100">
        <f>SUM(AD13:AJ17)</f>
        <v>1238</v>
      </c>
      <c r="AE18" s="101"/>
      <c r="AF18" s="101"/>
      <c r="AG18" s="101"/>
      <c r="AH18" s="101"/>
      <c r="AI18" s="101"/>
      <c r="AJ18" s="102"/>
      <c r="AK18" s="100">
        <f>SUM(AK13:AQ17)</f>
        <v>1249</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1306</v>
      </c>
      <c r="Q19" s="95"/>
      <c r="R19" s="95"/>
      <c r="S19" s="95"/>
      <c r="T19" s="95"/>
      <c r="U19" s="95"/>
      <c r="V19" s="96"/>
      <c r="W19" s="94">
        <v>1244</v>
      </c>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0.91010452961672472</v>
      </c>
      <c r="Q20" s="525"/>
      <c r="R20" s="525"/>
      <c r="S20" s="525"/>
      <c r="T20" s="525"/>
      <c r="U20" s="525"/>
      <c r="V20" s="525"/>
      <c r="W20" s="525">
        <f t="shared" ref="W20" si="0">IF(W18=0, "-", SUM(W19)/W18)</f>
        <v>0.92490706319702598</v>
      </c>
      <c r="X20" s="525"/>
      <c r="Y20" s="525"/>
      <c r="Z20" s="525"/>
      <c r="AA20" s="525"/>
      <c r="AB20" s="525"/>
      <c r="AC20" s="525"/>
      <c r="AD20" s="525">
        <f t="shared" ref="AD20" si="1">IF(AD18=0, "-", SUM(AD19)/AD18)</f>
        <v>0</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0.91010452961672472</v>
      </c>
      <c r="Q21" s="525"/>
      <c r="R21" s="525"/>
      <c r="S21" s="525"/>
      <c r="T21" s="525"/>
      <c r="U21" s="525"/>
      <c r="V21" s="525"/>
      <c r="W21" s="525">
        <f t="shared" ref="W21" si="2">IF(W19=0, "-", SUM(W19)/SUM(W13,W14))</f>
        <v>0.92490706319702598</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488</v>
      </c>
      <c r="H23" s="173"/>
      <c r="I23" s="173"/>
      <c r="J23" s="173"/>
      <c r="K23" s="173"/>
      <c r="L23" s="173"/>
      <c r="M23" s="173"/>
      <c r="N23" s="173"/>
      <c r="O23" s="174"/>
      <c r="P23" s="91">
        <v>1234</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489</v>
      </c>
      <c r="H24" s="176"/>
      <c r="I24" s="176"/>
      <c r="J24" s="176"/>
      <c r="K24" s="176"/>
      <c r="L24" s="176"/>
      <c r="M24" s="176"/>
      <c r="N24" s="176"/>
      <c r="O24" s="177"/>
      <c r="P24" s="94">
        <v>9</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492</v>
      </c>
      <c r="H25" s="176"/>
      <c r="I25" s="176"/>
      <c r="J25" s="176"/>
      <c r="K25" s="176"/>
      <c r="L25" s="176"/>
      <c r="M25" s="176"/>
      <c r="N25" s="176"/>
      <c r="O25" s="177"/>
      <c r="P25" s="94">
        <v>5</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491</v>
      </c>
      <c r="H26" s="176"/>
      <c r="I26" s="176"/>
      <c r="J26" s="176"/>
      <c r="K26" s="176"/>
      <c r="L26" s="176"/>
      <c r="M26" s="176"/>
      <c r="N26" s="176"/>
      <c r="O26" s="177"/>
      <c r="P26" s="94">
        <v>1</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490</v>
      </c>
      <c r="H27" s="176"/>
      <c r="I27" s="176"/>
      <c r="J27" s="176"/>
      <c r="K27" s="176"/>
      <c r="L27" s="176"/>
      <c r="M27" s="176"/>
      <c r="N27" s="176"/>
      <c r="O27" s="177"/>
      <c r="P27" s="94">
        <v>0.1</v>
      </c>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-9.9999999999909051E-2</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1249</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497</v>
      </c>
      <c r="AR31" s="122"/>
      <c r="AS31" s="123" t="s">
        <v>307</v>
      </c>
      <c r="AT31" s="158"/>
      <c r="AU31" s="257">
        <v>31</v>
      </c>
      <c r="AV31" s="257"/>
      <c r="AW31" s="365" t="s">
        <v>296</v>
      </c>
      <c r="AX31" s="366"/>
    </row>
    <row r="32" spans="1:50" ht="23.25" customHeight="1" x14ac:dyDescent="0.15">
      <c r="A32" s="501"/>
      <c r="B32" s="499"/>
      <c r="C32" s="499"/>
      <c r="D32" s="499"/>
      <c r="E32" s="499"/>
      <c r="F32" s="500"/>
      <c r="G32" s="526" t="s">
        <v>493</v>
      </c>
      <c r="H32" s="527"/>
      <c r="I32" s="527"/>
      <c r="J32" s="527"/>
      <c r="K32" s="527"/>
      <c r="L32" s="527"/>
      <c r="M32" s="527"/>
      <c r="N32" s="527"/>
      <c r="O32" s="528"/>
      <c r="P32" s="147" t="s">
        <v>494</v>
      </c>
      <c r="Q32" s="147"/>
      <c r="R32" s="147"/>
      <c r="S32" s="147"/>
      <c r="T32" s="147"/>
      <c r="U32" s="147"/>
      <c r="V32" s="147"/>
      <c r="W32" s="147"/>
      <c r="X32" s="217"/>
      <c r="Y32" s="324" t="s">
        <v>12</v>
      </c>
      <c r="Z32" s="535"/>
      <c r="AA32" s="536"/>
      <c r="AB32" s="537" t="s">
        <v>495</v>
      </c>
      <c r="AC32" s="537"/>
      <c r="AD32" s="537"/>
      <c r="AE32" s="350">
        <v>11.8</v>
      </c>
      <c r="AF32" s="351"/>
      <c r="AG32" s="351"/>
      <c r="AH32" s="351"/>
      <c r="AI32" s="350">
        <v>11.5</v>
      </c>
      <c r="AJ32" s="351"/>
      <c r="AK32" s="351"/>
      <c r="AL32" s="351"/>
      <c r="AM32" s="350"/>
      <c r="AN32" s="351"/>
      <c r="AO32" s="351"/>
      <c r="AP32" s="351"/>
      <c r="AQ32" s="97" t="s">
        <v>496</v>
      </c>
      <c r="AR32" s="98"/>
      <c r="AS32" s="98"/>
      <c r="AT32" s="99"/>
      <c r="AU32" s="351" t="s">
        <v>487</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495</v>
      </c>
      <c r="AC33" s="508"/>
      <c r="AD33" s="508"/>
      <c r="AE33" s="350">
        <v>11.7</v>
      </c>
      <c r="AF33" s="351"/>
      <c r="AG33" s="351"/>
      <c r="AH33" s="351"/>
      <c r="AI33" s="350">
        <v>11.7</v>
      </c>
      <c r="AJ33" s="351"/>
      <c r="AK33" s="351"/>
      <c r="AL33" s="351"/>
      <c r="AM33" s="350">
        <v>3.3</v>
      </c>
      <c r="AN33" s="351"/>
      <c r="AO33" s="351"/>
      <c r="AP33" s="351"/>
      <c r="AQ33" s="97" t="s">
        <v>487</v>
      </c>
      <c r="AR33" s="98"/>
      <c r="AS33" s="98"/>
      <c r="AT33" s="99"/>
      <c r="AU33" s="351"/>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100.8</v>
      </c>
      <c r="AF34" s="351"/>
      <c r="AG34" s="351"/>
      <c r="AH34" s="351"/>
      <c r="AI34" s="350">
        <v>98.3</v>
      </c>
      <c r="AJ34" s="351"/>
      <c r="AK34" s="351"/>
      <c r="AL34" s="351"/>
      <c r="AM34" s="350"/>
      <c r="AN34" s="351"/>
      <c r="AO34" s="351"/>
      <c r="AP34" s="351"/>
      <c r="AQ34" s="97" t="s">
        <v>487</v>
      </c>
      <c r="AR34" s="98"/>
      <c r="AS34" s="98"/>
      <c r="AT34" s="99"/>
      <c r="AU34" s="351" t="s">
        <v>487</v>
      </c>
      <c r="AV34" s="351"/>
      <c r="AW34" s="351"/>
      <c r="AX34" s="353"/>
    </row>
    <row r="35" spans="1:50" ht="23.25" customHeight="1" x14ac:dyDescent="0.15">
      <c r="A35" s="883" t="s">
        <v>424</v>
      </c>
      <c r="B35" s="884"/>
      <c r="C35" s="884"/>
      <c r="D35" s="884"/>
      <c r="E35" s="884"/>
      <c r="F35" s="885"/>
      <c r="G35" s="889" t="s">
        <v>498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495</v>
      </c>
      <c r="AC101" s="537"/>
      <c r="AD101" s="537"/>
      <c r="AE101" s="350">
        <v>160</v>
      </c>
      <c r="AF101" s="351"/>
      <c r="AG101" s="351"/>
      <c r="AH101" s="352"/>
      <c r="AI101" s="350">
        <v>151</v>
      </c>
      <c r="AJ101" s="351"/>
      <c r="AK101" s="351"/>
      <c r="AL101" s="352"/>
      <c r="AM101" s="350"/>
      <c r="AN101" s="351"/>
      <c r="AO101" s="351"/>
      <c r="AP101" s="352"/>
      <c r="AQ101" s="350" t="s">
        <v>487</v>
      </c>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495</v>
      </c>
      <c r="AC102" s="537"/>
      <c r="AD102" s="537"/>
      <c r="AE102" s="344">
        <v>158</v>
      </c>
      <c r="AF102" s="344"/>
      <c r="AG102" s="344"/>
      <c r="AH102" s="344"/>
      <c r="AI102" s="344">
        <v>154</v>
      </c>
      <c r="AJ102" s="344"/>
      <c r="AK102" s="344"/>
      <c r="AL102" s="344"/>
      <c r="AM102" s="344">
        <v>13</v>
      </c>
      <c r="AN102" s="344"/>
      <c r="AO102" s="344"/>
      <c r="AP102" s="344"/>
      <c r="AQ102" s="800"/>
      <c r="AR102" s="801"/>
      <c r="AS102" s="801"/>
      <c r="AT102" s="802"/>
      <c r="AU102" s="800"/>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501</v>
      </c>
      <c r="AC116" s="287"/>
      <c r="AD116" s="288"/>
      <c r="AE116" s="344">
        <v>11073</v>
      </c>
      <c r="AF116" s="344"/>
      <c r="AG116" s="344"/>
      <c r="AH116" s="344"/>
      <c r="AI116" s="344">
        <v>10819</v>
      </c>
      <c r="AJ116" s="344"/>
      <c r="AK116" s="344"/>
      <c r="AL116" s="344"/>
      <c r="AM116" s="344"/>
      <c r="AN116" s="344"/>
      <c r="AO116" s="344"/>
      <c r="AP116" s="344"/>
      <c r="AQ116" s="350"/>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502</v>
      </c>
      <c r="AC117" s="328"/>
      <c r="AD117" s="329"/>
      <c r="AE117" s="292" t="s">
        <v>505</v>
      </c>
      <c r="AF117" s="292"/>
      <c r="AG117" s="292"/>
      <c r="AH117" s="292"/>
      <c r="AI117" s="292" t="s">
        <v>550</v>
      </c>
      <c r="AJ117" s="292"/>
      <c r="AK117" s="292"/>
      <c r="AL117" s="292"/>
      <c r="AM117" s="292"/>
      <c r="AN117" s="292"/>
      <c r="AO117" s="292"/>
      <c r="AP117" s="292"/>
      <c r="AQ117" s="292"/>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539</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540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487</v>
      </c>
      <c r="AR133" s="257"/>
      <c r="AS133" s="123" t="s">
        <v>307</v>
      </c>
      <c r="AT133" s="158"/>
      <c r="AU133" s="122">
        <v>31</v>
      </c>
      <c r="AV133" s="122"/>
      <c r="AW133" s="123" t="s">
        <v>296</v>
      </c>
      <c r="AX133" s="124"/>
    </row>
    <row r="134" spans="1:50" ht="39.75" customHeight="1" x14ac:dyDescent="0.15">
      <c r="A134" s="980"/>
      <c r="B134" s="238"/>
      <c r="C134" s="237"/>
      <c r="D134" s="238"/>
      <c r="E134" s="237"/>
      <c r="F134" s="300"/>
      <c r="G134" s="216" t="s">
        <v>504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11.8</v>
      </c>
      <c r="AF134" s="98"/>
      <c r="AG134" s="98"/>
      <c r="AH134" s="98"/>
      <c r="AI134" s="252">
        <v>11.5</v>
      </c>
      <c r="AJ134" s="98"/>
      <c r="AK134" s="98"/>
      <c r="AL134" s="98"/>
      <c r="AM134" s="252"/>
      <c r="AN134" s="98"/>
      <c r="AO134" s="98"/>
      <c r="AP134" s="98"/>
      <c r="AQ134" s="252" t="s">
        <v>487</v>
      </c>
      <c r="AR134" s="98"/>
      <c r="AS134" s="98"/>
      <c r="AT134" s="98"/>
      <c r="AU134" s="252" t="s">
        <v>549</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v>11.7</v>
      </c>
      <c r="AF135" s="98"/>
      <c r="AG135" s="98"/>
      <c r="AH135" s="98"/>
      <c r="AI135" s="252">
        <v>11.7</v>
      </c>
      <c r="AJ135" s="98"/>
      <c r="AK135" s="98"/>
      <c r="AL135" s="98"/>
      <c r="AM135" s="252">
        <v>3.3</v>
      </c>
      <c r="AN135" s="98"/>
      <c r="AO135" s="98"/>
      <c r="AP135" s="98"/>
      <c r="AQ135" s="252" t="s">
        <v>506</v>
      </c>
      <c r="AR135" s="98"/>
      <c r="AS135" s="98"/>
      <c r="AT135" s="98"/>
      <c r="AU135" s="252"/>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537</v>
      </c>
      <c r="K430" s="228"/>
      <c r="L430" s="228"/>
      <c r="M430" s="228"/>
      <c r="N430" s="228"/>
      <c r="O430" s="228"/>
      <c r="P430" s="228"/>
      <c r="Q430" s="228"/>
      <c r="R430" s="228"/>
      <c r="S430" s="228"/>
      <c r="T430" s="229"/>
      <c r="U430" s="230" t="s">
        <v>541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541</v>
      </c>
      <c r="AF432" s="122"/>
      <c r="AG432" s="123" t="s">
        <v>307</v>
      </c>
      <c r="AH432" s="158"/>
      <c r="AI432" s="168"/>
      <c r="AJ432" s="168"/>
      <c r="AK432" s="168"/>
      <c r="AL432" s="163"/>
      <c r="AM432" s="168"/>
      <c r="AN432" s="168"/>
      <c r="AO432" s="168"/>
      <c r="AP432" s="163"/>
      <c r="AQ432" s="203" t="s">
        <v>541</v>
      </c>
      <c r="AR432" s="122"/>
      <c r="AS432" s="123" t="s">
        <v>307</v>
      </c>
      <c r="AT432" s="158"/>
      <c r="AU432" s="122" t="s">
        <v>541</v>
      </c>
      <c r="AV432" s="122"/>
      <c r="AW432" s="123" t="s">
        <v>296</v>
      </c>
      <c r="AX432" s="124"/>
    </row>
    <row r="433" spans="1:50" ht="23.25" customHeight="1" x14ac:dyDescent="0.15">
      <c r="A433" s="980"/>
      <c r="B433" s="238"/>
      <c r="C433" s="237"/>
      <c r="D433" s="238"/>
      <c r="E433" s="152"/>
      <c r="F433" s="153"/>
      <c r="G433" s="216" t="s">
        <v>542</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543</v>
      </c>
      <c r="AC433" s="119"/>
      <c r="AD433" s="119"/>
      <c r="AE433" s="97" t="s">
        <v>541</v>
      </c>
      <c r="AF433" s="98"/>
      <c r="AG433" s="98"/>
      <c r="AH433" s="98"/>
      <c r="AI433" s="97" t="s">
        <v>543</v>
      </c>
      <c r="AJ433" s="98"/>
      <c r="AK433" s="98"/>
      <c r="AL433" s="98"/>
      <c r="AM433" s="97" t="s">
        <v>541</v>
      </c>
      <c r="AN433" s="98"/>
      <c r="AO433" s="98"/>
      <c r="AP433" s="99"/>
      <c r="AQ433" s="97" t="s">
        <v>541</v>
      </c>
      <c r="AR433" s="98"/>
      <c r="AS433" s="98"/>
      <c r="AT433" s="99"/>
      <c r="AU433" s="98" t="s">
        <v>543</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544</v>
      </c>
      <c r="AC434" s="207"/>
      <c r="AD434" s="207"/>
      <c r="AE434" s="97" t="s">
        <v>541</v>
      </c>
      <c r="AF434" s="98"/>
      <c r="AG434" s="98"/>
      <c r="AH434" s="99"/>
      <c r="AI434" s="97" t="s">
        <v>545</v>
      </c>
      <c r="AJ434" s="98"/>
      <c r="AK434" s="98"/>
      <c r="AL434" s="98"/>
      <c r="AM434" s="97" t="s">
        <v>541</v>
      </c>
      <c r="AN434" s="98"/>
      <c r="AO434" s="98"/>
      <c r="AP434" s="99"/>
      <c r="AQ434" s="97" t="s">
        <v>543</v>
      </c>
      <c r="AR434" s="98"/>
      <c r="AS434" s="98"/>
      <c r="AT434" s="99"/>
      <c r="AU434" s="98" t="s">
        <v>541</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541</v>
      </c>
      <c r="AF435" s="98"/>
      <c r="AG435" s="98"/>
      <c r="AH435" s="99"/>
      <c r="AI435" s="97" t="s">
        <v>541</v>
      </c>
      <c r="AJ435" s="98"/>
      <c r="AK435" s="98"/>
      <c r="AL435" s="98"/>
      <c r="AM435" s="97" t="s">
        <v>546</v>
      </c>
      <c r="AN435" s="98"/>
      <c r="AO435" s="98"/>
      <c r="AP435" s="99"/>
      <c r="AQ435" s="97" t="s">
        <v>541</v>
      </c>
      <c r="AR435" s="98"/>
      <c r="AS435" s="98"/>
      <c r="AT435" s="99"/>
      <c r="AU435" s="98" t="s">
        <v>541</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t="s">
        <v>541</v>
      </c>
      <c r="AF585" s="122"/>
      <c r="AG585" s="123" t="s">
        <v>307</v>
      </c>
      <c r="AH585" s="158"/>
      <c r="AI585" s="168"/>
      <c r="AJ585" s="168"/>
      <c r="AK585" s="168"/>
      <c r="AL585" s="163"/>
      <c r="AM585" s="168"/>
      <c r="AN585" s="168"/>
      <c r="AO585" s="168"/>
      <c r="AP585" s="163"/>
      <c r="AQ585" s="203" t="s">
        <v>543</v>
      </c>
      <c r="AR585" s="122"/>
      <c r="AS585" s="123" t="s">
        <v>307</v>
      </c>
      <c r="AT585" s="158"/>
      <c r="AU585" s="122" t="s">
        <v>541</v>
      </c>
      <c r="AV585" s="122"/>
      <c r="AW585" s="123" t="s">
        <v>296</v>
      </c>
      <c r="AX585" s="124"/>
    </row>
    <row r="586" spans="1:50" ht="23.25" customHeight="1" x14ac:dyDescent="0.15">
      <c r="A586" s="980"/>
      <c r="B586" s="238"/>
      <c r="C586" s="237"/>
      <c r="D586" s="238"/>
      <c r="E586" s="152"/>
      <c r="F586" s="153"/>
      <c r="G586" s="216" t="s">
        <v>543</v>
      </c>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t="s">
        <v>541</v>
      </c>
      <c r="AC586" s="119"/>
      <c r="AD586" s="119"/>
      <c r="AE586" s="97" t="s">
        <v>541</v>
      </c>
      <c r="AF586" s="98"/>
      <c r="AG586" s="98"/>
      <c r="AH586" s="98"/>
      <c r="AI586" s="97" t="s">
        <v>541</v>
      </c>
      <c r="AJ586" s="98"/>
      <c r="AK586" s="98"/>
      <c r="AL586" s="98"/>
      <c r="AM586" s="97" t="s">
        <v>541</v>
      </c>
      <c r="AN586" s="98"/>
      <c r="AO586" s="98"/>
      <c r="AP586" s="99"/>
      <c r="AQ586" s="97" t="s">
        <v>541</v>
      </c>
      <c r="AR586" s="98"/>
      <c r="AS586" s="98"/>
      <c r="AT586" s="99"/>
      <c r="AU586" s="98" t="s">
        <v>541</v>
      </c>
      <c r="AV586" s="98"/>
      <c r="AW586" s="98"/>
      <c r="AX586" s="208"/>
    </row>
    <row r="587" spans="1:50" ht="23.25"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t="s">
        <v>543</v>
      </c>
      <c r="AC587" s="207"/>
      <c r="AD587" s="207"/>
      <c r="AE587" s="97" t="s">
        <v>543</v>
      </c>
      <c r="AF587" s="98"/>
      <c r="AG587" s="98"/>
      <c r="AH587" s="99"/>
      <c r="AI587" s="97" t="s">
        <v>547</v>
      </c>
      <c r="AJ587" s="98"/>
      <c r="AK587" s="98"/>
      <c r="AL587" s="98"/>
      <c r="AM587" s="97" t="s">
        <v>543</v>
      </c>
      <c r="AN587" s="98"/>
      <c r="AO587" s="98"/>
      <c r="AP587" s="99"/>
      <c r="AQ587" s="97" t="s">
        <v>541</v>
      </c>
      <c r="AR587" s="98"/>
      <c r="AS587" s="98"/>
      <c r="AT587" s="99"/>
      <c r="AU587" s="98" t="s">
        <v>541</v>
      </c>
      <c r="AV587" s="98"/>
      <c r="AW587" s="98"/>
      <c r="AX587" s="208"/>
    </row>
    <row r="588" spans="1:50" ht="23.25"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t="s">
        <v>543</v>
      </c>
      <c r="AF588" s="98"/>
      <c r="AG588" s="98"/>
      <c r="AH588" s="99"/>
      <c r="AI588" s="97" t="s">
        <v>543</v>
      </c>
      <c r="AJ588" s="98"/>
      <c r="AK588" s="98"/>
      <c r="AL588" s="98"/>
      <c r="AM588" s="97" t="s">
        <v>541</v>
      </c>
      <c r="AN588" s="98"/>
      <c r="AO588" s="98"/>
      <c r="AP588" s="99"/>
      <c r="AQ588" s="97" t="s">
        <v>541</v>
      </c>
      <c r="AR588" s="98"/>
      <c r="AS588" s="98"/>
      <c r="AT588" s="99"/>
      <c r="AU588" s="98" t="s">
        <v>543</v>
      </c>
      <c r="AV588" s="98"/>
      <c r="AW588" s="98"/>
      <c r="AX588" s="208"/>
    </row>
    <row r="589" spans="1:50" ht="23.85"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customHeight="1" x14ac:dyDescent="0.15">
      <c r="A590" s="980"/>
      <c r="B590" s="238"/>
      <c r="C590" s="237"/>
      <c r="D590" s="238"/>
      <c r="E590" s="146" t="s">
        <v>541</v>
      </c>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customHeight="1" thickBo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511</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512</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513</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507</v>
      </c>
      <c r="AE705" s="719"/>
      <c r="AF705" s="719"/>
      <c r="AG705" s="146" t="s">
        <v>514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483</v>
      </c>
      <c r="AE708" s="654"/>
      <c r="AF708" s="654"/>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13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551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t="s">
        <v>520</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t="s">
        <v>519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t="s">
        <v>521</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519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518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510</v>
      </c>
      <c r="AE717" s="141"/>
      <c r="AF717" s="141"/>
      <c r="AG717" s="650" t="s">
        <v>519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510</v>
      </c>
      <c r="AE718" s="141"/>
      <c r="AF718" s="141"/>
      <c r="AG718" s="149" t="s">
        <v>522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483</v>
      </c>
      <c r="AE719" s="654"/>
      <c r="AF719" s="654"/>
      <c r="AG719" s="146" t="s">
        <v>524</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t="s">
        <v>480</v>
      </c>
      <c r="D721" s="904"/>
      <c r="E721" s="904"/>
      <c r="F721" s="905"/>
      <c r="G721" s="923"/>
      <c r="H721" s="924"/>
      <c r="I721" s="69" t="str">
        <f>IF(OR(G721="　", G721=""), "", "-")</f>
        <v/>
      </c>
      <c r="J721" s="902"/>
      <c r="K721" s="902"/>
      <c r="L721" s="69" t="str">
        <f>IF(M721="","","-")</f>
        <v/>
      </c>
      <c r="M721" s="70"/>
      <c r="N721" s="899" t="s">
        <v>523</v>
      </c>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0.2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0.2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37.5" customHeight="1" x14ac:dyDescent="0.15">
      <c r="A726" s="607" t="s">
        <v>47</v>
      </c>
      <c r="B726" s="608"/>
      <c r="C726" s="429" t="s">
        <v>52</v>
      </c>
      <c r="D726" s="567"/>
      <c r="E726" s="567"/>
      <c r="F726" s="568"/>
      <c r="G726" s="783" t="s">
        <v>519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37.5" customHeight="1" thickBot="1" x14ac:dyDescent="0.2">
      <c r="A727" s="609"/>
      <c r="B727" s="610"/>
      <c r="C727" s="681" t="s">
        <v>56</v>
      </c>
      <c r="D727" s="682"/>
      <c r="E727" s="682"/>
      <c r="F727" s="683"/>
      <c r="G727" s="781" t="s">
        <v>519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75"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24.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24.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24.75"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221.25" customHeight="1" thickBot="1" x14ac:dyDescent="0.2">
      <c r="A735" s="597" t="s">
        <v>548</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525</v>
      </c>
      <c r="F737" s="108"/>
      <c r="G737" s="108"/>
      <c r="H737" s="108"/>
      <c r="I737" s="108"/>
      <c r="J737" s="108"/>
      <c r="K737" s="108"/>
      <c r="L737" s="108"/>
      <c r="M737" s="108"/>
      <c r="N737" s="87" t="s">
        <v>461</v>
      </c>
      <c r="O737" s="87"/>
      <c r="P737" s="87"/>
      <c r="Q737" s="87"/>
      <c r="R737" s="108" t="s">
        <v>526</v>
      </c>
      <c r="S737" s="108"/>
      <c r="T737" s="108"/>
      <c r="U737" s="108"/>
      <c r="V737" s="108"/>
      <c r="W737" s="108"/>
      <c r="X737" s="108"/>
      <c r="Y737" s="108"/>
      <c r="Z737" s="108"/>
      <c r="AA737" s="87" t="s">
        <v>460</v>
      </c>
      <c r="AB737" s="87"/>
      <c r="AC737" s="87"/>
      <c r="AD737" s="87"/>
      <c r="AE737" s="108" t="s">
        <v>527</v>
      </c>
      <c r="AF737" s="108"/>
      <c r="AG737" s="108"/>
      <c r="AH737" s="108"/>
      <c r="AI737" s="108"/>
      <c r="AJ737" s="108"/>
      <c r="AK737" s="108"/>
      <c r="AL737" s="108"/>
      <c r="AM737" s="108"/>
      <c r="AN737" s="87" t="s">
        <v>459</v>
      </c>
      <c r="AO737" s="87"/>
      <c r="AP737" s="87"/>
      <c r="AQ737" s="87"/>
      <c r="AR737" s="88" t="s">
        <v>528</v>
      </c>
      <c r="AS737" s="89"/>
      <c r="AT737" s="89"/>
      <c r="AU737" s="89"/>
      <c r="AV737" s="89"/>
      <c r="AW737" s="89"/>
      <c r="AX737" s="90"/>
      <c r="AY737" s="75"/>
      <c r="AZ737" s="75"/>
    </row>
    <row r="738" spans="1:52" ht="24.75" customHeight="1" x14ac:dyDescent="0.15">
      <c r="A738" s="109" t="s">
        <v>458</v>
      </c>
      <c r="B738" s="110"/>
      <c r="C738" s="110"/>
      <c r="D738" s="111"/>
      <c r="E738" s="108" t="s">
        <v>529</v>
      </c>
      <c r="F738" s="108"/>
      <c r="G738" s="108"/>
      <c r="H738" s="108"/>
      <c r="I738" s="108"/>
      <c r="J738" s="108"/>
      <c r="K738" s="108"/>
      <c r="L738" s="108"/>
      <c r="M738" s="108"/>
      <c r="N738" s="87" t="s">
        <v>457</v>
      </c>
      <c r="O738" s="87"/>
      <c r="P738" s="87"/>
      <c r="Q738" s="87"/>
      <c r="R738" s="108" t="s">
        <v>530</v>
      </c>
      <c r="S738" s="108"/>
      <c r="T738" s="108"/>
      <c r="U738" s="108"/>
      <c r="V738" s="108"/>
      <c r="W738" s="108"/>
      <c r="X738" s="108"/>
      <c r="Y738" s="108"/>
      <c r="Z738" s="108"/>
      <c r="AA738" s="87" t="s">
        <v>456</v>
      </c>
      <c r="AB738" s="87"/>
      <c r="AC738" s="87"/>
      <c r="AD738" s="87"/>
      <c r="AE738" s="108" t="s">
        <v>531</v>
      </c>
      <c r="AF738" s="108"/>
      <c r="AG738" s="108"/>
      <c r="AH738" s="108"/>
      <c r="AI738" s="108"/>
      <c r="AJ738" s="108"/>
      <c r="AK738" s="108"/>
      <c r="AL738" s="108"/>
      <c r="AM738" s="108"/>
      <c r="AN738" s="87" t="s">
        <v>452</v>
      </c>
      <c r="AO738" s="87"/>
      <c r="AP738" s="87"/>
      <c r="AQ738" s="87"/>
      <c r="AR738" s="88" t="s">
        <v>532</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560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thickBo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533</v>
      </c>
      <c r="H781" s="436"/>
      <c r="I781" s="436"/>
      <c r="J781" s="436"/>
      <c r="K781" s="437"/>
      <c r="L781" s="438" t="s">
        <v>519</v>
      </c>
      <c r="M781" s="439"/>
      <c r="N781" s="439"/>
      <c r="O781" s="439"/>
      <c r="P781" s="439"/>
      <c r="Q781" s="439"/>
      <c r="R781" s="439"/>
      <c r="S781" s="439"/>
      <c r="T781" s="439"/>
      <c r="U781" s="439"/>
      <c r="V781" s="439"/>
      <c r="W781" s="439"/>
      <c r="X781" s="440"/>
      <c r="Y781" s="441"/>
      <c r="Z781" s="442"/>
      <c r="AA781" s="442"/>
      <c r="AB781" s="543"/>
      <c r="AC781" s="435" t="s">
        <v>534</v>
      </c>
      <c r="AD781" s="436"/>
      <c r="AE781" s="436"/>
      <c r="AF781" s="436"/>
      <c r="AG781" s="437"/>
      <c r="AH781" s="438" t="s">
        <v>519</v>
      </c>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519</v>
      </c>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519</v>
      </c>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t="s">
        <v>483</v>
      </c>
      <c r="M2" s="13" t="str">
        <f>IF(L2="","",K2)</f>
        <v>社会保障</v>
      </c>
      <c r="N2" s="13" t="str">
        <f>IF(M2="","",IF(N1&lt;&gt;"",CONCATENATE(N1,"、",M2),M2))</f>
        <v>社会保障</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社会保障</v>
      </c>
      <c r="O3" s="13"/>
      <c r="P3" s="12" t="s">
        <v>190</v>
      </c>
      <c r="Q3" s="17" t="s">
        <v>483</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社会保障</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社会保障</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社会保障</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社会保障</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社会保障</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
      </c>
      <c r="K9" s="14" t="s">
        <v>227</v>
      </c>
      <c r="L9" s="15"/>
      <c r="M9" s="13" t="str">
        <f t="shared" si="2"/>
        <v/>
      </c>
      <c r="N9" s="13" t="str">
        <f t="shared" si="6"/>
        <v>社会保障</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
      </c>
      <c r="K10" s="14" t="s">
        <v>375</v>
      </c>
      <c r="L10" s="15"/>
      <c r="M10" s="13" t="str">
        <f t="shared" si="2"/>
        <v/>
      </c>
      <c r="N10" s="13" t="str">
        <f t="shared" si="6"/>
        <v>社会保障</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t="s">
        <v>483</v>
      </c>
      <c r="C11" s="13" t="str">
        <f t="shared" si="0"/>
        <v>子ども・若者育成支援</v>
      </c>
      <c r="D11" s="13" t="str">
        <f t="shared" si="8"/>
        <v>子ども・若者育成支援</v>
      </c>
      <c r="F11" s="18" t="s">
        <v>235</v>
      </c>
      <c r="G11" s="17"/>
      <c r="H11" s="13" t="str">
        <f t="shared" si="1"/>
        <v/>
      </c>
      <c r="I11" s="13" t="str">
        <f t="shared" si="5"/>
        <v/>
      </c>
      <c r="K11" s="14" t="s">
        <v>228</v>
      </c>
      <c r="L11" s="15"/>
      <c r="M11" s="13" t="str">
        <f t="shared" si="2"/>
        <v/>
      </c>
      <c r="N11" s="13" t="str">
        <f t="shared" si="6"/>
        <v>社会保障</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子ども・若者育成支援</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子ども・若者育成支援</v>
      </c>
      <c r="F13" s="18" t="s">
        <v>237</v>
      </c>
      <c r="G13" s="17"/>
      <c r="H13" s="13" t="str">
        <f t="shared" si="1"/>
        <v/>
      </c>
      <c r="I13" s="13" t="str">
        <f t="shared" si="5"/>
        <v/>
      </c>
      <c r="K13" s="13" t="str">
        <f>N11</f>
        <v>社会保障</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子ども・若者育成支援</v>
      </c>
      <c r="F14" s="18" t="s">
        <v>238</v>
      </c>
      <c r="G14" s="17" t="s">
        <v>483</v>
      </c>
      <c r="H14" s="13" t="str">
        <f t="shared" si="1"/>
        <v>労働保険特別会計雇用勘定</v>
      </c>
      <c r="I14" s="13" t="str">
        <f t="shared" si="5"/>
        <v>労働保険特別会計雇用勘定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子ども・若者育成支援</v>
      </c>
      <c r="F15" s="18" t="s">
        <v>239</v>
      </c>
      <c r="G15" s="17"/>
      <c r="H15" s="13" t="str">
        <f t="shared" si="1"/>
        <v/>
      </c>
      <c r="I15" s="13" t="str">
        <f t="shared" si="5"/>
        <v>労働保険特別会計雇用勘定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子ども・若者育成支援</v>
      </c>
      <c r="F16" s="18" t="s">
        <v>240</v>
      </c>
      <c r="G16" s="17"/>
      <c r="H16" s="13" t="str">
        <f t="shared" si="1"/>
        <v/>
      </c>
      <c r="I16" s="13" t="str">
        <f t="shared" si="5"/>
        <v>労働保険特別会計雇用勘定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子ども・若者育成支援</v>
      </c>
      <c r="F17" s="18" t="s">
        <v>241</v>
      </c>
      <c r="G17" s="17"/>
      <c r="H17" s="13" t="str">
        <f t="shared" si="1"/>
        <v/>
      </c>
      <c r="I17" s="13" t="str">
        <f t="shared" si="5"/>
        <v>労働保険特別会計雇用勘定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子ども・若者育成支援</v>
      </c>
      <c r="F18" s="18" t="s">
        <v>242</v>
      </c>
      <c r="G18" s="17"/>
      <c r="H18" s="13" t="str">
        <f t="shared" si="1"/>
        <v/>
      </c>
      <c r="I18" s="13" t="str">
        <f t="shared" si="5"/>
        <v>労働保険特別会計雇用勘定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子ども・若者育成支援</v>
      </c>
      <c r="F19" s="18" t="s">
        <v>243</v>
      </c>
      <c r="G19" s="17"/>
      <c r="H19" s="13" t="str">
        <f t="shared" si="1"/>
        <v/>
      </c>
      <c r="I19" s="13" t="str">
        <f t="shared" si="5"/>
        <v>労働保険特別会計雇用勘定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子ども・若者育成支援</v>
      </c>
      <c r="F20" s="18" t="s">
        <v>356</v>
      </c>
      <c r="G20" s="17"/>
      <c r="H20" s="13" t="str">
        <f t="shared" si="1"/>
        <v/>
      </c>
      <c r="I20" s="13" t="str">
        <f t="shared" si="5"/>
        <v>労働保険特別会計雇用勘定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子ども・若者育成支援</v>
      </c>
      <c r="F21" s="18" t="s">
        <v>244</v>
      </c>
      <c r="G21" s="17"/>
      <c r="H21" s="13" t="str">
        <f t="shared" si="1"/>
        <v/>
      </c>
      <c r="I21" s="13" t="str">
        <f t="shared" si="5"/>
        <v>労働保険特別会計雇用勘定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子ども・若者育成支援</v>
      </c>
      <c r="F22" s="18" t="s">
        <v>245</v>
      </c>
      <c r="G22" s="17"/>
      <c r="H22" s="13" t="str">
        <f t="shared" si="1"/>
        <v/>
      </c>
      <c r="I22" s="13" t="str">
        <f t="shared" si="5"/>
        <v>労働保険特別会計雇用勘定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子ども・若者育成支援</v>
      </c>
      <c r="F23" s="18" t="s">
        <v>246</v>
      </c>
      <c r="G23" s="17"/>
      <c r="H23" s="13" t="str">
        <f t="shared" si="1"/>
        <v/>
      </c>
      <c r="I23" s="13" t="str">
        <f t="shared" si="5"/>
        <v>労働保険特別会計雇用勘定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子ども・若者育成支援</v>
      </c>
      <c r="F24" s="18" t="s">
        <v>247</v>
      </c>
      <c r="G24" s="17"/>
      <c r="H24" s="13" t="str">
        <f t="shared" si="1"/>
        <v/>
      </c>
      <c r="I24" s="13" t="str">
        <f t="shared" si="5"/>
        <v>労働保険特別会計雇用勘定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子ども・若者育成支援</v>
      </c>
      <c r="F25" s="18" t="s">
        <v>248</v>
      </c>
      <c r="G25" s="17"/>
      <c r="H25" s="13" t="str">
        <f t="shared" si="1"/>
        <v/>
      </c>
      <c r="I25" s="13" t="str">
        <f t="shared" si="5"/>
        <v>労働保険特別会計雇用勘定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労働保険特別会計雇用勘定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労働保険特別会計雇用勘定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子ども・若者育成支援</v>
      </c>
      <c r="B28" s="13"/>
      <c r="F28" s="18" t="s">
        <v>251</v>
      </c>
      <c r="G28" s="17"/>
      <c r="H28" s="13" t="str">
        <f t="shared" si="1"/>
        <v/>
      </c>
      <c r="I28" s="13" t="str">
        <f t="shared" si="5"/>
        <v>労働保険特別会計雇用勘定</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労働保険特別会計雇用勘定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労働保険特別会計雇用勘定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労働保険特別会計雇用勘定</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労働保険特別会計雇用勘定</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労働保険特別会計雇用勘定</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労働保険特別会計雇用勘定</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労働保険特別会計雇用勘定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労働保険特別会計雇用勘定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労働保険特別会計雇用勘定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2019-05-10T06:35:26Z</cp:lastPrinted>
  <dcterms:created xsi:type="dcterms:W3CDTF">2012-03-13T00:50:25Z</dcterms:created>
  <dcterms:modified xsi:type="dcterms:W3CDTF">2019-07-01T06:38:07Z</dcterms:modified>
</cp:coreProperties>
</file>