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3500_職業安定局雇用開発部　就労支援室\12_予算決算（就労支援室）\05_行政事業レビュー\30年度\04　（最終公表）行政事業レビュー\○　レビュー最終公表提出版\（最終公表）外部有識者点検対象\0816提出（会計課指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<sst xmlns="http://schemas.openxmlformats.org/spreadsheetml/2006/main" count="2883" uniqueCount="628">
  <si>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</si>
  <si>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</si>
  <si>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</si>
  <si>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</si>
  <si>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</si>
  <si>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</si>
  <si>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</si>
  <si>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</si>
  <si>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</si>
  <si>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</si>
  <si>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</si>
  <si>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</si>
  <si>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</si>
  <si>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</si>
  <si>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</si>
  <si>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</si>
  <si>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</si>
  <si>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</si>
  <si>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</si>
  <si>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</si>
  <si>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</si>
  <si>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</si>
  <si>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</si>
  <si>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</si>
  <si>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</si>
  <si>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</si>
  <si>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</si>
  <si>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</si>
  <si>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</si>
  <si>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</si>
  <si>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</si>
  <si>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</si>
  <si>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</si>
  <si>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</si>
  <si>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</si>
  <si>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</si>
  <si>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</si>
  <si>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</si>
  <si>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</si>
  <si>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</si>
  <si>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</si>
  <si>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</si>
  <si>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</si>
  <si>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</si>
  <si>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</si>
  <si>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</si>
  <si>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</si>
  <si>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</si>
  <si>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</si>
  <si>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</si>
  <si>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</si>
  <si>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</si>
  <si>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</si>
  <si>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</si>
  <si>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</si>
  <si>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</si>
  <si>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</si>
  <si>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</si>
  <si>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</si>
  <si>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</si>
  <si>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</si>
  <si>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</si>
  <si>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</si>
  <si>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</si>
  <si>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</si>
  <si>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</si>
  <si>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</si>
  <si>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</si>
  <si>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</si>
  <si>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</si>
  <si>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</si>
  <si>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</si>
  <si>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</si>
  <si>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</si>
  <si>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</si>
  <si>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</si>
  <si>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</si>
  <si>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</si>
  <si>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</si>
  <si>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</si>
  <si>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</si>
  <si>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</si>
  <si>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</si>
  <si>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</si>
  <si>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</si>
  <si>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</si>
  <si>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</si>
  <si>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</si>
  <si>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</si>
  <si>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</si>
  <si>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</si>
  <si>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</si>
  <si>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</si>
  <si>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</si>
  <si>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</si>
  <si>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</si>
  <si>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</si>
  <si>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</si>
  <si>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</si>
  <si>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</si>
  <si>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</si>
  <si>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</si>
  <si>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</si>
  <si>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</si>
  <si>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</si>
  <si>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</si>
  <si>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</si>
  <si>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</si>
  <si>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</si>
  <si>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</si>
  <si>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</si>
  <si>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</si>
  <si>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</si>
  <si>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</si>
  <si>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</si>
  <si>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</si>
  <si>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</si>
  <si>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</si>
  <si>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</si>
  <si>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</si>
  <si>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</si>
  <si>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</si>
  <si>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</si>
  <si>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</si>
  <si>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</si>
  <si>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</si>
  <si>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</si>
  <si>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</si>
  <si>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</si>
  <si>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</si>
  <si>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</si>
  <si>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</si>
  <si>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</si>
  <si>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</si>
  <si>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</si>
  <si>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</si>
  <si>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</si>
  <si>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</si>
  <si>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</si>
  <si>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</si>
  <si>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</si>
  <si>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</si>
  <si>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</si>
  <si>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</si>
  <si>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</si>
  <si>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</si>
  <si>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</si>
  <si>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</si>
  <si>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</si>
  <si>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</si>
  <si>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</si>
  <si>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</si>
  <si>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</si>
  <si>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</si>
  <si>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</si>
  <si>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</si>
  <si>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</si>
  <si>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</si>
  <si>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</si>
  <si>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</si>
  <si>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</si>
  <si>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</si>
  <si>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</si>
  <si>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</si>
  <si>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</si>
  <si>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</si>
  <si>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</si>
  <si>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</si>
  <si>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</si>
  <si>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</si>
  <si>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</si>
  <si>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</si>
  <si>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</si>
  <si>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</si>
  <si>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</si>
  <si>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</si>
  <si>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</si>
  <si>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</si>
  <si>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</si>
  <si>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</si>
  <si>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</si>
  <si>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</si>
  <si>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</si>
  <si>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</si>
  <si>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</si>
  <si>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</si>
  <si>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</si>
  <si>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</si>
  <si>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</si>
  <si>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</si>
  <si>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</si>
  <si>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</si>
  <si>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</si>
  <si>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</si>
  <si>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</si>
  <si>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</si>
  <si>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</si>
  <si>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</si>
  <si>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</si>
  <si>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</si>
  <si>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</si>
  <si>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</si>
  <si>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</si>
  <si>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</si>
  <si>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</si>
  <si>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</si>
  <si>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</si>
  <si>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</si>
  <si>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</si>
  <si>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</si>
  <si>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</si>
  <si>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</si>
  <si>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</si>
  <si>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</si>
  <si>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</si>
  <si>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</si>
  <si>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</si>
  <si>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</si>
  <si>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</si>
  <si>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</si>
  <si>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</si>
  <si>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</si>
  <si>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</si>
  <si>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</si>
  <si>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</si>
  <si>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</si>
  <si>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</si>
  <si>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</si>
  <si>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</si>
  <si>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</si>
  <si>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</si>
  <si>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</si>
  <si>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</si>
  <si>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</si>
  <si>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</si>
  <si>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</si>
  <si>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</si>
  <si>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</si>
  <si>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</si>
  <si>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</si>
  <si>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</si>
  <si>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</si>
  <si>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</si>
  <si>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</si>
  <si>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</si>
  <si>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</si>
  <si>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</si>
  <si>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</si>
  <si>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</si>
  <si>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</si>
  <si>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</si>
  <si>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</si>
  <si>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</si>
  <si>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</si>
  <si>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</si>
  <si>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</si>
  <si>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</si>
  <si>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</si>
  <si>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</si>
  <si>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</si>
  <si>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</si>
  <si>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</si>
  <si>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</si>
  <si>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</si>
  <si>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</si>
  <si>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</si>
  <si>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</si>
  <si>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</si>
  <si>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</si>
  <si>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</si>
  <si>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</si>
  <si>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</si>
  <si>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</si>
  <si>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</si>
  <si>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</si>
  <si>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</si>
  <si>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</si>
  <si>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</si>
  <si>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</si>
  <si>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</si>
  <si>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</si>
  <si>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</si>
  <si>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</si>
  <si>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</si>
  <si>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</si>
  <si>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</si>
  <si>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</si>
  <si>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</si>
  <si>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</si>
  <si>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</si>
  <si>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</si>
  <si>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</si>
  <si>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</si>
  <si>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</si>
  <si>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</si>
  <si>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</si>
  <si>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</si>
  <si>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</si>
  <si>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</si>
  <si>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</si>
  <si>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</si>
  <si>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</si>
  <si>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</si>
  <si>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</si>
  <si>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</si>
  <si>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</si>
  <si>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</si>
  <si>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</si>
  <si>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</si>
  <si>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</si>
  <si>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</si>
  <si>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</si>
  <si>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</si>
  <si>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</si>
  <si>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</si>
  <si>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</si>
  <si>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</si>
  <si>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</si>
  <si>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</si>
  <si>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</si>
  <si>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</si>
  <si>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</si>
  <si>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</si>
  <si>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</si>
  <si>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</si>
  <si>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</si>
  <si>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</si>
  <si>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</si>
  <si>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</si>
  <si>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</si>
  <si>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</si>
  <si>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</si>
  <si>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</si>
  <si>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</si>
  <si>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</si>
  <si>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</si>
  <si>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</si>
  <si>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</si>
  <si>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</si>
  <si>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</si>
  <si>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</si>
  <si>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</si>
  <si>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</si>
  <si>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</si>
  <si>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</si>
  <si>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</si>
  <si>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</si>
  <si>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</si>
  <si>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</si>
  <si>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</si>
  <si>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</si>
  <si>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</si>
  <si>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</si>
  <si>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</si>
  <si>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</si>
  <si>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</si>
  <si>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</si>
  <si>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</si>
  <si>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</si>
  <si>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</si>
  <si>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</si>
  <si>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</si>
  <si>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</si>
  <si>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</si>
  <si>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</si>
  <si>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</si>
  <si>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</si>
  <si>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</si>
  <si>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</si>
  <si>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</si>
  <si>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</si>
  <si>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</si>
  <si>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</si>
  <si>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</si>
  <si>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</si>
  <si>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</si>
  <si>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</si>
  <si>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</si>
  <si>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</si>
  <si>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</si>
  <si>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</si>
  <si>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</si>
  <si>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</si>
  <si>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</si>
  <si>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</si>
  <si>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</si>
  <si>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</si>
  <si>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</si>
  <si>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</si>
  <si>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</si>
  <si>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</si>
  <si>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</si>
  <si>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</si>
  <si>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</si>
  <si>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</si>
  <si>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</si>
  <si>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</si>
  <si>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</si>
  <si>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</si>
  <si>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</si>
  <si>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</si>
  <si>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</si>
  <si>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</si>
  <si>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</si>
  <si>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</si>
  <si>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</si>
  <si>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</si>
  <si>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</si>
  <si>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</si>
  <si>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</si>
  <si>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</si>
  <si>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</si>
  <si>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</si>
  <si>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</si>
  <si>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</si>
  <si>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</si>
  <si>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</si>
  <si>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</si>
  <si>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</si>
  <si>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</si>
  <si>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</si>
  <si>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</si>
  <si>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</si>
  <si>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</si>
  <si>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</si>
  <si>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</si>
  <si>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</si>
  <si>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</si>
  <si>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</si>
  <si>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</si>
  <si>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</si>
  <si>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</si>
  <si>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</si>
  <si>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</si>
  <si>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</si>
  <si>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</si>
  <si>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</si>
  <si>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</si>
  <si>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</si>
  <si>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</si>
  <si>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</si>
  <si>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</si>
  <si>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</si>
  <si>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</si>
  <si>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</si>
  <si>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</si>
  <si>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</si>
  <si>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</si>
  <si>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</si>
  <si>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</si>
  <si>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</si>
  <si>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</si>
  <si>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</si>
  <si>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</si>
  <si>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</si>
  <si>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</si>
  <si>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</si>
  <si>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</si>
  <si>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</si>
  <si>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</si>
  <si>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</si>
  <si>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</si>
  <si>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</si>
  <si>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</si>
  <si>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</si>
  <si>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</si>
  <si>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</si>
  <si>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</si>
  <si>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</si>
  <si>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</si>
  <si>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</si>
  <si>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</si>
  <si>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</si>
  <si>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</si>
  <si>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</si>
  <si>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</si>
  <si>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</si>
  <si>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</si>
  <si>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</si>
  <si>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</si>
  <si>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</si>
  <si>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</si>
  <si>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</si>
  <si>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</si>
  <si>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</si>
  <si>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</si>
  <si>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</si>
  <si>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</si>
  <si>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</si>
  <si>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</si>
  <si>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</si>
  <si>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</si>
  <si>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</si>
  <si>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</si>
  <si>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</si>
  <si>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</si>
  <si>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</si>
  <si>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</si>
  <si>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</si>
  <si>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</si>
  <si>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</si>
  <si>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</si>
  <si>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</si>
  <si>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</si>
  <si>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</si>
  <si>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</si>
  <si>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</si>
  <si>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</si>
  <si>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</si>
  <si>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</si>
  <si>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</si>
  <si>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</si>
  <si>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</si>
  <si>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</si>
  <si>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</si>
  <si>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</si>
  <si>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</si>
  <si>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</si>
  <si>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</si>
  <si>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</si>
  <si>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</si>
  <si>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</si>
  <si>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</si>
  <si>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</si>
  <si>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</si>
  <si>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</si>
  <si>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</si>
  <si>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</si>
  <si>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</si>
  <si>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</si>
  <si>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</si>
  <si>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</si>
  <si>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</si>
  <si>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</si>
  <si>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</si>
  <si>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</si>
  <si>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</si>
  <si>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</si>
  <si>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</si>
  <si>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</si>
  <si>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</si>
  <si>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</si>
  <si>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</si>
  <si>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</si>
  <si>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</si>
  <si>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</si>
  <si>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</si>
  <si>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</si>
  <si>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</si>
  <si>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アイヌ地区住民就職促進費</t>
  </si>
  <si>
    <t>職業安定局雇用開発部</t>
    <rPh sb="0" eb="2">
      <t>ショクギョウ</t>
    </rPh>
    <rPh sb="2" eb="4">
      <t>アンテイ</t>
    </rPh>
    <rPh sb="4" eb="5">
      <t>キョク</t>
    </rPh>
    <rPh sb="5" eb="7">
      <t>コヨウ</t>
    </rPh>
    <rPh sb="7" eb="10">
      <t>カイハツブ</t>
    </rPh>
    <phoneticPr fontId="5"/>
  </si>
  <si>
    <t>雇用開発企画課就労支援室</t>
    <rPh sb="0" eb="2">
      <t>コヨウ</t>
    </rPh>
    <rPh sb="2" eb="4">
      <t>カイハツ</t>
    </rPh>
    <rPh sb="4" eb="7">
      <t>キカクカ</t>
    </rPh>
    <rPh sb="7" eb="12">
      <t>シュウロウシエンシツ</t>
    </rPh>
    <phoneticPr fontId="5"/>
  </si>
  <si>
    <t>就労支援室長
伊藤 浩之</t>
    <rPh sb="0" eb="4">
      <t>シュウロウシエン</t>
    </rPh>
    <rPh sb="4" eb="6">
      <t>シツチョウ</t>
    </rPh>
    <phoneticPr fontId="5"/>
  </si>
  <si>
    <t>○</t>
  </si>
  <si>
    <t>-</t>
  </si>
  <si>
    <t>雇用開発支援事業費等補助金</t>
    <phoneticPr fontId="5"/>
  </si>
  <si>
    <t>職員旅費</t>
    <phoneticPr fontId="5"/>
  </si>
  <si>
    <t>委員等旅費</t>
    <phoneticPr fontId="5"/>
  </si>
  <si>
    <t>庁費</t>
    <phoneticPr fontId="5"/>
  </si>
  <si>
    <t>諸謝金</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</si>
  <si>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</si>
  <si>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</si>
  <si>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</si>
  <si>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貸付実施件数</t>
  </si>
  <si>
    <t>件</t>
    <rPh sb="0" eb="1">
      <t>ケン</t>
    </rPh>
    <phoneticPr fontId="5"/>
  </si>
  <si>
    <t>-</t>
    <phoneticPr fontId="5"/>
  </si>
  <si>
    <t>-</t>
    <phoneticPr fontId="5"/>
  </si>
  <si>
    <t>執行額（千円） （ X ） ／ 貸付実施件数 （ Y ）　　　　　　　　　　　　</t>
    <phoneticPr fontId="5"/>
  </si>
  <si>
    <t>5,701千円/22</t>
  </si>
  <si>
    <t>3,161千円/24</t>
  </si>
  <si>
    <t>　X / Y</t>
  </si>
  <si>
    <t>円／件</t>
    <rPh sb="0" eb="1">
      <t>エン</t>
    </rPh>
    <rPh sb="2" eb="3">
      <t>ケン</t>
    </rPh>
    <phoneticPr fontId="5"/>
  </si>
  <si>
    <t>‐</t>
  </si>
  <si>
    <t>△</t>
  </si>
  <si>
    <t>919</t>
    <phoneticPr fontId="5"/>
  </si>
  <si>
    <t>792</t>
    <phoneticPr fontId="5"/>
  </si>
  <si>
    <t>699</t>
    <phoneticPr fontId="5"/>
  </si>
  <si>
    <t>543</t>
    <phoneticPr fontId="5"/>
  </si>
  <si>
    <t>541</t>
    <phoneticPr fontId="5"/>
  </si>
  <si>
    <t>549</t>
    <phoneticPr fontId="5"/>
  </si>
  <si>
    <t>543</t>
    <phoneticPr fontId="5"/>
  </si>
  <si>
    <t>厚生労働省</t>
  </si>
  <si>
    <t>北海道労働局</t>
    <rPh sb="0" eb="3">
      <t>ホッカイドウ</t>
    </rPh>
    <rPh sb="3" eb="6">
      <t>ロウドウキョク</t>
    </rPh>
    <phoneticPr fontId="5"/>
  </si>
  <si>
    <t>A.北海道労働局</t>
    <rPh sb="2" eb="5">
      <t>ホッカイドウ</t>
    </rPh>
    <rPh sb="5" eb="8">
      <t>ロウドウキョク</t>
    </rPh>
    <phoneticPr fontId="5"/>
  </si>
  <si>
    <t>B.日本労働者信用基金協会</t>
    <rPh sb="2" eb="4">
      <t>ニホン</t>
    </rPh>
    <rPh sb="4" eb="7">
      <t>ロウドウシャ</t>
    </rPh>
    <rPh sb="7" eb="9">
      <t>シンヨウ</t>
    </rPh>
    <rPh sb="9" eb="11">
      <t>キキン</t>
    </rPh>
    <rPh sb="11" eb="13">
      <t>キョウカイ</t>
    </rPh>
    <phoneticPr fontId="5"/>
  </si>
  <si>
    <t>事業費</t>
    <rPh sb="0" eb="3">
      <t>ジギョウヒ</t>
    </rPh>
    <phoneticPr fontId="5"/>
  </si>
  <si>
    <t>貸付事業に係る返済不能経費等</t>
    <rPh sb="0" eb="1">
      <t>カ</t>
    </rPh>
    <rPh sb="1" eb="2">
      <t>ツ</t>
    </rPh>
    <rPh sb="2" eb="4">
      <t>ジギョウ</t>
    </rPh>
    <rPh sb="5" eb="6">
      <t>カカ</t>
    </rPh>
    <rPh sb="7" eb="9">
      <t>ヘンサイ</t>
    </rPh>
    <rPh sb="9" eb="11">
      <t>フノウ</t>
    </rPh>
    <rPh sb="11" eb="13">
      <t>ケイヒ</t>
    </rPh>
    <rPh sb="13" eb="14">
      <t>トウ</t>
    </rPh>
    <phoneticPr fontId="5"/>
  </si>
  <si>
    <t>職業指導・職業相談に係る経費等</t>
    <rPh sb="0" eb="2">
      <t>ショクギョウ</t>
    </rPh>
    <rPh sb="2" eb="4">
      <t>シドウ</t>
    </rPh>
    <rPh sb="5" eb="7">
      <t>ショクギョウ</t>
    </rPh>
    <rPh sb="7" eb="9">
      <t>ソウダン</t>
    </rPh>
    <rPh sb="10" eb="11">
      <t>カカ</t>
    </rPh>
    <rPh sb="12" eb="14">
      <t>ケイヒ</t>
    </rPh>
    <rPh sb="14" eb="15">
      <t>トウ</t>
    </rPh>
    <phoneticPr fontId="5"/>
  </si>
  <si>
    <t>-</t>
    <phoneticPr fontId="5"/>
  </si>
  <si>
    <t>職業相談・職業紹介、貸付の申請受付等</t>
    <rPh sb="0" eb="2">
      <t>ショクギョウ</t>
    </rPh>
    <rPh sb="2" eb="4">
      <t>ソウダン</t>
    </rPh>
    <rPh sb="5" eb="7">
      <t>ショクギョウ</t>
    </rPh>
    <rPh sb="7" eb="9">
      <t>ショウカイ</t>
    </rPh>
    <rPh sb="10" eb="11">
      <t>カ</t>
    </rPh>
    <rPh sb="11" eb="12">
      <t>ツ</t>
    </rPh>
    <rPh sb="13" eb="15">
      <t>シンセイ</t>
    </rPh>
    <rPh sb="15" eb="17">
      <t>ウケツケ</t>
    </rPh>
    <rPh sb="17" eb="18">
      <t>トウ</t>
    </rPh>
    <phoneticPr fontId="5"/>
  </si>
  <si>
    <t>（一社）日本労働社信用基金協会</t>
    <rPh sb="1" eb="2">
      <t>イチ</t>
    </rPh>
    <rPh sb="2" eb="3">
      <t>シャ</t>
    </rPh>
    <rPh sb="4" eb="6">
      <t>ニホン</t>
    </rPh>
    <rPh sb="6" eb="8">
      <t>ロウドウ</t>
    </rPh>
    <rPh sb="8" eb="9">
      <t>シャ</t>
    </rPh>
    <rPh sb="9" eb="11">
      <t>シンヨウ</t>
    </rPh>
    <rPh sb="11" eb="13">
      <t>キキン</t>
    </rPh>
    <rPh sb="13" eb="15">
      <t>キョウカイ</t>
    </rPh>
    <phoneticPr fontId="5"/>
  </si>
  <si>
    <t>北海道労働金庫から引き継いだ債権に対する欠損補填等を行う。</t>
    <rPh sb="0" eb="3">
      <t>ホッカイドウ</t>
    </rPh>
    <rPh sb="3" eb="5">
      <t>ロウドウ</t>
    </rPh>
    <rPh sb="5" eb="7">
      <t>キンコ</t>
    </rPh>
    <rPh sb="9" eb="10">
      <t>ヒ</t>
    </rPh>
    <rPh sb="11" eb="12">
      <t>ツ</t>
    </rPh>
    <rPh sb="14" eb="16">
      <t>サイケン</t>
    </rPh>
    <rPh sb="17" eb="18">
      <t>タイ</t>
    </rPh>
    <rPh sb="20" eb="22">
      <t>ケッソン</t>
    </rPh>
    <rPh sb="22" eb="24">
      <t>ホテン</t>
    </rPh>
    <rPh sb="24" eb="25">
      <t>トウ</t>
    </rPh>
    <rPh sb="26" eb="27">
      <t>オコナ</t>
    </rPh>
    <phoneticPr fontId="5"/>
  </si>
  <si>
    <t>-</t>
    <phoneticPr fontId="5"/>
  </si>
  <si>
    <t>-</t>
    <phoneticPr fontId="5"/>
  </si>
  <si>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</si>
  <si>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</si>
  <si>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t>
    <phoneticPr fontId="5"/>
  </si>
  <si>
    <t>-</t>
    <phoneticPr fontId="5"/>
  </si>
  <si>
    <t>-</t>
    <phoneticPr fontId="5"/>
  </si>
  <si>
    <t>　上記のとおり、国が計画的に推進すべき事業であると考えている。</t>
    <phoneticPr fontId="5"/>
  </si>
  <si>
    <t>　執行実績を踏まえ、事業目的に即し真に必要なものに限定していることから、単位当たりコストについては、概ね妥当であると考えている。</t>
    <phoneticPr fontId="5"/>
  </si>
  <si>
    <t>　補助金は、本事業に必要な経費に限定されている。</t>
    <phoneticPr fontId="5"/>
  </si>
  <si>
    <t>　事業を運営するための必要な諸経費について経費削減に努めている。</t>
    <rPh sb="1" eb="3">
      <t>ジギョウ</t>
    </rPh>
    <rPh sb="4" eb="6">
      <t>ウンエイ</t>
    </rPh>
    <rPh sb="11" eb="13">
      <t>ヒツヨウ</t>
    </rPh>
    <rPh sb="14" eb="17">
      <t>ショケイヒ</t>
    </rPh>
    <rPh sb="21" eb="23">
      <t>ケイヒ</t>
    </rPh>
    <rPh sb="23" eb="25">
      <t>サクゲン</t>
    </rPh>
    <rPh sb="26" eb="27">
      <t>ツト</t>
    </rPh>
    <phoneticPr fontId="5"/>
  </si>
  <si>
    <t>　成果実績は成果目標を上回ったものとなっている。</t>
    <phoneticPr fontId="5"/>
  </si>
  <si>
    <t>　本事業については、成果実績において目標を上回っており実効性の高い手段となっている。</t>
    <phoneticPr fontId="5"/>
  </si>
  <si>
    <t>6,767千円/20</t>
    <rPh sb="5" eb="7">
      <t>センエン</t>
    </rPh>
    <phoneticPr fontId="5"/>
  </si>
  <si>
    <t>「アイヌ政策のあり方に関する有識者懇談会」報告書</t>
    <rPh sb="4" eb="6">
      <t>セイサク</t>
    </rPh>
    <rPh sb="9" eb="10">
      <t>カタ</t>
    </rPh>
    <rPh sb="11" eb="12">
      <t>カン</t>
    </rPh>
    <rPh sb="14" eb="17">
      <t>ユウシキシャ</t>
    </rPh>
    <rPh sb="17" eb="20">
      <t>コンダンカイ</t>
    </rPh>
    <rPh sb="21" eb="23">
      <t>ホウコク</t>
    </rPh>
    <rPh sb="23" eb="24">
      <t>ショ</t>
    </rPh>
    <phoneticPr fontId="5"/>
  </si>
  <si>
    <t>　アイヌ地区住民は、歴史的・社会的事情により不安定な就労状態を繰り返している者が多く、アイヌ政策のあり方に関する有識者懇談会においても国として生活向上関連施策を推進すべき旨の報告がなされていることから、支援を実施する必要がある。</t>
    <rPh sb="101" eb="103">
      <t>シエン</t>
    </rPh>
    <rPh sb="104" eb="106">
      <t>ジッシ</t>
    </rPh>
    <rPh sb="108" eb="110">
      <t>ヒツヨウ</t>
    </rPh>
    <phoneticPr fontId="5"/>
  </si>
  <si>
    <t>１年以上継続して雇用されている割合が80％以上</t>
    <phoneticPr fontId="5"/>
  </si>
  <si>
    <t>　事業の実施に当たっては、アイヌ地区住民のニーズ等を踏まえ、貸付制度を利用して就職や職場への定着が図られるように制度の周知を行う。また、執行実績等を踏まえ、適切な予算規模とする。</t>
    <rPh sb="62" eb="63">
      <t>オコナ</t>
    </rPh>
    <rPh sb="68" eb="70">
      <t>シッコウ</t>
    </rPh>
    <rPh sb="70" eb="72">
      <t>ジッセキ</t>
    </rPh>
    <phoneticPr fontId="5"/>
  </si>
  <si>
    <t>　アイヌ地区住民に対してきめ細かい職業指導・職業紹介を実施するとともに、資金の貸付けを受けなければ常用雇用や安定的な雇用の継続が困難となる者に対して、就職時の当座の生活資金等として「就職促進資金」を貸し付ける。本事業を実施することにより、高齢者等の就業率等の向上に寄与する。　　　　　　　　　　　　　　　　　　　　　　　　　　　　　　　　　　　　　　　　　　　　　　　　　　　　　　　　　　　　　　　　　　　　　　　　　　　　　　　　　　　　</t>
    <rPh sb="86" eb="87">
      <t>トウ</t>
    </rPh>
    <phoneticPr fontId="5"/>
  </si>
  <si>
    <t>　本事業は、資金の貸付けを受けなければ就職や職場定着が困難となる者を対象として、就職時の当座の生活資金等の貸付けを行うものであり、優先度の高い事業であると考えている。</t>
    <rPh sb="44" eb="46">
      <t>トウザ</t>
    </rPh>
    <rPh sb="51" eb="52">
      <t>トウ</t>
    </rPh>
    <phoneticPr fontId="5"/>
  </si>
  <si>
    <t>-</t>
    <phoneticPr fontId="5"/>
  </si>
  <si>
    <t>１年以上の継続雇用率
※貸付けを受けた者が１年以上常用雇用され返済免除となった件数/貸付実施件数（％）</t>
    <rPh sb="13" eb="14">
      <t>カ</t>
    </rPh>
    <rPh sb="14" eb="15">
      <t>ツ</t>
    </rPh>
    <rPh sb="17" eb="18">
      <t>ウ</t>
    </rPh>
    <rPh sb="20" eb="21">
      <t>シャ</t>
    </rPh>
    <rPh sb="23" eb="24">
      <t>ネン</t>
    </rPh>
    <rPh sb="24" eb="26">
      <t>イジョウ</t>
    </rPh>
    <rPh sb="26" eb="28">
      <t>ジョウヨウ</t>
    </rPh>
    <rPh sb="28" eb="30">
      <t>コヨウ</t>
    </rPh>
    <rPh sb="32" eb="34">
      <t>ヘンサイ</t>
    </rPh>
    <rPh sb="34" eb="36">
      <t>メンジョ</t>
    </rPh>
    <rPh sb="40" eb="42">
      <t>ケンスウ</t>
    </rPh>
    <rPh sb="43" eb="44">
      <t>カ</t>
    </rPh>
    <rPh sb="44" eb="45">
      <t>ツ</t>
    </rPh>
    <rPh sb="45" eb="47">
      <t>ジッシ</t>
    </rPh>
    <rPh sb="47" eb="49">
      <t>ケンスウ</t>
    </rPh>
    <phoneticPr fontId="5"/>
  </si>
  <si>
    <t>　北海道におけるアイヌ地区住民は、歴史的、社会的事情により不安定な就労状態を繰り返している者が多く、就職に際して生活面での不安を解消することにより、安心して就職活動が行える環境を整備する必要があることから、これらの者の常用雇用の促進と安定的な雇用の継続を図ることを目的とする。</t>
    <phoneticPr fontId="5"/>
  </si>
  <si>
    <t xml:space="preserve">  アイヌ地区住民に対してきめ細かい職業指導・職業紹介を実施するとともに、資金の貸付けを受けなければ就職や職場定着が困難となる者に対して、就職時の当座の生活資金として「就職促進資金」を貸し付ける。</t>
    <phoneticPr fontId="5"/>
  </si>
  <si>
    <t>　貸付けを希望する者が想定より少なかったため目標には達していないが、適切な職業相談の実施により安定した就職を実現している。</t>
    <rPh sb="1" eb="2">
      <t>カ</t>
    </rPh>
    <rPh sb="2" eb="3">
      <t>ツ</t>
    </rPh>
    <rPh sb="37" eb="39">
      <t>ショクギョウ</t>
    </rPh>
    <rPh sb="47" eb="49">
      <t>アンテイ</t>
    </rPh>
    <rPh sb="51" eb="53">
      <t>シュウショク</t>
    </rPh>
    <phoneticPr fontId="5"/>
  </si>
  <si>
    <t>労働者等の特性に応じた雇用の安定・促進を図ること（Ⅴ-3)</t>
    <phoneticPr fontId="5"/>
  </si>
  <si>
    <t>高齢者・障害者・若年者等の雇用の安定・促進を図ること(Ⅴ-3-1)</t>
    <phoneticPr fontId="5"/>
  </si>
  <si>
    <t>補助金等交付</t>
  </si>
  <si>
    <t>置かれている社会的な状況で、就職困難者に対する経済的な支援の有効性が認められ、予算の執行率の向上も予測されているため、現状維持を相当とする。（増田　正志）</t>
    <phoneticPr fontId="5"/>
  </si>
  <si>
    <t>-</t>
    <phoneticPr fontId="5"/>
  </si>
  <si>
    <t>3,572千円/15</t>
    <phoneticPr fontId="5"/>
  </si>
  <si>
    <t>貸付実施件数に応じた見直しによる減</t>
    <rPh sb="0" eb="1">
      <t>カ</t>
    </rPh>
    <rPh sb="1" eb="2">
      <t>ツ</t>
    </rPh>
    <rPh sb="2" eb="4">
      <t>ジッシ</t>
    </rPh>
    <rPh sb="4" eb="6">
      <t>ケンスウ</t>
    </rPh>
    <rPh sb="7" eb="8">
      <t>オウ</t>
    </rPh>
    <rPh sb="10" eb="12">
      <t>ミナオ</t>
    </rPh>
    <rPh sb="16" eb="17">
      <t>ゲン</t>
    </rPh>
    <phoneticPr fontId="5"/>
  </si>
  <si>
    <t>　返済不能となった債権が当初の見込みを下回り、信用保証機関の欠損補填額が予定を下回ったため。</t>
    <rPh sb="1" eb="3">
      <t>ヘンサイ</t>
    </rPh>
    <rPh sb="3" eb="5">
      <t>フノウ</t>
    </rPh>
    <rPh sb="9" eb="11">
      <t>サイケン</t>
    </rPh>
    <rPh sb="12" eb="14">
      <t>トウショ</t>
    </rPh>
    <rPh sb="15" eb="17">
      <t>ミコ</t>
    </rPh>
    <rPh sb="19" eb="21">
      <t>シタマワ</t>
    </rPh>
    <rPh sb="23" eb="25">
      <t>シンヨウ</t>
    </rPh>
    <rPh sb="25" eb="27">
      <t>ホショウ</t>
    </rPh>
    <rPh sb="27" eb="29">
      <t>キカン</t>
    </rPh>
    <rPh sb="30" eb="32">
      <t>ケッソン</t>
    </rPh>
    <rPh sb="32" eb="34">
      <t>ホテン</t>
    </rPh>
    <rPh sb="34" eb="35">
      <t>ガク</t>
    </rPh>
    <rPh sb="36" eb="38">
      <t>ヨテイ</t>
    </rPh>
    <rPh sb="39" eb="41">
      <t>シタマワ</t>
    </rPh>
    <phoneticPr fontId="5"/>
  </si>
  <si>
    <t>貸付実施件数に応じて概算要求額を減としたものの、基本的に現状維持とした。</t>
    <rPh sb="0" eb="1">
      <t>カ</t>
    </rPh>
    <rPh sb="1" eb="2">
      <t>ツ</t>
    </rPh>
    <rPh sb="2" eb="4">
      <t>ジッシ</t>
    </rPh>
    <rPh sb="4" eb="6">
      <t>ケンスウ</t>
    </rPh>
    <rPh sb="7" eb="8">
      <t>オウ</t>
    </rPh>
    <rPh sb="10" eb="12">
      <t>ガイサン</t>
    </rPh>
    <rPh sb="12" eb="14">
      <t>ヨウキュウ</t>
    </rPh>
    <rPh sb="14" eb="15">
      <t>ガク</t>
    </rPh>
    <rPh sb="16" eb="17">
      <t>ゲン</t>
    </rPh>
    <rPh sb="24" eb="27">
      <t>キホンテキ</t>
    </rPh>
    <rPh sb="28" eb="30">
      <t>ゲンジョウ</t>
    </rPh>
    <rPh sb="30" eb="32">
      <t>イジ</t>
    </rPh>
    <phoneticPr fontId="5"/>
  </si>
  <si>
    <t>執行率を踏まえ、予算額を縮減すること。</t>
    <phoneticPr fontId="5"/>
  </si>
  <si>
    <t>　返済不能となった債権が当初の見込みを下回り、信用保証機関の欠損補填額が予定を下回ったことから、平成29年度予算執行率は57％となったが、成果実績は目標を達成しており、かつ、事業のニーズが高いことから、引き続き事業を実施する必要がある。</t>
    <rPh sb="48" eb="50">
      <t>ヘイセイ</t>
    </rPh>
    <rPh sb="52" eb="54">
      <t>ネンド</t>
    </rPh>
    <rPh sb="54" eb="56">
      <t>ヨサン</t>
    </rPh>
    <rPh sb="56" eb="59">
      <t>シッコウリツ</t>
    </rPh>
    <rPh sb="69" eb="71">
      <t>セイカ</t>
    </rPh>
    <rPh sb="71" eb="73">
      <t>ジッセキ</t>
    </rPh>
    <rPh sb="74" eb="76">
      <t>モクヒョウ</t>
    </rPh>
    <rPh sb="77" eb="79">
      <t>タッセイ</t>
    </rPh>
    <rPh sb="105" eb="10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</si>
</sst>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12887</xdr:colOff>
      <xdr:row>740</xdr:row>
      <xdr:rowOff>228601</xdr:rowOff>
    </xdr:from>
    <xdr:to>
      <xdr:col>25</xdr:col>
      <xdr:colOff>11298</xdr:colOff>
      <xdr:row>743</xdr:row>
      <xdr:rowOff>0</xdr:rowOff>
    </xdr:to>
    <xdr:sp macro="" textlink="">
      <xdr:nvSpPr>
        <xdr:cNvPr id="2" name="正方形/長方形 1"/>
        <xdr:cNvSpPr/>
      </xdr:nvSpPr>
      <xdr:spPr>
        <a:xfrm>
          <a:off x="2613212" y="39328726"/>
          <a:ext cx="2398711" cy="8286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（３．６百万円）</a:t>
          </a:r>
        </a:p>
      </xdr:txBody>
    </xdr:sp>
    <xdr:clientData/>
  </xdr:twoCellAnchor>
  <xdr:twoCellAnchor>
    <xdr:from>
      <xdr:col>12</xdr:col>
      <xdr:colOff>142875</xdr:colOff>
      <xdr:row>743</xdr:row>
      <xdr:rowOff>56965</xdr:rowOff>
    </xdr:from>
    <xdr:to>
      <xdr:col>26</xdr:col>
      <xdr:colOff>117475</xdr:colOff>
      <xdr:row>744</xdr:row>
      <xdr:rowOff>88527</xdr:rowOff>
    </xdr:to>
    <xdr:sp macro="" textlink="">
      <xdr:nvSpPr>
        <xdr:cNvPr id="3" name="大かっこ 2"/>
        <xdr:cNvSpPr/>
      </xdr:nvSpPr>
      <xdr:spPr>
        <a:xfrm>
          <a:off x="2543175" y="40214365"/>
          <a:ext cx="2774950" cy="383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・北海道労働局への指導等</a:t>
          </a:r>
        </a:p>
      </xdr:txBody>
    </xdr:sp>
    <xdr:clientData/>
  </xdr:twoCellAnchor>
  <xdr:twoCellAnchor>
    <xdr:from>
      <xdr:col>19</xdr:col>
      <xdr:colOff>270</xdr:colOff>
      <xdr:row>744</xdr:row>
      <xdr:rowOff>6350</xdr:rowOff>
    </xdr:from>
    <xdr:to>
      <xdr:col>19</xdr:col>
      <xdr:colOff>4237</xdr:colOff>
      <xdr:row>745</xdr:row>
      <xdr:rowOff>35752</xdr:rowOff>
    </xdr:to>
    <xdr:cxnSp macro="">
      <xdr:nvCxnSpPr>
        <xdr:cNvPr id="4" name="直線矢印コネクタ 3"/>
        <xdr:cNvCxnSpPr/>
      </xdr:nvCxnSpPr>
      <xdr:spPr>
        <a:xfrm flipH="1">
          <a:off x="3800745" y="40516175"/>
          <a:ext cx="3967" cy="3818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190507</xdr:colOff>
      <xdr:row>746</xdr:row>
      <xdr:rowOff>5041</xdr:rowOff>
    </xdr:from>
    <xdr:to>
      <xdr:col>24</xdr:col>
      <xdr:colOff>178334</xdr:colOff>
      <xdr:row>747</xdr:row>
      <xdr:rowOff>302558</xdr:rowOff>
    </xdr:to>
    <xdr:sp macro="" textlink="">
      <xdr:nvSpPr>
        <xdr:cNvPr id="5" name="正方形/長方形 4"/>
        <xdr:cNvSpPr/>
      </xdr:nvSpPr>
      <xdr:spPr>
        <a:xfrm>
          <a:off x="2590807" y="41219716"/>
          <a:ext cx="2388127" cy="6499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　北海道労働局</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11</xdr:col>
      <xdr:colOff>84666</xdr:colOff>
      <xdr:row>747</xdr:row>
      <xdr:rowOff>299570</xdr:rowOff>
    </xdr:from>
    <xdr:to>
      <xdr:col>26</xdr:col>
      <xdr:colOff>84665</xdr:colOff>
      <xdr:row>749</xdr:row>
      <xdr:rowOff>228600</xdr:rowOff>
    </xdr:to>
    <xdr:sp macro="" textlink="">
      <xdr:nvSpPr>
        <xdr:cNvPr id="6" name="大かっこ 5"/>
        <xdr:cNvSpPr/>
      </xdr:nvSpPr>
      <xdr:spPr>
        <a:xfrm>
          <a:off x="2284941" y="41866670"/>
          <a:ext cx="3000374" cy="633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・アイヌ地区住民に対する職業指導・職業紹介</a:t>
          </a:r>
          <a:endParaRPr kumimoji="1" lang="en-US" altLang="ja-JP" sz="900"/>
        </a:p>
        <a:p>
          <a:pPr algn="l"/>
          <a:r>
            <a:rPr kumimoji="1" lang="ja-JP" altLang="en-US" sz="900"/>
            <a:t>・貸付の申請受付等</a:t>
          </a:r>
          <a:endParaRPr kumimoji="1" lang="en-US" altLang="ja-JP" sz="900"/>
        </a:p>
      </xdr:txBody>
    </xdr:sp>
    <xdr:clientData/>
  </xdr:twoCellAnchor>
  <xdr:twoCellAnchor>
    <xdr:from>
      <xdr:col>19</xdr:col>
      <xdr:colOff>10584</xdr:colOff>
      <xdr:row>744</xdr:row>
      <xdr:rowOff>149412</xdr:rowOff>
    </xdr:from>
    <xdr:to>
      <xdr:col>37</xdr:col>
      <xdr:colOff>34925</xdr:colOff>
      <xdr:row>744</xdr:row>
      <xdr:rowOff>158750</xdr:rowOff>
    </xdr:to>
    <xdr:cxnSp macro="">
      <xdr:nvCxnSpPr>
        <xdr:cNvPr id="7" name="直線コネクタ 6"/>
        <xdr:cNvCxnSpPr/>
      </xdr:nvCxnSpPr>
      <xdr:spPr>
        <a:xfrm flipV="1">
          <a:off x="3811059" y="40659237"/>
          <a:ext cx="3624791" cy="93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194741</xdr:colOff>
      <xdr:row>745</xdr:row>
      <xdr:rowOff>38100</xdr:rowOff>
    </xdr:from>
    <xdr:to>
      <xdr:col>23</xdr:col>
      <xdr:colOff>127007</xdr:colOff>
      <xdr:row>746</xdr:row>
      <xdr:rowOff>6178</xdr:rowOff>
    </xdr:to>
    <xdr:sp macro="" textlink="">
      <xdr:nvSpPr>
        <xdr:cNvPr id="8" name="正方形/長方形 7"/>
        <xdr:cNvSpPr/>
      </xdr:nvSpPr>
      <xdr:spPr>
        <a:xfrm>
          <a:off x="2795066" y="40900350"/>
          <a:ext cx="1932516" cy="3205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27</xdr:col>
      <xdr:colOff>127000</xdr:colOff>
      <xdr:row>744</xdr:row>
      <xdr:rowOff>169769</xdr:rowOff>
    </xdr:from>
    <xdr:to>
      <xdr:col>40</xdr:col>
      <xdr:colOff>38100</xdr:colOff>
      <xdr:row>745</xdr:row>
      <xdr:rowOff>82464</xdr:rowOff>
    </xdr:to>
    <xdr:sp macro="" textlink="">
      <xdr:nvSpPr>
        <xdr:cNvPr id="9" name="正方形/長方形 8"/>
        <xdr:cNvSpPr/>
      </xdr:nvSpPr>
      <xdr:spPr>
        <a:xfrm>
          <a:off x="5527675" y="41898794"/>
          <a:ext cx="2511425" cy="265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補助金等交付</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9</xdr:col>
      <xdr:colOff>134471</xdr:colOff>
      <xdr:row>740</xdr:row>
      <xdr:rowOff>114300</xdr:rowOff>
    </xdr:from>
    <xdr:to>
      <xdr:col>27</xdr:col>
      <xdr:colOff>0</xdr:colOff>
      <xdr:row>750</xdr:row>
      <xdr:rowOff>104775</xdr:rowOff>
    </xdr:to>
    <xdr:sp macro="" textlink="">
      <xdr:nvSpPr>
        <xdr:cNvPr id="10" name="正方形/長方形 9"/>
        <xdr:cNvSpPr/>
      </xdr:nvSpPr>
      <xdr:spPr>
        <a:xfrm>
          <a:off x="1934696" y="39214425"/>
          <a:ext cx="3465979" cy="3514725"/>
        </a:xfrm>
        <a:prstGeom prst="rect">
          <a:avLst/>
        </a:prstGeom>
        <a:noFill/>
        <a:ln w="1905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国</a:t>
          </a:r>
        </a:p>
      </xdr:txBody>
    </xdr:sp>
    <xdr:clientData/>
  </xdr:twoCellAnchor>
  <xdr:twoCellAnchor>
    <xdr:from>
      <xdr:col>31</xdr:col>
      <xdr:colOff>145676</xdr:colOff>
      <xdr:row>745</xdr:row>
      <xdr:rowOff>95250</xdr:rowOff>
    </xdr:from>
    <xdr:to>
      <xdr:col>43</xdr:col>
      <xdr:colOff>112059</xdr:colOff>
      <xdr:row>747</xdr:row>
      <xdr:rowOff>44823</xdr:rowOff>
    </xdr:to>
    <xdr:sp macro="" textlink="">
      <xdr:nvSpPr>
        <xdr:cNvPr id="11" name="テキスト ボックス 10"/>
        <xdr:cNvSpPr txBox="1"/>
      </xdr:nvSpPr>
      <xdr:spPr bwMode="auto">
        <a:xfrm>
          <a:off x="6346451" y="40957500"/>
          <a:ext cx="2366683" cy="65442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日本労働者信用基金協会</a:t>
          </a:r>
          <a:endParaRPr kumimoji="1" lang="en-US" altLang="ja-JP" sz="1000">
            <a:solidFill>
              <a:sysClr val="windowText" lastClr="000000"/>
            </a:solidFill>
          </a:endParaRPr>
        </a:p>
        <a:p>
          <a:pPr algn="ctr"/>
          <a:r>
            <a:rPr kumimoji="1" lang="ja-JP" altLang="en-US" sz="1200">
              <a:solidFill>
                <a:sysClr val="windowText" lastClr="000000"/>
              </a:solidFill>
            </a:rPr>
            <a:t>（２．１百万円）</a:t>
          </a:r>
        </a:p>
      </xdr:txBody>
    </xdr:sp>
    <xdr:clientData/>
  </xdr:twoCellAnchor>
  <xdr:twoCellAnchor>
    <xdr:from>
      <xdr:col>32</xdr:col>
      <xdr:colOff>182469</xdr:colOff>
      <xdr:row>747</xdr:row>
      <xdr:rowOff>9338</xdr:rowOff>
    </xdr:from>
    <xdr:to>
      <xdr:col>43</xdr:col>
      <xdr:colOff>118969</xdr:colOff>
      <xdr:row>748</xdr:row>
      <xdr:rowOff>123264</xdr:rowOff>
    </xdr:to>
    <xdr:sp macro="" textlink="">
      <xdr:nvSpPr>
        <xdr:cNvPr id="12" name="正方形/長方形 11"/>
        <xdr:cNvSpPr/>
      </xdr:nvSpPr>
      <xdr:spPr bwMode="auto">
        <a:xfrm>
          <a:off x="6583269" y="41576438"/>
          <a:ext cx="2136775" cy="4663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労働金庫における返済不能等債権に対する支払</a:t>
          </a:r>
          <a:endParaRPr kumimoji="1" lang="en-US" altLang="ja-JP" sz="1100"/>
        </a:p>
      </xdr:txBody>
    </xdr:sp>
    <xdr:clientData/>
  </xdr:twoCellAnchor>
  <xdr:twoCellAnchor>
    <xdr:from>
      <xdr:col>28</xdr:col>
      <xdr:colOff>141381</xdr:colOff>
      <xdr:row>748</xdr:row>
      <xdr:rowOff>194422</xdr:rowOff>
    </xdr:from>
    <xdr:to>
      <xdr:col>45</xdr:col>
      <xdr:colOff>121775</xdr:colOff>
      <xdr:row>750</xdr:row>
      <xdr:rowOff>302559</xdr:rowOff>
    </xdr:to>
    <xdr:sp macro="" textlink="">
      <xdr:nvSpPr>
        <xdr:cNvPr id="13" name="正方形/長方形 12"/>
        <xdr:cNvSpPr/>
      </xdr:nvSpPr>
      <xdr:spPr bwMode="auto">
        <a:xfrm>
          <a:off x="5742081" y="42113947"/>
          <a:ext cx="3380819" cy="812987"/>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29</xdr:col>
      <xdr:colOff>187947</xdr:colOff>
      <xdr:row>748</xdr:row>
      <xdr:rowOff>44825</xdr:rowOff>
    </xdr:from>
    <xdr:to>
      <xdr:col>40</xdr:col>
      <xdr:colOff>23910</xdr:colOff>
      <xdr:row>750</xdr:row>
      <xdr:rowOff>29256</xdr:rowOff>
    </xdr:to>
    <xdr:grpSp>
      <xdr:nvGrpSpPr>
        <xdr:cNvPr id="14" name="グループ化 31"/>
        <xdr:cNvGrpSpPr>
          <a:grpSpLocks/>
        </xdr:cNvGrpSpPr>
      </xdr:nvGrpSpPr>
      <xdr:grpSpPr bwMode="auto">
        <a:xfrm>
          <a:off x="5560710" y="43386060"/>
          <a:ext cx="1884417" cy="700048"/>
          <a:chOff x="5127076" y="30672311"/>
          <a:chExt cx="2063350" cy="1232870"/>
        </a:xfrm>
      </xdr:grpSpPr>
      <xdr:sp macro="" textlink="">
        <xdr:nvSpPr>
          <xdr:cNvPr id="15" name="正方形/長方形 14"/>
          <xdr:cNvSpPr/>
        </xdr:nvSpPr>
        <xdr:spPr bwMode="auto">
          <a:xfrm>
            <a:off x="5127076" y="31359795"/>
            <a:ext cx="1207523" cy="545386"/>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北海道労働金庫</a:t>
            </a:r>
          </a:p>
        </xdr:txBody>
      </xdr:sp>
      <xdr:cxnSp macro="">
        <xdr:nvCxnSpPr>
          <xdr:cNvPr id="16" name="直線矢印コネクタ 15"/>
          <xdr:cNvCxnSpPr/>
        </xdr:nvCxnSpPr>
        <xdr:spPr bwMode="auto">
          <a:xfrm flipV="1">
            <a:off x="6355926" y="31470253"/>
            <a:ext cx="650460" cy="2"/>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bwMode="auto">
          <a:xfrm>
            <a:off x="6206242" y="31585000"/>
            <a:ext cx="984184" cy="2356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t>貸付・返済</a:t>
            </a:r>
          </a:p>
        </xdr:txBody>
      </xdr:sp>
      <xdr:cxnSp macro="">
        <xdr:nvCxnSpPr>
          <xdr:cNvPr id="18" name="直線矢印コネクタ 17"/>
          <xdr:cNvCxnSpPr/>
        </xdr:nvCxnSpPr>
        <xdr:spPr>
          <a:xfrm>
            <a:off x="6003888" y="30672311"/>
            <a:ext cx="5811" cy="582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37666</xdr:colOff>
      <xdr:row>749</xdr:row>
      <xdr:rowOff>64120</xdr:rowOff>
    </xdr:from>
    <xdr:to>
      <xdr:col>45</xdr:col>
      <xdr:colOff>8101</xdr:colOff>
      <xdr:row>750</xdr:row>
      <xdr:rowOff>17429</xdr:rowOff>
    </xdr:to>
    <xdr:sp macro="" textlink="">
      <xdr:nvSpPr>
        <xdr:cNvPr id="19" name="正方形/長方形 18"/>
        <xdr:cNvSpPr/>
      </xdr:nvSpPr>
      <xdr:spPr bwMode="auto">
        <a:xfrm>
          <a:off x="7838641" y="42336070"/>
          <a:ext cx="1170585" cy="30573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制度利用者</a:t>
          </a:r>
        </a:p>
      </xdr:txBody>
    </xdr:sp>
    <xdr:clientData/>
  </xdr:twoCellAnchor>
  <xdr:twoCellAnchor>
    <xdr:from>
      <xdr:col>37</xdr:col>
      <xdr:colOff>12700</xdr:colOff>
      <xdr:row>744</xdr:row>
      <xdr:rowOff>148167</xdr:rowOff>
    </xdr:from>
    <xdr:to>
      <xdr:col>37</xdr:col>
      <xdr:colOff>21167</xdr:colOff>
      <xdr:row>745</xdr:row>
      <xdr:rowOff>47626</xdr:rowOff>
    </xdr:to>
    <xdr:cxnSp macro="">
      <xdr:nvCxnSpPr>
        <xdr:cNvPr id="20" name="直線矢印コネクタ 19"/>
        <xdr:cNvCxnSpPr/>
      </xdr:nvCxnSpPr>
      <xdr:spPr>
        <a:xfrm flipH="1">
          <a:off x="7413625" y="40657992"/>
          <a:ext cx="8467" cy="2518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115" zoomScaleNormal="75" zoomScaleSheetLayoutView="115" zoomScalePageLayoutView="85" workbookViewId="0">
      <selection activeCell="G726" sqref="G726:AX72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556</v>
      </c>
      <c r="AT2" s="939"/>
      <c r="AU2" s="939"/>
      <c r="AV2" s="52" t="str">
        <f>IF(AW2="", "", "-")</f>
        <v/>
      </c>
      <c r="AW2" s="910"/>
      <c r="AX2" s="910"/>
    </row>
    <row r="3" spans="1:50" ht="21" customHeight="1" thickBot="1" x14ac:dyDescent="0.25">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581</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150</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2">
      <c r="A6" s="706" t="s">
        <v>4</v>
      </c>
      <c r="B6" s="707"/>
      <c r="C6" s="707"/>
      <c r="D6" s="707"/>
      <c r="E6" s="707"/>
      <c r="F6" s="707"/>
      <c r="G6" s="392" t="str">
        <f>入力規則等!F39</f>
        <v>一般会計、労働保険特別会計雇用勘定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2" t="s">
        <v>22</v>
      </c>
      <c r="B7" s="493"/>
      <c r="C7" s="493"/>
      <c r="D7" s="493"/>
      <c r="E7" s="493"/>
      <c r="F7" s="494"/>
      <c r="G7" s="495" t="s">
        <v>594</v>
      </c>
      <c r="H7" s="496"/>
      <c r="I7" s="496"/>
      <c r="J7" s="496"/>
      <c r="K7" s="496"/>
      <c r="L7" s="496"/>
      <c r="M7" s="496"/>
      <c r="N7" s="496"/>
      <c r="O7" s="496"/>
      <c r="P7" s="496"/>
      <c r="Q7" s="496"/>
      <c r="R7" s="496"/>
      <c r="S7" s="496"/>
      <c r="T7" s="496"/>
      <c r="U7" s="496"/>
      <c r="V7" s="496"/>
      <c r="W7" s="496"/>
      <c r="X7" s="497"/>
      <c r="Y7" s="921" t="s">
        <v>547</v>
      </c>
      <c r="Z7" s="440"/>
      <c r="AA7" s="440"/>
      <c r="AB7" s="440"/>
      <c r="AC7" s="440"/>
      <c r="AD7" s="922"/>
      <c r="AE7" s="911" t="s">
        <v>606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614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8</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7</v>
      </c>
      <c r="AL13" s="658"/>
      <c r="AM13" s="658"/>
      <c r="AN13" s="658"/>
      <c r="AO13" s="658"/>
      <c r="AP13" s="658"/>
      <c r="AQ13" s="659"/>
      <c r="AR13" s="918">
        <v>6</v>
      </c>
      <c r="AS13" s="919"/>
      <c r="AT13" s="919"/>
      <c r="AU13" s="919"/>
      <c r="AV13" s="919"/>
      <c r="AW13" s="919"/>
      <c r="AX13" s="920"/>
    </row>
    <row r="14" spans="1:50" ht="21" customHeight="1" x14ac:dyDescent="0.2">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554</v>
      </c>
      <c r="Q15" s="658"/>
      <c r="R15" s="658"/>
      <c r="S15" s="658"/>
      <c r="T15" s="658"/>
      <c r="U15" s="658"/>
      <c r="V15" s="659"/>
      <c r="W15" s="657" t="s">
        <v>554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t="s">
        <v>621</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2">
      <c r="A18" s="614"/>
      <c r="B18" s="615"/>
      <c r="C18" s="615"/>
      <c r="D18" s="615"/>
      <c r="E18" s="615"/>
      <c r="F18" s="616"/>
      <c r="G18" s="727"/>
      <c r="H18" s="728"/>
      <c r="I18" s="716" t="s">
        <v>20</v>
      </c>
      <c r="J18" s="717"/>
      <c r="K18" s="717"/>
      <c r="L18" s="717"/>
      <c r="M18" s="717"/>
      <c r="N18" s="717"/>
      <c r="O18" s="718"/>
      <c r="P18" s="878">
        <f>SUM(P13:V17)</f>
        <v>8</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6</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6</v>
      </c>
      <c r="Q19" s="658"/>
      <c r="R19" s="658"/>
      <c r="S19" s="658"/>
      <c r="T19" s="658"/>
      <c r="U19" s="658"/>
      <c r="V19" s="659"/>
      <c r="W19" s="657">
        <v>3</v>
      </c>
      <c r="X19" s="658"/>
      <c r="Y19" s="658"/>
      <c r="Z19" s="658"/>
      <c r="AA19" s="658"/>
      <c r="AB19" s="658"/>
      <c r="AC19" s="659"/>
      <c r="AD19" s="657">
        <v>4</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2">
      <c r="A20" s="614"/>
      <c r="B20" s="615"/>
      <c r="C20" s="615"/>
      <c r="D20" s="615"/>
      <c r="E20" s="615"/>
      <c r="F20" s="616"/>
      <c r="G20" s="876" t="s">
        <v>10</v>
      </c>
      <c r="H20" s="877"/>
      <c r="I20" s="877"/>
      <c r="J20" s="877"/>
      <c r="K20" s="877"/>
      <c r="L20" s="877"/>
      <c r="M20" s="877"/>
      <c r="N20" s="877"/>
      <c r="O20" s="877"/>
      <c r="P20" s="312">
        <f>IF(P18=0, "-", SUM(P19)/P18)</f>
        <v>0.75</v>
      </c>
      <c r="Q20" s="312"/>
      <c r="R20" s="312"/>
      <c r="S20" s="312"/>
      <c r="T20" s="312"/>
      <c r="U20" s="312"/>
      <c r="V20" s="312"/>
      <c r="W20" s="312">
        <f t="shared" ref="W20" si="0">IF(W18=0, "-", SUM(W19)/W18)</f>
        <v>0.42857142857142855</v>
      </c>
      <c r="X20" s="312"/>
      <c r="Y20" s="312"/>
      <c r="Z20" s="312"/>
      <c r="AA20" s="312"/>
      <c r="AB20" s="312"/>
      <c r="AC20" s="312"/>
      <c r="AD20" s="312">
        <f t="shared" ref="AD20" si="1">IF(AD18=0, "-", SUM(AD19)/AD18)</f>
        <v>0.5714285714285714</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9"/>
      <c r="B21" s="850"/>
      <c r="C21" s="850"/>
      <c r="D21" s="850"/>
      <c r="E21" s="850"/>
      <c r="F21" s="945"/>
      <c r="G21" s="310" t="s">
        <v>497</v>
      </c>
      <c r="H21" s="311"/>
      <c r="I21" s="311"/>
      <c r="J21" s="311"/>
      <c r="K21" s="311"/>
      <c r="L21" s="311"/>
      <c r="M21" s="311"/>
      <c r="N21" s="311"/>
      <c r="O21" s="311"/>
      <c r="P21" s="312">
        <f>IF(P19=0, "-", SUM(P19)/SUM(P13,P14))</f>
        <v>0.75</v>
      </c>
      <c r="Q21" s="312"/>
      <c r="R21" s="312"/>
      <c r="S21" s="312"/>
      <c r="T21" s="312"/>
      <c r="U21" s="312"/>
      <c r="V21" s="312"/>
      <c r="W21" s="312">
        <f t="shared" ref="W21" si="2">IF(W19=0, "-", SUM(W19)/SUM(W13,W14))</f>
        <v>0.42857142857142855</v>
      </c>
      <c r="X21" s="312"/>
      <c r="Y21" s="312"/>
      <c r="Z21" s="312"/>
      <c r="AA21" s="312"/>
      <c r="AB21" s="312"/>
      <c r="AC21" s="312"/>
      <c r="AD21" s="312">
        <f t="shared" ref="AD21" si="3">IF(AD19=0, "-", SUM(AD19)/SUM(AD13,AD14))</f>
        <v>0.5714285714285714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2">
      <c r="A23" s="966"/>
      <c r="B23" s="967"/>
      <c r="C23" s="967"/>
      <c r="D23" s="967"/>
      <c r="E23" s="967"/>
      <c r="F23" s="968"/>
      <c r="G23" s="951" t="s">
        <v>555</v>
      </c>
      <c r="H23" s="952"/>
      <c r="I23" s="952"/>
      <c r="J23" s="952"/>
      <c r="K23" s="952"/>
      <c r="L23" s="952"/>
      <c r="M23" s="952"/>
      <c r="N23" s="952"/>
      <c r="O23" s="953"/>
      <c r="P23" s="918">
        <v>5</v>
      </c>
      <c r="Q23" s="919"/>
      <c r="R23" s="919"/>
      <c r="S23" s="919"/>
      <c r="T23" s="919"/>
      <c r="U23" s="919"/>
      <c r="V23" s="936"/>
      <c r="W23" s="918">
        <v>4</v>
      </c>
      <c r="X23" s="919"/>
      <c r="Y23" s="919"/>
      <c r="Z23" s="919"/>
      <c r="AA23" s="919"/>
      <c r="AB23" s="919"/>
      <c r="AC23" s="936"/>
      <c r="AD23" s="973" t="s">
        <v>623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556</v>
      </c>
      <c r="H24" s="955"/>
      <c r="I24" s="955"/>
      <c r="J24" s="955"/>
      <c r="K24" s="955"/>
      <c r="L24" s="955"/>
      <c r="M24" s="955"/>
      <c r="N24" s="955"/>
      <c r="O24" s="956"/>
      <c r="P24" s="657">
        <v>0.8</v>
      </c>
      <c r="Q24" s="658"/>
      <c r="R24" s="658"/>
      <c r="S24" s="658"/>
      <c r="T24" s="658"/>
      <c r="U24" s="658"/>
      <c r="V24" s="659"/>
      <c r="W24" s="657">
        <v>0.8</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557</v>
      </c>
      <c r="H25" s="955"/>
      <c r="I25" s="955"/>
      <c r="J25" s="955"/>
      <c r="K25" s="955"/>
      <c r="L25" s="955"/>
      <c r="M25" s="955"/>
      <c r="N25" s="955"/>
      <c r="O25" s="956"/>
      <c r="P25" s="657">
        <v>0.7</v>
      </c>
      <c r="Q25" s="658"/>
      <c r="R25" s="658"/>
      <c r="S25" s="658"/>
      <c r="T25" s="658"/>
      <c r="U25" s="658"/>
      <c r="V25" s="659"/>
      <c r="W25" s="657">
        <v>0.7</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2">
      <c r="A26" s="966"/>
      <c r="B26" s="967"/>
      <c r="C26" s="967"/>
      <c r="D26" s="967"/>
      <c r="E26" s="967"/>
      <c r="F26" s="968"/>
      <c r="G26" s="954" t="s">
        <v>558</v>
      </c>
      <c r="H26" s="955"/>
      <c r="I26" s="955"/>
      <c r="J26" s="955"/>
      <c r="K26" s="955"/>
      <c r="L26" s="955"/>
      <c r="M26" s="955"/>
      <c r="N26" s="955"/>
      <c r="O26" s="956"/>
      <c r="P26" s="657">
        <v>0.4</v>
      </c>
      <c r="Q26" s="658"/>
      <c r="R26" s="658"/>
      <c r="S26" s="658"/>
      <c r="T26" s="658"/>
      <c r="U26" s="658"/>
      <c r="V26" s="659"/>
      <c r="W26" s="657">
        <v>0.4</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2">
      <c r="A27" s="966"/>
      <c r="B27" s="967"/>
      <c r="C27" s="967"/>
      <c r="D27" s="967"/>
      <c r="E27" s="967"/>
      <c r="F27" s="968"/>
      <c r="G27" s="954" t="s">
        <v>559</v>
      </c>
      <c r="H27" s="955"/>
      <c r="I27" s="955"/>
      <c r="J27" s="955"/>
      <c r="K27" s="955"/>
      <c r="L27" s="955"/>
      <c r="M27" s="955"/>
      <c r="N27" s="955"/>
      <c r="O27" s="956"/>
      <c r="P27" s="657">
        <v>0.1</v>
      </c>
      <c r="Q27" s="658"/>
      <c r="R27" s="658"/>
      <c r="S27" s="658"/>
      <c r="T27" s="658"/>
      <c r="U27" s="658"/>
      <c r="V27" s="659"/>
      <c r="W27" s="657">
        <v>0.1</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7</v>
      </c>
      <c r="Q29" s="933"/>
      <c r="R29" s="933"/>
      <c r="S29" s="933"/>
      <c r="T29" s="933"/>
      <c r="U29" s="933"/>
      <c r="V29" s="934"/>
      <c r="W29" s="932">
        <f>AR13</f>
        <v>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v>30</v>
      </c>
      <c r="AV31" s="193"/>
      <c r="AW31" s="395" t="s">
        <v>300</v>
      </c>
      <c r="AX31" s="396"/>
    </row>
    <row r="32" spans="1:50" ht="36" customHeight="1" x14ac:dyDescent="0.2">
      <c r="A32" s="400"/>
      <c r="B32" s="398"/>
      <c r="C32" s="398"/>
      <c r="D32" s="398"/>
      <c r="E32" s="398"/>
      <c r="F32" s="399"/>
      <c r="G32" s="561" t="s">
        <v>608</v>
      </c>
      <c r="H32" s="562"/>
      <c r="I32" s="562"/>
      <c r="J32" s="562"/>
      <c r="K32" s="562"/>
      <c r="L32" s="562"/>
      <c r="M32" s="562"/>
      <c r="N32" s="562"/>
      <c r="O32" s="563"/>
      <c r="P32" s="99" t="s">
        <v>613</v>
      </c>
      <c r="Q32" s="99"/>
      <c r="R32" s="99"/>
      <c r="S32" s="99"/>
      <c r="T32" s="99"/>
      <c r="U32" s="99"/>
      <c r="V32" s="99"/>
      <c r="W32" s="99"/>
      <c r="X32" s="100"/>
      <c r="Y32" s="468" t="s">
        <v>12</v>
      </c>
      <c r="Z32" s="528"/>
      <c r="AA32" s="529"/>
      <c r="AB32" s="458" t="s">
        <v>560</v>
      </c>
      <c r="AC32" s="458"/>
      <c r="AD32" s="458"/>
      <c r="AE32" s="212">
        <v>80</v>
      </c>
      <c r="AF32" s="213"/>
      <c r="AG32" s="213"/>
      <c r="AH32" s="213"/>
      <c r="AI32" s="212">
        <v>83</v>
      </c>
      <c r="AJ32" s="213"/>
      <c r="AK32" s="213"/>
      <c r="AL32" s="213"/>
      <c r="AM32" s="212">
        <v>93</v>
      </c>
      <c r="AN32" s="213"/>
      <c r="AO32" s="213"/>
      <c r="AP32" s="213"/>
      <c r="AQ32" s="334" t="s">
        <v>596</v>
      </c>
      <c r="AR32" s="201"/>
      <c r="AS32" s="201"/>
      <c r="AT32" s="335"/>
      <c r="AU32" s="213" t="s">
        <v>562</v>
      </c>
      <c r="AV32" s="213"/>
      <c r="AW32" s="213"/>
      <c r="AX32" s="215"/>
    </row>
    <row r="33" spans="1:50" ht="36" customHeight="1" x14ac:dyDescent="0.2">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560</v>
      </c>
      <c r="AC33" s="520"/>
      <c r="AD33" s="520"/>
      <c r="AE33" s="212">
        <v>65</v>
      </c>
      <c r="AF33" s="213"/>
      <c r="AG33" s="213"/>
      <c r="AH33" s="213"/>
      <c r="AI33" s="212">
        <v>70</v>
      </c>
      <c r="AJ33" s="213"/>
      <c r="AK33" s="213"/>
      <c r="AL33" s="213"/>
      <c r="AM33" s="212">
        <v>70</v>
      </c>
      <c r="AN33" s="213"/>
      <c r="AO33" s="213"/>
      <c r="AP33" s="213"/>
      <c r="AQ33" s="334" t="s">
        <v>596</v>
      </c>
      <c r="AR33" s="201"/>
      <c r="AS33" s="201"/>
      <c r="AT33" s="335"/>
      <c r="AU33" s="213">
        <v>80</v>
      </c>
      <c r="AV33" s="213"/>
      <c r="AW33" s="213"/>
      <c r="AX33" s="215"/>
    </row>
    <row r="34" spans="1:50" ht="36" customHeight="1" x14ac:dyDescent="0.2">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123.1</v>
      </c>
      <c r="AF34" s="213"/>
      <c r="AG34" s="213"/>
      <c r="AH34" s="213"/>
      <c r="AI34" s="212">
        <v>118.5</v>
      </c>
      <c r="AJ34" s="213"/>
      <c r="AK34" s="213"/>
      <c r="AL34" s="213"/>
      <c r="AM34" s="212">
        <v>132.9</v>
      </c>
      <c r="AN34" s="213"/>
      <c r="AO34" s="213"/>
      <c r="AP34" s="213"/>
      <c r="AQ34" s="334" t="s">
        <v>588</v>
      </c>
      <c r="AR34" s="201"/>
      <c r="AS34" s="201"/>
      <c r="AT34" s="335"/>
      <c r="AU34" s="213" t="s">
        <v>562</v>
      </c>
      <c r="AV34" s="213"/>
      <c r="AW34" s="213"/>
      <c r="AX34" s="215"/>
    </row>
    <row r="35" spans="1:50" ht="23.25" customHeight="1" x14ac:dyDescent="0.2">
      <c r="A35" s="220" t="s">
        <v>527</v>
      </c>
      <c r="B35" s="221"/>
      <c r="C35" s="221"/>
      <c r="D35" s="221"/>
      <c r="E35" s="221"/>
      <c r="F35" s="222"/>
      <c r="G35" s="226" t="s">
        <v>561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2">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2">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2">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2">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2">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2">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2">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2">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2">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2">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2">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2">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2">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2">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2">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2">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2">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2">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2">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2">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2">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2">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2">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2">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2">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2">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2">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2">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2">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2">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2">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2">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2">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2">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2">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2">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2">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2">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2">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2">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2">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2">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2">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2">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2">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5">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2">
      <c r="A101" s="419"/>
      <c r="B101" s="420"/>
      <c r="C101" s="420"/>
      <c r="D101" s="420"/>
      <c r="E101" s="420"/>
      <c r="F101" s="421"/>
      <c r="G101" s="99" t="s">
        <v>563</v>
      </c>
      <c r="H101" s="99"/>
      <c r="I101" s="99"/>
      <c r="J101" s="99"/>
      <c r="K101" s="99"/>
      <c r="L101" s="99"/>
      <c r="M101" s="99"/>
      <c r="N101" s="99"/>
      <c r="O101" s="99"/>
      <c r="P101" s="99"/>
      <c r="Q101" s="99"/>
      <c r="R101" s="99"/>
      <c r="S101" s="99"/>
      <c r="T101" s="99"/>
      <c r="U101" s="99"/>
      <c r="V101" s="99"/>
      <c r="W101" s="99"/>
      <c r="X101" s="100"/>
      <c r="Y101" s="539" t="s">
        <v>55</v>
      </c>
      <c r="Z101" s="540"/>
      <c r="AA101" s="541"/>
      <c r="AB101" s="458" t="s">
        <v>564</v>
      </c>
      <c r="AC101" s="458"/>
      <c r="AD101" s="458"/>
      <c r="AE101" s="212">
        <v>22</v>
      </c>
      <c r="AF101" s="213"/>
      <c r="AG101" s="213"/>
      <c r="AH101" s="214"/>
      <c r="AI101" s="212">
        <v>24</v>
      </c>
      <c r="AJ101" s="213"/>
      <c r="AK101" s="213"/>
      <c r="AL101" s="214"/>
      <c r="AM101" s="212">
        <v>15</v>
      </c>
      <c r="AN101" s="213"/>
      <c r="AO101" s="213"/>
      <c r="AP101" s="214"/>
      <c r="AQ101" s="212" t="s">
        <v>565</v>
      </c>
      <c r="AR101" s="213"/>
      <c r="AS101" s="213"/>
      <c r="AT101" s="214"/>
      <c r="AU101" s="212" t="s">
        <v>565</v>
      </c>
      <c r="AV101" s="213"/>
      <c r="AW101" s="213"/>
      <c r="AX101" s="214"/>
    </row>
    <row r="102" spans="1:60" ht="23.25" customHeight="1" x14ac:dyDescent="0.2">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564</v>
      </c>
      <c r="AC102" s="458"/>
      <c r="AD102" s="458"/>
      <c r="AE102" s="415">
        <v>29</v>
      </c>
      <c r="AF102" s="415"/>
      <c r="AG102" s="415"/>
      <c r="AH102" s="415"/>
      <c r="AI102" s="415">
        <v>21</v>
      </c>
      <c r="AJ102" s="415"/>
      <c r="AK102" s="415"/>
      <c r="AL102" s="415"/>
      <c r="AM102" s="415">
        <v>23</v>
      </c>
      <c r="AN102" s="415"/>
      <c r="AO102" s="415"/>
      <c r="AP102" s="415"/>
      <c r="AQ102" s="267">
        <v>20</v>
      </c>
      <c r="AR102" s="268"/>
      <c r="AS102" s="268"/>
      <c r="AT102" s="313"/>
      <c r="AU102" s="267" t="s">
        <v>566</v>
      </c>
      <c r="AV102" s="268"/>
      <c r="AW102" s="268"/>
      <c r="AX102" s="313"/>
    </row>
    <row r="103" spans="1:60" ht="31.5" hidden="1" customHeight="1" x14ac:dyDescent="0.2">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2">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2">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2">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2">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2">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2">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2">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2">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2">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2">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2">
      <c r="A116" s="436"/>
      <c r="B116" s="437"/>
      <c r="C116" s="437"/>
      <c r="D116" s="437"/>
      <c r="E116" s="437"/>
      <c r="F116" s="438"/>
      <c r="G116" s="390" t="s">
        <v>567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571</v>
      </c>
      <c r="AC116" s="460"/>
      <c r="AD116" s="461"/>
      <c r="AE116" s="415">
        <v>259136</v>
      </c>
      <c r="AF116" s="415"/>
      <c r="AG116" s="415"/>
      <c r="AH116" s="415"/>
      <c r="AI116" s="415">
        <v>131708</v>
      </c>
      <c r="AJ116" s="415"/>
      <c r="AK116" s="415"/>
      <c r="AL116" s="415"/>
      <c r="AM116" s="415">
        <v>238133</v>
      </c>
      <c r="AN116" s="415"/>
      <c r="AO116" s="415"/>
      <c r="AP116" s="415"/>
      <c r="AQ116" s="212">
        <v>338350</v>
      </c>
      <c r="AR116" s="213"/>
      <c r="AS116" s="213"/>
      <c r="AT116" s="213"/>
      <c r="AU116" s="213"/>
      <c r="AV116" s="213"/>
      <c r="AW116" s="213"/>
      <c r="AX116" s="215"/>
    </row>
    <row r="117" spans="1:50" ht="46.5"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570</v>
      </c>
      <c r="AC117" s="470"/>
      <c r="AD117" s="471"/>
      <c r="AE117" s="548" t="s">
        <v>568</v>
      </c>
      <c r="AF117" s="548"/>
      <c r="AG117" s="548"/>
      <c r="AH117" s="548"/>
      <c r="AI117" s="548" t="s">
        <v>569</v>
      </c>
      <c r="AJ117" s="548"/>
      <c r="AK117" s="548"/>
      <c r="AL117" s="548"/>
      <c r="AM117" s="548" t="s">
        <v>622</v>
      </c>
      <c r="AN117" s="548"/>
      <c r="AO117" s="548"/>
      <c r="AP117" s="548"/>
      <c r="AQ117" s="548" t="s">
        <v>605</v>
      </c>
      <c r="AR117" s="548"/>
      <c r="AS117" s="548"/>
      <c r="AT117" s="548"/>
      <c r="AU117" s="548"/>
      <c r="AV117" s="548"/>
      <c r="AW117" s="548"/>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2">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2">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2">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2">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2">
      <c r="A130" s="182" t="s">
        <v>369</v>
      </c>
      <c r="B130" s="179"/>
      <c r="C130" s="178" t="s">
        <v>366</v>
      </c>
      <c r="D130" s="179"/>
      <c r="E130" s="163" t="s">
        <v>399</v>
      </c>
      <c r="F130" s="164"/>
      <c r="G130" s="165" t="s">
        <v>617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2">
      <c r="A131" s="183"/>
      <c r="B131" s="180"/>
      <c r="C131" s="174"/>
      <c r="D131" s="180"/>
      <c r="E131" s="168" t="s">
        <v>398</v>
      </c>
      <c r="F131" s="169"/>
      <c r="G131" s="104" t="s">
        <v>618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2">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2">
      <c r="A134" s="183"/>
      <c r="B134" s="180"/>
      <c r="C134" s="174"/>
      <c r="D134" s="180"/>
      <c r="E134" s="174"/>
      <c r="F134" s="175"/>
      <c r="G134" s="98" t="s">
        <v>595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595</v>
      </c>
      <c r="AC134" s="199"/>
      <c r="AD134" s="199"/>
      <c r="AE134" s="200" t="s">
        <v>593</v>
      </c>
      <c r="AF134" s="201"/>
      <c r="AG134" s="201"/>
      <c r="AH134" s="201"/>
      <c r="AI134" s="200" t="s">
        <v>595</v>
      </c>
      <c r="AJ134" s="201"/>
      <c r="AK134" s="201"/>
      <c r="AL134" s="201"/>
      <c r="AM134" s="200" t="s">
        <v>595</v>
      </c>
      <c r="AN134" s="201"/>
      <c r="AO134" s="201"/>
      <c r="AP134" s="201"/>
      <c r="AQ134" s="200" t="s">
        <v>595</v>
      </c>
      <c r="AR134" s="201"/>
      <c r="AS134" s="201"/>
      <c r="AT134" s="201"/>
      <c r="AU134" s="200" t="s">
        <v>595</v>
      </c>
      <c r="AV134" s="201"/>
      <c r="AW134" s="201"/>
      <c r="AX134" s="202"/>
    </row>
    <row r="135" spans="1:50" ht="39.75"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595</v>
      </c>
      <c r="AC135" s="207"/>
      <c r="AD135" s="207"/>
      <c r="AE135" s="200" t="s">
        <v>595</v>
      </c>
      <c r="AF135" s="201"/>
      <c r="AG135" s="201"/>
      <c r="AH135" s="201"/>
      <c r="AI135" s="200" t="s">
        <v>595</v>
      </c>
      <c r="AJ135" s="201"/>
      <c r="AK135" s="201"/>
      <c r="AL135" s="201"/>
      <c r="AM135" s="200" t="s">
        <v>595</v>
      </c>
      <c r="AN135" s="201"/>
      <c r="AO135" s="201"/>
      <c r="AP135" s="201"/>
      <c r="AQ135" s="200" t="s">
        <v>595</v>
      </c>
      <c r="AR135" s="201"/>
      <c r="AS135" s="201"/>
      <c r="AT135" s="201"/>
      <c r="AU135" s="200" t="s">
        <v>595</v>
      </c>
      <c r="AV135" s="201"/>
      <c r="AW135" s="201"/>
      <c r="AX135" s="202"/>
    </row>
    <row r="136" spans="1:50" ht="18.75" hidden="1" customHeight="1" x14ac:dyDescent="0.2">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2">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2">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2">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2">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83"/>
      <c r="B188" s="180"/>
      <c r="C188" s="174"/>
      <c r="D188" s="180"/>
      <c r="E188" s="119" t="s">
        <v>610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2">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2">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2">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2">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2">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2">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2">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2">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2">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2">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2">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2">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2">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2">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2">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2">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2">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2">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2">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2">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2">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2">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2">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2">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2">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2">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2">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2">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2">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2">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2">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2">
      <c r="A430" s="183"/>
      <c r="B430" s="180"/>
      <c r="C430" s="172" t="s">
        <v>368</v>
      </c>
      <c r="D430" s="930"/>
      <c r="E430" s="168" t="s">
        <v>388</v>
      </c>
      <c r="F430" s="169"/>
      <c r="G430" s="898" t="s">
        <v>384</v>
      </c>
      <c r="H430" s="117"/>
      <c r="I430" s="117"/>
      <c r="J430" s="899" t="s">
        <v>554</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2">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customHeight="1" x14ac:dyDescent="0.2">
      <c r="A433" s="183"/>
      <c r="B433" s="180"/>
      <c r="C433" s="174"/>
      <c r="D433" s="180"/>
      <c r="E433" s="336"/>
      <c r="F433" s="337"/>
      <c r="G433" s="98" t="s">
        <v>595</v>
      </c>
      <c r="H433" s="99"/>
      <c r="I433" s="99"/>
      <c r="J433" s="99"/>
      <c r="K433" s="99"/>
      <c r="L433" s="99"/>
      <c r="M433" s="99"/>
      <c r="N433" s="99"/>
      <c r="O433" s="99"/>
      <c r="P433" s="99"/>
      <c r="Q433" s="99"/>
      <c r="R433" s="99"/>
      <c r="S433" s="99"/>
      <c r="T433" s="99"/>
      <c r="U433" s="99"/>
      <c r="V433" s="99"/>
      <c r="W433" s="99"/>
      <c r="X433" s="100"/>
      <c r="Y433" s="195" t="s">
        <v>12</v>
      </c>
      <c r="Z433" s="196"/>
      <c r="AA433" s="197"/>
      <c r="AB433" s="207" t="s">
        <v>595</v>
      </c>
      <c r="AC433" s="207"/>
      <c r="AD433" s="207"/>
      <c r="AE433" s="334" t="s">
        <v>595</v>
      </c>
      <c r="AF433" s="201"/>
      <c r="AG433" s="201"/>
      <c r="AH433" s="201"/>
      <c r="AI433" s="334" t="s">
        <v>597</v>
      </c>
      <c r="AJ433" s="201"/>
      <c r="AK433" s="201"/>
      <c r="AL433" s="201"/>
      <c r="AM433" s="334" t="s">
        <v>598</v>
      </c>
      <c r="AN433" s="201"/>
      <c r="AO433" s="201"/>
      <c r="AP433" s="335"/>
      <c r="AQ433" s="334" t="s">
        <v>598</v>
      </c>
      <c r="AR433" s="201"/>
      <c r="AS433" s="201"/>
      <c r="AT433" s="335"/>
      <c r="AU433" s="201" t="s">
        <v>595</v>
      </c>
      <c r="AV433" s="201"/>
      <c r="AW433" s="201"/>
      <c r="AX433" s="202"/>
    </row>
    <row r="434" spans="1:50" ht="23.25"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592</v>
      </c>
      <c r="AC434" s="199"/>
      <c r="AD434" s="199"/>
      <c r="AE434" s="334" t="s">
        <v>595</v>
      </c>
      <c r="AF434" s="201"/>
      <c r="AG434" s="201"/>
      <c r="AH434" s="335"/>
      <c r="AI434" s="334" t="s">
        <v>592</v>
      </c>
      <c r="AJ434" s="201"/>
      <c r="AK434" s="201"/>
      <c r="AL434" s="201"/>
      <c r="AM434" s="334" t="s">
        <v>595</v>
      </c>
      <c r="AN434" s="201"/>
      <c r="AO434" s="201"/>
      <c r="AP434" s="335"/>
      <c r="AQ434" s="334" t="s">
        <v>595</v>
      </c>
      <c r="AR434" s="201"/>
      <c r="AS434" s="201"/>
      <c r="AT434" s="335"/>
      <c r="AU434" s="201" t="s">
        <v>595</v>
      </c>
      <c r="AV434" s="201"/>
      <c r="AW434" s="201"/>
      <c r="AX434" s="202"/>
    </row>
    <row r="435" spans="1:50" ht="23.25"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595</v>
      </c>
      <c r="AF435" s="201"/>
      <c r="AG435" s="201"/>
      <c r="AH435" s="335"/>
      <c r="AI435" s="334" t="s">
        <v>595</v>
      </c>
      <c r="AJ435" s="201"/>
      <c r="AK435" s="201"/>
      <c r="AL435" s="201"/>
      <c r="AM435" s="334" t="s">
        <v>595</v>
      </c>
      <c r="AN435" s="201"/>
      <c r="AO435" s="201"/>
      <c r="AP435" s="335"/>
      <c r="AQ435" s="334" t="s">
        <v>595</v>
      </c>
      <c r="AR435" s="201"/>
      <c r="AS435" s="201"/>
      <c r="AT435" s="335"/>
      <c r="AU435" s="201" t="s">
        <v>595</v>
      </c>
      <c r="AV435" s="201"/>
      <c r="AW435" s="201"/>
      <c r="AX435" s="202"/>
    </row>
    <row r="436" spans="1:50" ht="18.75" hidden="1" customHeight="1" x14ac:dyDescent="0.2">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2">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customHeight="1" x14ac:dyDescent="0.2">
      <c r="A458" s="183"/>
      <c r="B458" s="180"/>
      <c r="C458" s="174"/>
      <c r="D458" s="180"/>
      <c r="E458" s="336"/>
      <c r="F458" s="337"/>
      <c r="G458" s="98" t="s">
        <v>595</v>
      </c>
      <c r="H458" s="99"/>
      <c r="I458" s="99"/>
      <c r="J458" s="99"/>
      <c r="K458" s="99"/>
      <c r="L458" s="99"/>
      <c r="M458" s="99"/>
      <c r="N458" s="99"/>
      <c r="O458" s="99"/>
      <c r="P458" s="99"/>
      <c r="Q458" s="99"/>
      <c r="R458" s="99"/>
      <c r="S458" s="99"/>
      <c r="T458" s="99"/>
      <c r="U458" s="99"/>
      <c r="V458" s="99"/>
      <c r="W458" s="99"/>
      <c r="X458" s="100"/>
      <c r="Y458" s="195" t="s">
        <v>12</v>
      </c>
      <c r="Z458" s="196"/>
      <c r="AA458" s="197"/>
      <c r="AB458" s="207" t="s">
        <v>595</v>
      </c>
      <c r="AC458" s="207"/>
      <c r="AD458" s="207"/>
      <c r="AE458" s="334" t="s">
        <v>595</v>
      </c>
      <c r="AF458" s="201"/>
      <c r="AG458" s="201"/>
      <c r="AH458" s="201"/>
      <c r="AI458" s="334" t="s">
        <v>595</v>
      </c>
      <c r="AJ458" s="201"/>
      <c r="AK458" s="201"/>
      <c r="AL458" s="201"/>
      <c r="AM458" s="334" t="s">
        <v>598</v>
      </c>
      <c r="AN458" s="201"/>
      <c r="AO458" s="201"/>
      <c r="AP458" s="335"/>
      <c r="AQ458" s="334" t="s">
        <v>595</v>
      </c>
      <c r="AR458" s="201"/>
      <c r="AS458" s="201"/>
      <c r="AT458" s="335"/>
      <c r="AU458" s="201" t="s">
        <v>595</v>
      </c>
      <c r="AV458" s="201"/>
      <c r="AW458" s="201"/>
      <c r="AX458" s="202"/>
    </row>
    <row r="459" spans="1:50" ht="23.25"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595</v>
      </c>
      <c r="AC459" s="199"/>
      <c r="AD459" s="199"/>
      <c r="AE459" s="334" t="s">
        <v>595</v>
      </c>
      <c r="AF459" s="201"/>
      <c r="AG459" s="201"/>
      <c r="AH459" s="335"/>
      <c r="AI459" s="334" t="s">
        <v>592</v>
      </c>
      <c r="AJ459" s="201"/>
      <c r="AK459" s="201"/>
      <c r="AL459" s="201"/>
      <c r="AM459" s="334" t="s">
        <v>592</v>
      </c>
      <c r="AN459" s="201"/>
      <c r="AO459" s="201"/>
      <c r="AP459" s="335"/>
      <c r="AQ459" s="334" t="s">
        <v>595</v>
      </c>
      <c r="AR459" s="201"/>
      <c r="AS459" s="201"/>
      <c r="AT459" s="335"/>
      <c r="AU459" s="201" t="s">
        <v>592</v>
      </c>
      <c r="AV459" s="201"/>
      <c r="AW459" s="201"/>
      <c r="AX459" s="202"/>
    </row>
    <row r="460" spans="1:50" ht="23.25" customHeigh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595</v>
      </c>
      <c r="AF460" s="201"/>
      <c r="AG460" s="201"/>
      <c r="AH460" s="335"/>
      <c r="AI460" s="334" t="s">
        <v>595</v>
      </c>
      <c r="AJ460" s="201"/>
      <c r="AK460" s="201"/>
      <c r="AL460" s="201"/>
      <c r="AM460" s="334" t="s">
        <v>598</v>
      </c>
      <c r="AN460" s="201"/>
      <c r="AO460" s="201"/>
      <c r="AP460" s="335"/>
      <c r="AQ460" s="334" t="s">
        <v>595</v>
      </c>
      <c r="AR460" s="201"/>
      <c r="AS460" s="201"/>
      <c r="AT460" s="335"/>
      <c r="AU460" s="201" t="s">
        <v>595</v>
      </c>
      <c r="AV460" s="201"/>
      <c r="AW460" s="201"/>
      <c r="AX460" s="202"/>
    </row>
    <row r="461" spans="1:50" ht="18.75" hidden="1" customHeight="1" x14ac:dyDescent="0.2">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2">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83"/>
      <c r="B482" s="180"/>
      <c r="C482" s="174"/>
      <c r="D482" s="180"/>
      <c r="E482" s="119" t="s">
        <v>595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2">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2">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2">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2">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2">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2">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2">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2">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81"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607</v>
      </c>
      <c r="AH702" s="383"/>
      <c r="AI702" s="383"/>
      <c r="AJ702" s="383"/>
      <c r="AK702" s="383"/>
      <c r="AL702" s="383"/>
      <c r="AM702" s="383"/>
      <c r="AN702" s="383"/>
      <c r="AO702" s="383"/>
      <c r="AP702" s="383"/>
      <c r="AQ702" s="383"/>
      <c r="AR702" s="383"/>
      <c r="AS702" s="383"/>
      <c r="AT702" s="383"/>
      <c r="AU702" s="383"/>
      <c r="AV702" s="383"/>
      <c r="AW702" s="383"/>
      <c r="AX702" s="384"/>
    </row>
    <row r="703" spans="1:50" ht="34.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553</v>
      </c>
      <c r="AE703" s="323"/>
      <c r="AF703" s="323"/>
      <c r="AG703" s="95" t="s">
        <v>599</v>
      </c>
      <c r="AH703" s="96"/>
      <c r="AI703" s="96"/>
      <c r="AJ703" s="96"/>
      <c r="AK703" s="96"/>
      <c r="AL703" s="96"/>
      <c r="AM703" s="96"/>
      <c r="AN703" s="96"/>
      <c r="AO703" s="96"/>
      <c r="AP703" s="96"/>
      <c r="AQ703" s="96"/>
      <c r="AR703" s="96"/>
      <c r="AS703" s="96"/>
      <c r="AT703" s="96"/>
      <c r="AU703" s="96"/>
      <c r="AV703" s="96"/>
      <c r="AW703" s="96"/>
      <c r="AX703" s="97"/>
    </row>
    <row r="704" spans="1:50" ht="60"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1" t="s">
        <v>611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19" t="s">
        <v>612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2">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2.5"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5" t="s">
        <v>600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572</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5" t="s">
        <v>601</v>
      </c>
      <c r="AH711" s="96"/>
      <c r="AI711" s="96"/>
      <c r="AJ711" s="96"/>
      <c r="AK711" s="96"/>
      <c r="AL711" s="96"/>
      <c r="AM711" s="96"/>
      <c r="AN711" s="96"/>
      <c r="AO711" s="96"/>
      <c r="AP711" s="96"/>
      <c r="AQ711" s="96"/>
      <c r="AR711" s="96"/>
      <c r="AS711" s="96"/>
      <c r="AT711" s="96"/>
      <c r="AU711" s="96"/>
      <c r="AV711" s="96"/>
      <c r="AW711" s="96"/>
      <c r="AX711" s="97"/>
    </row>
    <row r="712" spans="1:50" ht="39.75" customHeight="1" x14ac:dyDescent="0.2">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573</v>
      </c>
      <c r="AE712" s="783"/>
      <c r="AF712" s="783"/>
      <c r="AG712" s="810" t="s">
        <v>624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572</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44.25"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44.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5" t="s">
        <v>604</v>
      </c>
      <c r="AH716" s="96"/>
      <c r="AI716" s="96"/>
      <c r="AJ716" s="96"/>
      <c r="AK716" s="96"/>
      <c r="AL716" s="96"/>
      <c r="AM716" s="96"/>
      <c r="AN716" s="96"/>
      <c r="AO716" s="96"/>
      <c r="AP716" s="96"/>
      <c r="AQ716" s="96"/>
      <c r="AR716" s="96"/>
      <c r="AS716" s="96"/>
      <c r="AT716" s="96"/>
      <c r="AU716" s="96"/>
      <c r="AV716" s="96"/>
      <c r="AW716" s="96"/>
      <c r="AX716" s="97"/>
    </row>
    <row r="717" spans="1:50" ht="54" customHeight="1" x14ac:dyDescent="0.2">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573</v>
      </c>
      <c r="AE717" s="323"/>
      <c r="AF717" s="323"/>
      <c r="AG717" s="95" t="s">
        <v>616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572</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649999999999999" customHeight="1" x14ac:dyDescent="0.2">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2">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2">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2">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2">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2">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2">
      <c r="A726" s="640" t="s">
        <v>48</v>
      </c>
      <c r="B726" s="802"/>
      <c r="C726" s="815" t="s">
        <v>53</v>
      </c>
      <c r="D726" s="837"/>
      <c r="E726" s="837"/>
      <c r="F726" s="838"/>
      <c r="G726" s="574" t="s">
        <v>627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5">
      <c r="A727" s="803"/>
      <c r="B727" s="804"/>
      <c r="C727" s="748" t="s">
        <v>57</v>
      </c>
      <c r="D727" s="749"/>
      <c r="E727" s="749"/>
      <c r="F727" s="750"/>
      <c r="G727" s="572" t="s">
        <v>609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256</v>
      </c>
      <c r="B731" s="800"/>
      <c r="C731" s="800"/>
      <c r="D731" s="800"/>
      <c r="E731" s="801"/>
      <c r="F731" s="729" t="s">
        <v>626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257</v>
      </c>
      <c r="B733" s="674"/>
      <c r="C733" s="674"/>
      <c r="D733" s="674"/>
      <c r="E733" s="675"/>
      <c r="F733" s="637" t="s">
        <v>625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431</v>
      </c>
      <c r="B737" s="204"/>
      <c r="C737" s="204"/>
      <c r="D737" s="205"/>
      <c r="E737" s="987" t="s">
        <v>574</v>
      </c>
      <c r="F737" s="987"/>
      <c r="G737" s="987"/>
      <c r="H737" s="987"/>
      <c r="I737" s="987"/>
      <c r="J737" s="987"/>
      <c r="K737" s="987"/>
      <c r="L737" s="987"/>
      <c r="M737" s="987"/>
      <c r="N737" s="359" t="s">
        <v>358</v>
      </c>
      <c r="O737" s="359"/>
      <c r="P737" s="359"/>
      <c r="Q737" s="359"/>
      <c r="R737" s="987" t="s">
        <v>575</v>
      </c>
      <c r="S737" s="987"/>
      <c r="T737" s="987"/>
      <c r="U737" s="987"/>
      <c r="V737" s="987"/>
      <c r="W737" s="987"/>
      <c r="X737" s="987"/>
      <c r="Y737" s="987"/>
      <c r="Z737" s="987"/>
      <c r="AA737" s="359" t="s">
        <v>359</v>
      </c>
      <c r="AB737" s="359"/>
      <c r="AC737" s="359"/>
      <c r="AD737" s="359"/>
      <c r="AE737" s="987" t="s">
        <v>576</v>
      </c>
      <c r="AF737" s="987"/>
      <c r="AG737" s="987"/>
      <c r="AH737" s="987"/>
      <c r="AI737" s="987"/>
      <c r="AJ737" s="987"/>
      <c r="AK737" s="987"/>
      <c r="AL737" s="987"/>
      <c r="AM737" s="987"/>
      <c r="AN737" s="359" t="s">
        <v>360</v>
      </c>
      <c r="AO737" s="359"/>
      <c r="AP737" s="359"/>
      <c r="AQ737" s="359"/>
      <c r="AR737" s="988" t="s">
        <v>577</v>
      </c>
      <c r="AS737" s="989"/>
      <c r="AT737" s="989"/>
      <c r="AU737" s="989"/>
      <c r="AV737" s="989"/>
      <c r="AW737" s="989"/>
      <c r="AX737" s="990"/>
      <c r="AY737" s="89"/>
      <c r="AZ737" s="89"/>
    </row>
    <row r="738" spans="1:52" ht="24.75" customHeight="1" x14ac:dyDescent="0.2">
      <c r="A738" s="991" t="s">
        <v>361</v>
      </c>
      <c r="B738" s="204"/>
      <c r="C738" s="204"/>
      <c r="D738" s="205"/>
      <c r="E738" s="987" t="s">
        <v>578</v>
      </c>
      <c r="F738" s="987"/>
      <c r="G738" s="987"/>
      <c r="H738" s="987"/>
      <c r="I738" s="987"/>
      <c r="J738" s="987"/>
      <c r="K738" s="987"/>
      <c r="L738" s="987"/>
      <c r="M738" s="987"/>
      <c r="N738" s="359" t="s">
        <v>362</v>
      </c>
      <c r="O738" s="359"/>
      <c r="P738" s="359"/>
      <c r="Q738" s="359"/>
      <c r="R738" s="987" t="s">
        <v>579</v>
      </c>
      <c r="S738" s="987"/>
      <c r="T738" s="987"/>
      <c r="U738" s="987"/>
      <c r="V738" s="987"/>
      <c r="W738" s="987"/>
      <c r="X738" s="987"/>
      <c r="Y738" s="987"/>
      <c r="Z738" s="987"/>
      <c r="AA738" s="359" t="s">
        <v>482</v>
      </c>
      <c r="AB738" s="359"/>
      <c r="AC738" s="359"/>
      <c r="AD738" s="359"/>
      <c r="AE738" s="987" t="s">
        <v>580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542</v>
      </c>
      <c r="B739" s="996"/>
      <c r="C739" s="996"/>
      <c r="D739" s="997"/>
      <c r="E739" s="998" t="s">
        <v>581</v>
      </c>
      <c r="F739" s="999"/>
      <c r="G739" s="999"/>
      <c r="H739" s="91" t="str">
        <f>IF(E739="", "", "(")</f>
        <v>(</v>
      </c>
      <c r="I739" s="982"/>
      <c r="J739" s="982"/>
      <c r="K739" s="91" t="str">
        <f>IF(OR(I739="　", I739=""), "", "-")</f>
        <v/>
      </c>
      <c r="L739" s="983">
        <v>538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533</v>
      </c>
      <c r="B779" s="629"/>
      <c r="C779" s="629"/>
      <c r="D779" s="629"/>
      <c r="E779" s="629"/>
      <c r="F779" s="630"/>
      <c r="G779" s="595" t="s">
        <v>583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585</v>
      </c>
      <c r="H781" s="671"/>
      <c r="I781" s="671"/>
      <c r="J781" s="671"/>
      <c r="K781" s="672"/>
      <c r="L781" s="664" t="s">
        <v>587</v>
      </c>
      <c r="M781" s="665"/>
      <c r="N781" s="665"/>
      <c r="O781" s="665"/>
      <c r="P781" s="665"/>
      <c r="Q781" s="665"/>
      <c r="R781" s="665"/>
      <c r="S781" s="665"/>
      <c r="T781" s="665"/>
      <c r="U781" s="665"/>
      <c r="V781" s="665"/>
      <c r="W781" s="665"/>
      <c r="X781" s="666"/>
      <c r="Y781" s="385">
        <v>1.5</v>
      </c>
      <c r="Z781" s="386"/>
      <c r="AA781" s="386"/>
      <c r="AB781" s="805"/>
      <c r="AC781" s="670" t="s">
        <v>585</v>
      </c>
      <c r="AD781" s="671"/>
      <c r="AE781" s="671"/>
      <c r="AF781" s="671"/>
      <c r="AG781" s="672"/>
      <c r="AH781" s="664" t="s">
        <v>586</v>
      </c>
      <c r="AI781" s="665"/>
      <c r="AJ781" s="665"/>
      <c r="AK781" s="665"/>
      <c r="AL781" s="665"/>
      <c r="AM781" s="665"/>
      <c r="AN781" s="665"/>
      <c r="AO781" s="665"/>
      <c r="AP781" s="665"/>
      <c r="AQ781" s="665"/>
      <c r="AR781" s="665"/>
      <c r="AS781" s="665"/>
      <c r="AT781" s="666"/>
      <c r="AU781" s="385">
        <v>2.1</v>
      </c>
      <c r="AV781" s="386"/>
      <c r="AW781" s="386"/>
      <c r="AX781" s="387"/>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v>
      </c>
      <c r="AV791" s="832"/>
      <c r="AW791" s="832"/>
      <c r="AX791" s="834"/>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2">
      <c r="A837" s="373">
        <v>1</v>
      </c>
      <c r="B837" s="373">
        <v>1</v>
      </c>
      <c r="C837" s="355" t="s">
        <v>582</v>
      </c>
      <c r="D837" s="341"/>
      <c r="E837" s="341"/>
      <c r="F837" s="341"/>
      <c r="G837" s="341"/>
      <c r="H837" s="341"/>
      <c r="I837" s="341"/>
      <c r="J837" s="342" t="s">
        <v>588</v>
      </c>
      <c r="K837" s="343"/>
      <c r="L837" s="343"/>
      <c r="M837" s="343"/>
      <c r="N837" s="343"/>
      <c r="O837" s="343"/>
      <c r="P837" s="356" t="s">
        <v>589</v>
      </c>
      <c r="Q837" s="344"/>
      <c r="R837" s="344"/>
      <c r="S837" s="344"/>
      <c r="T837" s="344"/>
      <c r="U837" s="344"/>
      <c r="V837" s="344"/>
      <c r="W837" s="344"/>
      <c r="X837" s="344"/>
      <c r="Y837" s="345">
        <v>1.5</v>
      </c>
      <c r="Z837" s="346"/>
      <c r="AA837" s="346"/>
      <c r="AB837" s="347"/>
      <c r="AC837" s="357"/>
      <c r="AD837" s="365"/>
      <c r="AE837" s="365"/>
      <c r="AF837" s="365"/>
      <c r="AG837" s="365"/>
      <c r="AH837" s="366" t="s">
        <v>565</v>
      </c>
      <c r="AI837" s="367"/>
      <c r="AJ837" s="367"/>
      <c r="AK837" s="367"/>
      <c r="AL837" s="351" t="s">
        <v>565</v>
      </c>
      <c r="AM837" s="352"/>
      <c r="AN837" s="352"/>
      <c r="AO837" s="353"/>
      <c r="AP837" s="354" t="s">
        <v>565</v>
      </c>
      <c r="AQ837" s="354"/>
      <c r="AR837" s="354"/>
      <c r="AS837" s="354"/>
      <c r="AT837" s="354"/>
      <c r="AU837" s="354"/>
      <c r="AV837" s="354"/>
      <c r="AW837" s="354"/>
      <c r="AX837" s="354"/>
    </row>
    <row r="838" spans="1:50" ht="30" hidden="1" customHeight="1" x14ac:dyDescent="0.2">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2">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2">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59.25" customHeight="1" x14ac:dyDescent="0.2">
      <c r="A870" s="373">
        <v>1</v>
      </c>
      <c r="B870" s="373">
        <v>1</v>
      </c>
      <c r="C870" s="355" t="s">
        <v>590</v>
      </c>
      <c r="D870" s="341"/>
      <c r="E870" s="341"/>
      <c r="F870" s="341"/>
      <c r="G870" s="341"/>
      <c r="H870" s="341"/>
      <c r="I870" s="341"/>
      <c r="J870" s="342">
        <v>1010005018556</v>
      </c>
      <c r="K870" s="343"/>
      <c r="L870" s="343"/>
      <c r="M870" s="343"/>
      <c r="N870" s="343"/>
      <c r="O870" s="343"/>
      <c r="P870" s="356" t="s">
        <v>591</v>
      </c>
      <c r="Q870" s="344"/>
      <c r="R870" s="344"/>
      <c r="S870" s="344"/>
      <c r="T870" s="344"/>
      <c r="U870" s="344"/>
      <c r="V870" s="344"/>
      <c r="W870" s="344"/>
      <c r="X870" s="344"/>
      <c r="Y870" s="345">
        <v>2.1</v>
      </c>
      <c r="Z870" s="346"/>
      <c r="AA870" s="346"/>
      <c r="AB870" s="347"/>
      <c r="AC870" s="357" t="s">
        <v>619</v>
      </c>
      <c r="AD870" s="365"/>
      <c r="AE870" s="365"/>
      <c r="AF870" s="365"/>
      <c r="AG870" s="365"/>
      <c r="AH870" s="366" t="s">
        <v>593</v>
      </c>
      <c r="AI870" s="367"/>
      <c r="AJ870" s="367"/>
      <c r="AK870" s="367"/>
      <c r="AL870" s="351" t="s">
        <v>593</v>
      </c>
      <c r="AM870" s="352"/>
      <c r="AN870" s="352"/>
      <c r="AO870" s="353"/>
      <c r="AP870" s="354" t="s">
        <v>593</v>
      </c>
      <c r="AQ870" s="354"/>
      <c r="AR870" s="354"/>
      <c r="AS870" s="354"/>
      <c r="AT870" s="354"/>
      <c r="AU870" s="354"/>
      <c r="AV870" s="354"/>
      <c r="AW870" s="354"/>
      <c r="AX870" s="354"/>
    </row>
    <row r="871" spans="1:50" ht="30" hidden="1" customHeight="1" x14ac:dyDescent="0.2">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2">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2">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2">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2">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2">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2">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2">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2">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2">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2">
      <c r="A1102" s="373">
        <v>1</v>
      </c>
      <c r="B1102" s="373">
        <v>1</v>
      </c>
      <c r="C1102" s="371"/>
      <c r="D1102" s="371"/>
      <c r="E1102" s="141" t="s">
        <v>592</v>
      </c>
      <c r="F1102" s="372"/>
      <c r="G1102" s="372"/>
      <c r="H1102" s="372"/>
      <c r="I1102" s="372"/>
      <c r="J1102" s="342" t="s">
        <v>593</v>
      </c>
      <c r="K1102" s="343"/>
      <c r="L1102" s="343"/>
      <c r="M1102" s="343"/>
      <c r="N1102" s="343"/>
      <c r="O1102" s="343"/>
      <c r="P1102" s="356" t="s">
        <v>593</v>
      </c>
      <c r="Q1102" s="344"/>
      <c r="R1102" s="344"/>
      <c r="S1102" s="344"/>
      <c r="T1102" s="344"/>
      <c r="U1102" s="344"/>
      <c r="V1102" s="344"/>
      <c r="W1102" s="344"/>
      <c r="X1102" s="344"/>
      <c r="Y1102" s="345" t="s">
        <v>593</v>
      </c>
      <c r="Z1102" s="346"/>
      <c r="AA1102" s="346"/>
      <c r="AB1102" s="347"/>
      <c r="AC1102" s="348"/>
      <c r="AD1102" s="348"/>
      <c r="AE1102" s="348"/>
      <c r="AF1102" s="348"/>
      <c r="AG1102" s="348"/>
      <c r="AH1102" s="349" t="s">
        <v>593</v>
      </c>
      <c r="AI1102" s="350"/>
      <c r="AJ1102" s="350"/>
      <c r="AK1102" s="350"/>
      <c r="AL1102" s="351" t="s">
        <v>593</v>
      </c>
      <c r="AM1102" s="352"/>
      <c r="AN1102" s="352"/>
      <c r="AO1102" s="353"/>
      <c r="AP1102" s="354" t="s">
        <v>593</v>
      </c>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1" manualBreakCount="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t="s">
        <v>553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17" sqref="BG17"/>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2">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2">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2">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2">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2">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2">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2">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2">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2">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2">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2">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2">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2">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2">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2">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2">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2">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2">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2">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2">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2">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2">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2">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2">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2">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2">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2">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2">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2">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2">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2">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2">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2">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2">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2">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2">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2">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2">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2">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2">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2">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2">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2">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2">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2">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2">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2">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2">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2">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2">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2">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2">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2">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2">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2">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2">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2">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2">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2">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2">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2">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2">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2">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2">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2">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2">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2">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2">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2">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2">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2">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2">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2">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2">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2">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2">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2">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2">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2">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2">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2">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2">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2">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2">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2">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2">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2">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2">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2018-08-09T01:57:43Z</cp:lastPrinted>
  <dcterms:created xsi:type="dcterms:W3CDTF">2012-03-13T00:50:25Z</dcterms:created>
  <dcterms:modified xsi:type="dcterms:W3CDTF">2018-08-14T07:00:54Z</dcterms:modified>
</cp:coreProperties>
</file>