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5" i="3" l="1"/>
  <c r="AR13" i="3"/>
  <c r="AM116" i="3" l="1"/>
  <c r="AQ11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<sst xmlns="http://schemas.openxmlformats.org/spreadsheetml/2006/main" count="2998" uniqueCount="686">
  <si>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</si>
  <si>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</si>
  <si>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</si>
  <si>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</si>
  <si>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</si>
  <si>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</si>
  <si>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</si>
  <si>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</si>
  <si>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</si>
  <si>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</si>
  <si>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</si>
  <si>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</si>
  <si>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</si>
  <si>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</si>
  <si>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</si>
  <si>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</si>
  <si>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</si>
  <si>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</si>
  <si>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</si>
  <si>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</si>
  <si>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</si>
  <si>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</si>
  <si>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</si>
  <si>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</si>
  <si>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</si>
  <si>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</si>
  <si>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</si>
  <si>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</si>
  <si>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</si>
  <si>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</si>
  <si>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</si>
  <si>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</si>
  <si>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</si>
  <si>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</si>
  <si>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</si>
  <si>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</si>
  <si>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</si>
  <si>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</si>
  <si>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</si>
  <si>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</si>
  <si>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</si>
  <si>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</si>
  <si>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</si>
  <si>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</si>
  <si>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</si>
  <si>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</si>
  <si>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</si>
  <si>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</si>
  <si>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</si>
  <si>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</si>
  <si>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</si>
  <si>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</si>
  <si>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</si>
  <si>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</si>
  <si>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</si>
  <si>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</si>
  <si>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</si>
  <si>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</si>
  <si>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</si>
  <si>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</si>
  <si>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</si>
  <si>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</si>
  <si>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</si>
  <si>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</si>
  <si>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</si>
  <si>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</si>
  <si>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</si>
  <si>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</si>
  <si>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</si>
  <si>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</si>
  <si>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</si>
  <si>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</si>
  <si>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</si>
  <si>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</si>
  <si>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</si>
  <si>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</si>
  <si>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</si>
  <si>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</si>
  <si>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</si>
  <si>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</si>
  <si>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</si>
  <si>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</si>
  <si>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</si>
  <si>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</si>
  <si>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</si>
  <si>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</si>
  <si>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</si>
  <si>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</si>
  <si>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</si>
  <si>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</si>
  <si>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</si>
  <si>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</si>
  <si>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</si>
  <si>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</si>
  <si>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</si>
  <si>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</si>
  <si>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</si>
  <si>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</si>
  <si>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</si>
  <si>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</si>
  <si>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</si>
  <si>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</si>
  <si>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</si>
  <si>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</si>
  <si>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</si>
  <si>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</si>
  <si>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</si>
  <si>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</si>
  <si>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</si>
  <si>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</si>
  <si>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</si>
  <si>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</si>
  <si>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</si>
  <si>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</si>
  <si>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</si>
  <si>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</si>
  <si>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</si>
  <si>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</si>
  <si>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</si>
  <si>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</si>
  <si>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</si>
  <si>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</si>
  <si>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</si>
  <si>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</si>
  <si>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</si>
  <si>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</si>
  <si>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</si>
  <si>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</si>
  <si>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</si>
  <si>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</si>
  <si>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</si>
  <si>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</si>
  <si>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</si>
  <si>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</si>
  <si>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</si>
  <si>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</si>
  <si>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</si>
  <si>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</si>
  <si>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</si>
  <si>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</si>
  <si>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</si>
  <si>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</si>
  <si>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</si>
  <si>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</si>
  <si>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</si>
  <si>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</si>
  <si>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</si>
  <si>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</si>
  <si>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</si>
  <si>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</si>
  <si>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</si>
  <si>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</si>
  <si>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</si>
  <si>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</si>
  <si>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</si>
  <si>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</si>
  <si>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</si>
  <si>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</si>
  <si>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</si>
  <si>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</si>
  <si>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</si>
  <si>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</si>
  <si>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</si>
  <si>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</si>
  <si>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</si>
  <si>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</si>
  <si>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</si>
  <si>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</si>
  <si>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</si>
  <si>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</si>
  <si>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</si>
  <si>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</si>
  <si>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</si>
  <si>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</si>
  <si>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</si>
  <si>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</si>
  <si>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</si>
  <si>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</si>
  <si>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</si>
  <si>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</si>
  <si>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</si>
  <si>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</si>
  <si>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</si>
  <si>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</si>
  <si>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</si>
  <si>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</si>
  <si>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</si>
  <si>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</si>
  <si>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</si>
  <si>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</si>
  <si>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</si>
  <si>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</si>
  <si>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</si>
  <si>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</si>
  <si>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</si>
  <si>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</si>
  <si>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</si>
  <si>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</si>
  <si>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</si>
  <si>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</si>
  <si>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</si>
  <si>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</si>
  <si>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</si>
  <si>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</si>
  <si>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</si>
  <si>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</si>
  <si>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</si>
  <si>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</si>
  <si>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</si>
  <si>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</si>
  <si>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</si>
  <si>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</si>
  <si>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</si>
  <si>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</si>
  <si>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</si>
  <si>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</si>
  <si>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</si>
  <si>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</si>
  <si>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</si>
  <si>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</si>
  <si>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</si>
  <si>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</si>
  <si>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</si>
  <si>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</si>
  <si>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</si>
  <si>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</si>
  <si>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</si>
  <si>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</si>
  <si>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</si>
  <si>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</si>
  <si>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</si>
  <si>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</si>
  <si>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</si>
  <si>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</si>
  <si>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</si>
  <si>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</si>
  <si>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</si>
  <si>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</si>
  <si>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</si>
  <si>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</si>
  <si>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</si>
  <si>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</si>
  <si>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</si>
  <si>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</si>
  <si>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</si>
  <si>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</si>
  <si>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</si>
  <si>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</si>
  <si>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</si>
  <si>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</si>
  <si>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</si>
  <si>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</si>
  <si>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</si>
  <si>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</si>
  <si>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</si>
  <si>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</si>
  <si>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</si>
  <si>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</si>
  <si>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</si>
  <si>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</si>
  <si>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</si>
  <si>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</si>
  <si>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</si>
  <si>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</si>
  <si>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</si>
  <si>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</si>
  <si>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</si>
  <si>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</si>
  <si>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</si>
  <si>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</si>
  <si>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</si>
  <si>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</si>
  <si>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</si>
  <si>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</si>
  <si>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</si>
  <si>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</si>
  <si>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</si>
  <si>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</si>
  <si>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</si>
  <si>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</si>
  <si>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</si>
  <si>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</si>
  <si>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</si>
  <si>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</si>
  <si>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</si>
  <si>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</si>
  <si>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</si>
  <si>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</si>
  <si>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</si>
  <si>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</si>
  <si>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</si>
  <si>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</si>
  <si>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</si>
  <si>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</si>
  <si>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</si>
  <si>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</si>
  <si>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</si>
  <si>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</si>
  <si>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</si>
  <si>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</si>
  <si>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</si>
  <si>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</si>
  <si>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</si>
  <si>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</si>
  <si>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</si>
  <si>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</si>
  <si>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</si>
  <si>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</si>
  <si>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</si>
  <si>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</si>
  <si>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</si>
  <si>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</si>
  <si>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</si>
  <si>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</si>
  <si>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</si>
  <si>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</si>
  <si>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</si>
  <si>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</si>
  <si>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</si>
  <si>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</si>
  <si>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</si>
  <si>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</si>
  <si>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</si>
  <si>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</si>
  <si>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</si>
  <si>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</si>
  <si>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</si>
  <si>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</si>
  <si>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</si>
  <si>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</si>
  <si>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</si>
  <si>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</si>
  <si>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</si>
  <si>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</si>
  <si>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</si>
  <si>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</si>
  <si>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</si>
  <si>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</si>
  <si>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</si>
  <si>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</si>
  <si>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</si>
  <si>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</si>
  <si>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</si>
  <si>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</si>
  <si>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</si>
  <si>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</si>
  <si>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</si>
  <si>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</si>
  <si>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</si>
  <si>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</si>
  <si>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</si>
  <si>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</si>
  <si>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</si>
  <si>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</si>
  <si>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</si>
  <si>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</si>
  <si>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</si>
  <si>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</si>
  <si>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</si>
  <si>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</si>
  <si>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</si>
  <si>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</si>
  <si>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</si>
  <si>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</si>
  <si>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</si>
  <si>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</si>
  <si>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</si>
  <si>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</si>
  <si>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</si>
  <si>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</si>
  <si>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</si>
  <si>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</si>
  <si>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</si>
  <si>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</si>
  <si>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</si>
  <si>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</si>
  <si>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</si>
  <si>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</si>
  <si>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</si>
  <si>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</si>
  <si>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</si>
  <si>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</si>
  <si>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</si>
  <si>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</si>
  <si>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</si>
  <si>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</si>
  <si>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</si>
  <si>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</si>
  <si>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</si>
  <si>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</si>
  <si>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</si>
  <si>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</si>
  <si>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</si>
  <si>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</si>
  <si>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</si>
  <si>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</si>
  <si>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</si>
  <si>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</si>
  <si>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</si>
  <si>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</si>
  <si>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</si>
  <si>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</si>
  <si>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</si>
  <si>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</si>
  <si>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</si>
  <si>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</si>
  <si>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</si>
  <si>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</si>
  <si>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</si>
  <si>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</si>
  <si>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</si>
  <si>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</si>
  <si>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</si>
  <si>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</si>
  <si>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</si>
  <si>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</si>
  <si>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</si>
  <si>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</si>
  <si>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</si>
  <si>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</si>
  <si>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</si>
  <si>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</si>
  <si>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</si>
  <si>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</si>
  <si>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</si>
  <si>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</si>
  <si>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</si>
  <si>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</si>
  <si>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</si>
  <si>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</si>
  <si>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</si>
  <si>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</si>
  <si>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</si>
  <si>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</si>
  <si>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</si>
  <si>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</si>
  <si>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</si>
  <si>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</si>
  <si>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</si>
  <si>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</si>
  <si>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</si>
  <si>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</si>
  <si>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</si>
  <si>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</si>
  <si>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</si>
  <si>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</si>
  <si>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</si>
  <si>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</si>
  <si>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</si>
  <si>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</si>
  <si>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</si>
  <si>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</si>
  <si>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</si>
  <si>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</si>
  <si>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</si>
  <si>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</si>
  <si>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</si>
  <si>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</si>
  <si>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</si>
  <si>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</si>
  <si>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</si>
  <si>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</si>
  <si>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</si>
  <si>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</si>
  <si>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</si>
  <si>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</si>
  <si>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</si>
  <si>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</si>
  <si>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</si>
  <si>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</si>
  <si>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</si>
  <si>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</si>
  <si>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</si>
  <si>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</si>
  <si>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</si>
  <si>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</si>
  <si>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</si>
  <si>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</si>
  <si>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</si>
  <si>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</si>
  <si>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</si>
  <si>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</si>
  <si>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</si>
  <si>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</si>
  <si>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</si>
  <si>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</si>
  <si>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</si>
  <si>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</si>
  <si>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</si>
  <si>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</si>
  <si>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</si>
  <si>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</si>
  <si>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</si>
  <si>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</si>
  <si>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</si>
  <si>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</si>
  <si>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</si>
  <si>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</si>
  <si>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</si>
  <si>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</si>
  <si>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</si>
  <si>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</si>
  <si>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</si>
  <si>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</si>
  <si>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</si>
  <si>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</si>
  <si>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</si>
  <si>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</si>
  <si>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</si>
  <si>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</si>
  <si>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</si>
  <si>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</si>
  <si>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</si>
  <si>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</si>
  <si>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</si>
  <si>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</si>
  <si>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</si>
  <si>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</si>
  <si>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</si>
  <si>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</si>
  <si>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</si>
  <si>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</si>
  <si>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</si>
  <si>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</si>
  <si>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</si>
  <si>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</si>
  <si>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</si>
  <si>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</si>
  <si>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</si>
  <si>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</si>
  <si>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</si>
  <si>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</si>
  <si>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</si>
  <si>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</si>
  <si>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</si>
  <si>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</si>
  <si>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</si>
  <si>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</si>
  <si>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</si>
  <si>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</si>
  <si>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</si>
  <si>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</si>
  <si>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</si>
  <si>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</si>
  <si>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</si>
  <si>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</si>
  <si>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</si>
  <si>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</si>
  <si>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</si>
  <si>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医薬・生活衛生局</t>
    <phoneticPr fontId="5"/>
  </si>
  <si>
    <t>医薬安全対策課</t>
    <phoneticPr fontId="5"/>
  </si>
  <si>
    <t>平成２３年度</t>
    <phoneticPr fontId="5"/>
  </si>
  <si>
    <t>終了予定なし</t>
    <phoneticPr fontId="5"/>
  </si>
  <si>
    <t>○</t>
  </si>
  <si>
    <t>-</t>
  </si>
  <si>
    <t>-</t>
    <phoneticPr fontId="5"/>
  </si>
  <si>
    <t>日本再興戦略改訂2015（平成27年６月30日閣議決定）
世界最先端IT国家創造宣言（平成27年６月30日閣議決定）</t>
    <phoneticPr fontId="5"/>
  </si>
  <si>
    <t>-</t>
    <phoneticPr fontId="5"/>
  </si>
  <si>
    <t>医薬品副作用等被害救済事務等補助金</t>
    <phoneticPr fontId="5"/>
  </si>
  <si>
    <t>職員旅費</t>
    <phoneticPr fontId="5"/>
  </si>
  <si>
    <t>諸謝金</t>
    <phoneticPr fontId="5"/>
  </si>
  <si>
    <t>医薬品審査等業務庁費</t>
    <phoneticPr fontId="5"/>
  </si>
  <si>
    <t>集積可能症例数</t>
    <phoneticPr fontId="5"/>
  </si>
  <si>
    <t>症例</t>
    <phoneticPr fontId="5"/>
  </si>
  <si>
    <t>-</t>
    <phoneticPr fontId="5"/>
  </si>
  <si>
    <t>-</t>
    <phoneticPr fontId="5"/>
  </si>
  <si>
    <t>構築数</t>
    <phoneticPr fontId="5"/>
  </si>
  <si>
    <t>構築数</t>
    <phoneticPr fontId="5"/>
  </si>
  <si>
    <t>-</t>
    <phoneticPr fontId="5"/>
  </si>
  <si>
    <t>千円</t>
    <phoneticPr fontId="5"/>
  </si>
  <si>
    <t>　　　X/Y</t>
    <phoneticPr fontId="5"/>
  </si>
  <si>
    <t>1,263,556
/22</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</si>
  <si>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</si>
  <si>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</si>
  <si>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構築数</t>
    <phoneticPr fontId="5"/>
  </si>
  <si>
    <t>-</t>
    <phoneticPr fontId="5"/>
  </si>
  <si>
    <t>-</t>
    <phoneticPr fontId="5"/>
  </si>
  <si>
    <t>-</t>
    <phoneticPr fontId="5"/>
  </si>
  <si>
    <t>-</t>
    <phoneticPr fontId="5"/>
  </si>
  <si>
    <t>-</t>
    <phoneticPr fontId="5"/>
  </si>
  <si>
    <t>医薬品の安全対策は、国民や社会のニーズを的確に反映している。</t>
    <phoneticPr fontId="5"/>
  </si>
  <si>
    <t>医薬品の安全対策は、国民の健康保持を担う国が、全国統一的に行うべきものであり、地方自治体や民間のみに負担させるものではない。</t>
    <phoneticPr fontId="5"/>
  </si>
  <si>
    <t>国民の健康保持・増進という政策目標のもと実施されている事業であり、優先度の高い事業である。</t>
    <phoneticPr fontId="5"/>
  </si>
  <si>
    <t>無</t>
  </si>
  <si>
    <t>補助金交付額の範囲内で事業が実施されており、また、システム構築にかかる経費などについては適切な予定価格をもって積算しており、妥当なコスト水準と考えられる。</t>
    <phoneticPr fontId="5"/>
  </si>
  <si>
    <t>本事業にかかる経費の構成は、本事業の方針を決定する検討会のための経費（委員謝金、旅費、会議費）、データベースシステムの構築にかかる経費（雑役務費）、システム機器の賃借料などであり、必要な経費に限定されている。</t>
    <phoneticPr fontId="5"/>
  </si>
  <si>
    <t>‐</t>
  </si>
  <si>
    <t>-</t>
    <phoneticPr fontId="5"/>
  </si>
  <si>
    <t>活動実績について、２３年度からの３年間でのシステム構築を計画に基づき、概ね計画どおり進めている。</t>
    <phoneticPr fontId="5"/>
  </si>
  <si>
    <t>平成26年度から、システムの試行稼働を行い、平成30年度から本格稼働を行う予定である。</t>
    <phoneticPr fontId="5"/>
  </si>
  <si>
    <t>-</t>
    <phoneticPr fontId="5"/>
  </si>
  <si>
    <t>点検対象外</t>
    <phoneticPr fontId="5"/>
  </si>
  <si>
    <t>188</t>
    <phoneticPr fontId="5"/>
  </si>
  <si>
    <t>157</t>
    <phoneticPr fontId="5"/>
  </si>
  <si>
    <t>192</t>
    <phoneticPr fontId="5"/>
  </si>
  <si>
    <t>206</t>
    <phoneticPr fontId="5"/>
  </si>
  <si>
    <t>214</t>
    <phoneticPr fontId="5"/>
  </si>
  <si>
    <t>医薬品安全性評価事業委託費</t>
    <phoneticPr fontId="5"/>
  </si>
  <si>
    <t>雑役務費</t>
    <phoneticPr fontId="5"/>
  </si>
  <si>
    <t>雑役務費</t>
    <phoneticPr fontId="5"/>
  </si>
  <si>
    <t>C.(国研)国立成育医療研究センター</t>
    <phoneticPr fontId="5"/>
  </si>
  <si>
    <t>(国研)国立成育医療研究センター</t>
    <phoneticPr fontId="5"/>
  </si>
  <si>
    <t>職員A</t>
    <rPh sb="0" eb="2">
      <t>ショクイン</t>
    </rPh>
    <phoneticPr fontId="5"/>
  </si>
  <si>
    <t>委員A</t>
    <phoneticPr fontId="5"/>
  </si>
  <si>
    <t>委員B</t>
    <phoneticPr fontId="5"/>
  </si>
  <si>
    <t>委員C</t>
    <phoneticPr fontId="5"/>
  </si>
  <si>
    <t>委員D</t>
    <phoneticPr fontId="5"/>
  </si>
  <si>
    <t>職員B</t>
    <phoneticPr fontId="5"/>
  </si>
  <si>
    <t>委員E</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</si>
  <si>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</si>
  <si>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</si>
  <si>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</si>
  <si>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</si>
  <si>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</si>
  <si>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</si>
  <si>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</si>
  <si>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</si>
  <si>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</si>
  <si>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｢小児と薬｣情報ネットワーク整備事業費</t>
    <phoneticPr fontId="5"/>
  </si>
  <si>
    <t>補助金等交付</t>
    <phoneticPr fontId="5"/>
  </si>
  <si>
    <t>補助金等交付</t>
    <phoneticPr fontId="5"/>
  </si>
  <si>
    <t>医療情報データベース事業におけるデータ解析作業など</t>
    <phoneticPr fontId="5"/>
  </si>
  <si>
    <t>医療情報データベース事業におけるデータ解析作業など</t>
    <phoneticPr fontId="5"/>
  </si>
  <si>
    <t>-</t>
    <phoneticPr fontId="5"/>
  </si>
  <si>
    <t>-</t>
    <phoneticPr fontId="5"/>
  </si>
  <si>
    <t>-</t>
    <phoneticPr fontId="5"/>
  </si>
  <si>
    <t>-</t>
    <phoneticPr fontId="5"/>
  </si>
  <si>
    <t>医療情報データベースシステムの構築数</t>
    <phoneticPr fontId="5"/>
  </si>
  <si>
    <t>集積可能症例数の増加</t>
    <phoneticPr fontId="5"/>
  </si>
  <si>
    <t>契約にあたっては、支出先の選定を適正に行っている。</t>
    <phoneticPr fontId="5"/>
  </si>
  <si>
    <t>ユサコ（株）</t>
    <phoneticPr fontId="5"/>
  </si>
  <si>
    <t>医療情報標準化・利活用促進に向けた医療情報データベースの機能強化事業</t>
    <phoneticPr fontId="5"/>
  </si>
  <si>
    <t>（福祉）日本盲人職能開発センター</t>
    <phoneticPr fontId="5"/>
  </si>
  <si>
    <t>（一財）日本航空協会</t>
    <phoneticPr fontId="5"/>
  </si>
  <si>
    <t>医薬品等安全対策総合推進事業に係る書籍</t>
    <phoneticPr fontId="5"/>
  </si>
  <si>
    <t>医療情報データベース関連検討会に係る職員旅費</t>
    <rPh sb="18" eb="20">
      <t>ショクイン</t>
    </rPh>
    <rPh sb="20" eb="22">
      <t>リョヒ</t>
    </rPh>
    <phoneticPr fontId="5"/>
  </si>
  <si>
    <t>医療情報データベース関連検討会に係る会場借料</t>
    <rPh sb="18" eb="20">
      <t>カイジョウ</t>
    </rPh>
    <rPh sb="20" eb="22">
      <t>シャクリョウ</t>
    </rPh>
    <phoneticPr fontId="5"/>
  </si>
  <si>
    <t>医療情報データベース関連検討会に係る委員等旅費・謝金</t>
    <rPh sb="18" eb="21">
      <t>イイントウ</t>
    </rPh>
    <rPh sb="21" eb="23">
      <t>リョヒ</t>
    </rPh>
    <rPh sb="24" eb="26">
      <t>シャキン</t>
    </rPh>
    <phoneticPr fontId="5"/>
  </si>
  <si>
    <t>医療情報データベース関連検討会に係る委員等旅費・謝金</t>
    <phoneticPr fontId="5"/>
  </si>
  <si>
    <t>医療情報データベース関連検討会に係る議事録作成費</t>
    <rPh sb="18" eb="21">
      <t>ギジロク</t>
    </rPh>
    <rPh sb="21" eb="23">
      <t>サクセイ</t>
    </rPh>
    <rPh sb="23" eb="24">
      <t>ヒ</t>
    </rPh>
    <phoneticPr fontId="5"/>
  </si>
  <si>
    <t>-</t>
    <phoneticPr fontId="5"/>
  </si>
  <si>
    <t>-</t>
    <phoneticPr fontId="5"/>
  </si>
  <si>
    <t>B.(独)医薬品医療機器総合機構</t>
    <phoneticPr fontId="5"/>
  </si>
  <si>
    <t>(独)医薬品医療機器総合機構</t>
    <phoneticPr fontId="5"/>
  </si>
  <si>
    <t>医薬品の市販後安全対策について、その最終的な受益者は国民であるが、医薬品を製造販売する製薬企業についても安全対策を担う責務があり、本事業についてはシステム構築経費の半額を製薬企業の安全対策拠出金で負担している。</t>
    <phoneticPr fontId="5"/>
  </si>
  <si>
    <t>-</t>
    <phoneticPr fontId="5"/>
  </si>
  <si>
    <t>医療情報データベースシステムの構築について、集積可能症例数は目標値を達成している。</t>
    <phoneticPr fontId="5"/>
  </si>
  <si>
    <t>集積可能症例数</t>
    <phoneticPr fontId="5"/>
  </si>
  <si>
    <t>医療情報データベースシステムの構築による集積可能症例数は目標値を達成し、収集されたデータを分析することにより、より正確な医薬品等の安全対策を進める。</t>
    <rPh sb="28" eb="31">
      <t>モクヒョウチ</t>
    </rPh>
    <rPh sb="32" eb="34">
      <t>タッセイ</t>
    </rPh>
    <rPh sb="36" eb="38">
      <t>シュウシュウ</t>
    </rPh>
    <rPh sb="45" eb="47">
      <t>ブンセキ</t>
    </rPh>
    <rPh sb="57" eb="59">
      <t>セイカク</t>
    </rPh>
    <rPh sb="60" eb="63">
      <t>イヤクヒン</t>
    </rPh>
    <rPh sb="63" eb="64">
      <t>トウ</t>
    </rPh>
    <rPh sb="65" eb="67">
      <t>アンゼン</t>
    </rPh>
    <rPh sb="67" eb="69">
      <t>タイサク</t>
    </rPh>
    <phoneticPr fontId="5"/>
  </si>
  <si>
    <t>医療情報データベースシステムの構築数</t>
    <phoneticPr fontId="5"/>
  </si>
  <si>
    <t>-</t>
    <phoneticPr fontId="5"/>
  </si>
  <si>
    <t>-</t>
    <phoneticPr fontId="5"/>
  </si>
  <si>
    <t>-</t>
    <phoneticPr fontId="5"/>
  </si>
  <si>
    <t>-</t>
    <phoneticPr fontId="5"/>
  </si>
  <si>
    <t>-</t>
    <phoneticPr fontId="5"/>
  </si>
  <si>
    <t>-</t>
    <phoneticPr fontId="5"/>
  </si>
  <si>
    <t>Ｘ：「医療情報データベース基盤整備事業総支出額
（平成23年度から各事業年度までの補助金交付額）」 
Ｙ：データベース構築数
（平成23年度から各事業年度までの活動実績構築数）」　</t>
    <phoneticPr fontId="5"/>
  </si>
  <si>
    <t>-</t>
    <phoneticPr fontId="5"/>
  </si>
  <si>
    <t>-</t>
    <phoneticPr fontId="5"/>
  </si>
  <si>
    <t>339,090
/26</t>
    <phoneticPr fontId="5"/>
  </si>
  <si>
    <t>件</t>
    <rPh sb="0" eb="1">
      <t>ケン</t>
    </rPh>
    <phoneticPr fontId="5"/>
  </si>
  <si>
    <t>システム構築にかかる経費は、（独）医薬品医療機器総合機構への補助金であり、支出されるシステム構築費は、競争入札にもとづく契約により実施されており、合理的な支出となっている。</t>
    <phoneticPr fontId="5"/>
  </si>
  <si>
    <t>「薬害肝炎事件の検証及び再発防止のための医薬品行政のあり方検討委員会」の最終提言に基づき、医療機関の所有する電子カルテ情報など電子的医療情報を医薬品等の安全対策に活用するべく、大学病院等全国10カ所の拠点病院に医療情報データベースを構築し、（独）医薬品医療機器総合機構に分析用システムを構築するとともに、集積されたデータを薬剤疫学手法を用いて分析し、医薬品の市販後安全対策に役立てることを目的とする。</t>
    <phoneticPr fontId="5"/>
  </si>
  <si>
    <t>Ｘ：医療情報データベース基盤整備事業等支出額
Ｙ：データベース利活用件数
※30年度見込みは、Ｘは予算額、Ｙは見込み数</t>
    <rPh sb="18" eb="19">
      <t>トウ</t>
    </rPh>
    <rPh sb="31" eb="34">
      <t>リカツヨウ</t>
    </rPh>
    <rPh sb="34" eb="36">
      <t>ケンスウ</t>
    </rPh>
    <rPh sb="40" eb="42">
      <t>ネンド</t>
    </rPh>
    <rPh sb="42" eb="44">
      <t>ミコ</t>
    </rPh>
    <rPh sb="49" eb="52">
      <t>ヨサンガク</t>
    </rPh>
    <rPh sb="55" eb="57">
      <t>ミコ</t>
    </rPh>
    <rPh sb="58" eb="59">
      <t>スウ</t>
    </rPh>
    <phoneticPr fontId="5"/>
  </si>
  <si>
    <t>医療情報データベースを活用した医薬品等安全対策総合推進事業</t>
    <phoneticPr fontId="5"/>
  </si>
  <si>
    <t>医療情報データベースシステムの利活用件数</t>
    <rPh sb="15" eb="18">
      <t>リカツヨウ</t>
    </rPh>
    <rPh sb="18" eb="20">
      <t>ケンスウ</t>
    </rPh>
    <phoneticPr fontId="5"/>
  </si>
  <si>
    <t>医療情報データベースシステムの利活用件数</t>
    <phoneticPr fontId="5"/>
  </si>
  <si>
    <t>-</t>
    <phoneticPr fontId="5"/>
  </si>
  <si>
    <t>本事業は、拠点病院の全患者の情報を網羅的に収集するデータベースにより収集されたデータを分析することにより医薬品等の副作用の発生確率等の定量的情報を迅速に得て、より的確な医薬品等の安全対策を推進することを目的に実施している。1,000万人規模を目指してデータの整備を進めるとともに、平成30年度より医薬品の安全対策等の目的で行政、製薬企業、アカデミアの利活用を開始する。
【補助金（医療情報データベース基盤整備事業費）：補助率１／２】※平成29年度まで
【補助金（医療情報データベース利活用体制整備事業費）：補助率１０／１０】※平成29年度まで
【補助金（医療情報データベース機能強化事業）：補助率１０／１０】※平成29年度まで
【補助金（医療情報データベースを活用した医薬品の先進的適正使用推進事業）：補助率１／２】
【補助金（医療情報データベース連携推進事業）：補助率１０／１０】
【補助金（「小児と薬」情報収集ネットワーク整備事業）：補助率１０／１０】</t>
    <phoneticPr fontId="5"/>
  </si>
  <si>
    <t xml:space="preserve">【本事業の成果と上位施策・測定指標との関係】
医療情報データベースを活用した疫学的手法による副作用情報等の収集・分析体制を強化するため拠点病院に医療情報データベースを構築し、これら拠点病院からのデータを統合解析するシステムを（独）医薬品医療機器総合機構に構築した。 
平成29年度においては、平成30年度から行政、製薬企業、アカデミアが利活用を開始できるよう、既存の拠点病院を対象にした高速処理機能や解析機能を強化した。
</t>
    <phoneticPr fontId="5"/>
  </si>
  <si>
    <t>平成30年度から医療情報データベースの本格運用が始まるに当たり、計画的な執行が出来るよう随時見直すとともに、1,000万人規模の症例数を目指して、他の医療情報データベースとの連携を図るなど効率的な基盤の整備を図っていく。</t>
    <phoneticPr fontId="5"/>
  </si>
  <si>
    <t>1,485,621
/33</t>
    <phoneticPr fontId="5"/>
  </si>
  <si>
    <t>2,116,223
/33</t>
    <phoneticPr fontId="5"/>
  </si>
  <si>
    <t>-</t>
    <phoneticPr fontId="5"/>
  </si>
  <si>
    <t>-</t>
    <phoneticPr fontId="5"/>
  </si>
  <si>
    <t>-</t>
    <phoneticPr fontId="5"/>
  </si>
  <si>
    <t>より的確な医薬品等の安全対策を推進するために必要な経費であることから、引き続き、必要な予算額を確保し、適正な執行に努めること。</t>
    <rPh sb="2" eb="4">
      <t>テキカク</t>
    </rPh>
    <rPh sb="5" eb="8">
      <t>イヤクヒン</t>
    </rPh>
    <rPh sb="8" eb="9">
      <t>トウ</t>
    </rPh>
    <rPh sb="10" eb="12">
      <t>アンゼン</t>
    </rPh>
    <rPh sb="12" eb="14">
      <t>タイサク</t>
    </rPh>
    <rPh sb="15" eb="17">
      <t>スイシン</t>
    </rPh>
    <rPh sb="22" eb="24">
      <t>ヒツヨウ</t>
    </rPh>
    <rPh sb="25" eb="27">
      <t>ケイヒ</t>
    </rPh>
    <rPh sb="35" eb="36">
      <t>ヒ</t>
    </rPh>
    <rPh sb="37" eb="38">
      <t>ツヅ</t>
    </rPh>
    <rPh sb="40" eb="42">
      <t>ヒツヨウ</t>
    </rPh>
    <rPh sb="43" eb="46">
      <t>ヨサンガク</t>
    </rPh>
    <rPh sb="47" eb="49">
      <t>カクホ</t>
    </rPh>
    <rPh sb="51" eb="53">
      <t>テキセイ</t>
    </rPh>
    <rPh sb="54" eb="56">
      <t>シッコウ</t>
    </rPh>
    <rPh sb="57" eb="58">
      <t>ツト</t>
    </rPh>
    <phoneticPr fontId="5"/>
  </si>
  <si>
    <t>課長　関野 秀人</t>
    <phoneticPr fontId="5"/>
  </si>
  <si>
    <t>-</t>
    <phoneticPr fontId="5"/>
  </si>
  <si>
    <t>-</t>
    <phoneticPr fontId="5"/>
  </si>
  <si>
    <t>-</t>
    <phoneticPr fontId="5"/>
  </si>
  <si>
    <t>-</t>
    <phoneticPr fontId="5"/>
  </si>
  <si>
    <t>「新しい日本のための優先課題推進枠」　297
本事業の中で、医療情報データベース連携推進事業について、MID-NETの本格的な運用を行うとともに、他の医療情報データベースとの連携について検討から基盤体制の構築へ事業の内容が変化しているため。</t>
    <rPh sb="41" eb="43">
      <t>レンケイ</t>
    </rPh>
    <rPh sb="67" eb="68">
      <t>オコナ</t>
    </rPh>
    <rPh sb="74" eb="75">
      <t>タ</t>
    </rPh>
    <rPh sb="76" eb="80">
      <t>イリョウジョウホウ</t>
    </rPh>
    <rPh sb="88" eb="90">
      <t>レンケイ</t>
    </rPh>
    <rPh sb="94" eb="96">
      <t>ケントウ</t>
    </rPh>
    <rPh sb="98" eb="100">
      <t>キバン</t>
    </rPh>
    <rPh sb="100" eb="102">
      <t>タイセイ</t>
    </rPh>
    <rPh sb="103" eb="105">
      <t>コウチク</t>
    </rPh>
    <rPh sb="106" eb="108">
      <t>ジギョウ</t>
    </rPh>
    <rPh sb="109" eb="111">
      <t>ナイヨウ</t>
    </rPh>
    <phoneticPr fontId="5"/>
  </si>
  <si>
    <t>A.ユサコ（株）</t>
    <rPh sb="6" eb="7">
      <t>カブ</t>
    </rPh>
    <phoneticPr fontId="5"/>
  </si>
  <si>
    <t>雑役務費</t>
    <rPh sb="0" eb="1">
      <t>ザツ</t>
    </rPh>
    <rPh sb="1" eb="3">
      <t>エキム</t>
    </rPh>
    <phoneticPr fontId="5"/>
  </si>
  <si>
    <t>医薬品等安全対策総合推進事業に係る書籍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</si>
</sst>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22411</xdr:rowOff>
    </xdr:from>
    <xdr:to>
      <xdr:col>18</xdr:col>
      <xdr:colOff>179296</xdr:colOff>
      <xdr:row>745</xdr:row>
      <xdr:rowOff>161924</xdr:rowOff>
    </xdr:to>
    <xdr:sp macro="" textlink="">
      <xdr:nvSpPr>
        <xdr:cNvPr id="2" name="正方形/長方形 1"/>
        <xdr:cNvSpPr/>
      </xdr:nvSpPr>
      <xdr:spPr>
        <a:xfrm>
          <a:off x="1390653" y="38484361"/>
          <a:ext cx="2389093" cy="10539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000">
            <a:solidFill>
              <a:schemeClr val="tx1"/>
            </a:solidFill>
          </a:endParaRPr>
        </a:p>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212912</xdr:rowOff>
    </xdr:from>
    <xdr:to>
      <xdr:col>43</xdr:col>
      <xdr:colOff>42334</xdr:colOff>
      <xdr:row>743</xdr:row>
      <xdr:rowOff>134470</xdr:rowOff>
    </xdr:to>
    <xdr:sp macro="" textlink="">
      <xdr:nvSpPr>
        <xdr:cNvPr id="3" name="大かっこ 2"/>
        <xdr:cNvSpPr/>
      </xdr:nvSpPr>
      <xdr:spPr>
        <a:xfrm>
          <a:off x="3867709" y="44913737"/>
          <a:ext cx="4775700" cy="5311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42</xdr:col>
      <xdr:colOff>10583</xdr:colOff>
      <xdr:row>742</xdr:row>
      <xdr:rowOff>300317</xdr:rowOff>
    </xdr:to>
    <xdr:sp macro="" textlink="">
      <xdr:nvSpPr>
        <xdr:cNvPr id="4" name="Text Box 2"/>
        <xdr:cNvSpPr txBox="1">
          <a:spLocks noChangeArrowheads="1"/>
        </xdr:cNvSpPr>
      </xdr:nvSpPr>
      <xdr:spPr bwMode="auto">
        <a:xfrm>
          <a:off x="3957355" y="44924943"/>
          <a:ext cx="4454278" cy="380999"/>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医療情報データベース事業にかかる検討会の開催や各種調査など</a:t>
          </a:r>
          <a:endParaRPr lang="en-US" altLang="ja-JP" sz="1100" b="0" i="0" u="none" strike="noStrike" baseline="0">
            <a:solidFill>
              <a:srgbClr val="000000"/>
            </a:solidFill>
            <a:latin typeface="ＭＳ Ｐゴシック"/>
            <a:ea typeface="+mn-ea"/>
          </a:endParaRPr>
        </a:p>
      </xdr:txBody>
    </xdr:sp>
    <xdr:clientData/>
  </xdr:twoCellAnchor>
  <xdr:twoCellAnchor>
    <xdr:from>
      <xdr:col>20</xdr:col>
      <xdr:colOff>11204</xdr:colOff>
      <xdr:row>745</xdr:row>
      <xdr:rowOff>219075</xdr:rowOff>
    </xdr:from>
    <xdr:to>
      <xdr:col>48</xdr:col>
      <xdr:colOff>179916</xdr:colOff>
      <xdr:row>750</xdr:row>
      <xdr:rowOff>2146</xdr:rowOff>
    </xdr:to>
    <xdr:grpSp>
      <xdr:nvGrpSpPr>
        <xdr:cNvPr id="5" name="グループ化 4"/>
        <xdr:cNvGrpSpPr/>
      </xdr:nvGrpSpPr>
      <xdr:grpSpPr>
        <a:xfrm>
          <a:off x="4075204" y="42497375"/>
          <a:ext cx="5858312" cy="1434071"/>
          <a:chOff x="1355911" y="46151768"/>
          <a:chExt cx="2173942" cy="1289360"/>
        </a:xfrm>
      </xdr:grpSpPr>
      <xdr:sp macro="" textlink="">
        <xdr:nvSpPr>
          <xdr:cNvPr id="6" name="大かっこ 5"/>
          <xdr:cNvSpPr/>
        </xdr:nvSpPr>
        <xdr:spPr>
          <a:xfrm>
            <a:off x="1355911" y="46960778"/>
            <a:ext cx="2173942"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4.7</a:t>
            </a:r>
            <a:r>
              <a:rPr kumimoji="1" lang="ja-JP" altLang="en-US" sz="1600">
                <a:solidFill>
                  <a:schemeClr val="tx1"/>
                </a:solidFill>
                <a:latin typeface="+mn-ea"/>
                <a:ea typeface="+mn-ea"/>
              </a:rPr>
              <a:t>百万円</a:t>
            </a:r>
          </a:p>
        </xdr:txBody>
      </xdr:sp>
      <xdr:sp macro="" textlink="">
        <xdr:nvSpPr>
          <xdr:cNvPr id="8" name="Text Box 2"/>
          <xdr:cNvSpPr txBox="1">
            <a:spLocks noChangeArrowheads="1"/>
          </xdr:cNvSpPr>
        </xdr:nvSpPr>
        <xdr:spPr bwMode="auto">
          <a:xfrm>
            <a:off x="1456764" y="47049265"/>
            <a:ext cx="1949824"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職員旅費、委員等旅費など</a:t>
            </a:r>
          </a:p>
        </xdr:txBody>
      </xdr:sp>
    </xdr:grpSp>
    <xdr:clientData/>
  </xdr:twoCellAnchor>
  <xdr:twoCellAnchor>
    <xdr:from>
      <xdr:col>20</xdr:col>
      <xdr:colOff>22410</xdr:colOff>
      <xdr:row>752</xdr:row>
      <xdr:rowOff>5946</xdr:rowOff>
    </xdr:from>
    <xdr:to>
      <xdr:col>49</xdr:col>
      <xdr:colOff>1057</xdr:colOff>
      <xdr:row>756</xdr:row>
      <xdr:rowOff>134473</xdr:rowOff>
    </xdr:to>
    <xdr:grpSp>
      <xdr:nvGrpSpPr>
        <xdr:cNvPr id="9" name="グループ化 8"/>
        <xdr:cNvGrpSpPr/>
      </xdr:nvGrpSpPr>
      <xdr:grpSpPr>
        <a:xfrm>
          <a:off x="4086410" y="44595646"/>
          <a:ext cx="5871447" cy="1449327"/>
          <a:chOff x="3989293" y="46151768"/>
          <a:chExt cx="3149666" cy="1293937"/>
        </a:xfrm>
      </xdr:grpSpPr>
      <xdr:sp macro="" textlink="">
        <xdr:nvSpPr>
          <xdr:cNvPr id="10" name="大かっこ 9"/>
          <xdr:cNvSpPr/>
        </xdr:nvSpPr>
        <xdr:spPr>
          <a:xfrm>
            <a:off x="3989293" y="47153461"/>
            <a:ext cx="3115236" cy="2876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3989294" y="46151768"/>
            <a:ext cx="3149665" cy="83539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630.6</a:t>
            </a:r>
            <a:r>
              <a:rPr kumimoji="1" lang="ja-JP" altLang="en-US" sz="1600">
                <a:solidFill>
                  <a:schemeClr val="tx1"/>
                </a:solidFill>
                <a:latin typeface="+mn-ea"/>
                <a:ea typeface="+mn-ea"/>
              </a:rPr>
              <a:t>百万円</a:t>
            </a:r>
          </a:p>
        </xdr:txBody>
      </xdr:sp>
      <xdr:sp macro="" textlink="">
        <xdr:nvSpPr>
          <xdr:cNvPr id="12" name="Text Box 2"/>
          <xdr:cNvSpPr txBox="1">
            <a:spLocks noChangeArrowheads="1"/>
          </xdr:cNvSpPr>
        </xdr:nvSpPr>
        <xdr:spPr bwMode="auto">
          <a:xfrm>
            <a:off x="4045323" y="47023982"/>
            <a:ext cx="3025588" cy="42172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医療情報データベース事業におけるデータ解析作業など</a:t>
            </a:r>
          </a:p>
        </xdr:txBody>
      </xdr:sp>
    </xdr:grpSp>
    <xdr:clientData/>
  </xdr:twoCellAnchor>
  <xdr:twoCellAnchor>
    <xdr:from>
      <xdr:col>12</xdr:col>
      <xdr:colOff>19050</xdr:colOff>
      <xdr:row>745</xdr:row>
      <xdr:rowOff>238125</xdr:rowOff>
    </xdr:from>
    <xdr:to>
      <xdr:col>12</xdr:col>
      <xdr:colOff>28575</xdr:colOff>
      <xdr:row>759</xdr:row>
      <xdr:rowOff>180975</xdr:rowOff>
    </xdr:to>
    <xdr:cxnSp macro="">
      <xdr:nvCxnSpPr>
        <xdr:cNvPr id="17" name="直線矢印コネクタ 16"/>
        <xdr:cNvCxnSpPr/>
      </xdr:nvCxnSpPr>
      <xdr:spPr>
        <a:xfrm>
          <a:off x="2419350" y="40138350"/>
          <a:ext cx="9525" cy="4610100"/>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746</xdr:row>
      <xdr:rowOff>220758</xdr:rowOff>
    </xdr:from>
    <xdr:to>
      <xdr:col>20</xdr:col>
      <xdr:colOff>33618</xdr:colOff>
      <xdr:row>746</xdr:row>
      <xdr:rowOff>231962</xdr:rowOff>
    </xdr:to>
    <xdr:cxnSp macro="">
      <xdr:nvCxnSpPr>
        <xdr:cNvPr id="18" name="直線矢印コネクタ 17"/>
        <xdr:cNvCxnSpPr/>
      </xdr:nvCxnSpPr>
      <xdr:spPr>
        <a:xfrm>
          <a:off x="2422712" y="40454358"/>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753</xdr:row>
      <xdr:rowOff>11209</xdr:rowOff>
    </xdr:from>
    <xdr:to>
      <xdr:col>20</xdr:col>
      <xdr:colOff>11206</xdr:colOff>
      <xdr:row>753</xdr:row>
      <xdr:rowOff>22413</xdr:rowOff>
    </xdr:to>
    <xdr:cxnSp macro="">
      <xdr:nvCxnSpPr>
        <xdr:cNvPr id="20" name="直線矢印コネクタ 19"/>
        <xdr:cNvCxnSpPr/>
      </xdr:nvCxnSpPr>
      <xdr:spPr>
        <a:xfrm>
          <a:off x="2400300" y="48369634"/>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60947</xdr:colOff>
      <xdr:row>743</xdr:row>
      <xdr:rowOff>292100</xdr:rowOff>
    </xdr:from>
    <xdr:to>
      <xdr:col>15</xdr:col>
      <xdr:colOff>60947</xdr:colOff>
      <xdr:row>744</xdr:row>
      <xdr:rowOff>287743</xdr:rowOff>
    </xdr:to>
    <xdr:sp macro="" textlink="">
      <xdr:nvSpPr>
        <xdr:cNvPr id="23" name="Text Box 2"/>
        <xdr:cNvSpPr txBox="1">
          <a:spLocks noChangeArrowheads="1"/>
        </xdr:cNvSpPr>
      </xdr:nvSpPr>
      <xdr:spPr bwMode="auto">
        <a:xfrm>
          <a:off x="1861172" y="39525575"/>
          <a:ext cx="1200150" cy="329018"/>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en-US" altLang="ja-JP" sz="1600" b="0" i="0" u="none" strike="noStrike" baseline="0">
              <a:solidFill>
                <a:srgbClr val="000000"/>
              </a:solidFill>
              <a:latin typeface="ＭＳ Ｐゴシック"/>
              <a:ea typeface="+mn-ea"/>
            </a:rPr>
            <a:t>721</a:t>
          </a:r>
          <a:r>
            <a:rPr lang="ja-JP" altLang="en-US" sz="1600" b="0" i="0" u="none" strike="noStrike" baseline="0">
              <a:solidFill>
                <a:srgbClr val="000000"/>
              </a:solidFill>
              <a:latin typeface="ＭＳ Ｐゴシック"/>
              <a:ea typeface="+mn-ea"/>
            </a:rPr>
            <a:t>百万円</a:t>
          </a:r>
        </a:p>
      </xdr:txBody>
    </xdr:sp>
    <xdr:clientData/>
  </xdr:twoCellAnchor>
  <xdr:twoCellAnchor>
    <xdr:from>
      <xdr:col>12</xdr:col>
      <xdr:colOff>52917</xdr:colOff>
      <xdr:row>759</xdr:row>
      <xdr:rowOff>133350</xdr:rowOff>
    </xdr:from>
    <xdr:to>
      <xdr:col>20</xdr:col>
      <xdr:colOff>64123</xdr:colOff>
      <xdr:row>759</xdr:row>
      <xdr:rowOff>144554</xdr:rowOff>
    </xdr:to>
    <xdr:cxnSp macro="">
      <xdr:nvCxnSpPr>
        <xdr:cNvPr id="24" name="直線矢印コネクタ 23"/>
        <xdr:cNvCxnSpPr/>
      </xdr:nvCxnSpPr>
      <xdr:spPr>
        <a:xfrm>
          <a:off x="2453217" y="44700825"/>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84666</xdr:colOff>
      <xdr:row>758</xdr:row>
      <xdr:rowOff>148156</xdr:rowOff>
    </xdr:from>
    <xdr:to>
      <xdr:col>48</xdr:col>
      <xdr:colOff>169332</xdr:colOff>
      <xdr:row>762</xdr:row>
      <xdr:rowOff>196541</xdr:rowOff>
    </xdr:to>
    <xdr:grpSp>
      <xdr:nvGrpSpPr>
        <xdr:cNvPr id="25" name="グループ化 24"/>
        <xdr:cNvGrpSpPr/>
      </xdr:nvGrpSpPr>
      <xdr:grpSpPr>
        <a:xfrm>
          <a:off x="4148666" y="46719056"/>
          <a:ext cx="5774266" cy="1369185"/>
          <a:chOff x="3989293" y="46151762"/>
          <a:chExt cx="3115236" cy="1289365"/>
        </a:xfrm>
      </xdr:grpSpPr>
      <xdr:sp macro="" textlink="">
        <xdr:nvSpPr>
          <xdr:cNvPr id="26" name="大かっこ 25"/>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正方形/長方形 26"/>
          <xdr:cNvSpPr/>
        </xdr:nvSpPr>
        <xdr:spPr>
          <a:xfrm>
            <a:off x="3989294" y="46151762"/>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国研</a:t>
            </a:r>
            <a:r>
              <a:rPr kumimoji="1" lang="en-US" altLang="ja-JP" sz="1600">
                <a:solidFill>
                  <a:schemeClr val="tx1"/>
                </a:solidFill>
                <a:latin typeface="+mn-ea"/>
                <a:ea typeface="+mn-ea"/>
              </a:rPr>
              <a:t>)</a:t>
            </a:r>
            <a:r>
              <a:rPr kumimoji="1" lang="ja-JP" altLang="en-US" sz="1600">
                <a:solidFill>
                  <a:schemeClr val="tx1"/>
                </a:solidFill>
                <a:latin typeface="+mn-ea"/>
                <a:ea typeface="+mn-ea"/>
              </a:rPr>
              <a:t>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400">
                <a:solidFill>
                  <a:schemeClr val="tx1"/>
                </a:solidFill>
                <a:latin typeface="+mn-ea"/>
                <a:ea typeface="+mn-ea"/>
              </a:rPr>
              <a:t>85.8</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28" name="Text Box 2"/>
          <xdr:cNvSpPr txBox="1">
            <a:spLocks noChangeArrowheads="1"/>
          </xdr:cNvSpPr>
        </xdr:nvSpPr>
        <xdr:spPr bwMode="auto">
          <a:xfrm>
            <a:off x="4030705" y="47024190"/>
            <a:ext cx="3025588" cy="3778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医療情報データベース事業におけるデータ解析作業など</a:t>
            </a:r>
          </a:p>
        </xdr:txBody>
      </xdr:sp>
    </xdr:grpSp>
    <xdr:clientData/>
  </xdr:twoCellAnchor>
  <xdr:twoCellAnchor>
    <xdr:from>
      <xdr:col>21</xdr:col>
      <xdr:colOff>0</xdr:colOff>
      <xdr:row>757</xdr:row>
      <xdr:rowOff>21166</xdr:rowOff>
    </xdr:from>
    <xdr:to>
      <xdr:col>29</xdr:col>
      <xdr:colOff>10582</xdr:colOff>
      <xdr:row>758</xdr:row>
      <xdr:rowOff>21165</xdr:rowOff>
    </xdr:to>
    <xdr:sp macro="" textlink="">
      <xdr:nvSpPr>
        <xdr:cNvPr id="29" name="Text Box 2"/>
        <xdr:cNvSpPr txBox="1">
          <a:spLocks noChangeArrowheads="1"/>
        </xdr:cNvSpPr>
      </xdr:nvSpPr>
      <xdr:spPr bwMode="auto">
        <a:xfrm>
          <a:off x="4200525" y="49598791"/>
          <a:ext cx="1610782" cy="304799"/>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21166</xdr:colOff>
      <xdr:row>750</xdr:row>
      <xdr:rowOff>148166</xdr:rowOff>
    </xdr:from>
    <xdr:to>
      <xdr:col>28</xdr:col>
      <xdr:colOff>31749</xdr:colOff>
      <xdr:row>751</xdr:row>
      <xdr:rowOff>148165</xdr:rowOff>
    </xdr:to>
    <xdr:sp macro="" textlink="">
      <xdr:nvSpPr>
        <xdr:cNvPr id="30" name="Text Box 2"/>
        <xdr:cNvSpPr txBox="1">
          <a:spLocks noChangeArrowheads="1"/>
        </xdr:cNvSpPr>
      </xdr:nvSpPr>
      <xdr:spPr bwMode="auto">
        <a:xfrm>
          <a:off x="4021666" y="47592191"/>
          <a:ext cx="1610783" cy="304799"/>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51" zoomScale="75" zoomScaleNormal="75" zoomScaleSheetLayoutView="75" zoomScalePageLayoutView="85" workbookViewId="0">
      <selection activeCell="BG779" sqref="BG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228</v>
      </c>
      <c r="AT2" s="939"/>
      <c r="AU2" s="939"/>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551</v>
      </c>
      <c r="H5" s="840"/>
      <c r="I5" s="840"/>
      <c r="J5" s="840"/>
      <c r="K5" s="840"/>
      <c r="L5" s="840"/>
      <c r="M5" s="841" t="s">
        <v>66</v>
      </c>
      <c r="N5" s="842"/>
      <c r="O5" s="842"/>
      <c r="P5" s="842"/>
      <c r="Q5" s="842"/>
      <c r="R5" s="843"/>
      <c r="S5" s="844" t="s">
        <v>552</v>
      </c>
      <c r="T5" s="840"/>
      <c r="U5" s="840"/>
      <c r="V5" s="840"/>
      <c r="W5" s="840"/>
      <c r="X5" s="845"/>
      <c r="Y5" s="698" t="s">
        <v>3</v>
      </c>
      <c r="Z5" s="539"/>
      <c r="AA5" s="539"/>
      <c r="AB5" s="539"/>
      <c r="AC5" s="539"/>
      <c r="AD5" s="540"/>
      <c r="AE5" s="699" t="s">
        <v>550</v>
      </c>
      <c r="AF5" s="699"/>
      <c r="AG5" s="699"/>
      <c r="AH5" s="699"/>
      <c r="AI5" s="699"/>
      <c r="AJ5" s="699"/>
      <c r="AK5" s="699"/>
      <c r="AL5" s="699"/>
      <c r="AM5" s="699"/>
      <c r="AN5" s="699"/>
      <c r="AO5" s="699"/>
      <c r="AP5" s="700"/>
      <c r="AQ5" s="701" t="s">
        <v>677</v>
      </c>
      <c r="AR5" s="702"/>
      <c r="AS5" s="702"/>
      <c r="AT5" s="702"/>
      <c r="AU5" s="702"/>
      <c r="AV5" s="702"/>
      <c r="AW5" s="702"/>
      <c r="AX5" s="703"/>
    </row>
    <row r="6" spans="1:50" ht="23.2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1.2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545</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37.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3.25" customHeight="1" x14ac:dyDescent="0.15">
      <c r="A9" s="849" t="s">
        <v>23</v>
      </c>
      <c r="B9" s="850"/>
      <c r="C9" s="850"/>
      <c r="D9" s="850"/>
      <c r="E9" s="850"/>
      <c r="F9" s="850"/>
      <c r="G9" s="851" t="s">
        <v>662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35" customHeight="1" x14ac:dyDescent="0.15">
      <c r="A10" s="660" t="s">
        <v>30</v>
      </c>
      <c r="B10" s="661"/>
      <c r="C10" s="661"/>
      <c r="D10" s="661"/>
      <c r="E10" s="661"/>
      <c r="F10" s="661"/>
      <c r="G10" s="754" t="s">
        <v>668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75"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3.25" customHeight="1" x14ac:dyDescent="0.15">
      <c r="A13" s="614"/>
      <c r="B13" s="615"/>
      <c r="C13" s="615"/>
      <c r="D13" s="615"/>
      <c r="E13" s="615"/>
      <c r="F13" s="616"/>
      <c r="G13" s="723" t="s">
        <v>6</v>
      </c>
      <c r="H13" s="724"/>
      <c r="I13" s="764" t="s">
        <v>7</v>
      </c>
      <c r="J13" s="765"/>
      <c r="K13" s="765"/>
      <c r="L13" s="765"/>
      <c r="M13" s="765"/>
      <c r="N13" s="765"/>
      <c r="O13" s="766"/>
      <c r="P13" s="657">
        <v>274</v>
      </c>
      <c r="Q13" s="658"/>
      <c r="R13" s="658"/>
      <c r="S13" s="658"/>
      <c r="T13" s="658"/>
      <c r="U13" s="658"/>
      <c r="V13" s="659"/>
      <c r="W13" s="657">
        <v>386</v>
      </c>
      <c r="X13" s="658"/>
      <c r="Y13" s="658"/>
      <c r="Z13" s="658"/>
      <c r="AA13" s="658"/>
      <c r="AB13" s="658"/>
      <c r="AC13" s="659"/>
      <c r="AD13" s="657">
        <v>721</v>
      </c>
      <c r="AE13" s="658"/>
      <c r="AF13" s="658"/>
      <c r="AG13" s="658"/>
      <c r="AH13" s="658"/>
      <c r="AI13" s="658"/>
      <c r="AJ13" s="659"/>
      <c r="AK13" s="657">
        <v>558</v>
      </c>
      <c r="AL13" s="658"/>
      <c r="AM13" s="658"/>
      <c r="AN13" s="658"/>
      <c r="AO13" s="658"/>
      <c r="AP13" s="658"/>
      <c r="AQ13" s="659"/>
      <c r="AR13" s="918">
        <f>ROUND(678330/1000,0)</f>
        <v>678</v>
      </c>
      <c r="AS13" s="919"/>
      <c r="AT13" s="919"/>
      <c r="AU13" s="919"/>
      <c r="AV13" s="919"/>
      <c r="AW13" s="919"/>
      <c r="AX13" s="920"/>
    </row>
    <row r="14" spans="1:50" ht="23.25" customHeight="1" x14ac:dyDescent="0.15">
      <c r="A14" s="614"/>
      <c r="B14" s="615"/>
      <c r="C14" s="615"/>
      <c r="D14" s="615"/>
      <c r="E14" s="615"/>
      <c r="F14" s="616"/>
      <c r="G14" s="725"/>
      <c r="H14" s="726"/>
      <c r="I14" s="711" t="s">
        <v>8</v>
      </c>
      <c r="J14" s="762"/>
      <c r="K14" s="762"/>
      <c r="L14" s="762"/>
      <c r="M14" s="762"/>
      <c r="N14" s="762"/>
      <c r="O14" s="763"/>
      <c r="P14" s="657" t="s">
        <v>557</v>
      </c>
      <c r="Q14" s="658"/>
      <c r="R14" s="658"/>
      <c r="S14" s="658"/>
      <c r="T14" s="658"/>
      <c r="U14" s="658"/>
      <c r="V14" s="659"/>
      <c r="W14" s="657" t="s">
        <v>557</v>
      </c>
      <c r="X14" s="658"/>
      <c r="Y14" s="658"/>
      <c r="Z14" s="658"/>
      <c r="AA14" s="658"/>
      <c r="AB14" s="658"/>
      <c r="AC14" s="659"/>
      <c r="AD14" s="657">
        <v>126</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3.25"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557</v>
      </c>
      <c r="X15" s="658"/>
      <c r="Y15" s="658"/>
      <c r="Z15" s="658"/>
      <c r="AA15" s="658"/>
      <c r="AB15" s="658"/>
      <c r="AC15" s="659"/>
      <c r="AD15" s="657" t="s">
        <v>557</v>
      </c>
      <c r="AE15" s="658"/>
      <c r="AF15" s="658"/>
      <c r="AG15" s="658"/>
      <c r="AH15" s="658"/>
      <c r="AI15" s="658"/>
      <c r="AJ15" s="659"/>
      <c r="AK15" s="657">
        <v>126</v>
      </c>
      <c r="AL15" s="658"/>
      <c r="AM15" s="658"/>
      <c r="AN15" s="658"/>
      <c r="AO15" s="658"/>
      <c r="AP15" s="658"/>
      <c r="AQ15" s="659"/>
      <c r="AR15" s="657" t="s">
        <v>678</v>
      </c>
      <c r="AS15" s="658"/>
      <c r="AT15" s="658"/>
      <c r="AU15" s="658"/>
      <c r="AV15" s="658"/>
      <c r="AW15" s="658"/>
      <c r="AX15" s="806"/>
    </row>
    <row r="16" spans="1:50" ht="23.25"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557</v>
      </c>
      <c r="X16" s="658"/>
      <c r="Y16" s="658"/>
      <c r="Z16" s="658"/>
      <c r="AA16" s="658"/>
      <c r="AB16" s="658"/>
      <c r="AC16" s="659"/>
      <c r="AD16" s="657">
        <v>-126</v>
      </c>
      <c r="AE16" s="658"/>
      <c r="AF16" s="658"/>
      <c r="AG16" s="658"/>
      <c r="AH16" s="658"/>
      <c r="AI16" s="658"/>
      <c r="AJ16" s="659"/>
      <c r="AK16" s="657" t="s">
        <v>557</v>
      </c>
      <c r="AL16" s="658"/>
      <c r="AM16" s="658"/>
      <c r="AN16" s="658"/>
      <c r="AO16" s="658"/>
      <c r="AP16" s="658"/>
      <c r="AQ16" s="659"/>
      <c r="AR16" s="757"/>
      <c r="AS16" s="758"/>
      <c r="AT16" s="758"/>
      <c r="AU16" s="758"/>
      <c r="AV16" s="758"/>
      <c r="AW16" s="758"/>
      <c r="AX16" s="759"/>
    </row>
    <row r="17" spans="1:50" ht="23.25"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557</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6"/>
      <c r="AS17" s="916"/>
      <c r="AT17" s="916"/>
      <c r="AU17" s="916"/>
      <c r="AV17" s="916"/>
      <c r="AW17" s="916"/>
      <c r="AX17" s="917"/>
    </row>
    <row r="18" spans="1:50" ht="23.25" customHeight="1" x14ac:dyDescent="0.15">
      <c r="A18" s="614"/>
      <c r="B18" s="615"/>
      <c r="C18" s="615"/>
      <c r="D18" s="615"/>
      <c r="E18" s="615"/>
      <c r="F18" s="616"/>
      <c r="G18" s="727"/>
      <c r="H18" s="728"/>
      <c r="I18" s="716" t="s">
        <v>20</v>
      </c>
      <c r="J18" s="717"/>
      <c r="K18" s="717"/>
      <c r="L18" s="717"/>
      <c r="M18" s="717"/>
      <c r="N18" s="717"/>
      <c r="O18" s="718"/>
      <c r="P18" s="878">
        <f>SUM(P13:V17)</f>
        <v>274</v>
      </c>
      <c r="Q18" s="879"/>
      <c r="R18" s="879"/>
      <c r="S18" s="879"/>
      <c r="T18" s="879"/>
      <c r="U18" s="879"/>
      <c r="V18" s="880"/>
      <c r="W18" s="878">
        <f>SUM(W13:AC17)</f>
        <v>386</v>
      </c>
      <c r="X18" s="879"/>
      <c r="Y18" s="879"/>
      <c r="Z18" s="879"/>
      <c r="AA18" s="879"/>
      <c r="AB18" s="879"/>
      <c r="AC18" s="880"/>
      <c r="AD18" s="878">
        <f>SUM(AD13:AJ17)</f>
        <v>721</v>
      </c>
      <c r="AE18" s="879"/>
      <c r="AF18" s="879"/>
      <c r="AG18" s="879"/>
      <c r="AH18" s="879"/>
      <c r="AI18" s="879"/>
      <c r="AJ18" s="880"/>
      <c r="AK18" s="878">
        <f>SUM(AK13:AQ17)</f>
        <v>684</v>
      </c>
      <c r="AL18" s="879"/>
      <c r="AM18" s="879"/>
      <c r="AN18" s="879"/>
      <c r="AO18" s="879"/>
      <c r="AP18" s="879"/>
      <c r="AQ18" s="880"/>
      <c r="AR18" s="878">
        <f>SUM(AR13:AX17)</f>
        <v>678</v>
      </c>
      <c r="AS18" s="879"/>
      <c r="AT18" s="879"/>
      <c r="AU18" s="879"/>
      <c r="AV18" s="879"/>
      <c r="AW18" s="879"/>
      <c r="AX18" s="881"/>
    </row>
    <row r="19" spans="1:50" ht="23.25" customHeight="1" x14ac:dyDescent="0.15">
      <c r="A19" s="614"/>
      <c r="B19" s="615"/>
      <c r="C19" s="615"/>
      <c r="D19" s="615"/>
      <c r="E19" s="615"/>
      <c r="F19" s="616"/>
      <c r="G19" s="876" t="s">
        <v>9</v>
      </c>
      <c r="H19" s="877"/>
      <c r="I19" s="877"/>
      <c r="J19" s="877"/>
      <c r="K19" s="877"/>
      <c r="L19" s="877"/>
      <c r="M19" s="877"/>
      <c r="N19" s="877"/>
      <c r="O19" s="877"/>
      <c r="P19" s="657">
        <v>261</v>
      </c>
      <c r="Q19" s="658"/>
      <c r="R19" s="658"/>
      <c r="S19" s="658"/>
      <c r="T19" s="658"/>
      <c r="U19" s="658"/>
      <c r="V19" s="659"/>
      <c r="W19" s="657">
        <v>378</v>
      </c>
      <c r="X19" s="658"/>
      <c r="Y19" s="658"/>
      <c r="Z19" s="658"/>
      <c r="AA19" s="658"/>
      <c r="AB19" s="658"/>
      <c r="AC19" s="659"/>
      <c r="AD19" s="657">
        <v>721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3.25" customHeight="1" x14ac:dyDescent="0.15">
      <c r="A20" s="614"/>
      <c r="B20" s="615"/>
      <c r="C20" s="615"/>
      <c r="D20" s="615"/>
      <c r="E20" s="615"/>
      <c r="F20" s="616"/>
      <c r="G20" s="876" t="s">
        <v>10</v>
      </c>
      <c r="H20" s="877"/>
      <c r="I20" s="877"/>
      <c r="J20" s="877"/>
      <c r="K20" s="877"/>
      <c r="L20" s="877"/>
      <c r="M20" s="877"/>
      <c r="N20" s="877"/>
      <c r="O20" s="877"/>
      <c r="P20" s="311">
        <f>IF(P18=0, "-", SUM(P19)/P18)</f>
        <v>0.95255474452554745</v>
      </c>
      <c r="Q20" s="311"/>
      <c r="R20" s="311"/>
      <c r="S20" s="311"/>
      <c r="T20" s="311"/>
      <c r="U20" s="311"/>
      <c r="V20" s="311"/>
      <c r="W20" s="311">
        <f t="shared" ref="W20" si="0">IF(W18=0, "-", SUM(W19)/W18)</f>
        <v>0.97927461139896377</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3.25" customHeight="1" x14ac:dyDescent="0.15">
      <c r="A21" s="849"/>
      <c r="B21" s="850"/>
      <c r="C21" s="850"/>
      <c r="D21" s="850"/>
      <c r="E21" s="850"/>
      <c r="F21" s="945"/>
      <c r="G21" s="309" t="s">
        <v>496</v>
      </c>
      <c r="H21" s="310"/>
      <c r="I21" s="310"/>
      <c r="J21" s="310"/>
      <c r="K21" s="310"/>
      <c r="L21" s="310"/>
      <c r="M21" s="310"/>
      <c r="N21" s="310"/>
      <c r="O21" s="310"/>
      <c r="P21" s="311">
        <f>IF(P19=0, "-", SUM(P19)/SUM(P13,P14))</f>
        <v>0.95255474452554745</v>
      </c>
      <c r="Q21" s="311"/>
      <c r="R21" s="311"/>
      <c r="S21" s="311"/>
      <c r="T21" s="311"/>
      <c r="U21" s="311"/>
      <c r="V21" s="311"/>
      <c r="W21" s="311">
        <f t="shared" ref="W21" si="2">IF(W19=0, "-", SUM(W19)/SUM(W13,W14))</f>
        <v>0.97927461139896377</v>
      </c>
      <c r="X21" s="311"/>
      <c r="Y21" s="311"/>
      <c r="Z21" s="311"/>
      <c r="AA21" s="311"/>
      <c r="AB21" s="311"/>
      <c r="AC21" s="311"/>
      <c r="AD21" s="311">
        <f t="shared" ref="AD21" si="3">IF(AD19=0, "-", SUM(AD19)/SUM(AD13,AD14))</f>
        <v>0.85123966942148765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537</v>
      </c>
      <c r="B22" s="964"/>
      <c r="C22" s="964"/>
      <c r="D22" s="964"/>
      <c r="E22" s="964"/>
      <c r="F22" s="965"/>
      <c r="G22" s="950" t="s">
        <v>473</v>
      </c>
      <c r="H22" s="215"/>
      <c r="I22" s="215"/>
      <c r="J22" s="215"/>
      <c r="K22" s="215"/>
      <c r="L22" s="215"/>
      <c r="M22" s="215"/>
      <c r="N22" s="215"/>
      <c r="O22" s="216"/>
      <c r="P22" s="935" t="s">
        <v>535</v>
      </c>
      <c r="Q22" s="215"/>
      <c r="R22" s="215"/>
      <c r="S22" s="215"/>
      <c r="T22" s="215"/>
      <c r="U22" s="215"/>
      <c r="V22" s="216"/>
      <c r="W22" s="935" t="s">
        <v>536</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8">
        <v>462</v>
      </c>
      <c r="Q23" s="919"/>
      <c r="R23" s="919"/>
      <c r="S23" s="919"/>
      <c r="T23" s="919"/>
      <c r="U23" s="919"/>
      <c r="V23" s="936"/>
      <c r="W23" s="918">
        <v>635</v>
      </c>
      <c r="X23" s="919"/>
      <c r="Y23" s="919"/>
      <c r="Z23" s="919"/>
      <c r="AA23" s="919"/>
      <c r="AB23" s="919"/>
      <c r="AC23" s="936"/>
      <c r="AD23" s="973" t="s">
        <v>682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597</v>
      </c>
      <c r="H24" s="955"/>
      <c r="I24" s="955"/>
      <c r="J24" s="955"/>
      <c r="K24" s="955"/>
      <c r="L24" s="955"/>
      <c r="M24" s="955"/>
      <c r="N24" s="955"/>
      <c r="O24" s="956"/>
      <c r="P24" s="657">
        <v>93</v>
      </c>
      <c r="Q24" s="658"/>
      <c r="R24" s="658"/>
      <c r="S24" s="658"/>
      <c r="T24" s="658"/>
      <c r="U24" s="658"/>
      <c r="V24" s="659"/>
      <c r="W24" s="657">
        <v>40</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7">
        <v>1</v>
      </c>
      <c r="Q25" s="658"/>
      <c r="R25" s="658"/>
      <c r="S25" s="658"/>
      <c r="T25" s="658"/>
      <c r="U25" s="658"/>
      <c r="V25" s="659"/>
      <c r="W25" s="657">
        <f>ROUND(784/1000,0)</f>
        <v>1</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560</v>
      </c>
      <c r="H26" s="955"/>
      <c r="I26" s="955"/>
      <c r="J26" s="955"/>
      <c r="K26" s="955"/>
      <c r="L26" s="955"/>
      <c r="M26" s="955"/>
      <c r="N26" s="955"/>
      <c r="O26" s="956"/>
      <c r="P26" s="657">
        <v>1</v>
      </c>
      <c r="Q26" s="658"/>
      <c r="R26" s="658"/>
      <c r="S26" s="658"/>
      <c r="T26" s="658"/>
      <c r="U26" s="658"/>
      <c r="V26" s="659"/>
      <c r="W26" s="657">
        <v>1</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561</v>
      </c>
      <c r="H27" s="955"/>
      <c r="I27" s="955"/>
      <c r="J27" s="955"/>
      <c r="K27" s="955"/>
      <c r="L27" s="955"/>
      <c r="M27" s="955"/>
      <c r="N27" s="955"/>
      <c r="O27" s="956"/>
      <c r="P27" s="657">
        <v>1</v>
      </c>
      <c r="Q27" s="658"/>
      <c r="R27" s="658"/>
      <c r="S27" s="658"/>
      <c r="T27" s="658"/>
      <c r="U27" s="658"/>
      <c r="V27" s="659"/>
      <c r="W27" s="657">
        <v>1</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558</v>
      </c>
      <c r="Q29" s="933"/>
      <c r="R29" s="933"/>
      <c r="S29" s="933"/>
      <c r="T29" s="933"/>
      <c r="U29" s="933"/>
      <c r="V29" s="934"/>
      <c r="W29" s="932">
        <f>AR13</f>
        <v>678</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557</v>
      </c>
      <c r="AR31" s="193"/>
      <c r="AS31" s="126" t="s">
        <v>356</v>
      </c>
      <c r="AT31" s="127"/>
      <c r="AU31" s="192">
        <v>30</v>
      </c>
      <c r="AV31" s="192"/>
      <c r="AW31" s="394" t="s">
        <v>300</v>
      </c>
      <c r="AX31" s="395"/>
    </row>
    <row r="32" spans="1:50" ht="21" customHeight="1" x14ac:dyDescent="0.15">
      <c r="A32" s="399"/>
      <c r="B32" s="397"/>
      <c r="C32" s="397"/>
      <c r="D32" s="397"/>
      <c r="E32" s="397"/>
      <c r="F32" s="398"/>
      <c r="G32" s="561" t="s">
        <v>628</v>
      </c>
      <c r="H32" s="562"/>
      <c r="I32" s="562"/>
      <c r="J32" s="562"/>
      <c r="K32" s="562"/>
      <c r="L32" s="562"/>
      <c r="M32" s="562"/>
      <c r="N32" s="562"/>
      <c r="O32" s="563"/>
      <c r="P32" s="98" t="s">
        <v>647</v>
      </c>
      <c r="Q32" s="98"/>
      <c r="R32" s="98"/>
      <c r="S32" s="98"/>
      <c r="T32" s="98"/>
      <c r="U32" s="98"/>
      <c r="V32" s="98"/>
      <c r="W32" s="98"/>
      <c r="X32" s="99"/>
      <c r="Y32" s="467" t="s">
        <v>12</v>
      </c>
      <c r="Z32" s="527"/>
      <c r="AA32" s="528"/>
      <c r="AB32" s="457" t="s">
        <v>563</v>
      </c>
      <c r="AC32" s="457"/>
      <c r="AD32" s="457"/>
      <c r="AE32" s="211">
        <v>2000000</v>
      </c>
      <c r="AF32" s="212"/>
      <c r="AG32" s="212"/>
      <c r="AH32" s="212"/>
      <c r="AI32" s="211">
        <v>3000000</v>
      </c>
      <c r="AJ32" s="212"/>
      <c r="AK32" s="212"/>
      <c r="AL32" s="212"/>
      <c r="AM32" s="211">
        <v>4000000</v>
      </c>
      <c r="AN32" s="212"/>
      <c r="AO32" s="212"/>
      <c r="AP32" s="212"/>
      <c r="AQ32" s="333" t="s">
        <v>557</v>
      </c>
      <c r="AR32" s="200"/>
      <c r="AS32" s="200"/>
      <c r="AT32" s="334"/>
      <c r="AU32" s="212" t="s">
        <v>640</v>
      </c>
      <c r="AV32" s="212"/>
      <c r="AW32" s="212"/>
      <c r="AX32" s="214"/>
    </row>
    <row r="33" spans="1:50" ht="21"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563</v>
      </c>
      <c r="AC33" s="519"/>
      <c r="AD33" s="519"/>
      <c r="AE33" s="211">
        <v>2500000</v>
      </c>
      <c r="AF33" s="212"/>
      <c r="AG33" s="212"/>
      <c r="AH33" s="212"/>
      <c r="AI33" s="211">
        <v>3000000</v>
      </c>
      <c r="AJ33" s="212"/>
      <c r="AK33" s="212"/>
      <c r="AL33" s="212"/>
      <c r="AM33" s="211">
        <v>4000000</v>
      </c>
      <c r="AN33" s="212"/>
      <c r="AO33" s="212"/>
      <c r="AP33" s="212"/>
      <c r="AQ33" s="333" t="s">
        <v>564</v>
      </c>
      <c r="AR33" s="200"/>
      <c r="AS33" s="200"/>
      <c r="AT33" s="334"/>
      <c r="AU33" s="212">
        <v>4150000</v>
      </c>
      <c r="AV33" s="212"/>
      <c r="AW33" s="212"/>
      <c r="AX33" s="214"/>
    </row>
    <row r="34" spans="1:50" ht="21"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80</v>
      </c>
      <c r="AF34" s="212"/>
      <c r="AG34" s="212"/>
      <c r="AH34" s="212"/>
      <c r="AI34" s="211">
        <v>100</v>
      </c>
      <c r="AJ34" s="212"/>
      <c r="AK34" s="212"/>
      <c r="AL34" s="212"/>
      <c r="AM34" s="211">
        <v>100</v>
      </c>
      <c r="AN34" s="212"/>
      <c r="AO34" s="212"/>
      <c r="AP34" s="212"/>
      <c r="AQ34" s="333" t="s">
        <v>565</v>
      </c>
      <c r="AR34" s="200"/>
      <c r="AS34" s="200"/>
      <c r="AT34" s="334"/>
      <c r="AU34" s="212" t="s">
        <v>641</v>
      </c>
      <c r="AV34" s="212"/>
      <c r="AW34" s="212"/>
      <c r="AX34" s="214"/>
    </row>
    <row r="35" spans="1:50" ht="23.25" customHeight="1" x14ac:dyDescent="0.15">
      <c r="A35" s="219" t="s">
        <v>525</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490</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490</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27.7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18" customHeight="1" x14ac:dyDescent="0.15">
      <c r="A101" s="418"/>
      <c r="B101" s="419"/>
      <c r="C101" s="419"/>
      <c r="D101" s="419"/>
      <c r="E101" s="419"/>
      <c r="F101" s="420"/>
      <c r="G101" s="98" t="s">
        <v>649</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11</v>
      </c>
      <c r="AF101" s="212"/>
      <c r="AG101" s="212"/>
      <c r="AH101" s="213"/>
      <c r="AI101" s="211">
        <v>11</v>
      </c>
      <c r="AJ101" s="212"/>
      <c r="AK101" s="212"/>
      <c r="AL101" s="213"/>
      <c r="AM101" s="211">
        <v>0</v>
      </c>
      <c r="AN101" s="212"/>
      <c r="AO101" s="212"/>
      <c r="AP101" s="213"/>
      <c r="AQ101" s="211" t="s">
        <v>568</v>
      </c>
      <c r="AR101" s="212"/>
      <c r="AS101" s="212"/>
      <c r="AT101" s="213"/>
      <c r="AU101" s="211" t="s">
        <v>564</v>
      </c>
      <c r="AV101" s="212"/>
      <c r="AW101" s="212"/>
      <c r="AX101" s="213"/>
    </row>
    <row r="102" spans="1:60" ht="18"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11</v>
      </c>
      <c r="AF102" s="414"/>
      <c r="AG102" s="414"/>
      <c r="AH102" s="414"/>
      <c r="AI102" s="414">
        <v>11</v>
      </c>
      <c r="AJ102" s="414"/>
      <c r="AK102" s="414"/>
      <c r="AL102" s="414"/>
      <c r="AM102" s="414">
        <v>11</v>
      </c>
      <c r="AN102" s="414"/>
      <c r="AO102" s="414"/>
      <c r="AP102" s="414"/>
      <c r="AQ102" s="266" t="s">
        <v>651</v>
      </c>
      <c r="AR102" s="267"/>
      <c r="AS102" s="267"/>
      <c r="AT102" s="312"/>
      <c r="AU102" s="266" t="s">
        <v>650</v>
      </c>
      <c r="AV102" s="267"/>
      <c r="AW102" s="267"/>
      <c r="AX102" s="312"/>
    </row>
    <row r="103" spans="1:60" ht="24"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19.5" customHeight="1" x14ac:dyDescent="0.15">
      <c r="A104" s="418"/>
      <c r="B104" s="419"/>
      <c r="C104" s="419"/>
      <c r="D104" s="419"/>
      <c r="E104" s="419"/>
      <c r="F104" s="420"/>
      <c r="G104" s="98" t="s">
        <v>665</v>
      </c>
      <c r="H104" s="98"/>
      <c r="I104" s="98"/>
      <c r="J104" s="98"/>
      <c r="K104" s="98"/>
      <c r="L104" s="98"/>
      <c r="M104" s="98"/>
      <c r="N104" s="98"/>
      <c r="O104" s="98"/>
      <c r="P104" s="98"/>
      <c r="Q104" s="98"/>
      <c r="R104" s="98"/>
      <c r="S104" s="98"/>
      <c r="T104" s="98"/>
      <c r="U104" s="98"/>
      <c r="V104" s="98"/>
      <c r="W104" s="98"/>
      <c r="X104" s="99"/>
      <c r="Y104" s="461" t="s">
        <v>55</v>
      </c>
      <c r="Z104" s="462"/>
      <c r="AA104" s="463"/>
      <c r="AB104" s="541" t="s">
        <v>660</v>
      </c>
      <c r="AC104" s="542"/>
      <c r="AD104" s="543"/>
      <c r="AE104" s="211" t="s">
        <v>652</v>
      </c>
      <c r="AF104" s="212"/>
      <c r="AG104" s="212"/>
      <c r="AH104" s="213"/>
      <c r="AI104" s="211" t="s">
        <v>653</v>
      </c>
      <c r="AJ104" s="212"/>
      <c r="AK104" s="212"/>
      <c r="AL104" s="213"/>
      <c r="AM104" s="211" t="s">
        <v>653</v>
      </c>
      <c r="AN104" s="212"/>
      <c r="AO104" s="212"/>
      <c r="AP104" s="213"/>
      <c r="AQ104" s="211" t="s">
        <v>655</v>
      </c>
      <c r="AR104" s="212"/>
      <c r="AS104" s="212"/>
      <c r="AT104" s="213"/>
      <c r="AU104" s="211" t="s">
        <v>655</v>
      </c>
      <c r="AV104" s="212"/>
      <c r="AW104" s="212"/>
      <c r="AX104" s="213"/>
    </row>
    <row r="105" spans="1:60" ht="19.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660</v>
      </c>
      <c r="AC105" s="465"/>
      <c r="AD105" s="466"/>
      <c r="AE105" s="414" t="s">
        <v>653</v>
      </c>
      <c r="AF105" s="414"/>
      <c r="AG105" s="414"/>
      <c r="AH105" s="414"/>
      <c r="AI105" s="414" t="s">
        <v>654</v>
      </c>
      <c r="AJ105" s="414"/>
      <c r="AK105" s="414"/>
      <c r="AL105" s="414"/>
      <c r="AM105" s="414" t="s">
        <v>654</v>
      </c>
      <c r="AN105" s="414"/>
      <c r="AO105" s="414"/>
      <c r="AP105" s="414"/>
      <c r="AQ105" s="211">
        <v>26</v>
      </c>
      <c r="AR105" s="212"/>
      <c r="AS105" s="212"/>
      <c r="AT105" s="213"/>
      <c r="AU105" s="266">
        <v>26</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471</v>
      </c>
      <c r="AN115" s="412"/>
      <c r="AO115" s="412"/>
      <c r="AP115" s="413"/>
      <c r="AQ115" s="591" t="s">
        <v>539</v>
      </c>
      <c r="AR115" s="592"/>
      <c r="AS115" s="592"/>
      <c r="AT115" s="592"/>
      <c r="AU115" s="592"/>
      <c r="AV115" s="592"/>
      <c r="AW115" s="592"/>
      <c r="AX115" s="593"/>
    </row>
    <row r="116" spans="1:50" ht="23.25" customHeight="1" x14ac:dyDescent="0.15">
      <c r="A116" s="435"/>
      <c r="B116" s="436"/>
      <c r="C116" s="436"/>
      <c r="D116" s="436"/>
      <c r="E116" s="436"/>
      <c r="F116" s="437"/>
      <c r="G116" s="389" t="s">
        <v>656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57434</v>
      </c>
      <c r="AF116" s="414"/>
      <c r="AG116" s="414"/>
      <c r="AH116" s="414"/>
      <c r="AI116" s="414">
        <v>45019</v>
      </c>
      <c r="AJ116" s="414"/>
      <c r="AK116" s="414"/>
      <c r="AL116" s="414"/>
      <c r="AM116" s="414">
        <f>ROUND(2116223/33,0)</f>
        <v>64128</v>
      </c>
      <c r="AN116" s="414"/>
      <c r="AO116" s="414"/>
      <c r="AP116" s="414"/>
      <c r="AQ116" s="211" t="s">
        <v>654</v>
      </c>
      <c r="AR116" s="212"/>
      <c r="AS116" s="212"/>
      <c r="AT116" s="212"/>
      <c r="AU116" s="212"/>
      <c r="AV116" s="212"/>
      <c r="AW116" s="212"/>
      <c r="AX116" s="214"/>
    </row>
    <row r="117" spans="1:50" ht="40.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8"/>
      <c r="AG117" s="548"/>
      <c r="AH117" s="548"/>
      <c r="AI117" s="547" t="s">
        <v>671</v>
      </c>
      <c r="AJ117" s="548"/>
      <c r="AK117" s="548"/>
      <c r="AL117" s="548"/>
      <c r="AM117" s="547" t="s">
        <v>672</v>
      </c>
      <c r="AN117" s="548"/>
      <c r="AO117" s="548"/>
      <c r="AP117" s="548"/>
      <c r="AQ117" s="547" t="s">
        <v>657</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471</v>
      </c>
      <c r="AN118" s="412"/>
      <c r="AO118" s="412"/>
      <c r="AP118" s="413"/>
      <c r="AQ118" s="591" t="s">
        <v>539</v>
      </c>
      <c r="AR118" s="592"/>
      <c r="AS118" s="592"/>
      <c r="AT118" s="592"/>
      <c r="AU118" s="592"/>
      <c r="AV118" s="592"/>
      <c r="AW118" s="592"/>
      <c r="AX118" s="593"/>
    </row>
    <row r="119" spans="1:50" ht="23.25" customHeight="1" x14ac:dyDescent="0.15">
      <c r="A119" s="435"/>
      <c r="B119" s="436"/>
      <c r="C119" s="436"/>
      <c r="D119" s="436"/>
      <c r="E119" s="436"/>
      <c r="F119" s="437"/>
      <c r="G119" s="389" t="s">
        <v>663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569</v>
      </c>
      <c r="AC119" s="459"/>
      <c r="AD119" s="460"/>
      <c r="AE119" s="414" t="s">
        <v>650</v>
      </c>
      <c r="AF119" s="414"/>
      <c r="AG119" s="414"/>
      <c r="AH119" s="414"/>
      <c r="AI119" s="414" t="s">
        <v>658</v>
      </c>
      <c r="AJ119" s="414"/>
      <c r="AK119" s="414"/>
      <c r="AL119" s="414"/>
      <c r="AM119" s="414" t="s">
        <v>658</v>
      </c>
      <c r="AN119" s="414"/>
      <c r="AO119" s="414"/>
      <c r="AP119" s="414"/>
      <c r="AQ119" s="414">
        <f>ROUND(339090/26,0)</f>
        <v>13042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548" t="s">
        <v>658</v>
      </c>
      <c r="AF120" s="548"/>
      <c r="AG120" s="548"/>
      <c r="AH120" s="548"/>
      <c r="AI120" s="548" t="s">
        <v>658</v>
      </c>
      <c r="AJ120" s="548"/>
      <c r="AK120" s="548"/>
      <c r="AL120" s="548"/>
      <c r="AM120" s="548" t="s">
        <v>658</v>
      </c>
      <c r="AN120" s="548"/>
      <c r="AO120" s="548"/>
      <c r="AP120" s="548"/>
      <c r="AQ120" s="547" t="s">
        <v>659</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471</v>
      </c>
      <c r="AN121" s="412"/>
      <c r="AO121" s="412"/>
      <c r="AP121" s="413"/>
      <c r="AQ121" s="591" t="s">
        <v>539</v>
      </c>
      <c r="AR121" s="592"/>
      <c r="AS121" s="592"/>
      <c r="AT121" s="592"/>
      <c r="AU121" s="592"/>
      <c r="AV121" s="592"/>
      <c r="AW121" s="592"/>
      <c r="AX121" s="593"/>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471</v>
      </c>
      <c r="AN124" s="412"/>
      <c r="AO124" s="412"/>
      <c r="AP124" s="413"/>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19.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19.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2"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2"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t="s">
        <v>667</v>
      </c>
      <c r="AV133" s="193"/>
      <c r="AW133" s="126" t="s">
        <v>300</v>
      </c>
      <c r="AX133" s="188"/>
    </row>
    <row r="134" spans="1:50" ht="17.25" customHeight="1" x14ac:dyDescent="0.15">
      <c r="A134" s="182"/>
      <c r="B134" s="179"/>
      <c r="C134" s="173"/>
      <c r="D134" s="179"/>
      <c r="E134" s="173"/>
      <c r="F134" s="174"/>
      <c r="G134" s="97" t="s">
        <v>627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11</v>
      </c>
      <c r="AF134" s="200"/>
      <c r="AG134" s="200"/>
      <c r="AH134" s="200"/>
      <c r="AI134" s="199">
        <v>11</v>
      </c>
      <c r="AJ134" s="200"/>
      <c r="AK134" s="200"/>
      <c r="AL134" s="200"/>
      <c r="AM134" s="199">
        <v>0</v>
      </c>
      <c r="AN134" s="200"/>
      <c r="AO134" s="200"/>
      <c r="AP134" s="200"/>
      <c r="AQ134" s="199" t="s">
        <v>575</v>
      </c>
      <c r="AR134" s="200"/>
      <c r="AS134" s="200"/>
      <c r="AT134" s="200"/>
      <c r="AU134" s="199" t="s">
        <v>576</v>
      </c>
      <c r="AV134" s="200"/>
      <c r="AW134" s="200"/>
      <c r="AX134" s="201"/>
    </row>
    <row r="135" spans="1:50" ht="17.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v>11</v>
      </c>
      <c r="AF135" s="200"/>
      <c r="AG135" s="200"/>
      <c r="AH135" s="200"/>
      <c r="AI135" s="199">
        <v>11</v>
      </c>
      <c r="AJ135" s="200"/>
      <c r="AK135" s="200"/>
      <c r="AL135" s="200"/>
      <c r="AM135" s="199">
        <v>11</v>
      </c>
      <c r="AN135" s="200"/>
      <c r="AO135" s="200"/>
      <c r="AP135" s="200"/>
      <c r="AQ135" s="199" t="s">
        <v>575</v>
      </c>
      <c r="AR135" s="200"/>
      <c r="AS135" s="200"/>
      <c r="AT135" s="200"/>
      <c r="AU135" s="199" t="s">
        <v>575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667</v>
      </c>
      <c r="AR137" s="192"/>
      <c r="AS137" s="126" t="s">
        <v>356</v>
      </c>
      <c r="AT137" s="127"/>
      <c r="AU137" s="193">
        <v>30</v>
      </c>
      <c r="AV137" s="193"/>
      <c r="AW137" s="126" t="s">
        <v>300</v>
      </c>
      <c r="AX137" s="188"/>
    </row>
    <row r="138" spans="1:50" ht="18.75" customHeight="1" x14ac:dyDescent="0.15">
      <c r="A138" s="182"/>
      <c r="B138" s="179"/>
      <c r="C138" s="173"/>
      <c r="D138" s="179"/>
      <c r="E138" s="173"/>
      <c r="F138" s="174"/>
      <c r="G138" s="97" t="s">
        <v>666</v>
      </c>
      <c r="H138" s="98"/>
      <c r="I138" s="98"/>
      <c r="J138" s="98"/>
      <c r="K138" s="98"/>
      <c r="L138" s="98"/>
      <c r="M138" s="98"/>
      <c r="N138" s="98"/>
      <c r="O138" s="98"/>
      <c r="P138" s="98"/>
      <c r="Q138" s="98"/>
      <c r="R138" s="98"/>
      <c r="S138" s="98"/>
      <c r="T138" s="98"/>
      <c r="U138" s="98"/>
      <c r="V138" s="98"/>
      <c r="W138" s="98"/>
      <c r="X138" s="99"/>
      <c r="Y138" s="194" t="s">
        <v>379</v>
      </c>
      <c r="Z138" s="195"/>
      <c r="AA138" s="196"/>
      <c r="AB138" s="541" t="s">
        <v>660</v>
      </c>
      <c r="AC138" s="542"/>
      <c r="AD138" s="543"/>
      <c r="AE138" s="211" t="s">
        <v>575</v>
      </c>
      <c r="AF138" s="212"/>
      <c r="AG138" s="212"/>
      <c r="AH138" s="213"/>
      <c r="AI138" s="211" t="s">
        <v>653</v>
      </c>
      <c r="AJ138" s="212"/>
      <c r="AK138" s="212"/>
      <c r="AL138" s="213"/>
      <c r="AM138" s="211" t="s">
        <v>653</v>
      </c>
      <c r="AN138" s="212"/>
      <c r="AO138" s="212"/>
      <c r="AP138" s="213"/>
      <c r="AQ138" s="211" t="s">
        <v>653</v>
      </c>
      <c r="AR138" s="212"/>
      <c r="AS138" s="212"/>
      <c r="AT138" s="213"/>
      <c r="AU138" s="211" t="s">
        <v>653</v>
      </c>
      <c r="AV138" s="212"/>
      <c r="AW138" s="212"/>
      <c r="AX138" s="213"/>
    </row>
    <row r="139" spans="1:50" ht="18.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464" t="s">
        <v>660</v>
      </c>
      <c r="AC139" s="465"/>
      <c r="AD139" s="466"/>
      <c r="AE139" s="414" t="s">
        <v>653</v>
      </c>
      <c r="AF139" s="414"/>
      <c r="AG139" s="414"/>
      <c r="AH139" s="414"/>
      <c r="AI139" s="414" t="s">
        <v>575</v>
      </c>
      <c r="AJ139" s="414"/>
      <c r="AK139" s="414"/>
      <c r="AL139" s="414"/>
      <c r="AM139" s="414" t="s">
        <v>575</v>
      </c>
      <c r="AN139" s="414"/>
      <c r="AO139" s="414"/>
      <c r="AP139" s="414"/>
      <c r="AQ139" s="211" t="s">
        <v>681</v>
      </c>
      <c r="AR139" s="212"/>
      <c r="AS139" s="212"/>
      <c r="AT139" s="213"/>
      <c r="AU139" s="266">
        <v>26</v>
      </c>
      <c r="AV139" s="267"/>
      <c r="AW139" s="267"/>
      <c r="AX139" s="312"/>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9.7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9.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8.25" customHeight="1" x14ac:dyDescent="0.15">
      <c r="A154" s="182"/>
      <c r="B154" s="179"/>
      <c r="C154" s="173"/>
      <c r="D154" s="179"/>
      <c r="E154" s="173"/>
      <c r="F154" s="174"/>
      <c r="G154" s="97" t="s">
        <v>617</v>
      </c>
      <c r="H154" s="98"/>
      <c r="I154" s="98"/>
      <c r="J154" s="98"/>
      <c r="K154" s="98"/>
      <c r="L154" s="98"/>
      <c r="M154" s="98"/>
      <c r="N154" s="98"/>
      <c r="O154" s="98"/>
      <c r="P154" s="99"/>
      <c r="Q154" s="118" t="s">
        <v>612</v>
      </c>
      <c r="R154" s="98"/>
      <c r="S154" s="98"/>
      <c r="T154" s="98"/>
      <c r="U154" s="98"/>
      <c r="V154" s="98"/>
      <c r="W154" s="98"/>
      <c r="X154" s="98"/>
      <c r="Y154" s="98"/>
      <c r="Z154" s="98"/>
      <c r="AA154" s="286"/>
      <c r="AB154" s="134" t="s">
        <v>617</v>
      </c>
      <c r="AC154" s="135"/>
      <c r="AD154" s="135"/>
      <c r="AE154" s="140" t="s">
        <v>614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8.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8.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614</v>
      </c>
      <c r="AF157" s="98"/>
      <c r="AG157" s="98"/>
      <c r="AH157" s="98"/>
      <c r="AI157" s="98"/>
      <c r="AJ157" s="98"/>
      <c r="AK157" s="98"/>
      <c r="AL157" s="98"/>
      <c r="AM157" s="98"/>
      <c r="AN157" s="98"/>
      <c r="AO157" s="98"/>
      <c r="AP157" s="98"/>
      <c r="AQ157" s="98"/>
      <c r="AR157" s="98"/>
      <c r="AS157" s="98"/>
      <c r="AT157" s="98"/>
      <c r="AU157" s="98"/>
      <c r="AV157" s="98"/>
      <c r="AW157" s="98"/>
      <c r="AX157" s="119"/>
    </row>
    <row r="158" spans="1:50" ht="8.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75" customHeight="1" x14ac:dyDescent="0.15">
      <c r="A188" s="182"/>
      <c r="B188" s="179"/>
      <c r="C188" s="173"/>
      <c r="D188" s="179"/>
      <c r="E188" s="118" t="s">
        <v>669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354</v>
      </c>
      <c r="F538" s="168"/>
      <c r="G538" s="898" t="s">
        <v>384</v>
      </c>
      <c r="H538" s="116"/>
      <c r="I538" s="116"/>
      <c r="J538" s="899" t="s">
        <v>554</v>
      </c>
      <c r="K538" s="900"/>
      <c r="L538" s="900"/>
      <c r="M538" s="900"/>
      <c r="N538" s="900"/>
      <c r="O538" s="900"/>
      <c r="P538" s="900"/>
      <c r="Q538" s="900"/>
      <c r="R538" s="900"/>
      <c r="S538" s="900"/>
      <c r="T538" s="901"/>
      <c r="U538" s="588" t="s">
        <v>565</v>
      </c>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3.5"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3.5"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t="s">
        <v>555</v>
      </c>
      <c r="AF540" s="193"/>
      <c r="AG540" s="126" t="s">
        <v>356</v>
      </c>
      <c r="AH540" s="127"/>
      <c r="AI540" s="149"/>
      <c r="AJ540" s="149"/>
      <c r="AK540" s="149"/>
      <c r="AL540" s="147"/>
      <c r="AM540" s="149"/>
      <c r="AN540" s="149"/>
      <c r="AO540" s="149"/>
      <c r="AP540" s="147"/>
      <c r="AQ540" s="590" t="s">
        <v>565</v>
      </c>
      <c r="AR540" s="193"/>
      <c r="AS540" s="126" t="s">
        <v>356</v>
      </c>
      <c r="AT540" s="127"/>
      <c r="AU540" s="193" t="s">
        <v>565</v>
      </c>
      <c r="AV540" s="193"/>
      <c r="AW540" s="126" t="s">
        <v>300</v>
      </c>
      <c r="AX540" s="188"/>
    </row>
    <row r="541" spans="1:50" ht="17.25" customHeight="1" x14ac:dyDescent="0.15">
      <c r="A541" s="182"/>
      <c r="B541" s="179"/>
      <c r="C541" s="173"/>
      <c r="D541" s="179"/>
      <c r="E541" s="335"/>
      <c r="F541" s="336"/>
      <c r="G541" s="97" t="s">
        <v>578</v>
      </c>
      <c r="H541" s="98"/>
      <c r="I541" s="98"/>
      <c r="J541" s="98"/>
      <c r="K541" s="98"/>
      <c r="L541" s="98"/>
      <c r="M541" s="98"/>
      <c r="N541" s="98"/>
      <c r="O541" s="98"/>
      <c r="P541" s="98"/>
      <c r="Q541" s="98"/>
      <c r="R541" s="98"/>
      <c r="S541" s="98"/>
      <c r="T541" s="98"/>
      <c r="U541" s="98"/>
      <c r="V541" s="98"/>
      <c r="W541" s="98"/>
      <c r="X541" s="99"/>
      <c r="Y541" s="194" t="s">
        <v>12</v>
      </c>
      <c r="Z541" s="195"/>
      <c r="AA541" s="196"/>
      <c r="AB541" s="206" t="s">
        <v>565</v>
      </c>
      <c r="AC541" s="206"/>
      <c r="AD541" s="206"/>
      <c r="AE541" s="333" t="s">
        <v>576</v>
      </c>
      <c r="AF541" s="200"/>
      <c r="AG541" s="200"/>
      <c r="AH541" s="200"/>
      <c r="AI541" s="333" t="s">
        <v>578</v>
      </c>
      <c r="AJ541" s="200"/>
      <c r="AK541" s="200"/>
      <c r="AL541" s="200"/>
      <c r="AM541" s="333" t="s">
        <v>555</v>
      </c>
      <c r="AN541" s="200"/>
      <c r="AO541" s="200"/>
      <c r="AP541" s="334"/>
      <c r="AQ541" s="333" t="s">
        <v>555</v>
      </c>
      <c r="AR541" s="200"/>
      <c r="AS541" s="200"/>
      <c r="AT541" s="334"/>
      <c r="AU541" s="200" t="s">
        <v>555</v>
      </c>
      <c r="AV541" s="200"/>
      <c r="AW541" s="200"/>
      <c r="AX541" s="201"/>
    </row>
    <row r="542" spans="1:50" ht="17.25"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t="s">
        <v>565</v>
      </c>
      <c r="AC542" s="198"/>
      <c r="AD542" s="198"/>
      <c r="AE542" s="333" t="s">
        <v>565</v>
      </c>
      <c r="AF542" s="200"/>
      <c r="AG542" s="200"/>
      <c r="AH542" s="334"/>
      <c r="AI542" s="333" t="s">
        <v>565</v>
      </c>
      <c r="AJ542" s="200"/>
      <c r="AK542" s="200"/>
      <c r="AL542" s="200"/>
      <c r="AM542" s="333" t="s">
        <v>565</v>
      </c>
      <c r="AN542" s="200"/>
      <c r="AO542" s="200"/>
      <c r="AP542" s="334"/>
      <c r="AQ542" s="333" t="s">
        <v>557</v>
      </c>
      <c r="AR542" s="200"/>
      <c r="AS542" s="200"/>
      <c r="AT542" s="334"/>
      <c r="AU542" s="200" t="s">
        <v>565</v>
      </c>
      <c r="AV542" s="200"/>
      <c r="AW542" s="200"/>
      <c r="AX542" s="201"/>
    </row>
    <row r="543" spans="1:50" ht="17.25"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t="s">
        <v>565</v>
      </c>
      <c r="AF543" s="200"/>
      <c r="AG543" s="200"/>
      <c r="AH543" s="334"/>
      <c r="AI543" s="333" t="s">
        <v>565</v>
      </c>
      <c r="AJ543" s="200"/>
      <c r="AK543" s="200"/>
      <c r="AL543" s="200"/>
      <c r="AM543" s="333" t="s">
        <v>557</v>
      </c>
      <c r="AN543" s="200"/>
      <c r="AO543" s="200"/>
      <c r="AP543" s="334"/>
      <c r="AQ543" s="333" t="s">
        <v>557</v>
      </c>
      <c r="AR543" s="200"/>
      <c r="AS543" s="200"/>
      <c r="AT543" s="334"/>
      <c r="AU543" s="200" t="s">
        <v>557</v>
      </c>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5.75"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5.75"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t="s">
        <v>557</v>
      </c>
      <c r="AF565" s="193"/>
      <c r="AG565" s="126" t="s">
        <v>356</v>
      </c>
      <c r="AH565" s="127"/>
      <c r="AI565" s="149"/>
      <c r="AJ565" s="149"/>
      <c r="AK565" s="149"/>
      <c r="AL565" s="147"/>
      <c r="AM565" s="149"/>
      <c r="AN565" s="149"/>
      <c r="AO565" s="149"/>
      <c r="AP565" s="147"/>
      <c r="AQ565" s="590" t="s">
        <v>565</v>
      </c>
      <c r="AR565" s="193"/>
      <c r="AS565" s="126" t="s">
        <v>356</v>
      </c>
      <c r="AT565" s="127"/>
      <c r="AU565" s="193" t="s">
        <v>565</v>
      </c>
      <c r="AV565" s="193"/>
      <c r="AW565" s="126" t="s">
        <v>300</v>
      </c>
      <c r="AX565" s="188"/>
    </row>
    <row r="566" spans="1:50" ht="18" customHeight="1" x14ac:dyDescent="0.15">
      <c r="A566" s="182"/>
      <c r="B566" s="179"/>
      <c r="C566" s="173"/>
      <c r="D566" s="179"/>
      <c r="E566" s="335"/>
      <c r="F566" s="336"/>
      <c r="G566" s="97" t="s">
        <v>557</v>
      </c>
      <c r="H566" s="98"/>
      <c r="I566" s="98"/>
      <c r="J566" s="98"/>
      <c r="K566" s="98"/>
      <c r="L566" s="98"/>
      <c r="M566" s="98"/>
      <c r="N566" s="98"/>
      <c r="O566" s="98"/>
      <c r="P566" s="98"/>
      <c r="Q566" s="98"/>
      <c r="R566" s="98"/>
      <c r="S566" s="98"/>
      <c r="T566" s="98"/>
      <c r="U566" s="98"/>
      <c r="V566" s="98"/>
      <c r="W566" s="98"/>
      <c r="X566" s="99"/>
      <c r="Y566" s="194" t="s">
        <v>12</v>
      </c>
      <c r="Z566" s="195"/>
      <c r="AA566" s="196"/>
      <c r="AB566" s="206" t="s">
        <v>557</v>
      </c>
      <c r="AC566" s="206"/>
      <c r="AD566" s="206"/>
      <c r="AE566" s="333" t="s">
        <v>576</v>
      </c>
      <c r="AF566" s="200"/>
      <c r="AG566" s="200"/>
      <c r="AH566" s="200"/>
      <c r="AI566" s="333" t="s">
        <v>578</v>
      </c>
      <c r="AJ566" s="200"/>
      <c r="AK566" s="200"/>
      <c r="AL566" s="200"/>
      <c r="AM566" s="333" t="s">
        <v>557</v>
      </c>
      <c r="AN566" s="200"/>
      <c r="AO566" s="200"/>
      <c r="AP566" s="334"/>
      <c r="AQ566" s="333" t="s">
        <v>557</v>
      </c>
      <c r="AR566" s="200"/>
      <c r="AS566" s="200"/>
      <c r="AT566" s="334"/>
      <c r="AU566" s="200" t="s">
        <v>578</v>
      </c>
      <c r="AV566" s="200"/>
      <c r="AW566" s="200"/>
      <c r="AX566" s="201"/>
    </row>
    <row r="567" spans="1:50" ht="18"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t="s">
        <v>557</v>
      </c>
      <c r="AC567" s="198"/>
      <c r="AD567" s="198"/>
      <c r="AE567" s="333" t="s">
        <v>565</v>
      </c>
      <c r="AF567" s="200"/>
      <c r="AG567" s="200"/>
      <c r="AH567" s="334"/>
      <c r="AI567" s="333" t="s">
        <v>557</v>
      </c>
      <c r="AJ567" s="200"/>
      <c r="AK567" s="200"/>
      <c r="AL567" s="200"/>
      <c r="AM567" s="333" t="s">
        <v>557</v>
      </c>
      <c r="AN567" s="200"/>
      <c r="AO567" s="200"/>
      <c r="AP567" s="334"/>
      <c r="AQ567" s="333" t="s">
        <v>565</v>
      </c>
      <c r="AR567" s="200"/>
      <c r="AS567" s="200"/>
      <c r="AT567" s="334"/>
      <c r="AU567" s="200" t="s">
        <v>557</v>
      </c>
      <c r="AV567" s="200"/>
      <c r="AW567" s="200"/>
      <c r="AX567" s="201"/>
    </row>
    <row r="568" spans="1:50" ht="18"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t="s">
        <v>557</v>
      </c>
      <c r="AF568" s="200"/>
      <c r="AG568" s="200"/>
      <c r="AH568" s="334"/>
      <c r="AI568" s="333" t="s">
        <v>557</v>
      </c>
      <c r="AJ568" s="200"/>
      <c r="AK568" s="200"/>
      <c r="AL568" s="200"/>
      <c r="AM568" s="333" t="s">
        <v>579</v>
      </c>
      <c r="AN568" s="200"/>
      <c r="AO568" s="200"/>
      <c r="AP568" s="334"/>
      <c r="AQ568" s="333" t="s">
        <v>579</v>
      </c>
      <c r="AR568" s="200"/>
      <c r="AS568" s="200"/>
      <c r="AT568" s="334"/>
      <c r="AU568" s="200" t="s">
        <v>565</v>
      </c>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12" customHeight="1" x14ac:dyDescent="0.15">
      <c r="A698" s="182"/>
      <c r="B698" s="179"/>
      <c r="C698" s="173"/>
      <c r="D698" s="179"/>
      <c r="E698" s="118" t="s">
        <v>565</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2"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553</v>
      </c>
      <c r="AE705" s="715"/>
      <c r="AF705" s="715"/>
      <c r="AG705" s="118" t="s">
        <v>629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1.7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644</v>
      </c>
      <c r="AH708" s="743"/>
      <c r="AI708" s="743"/>
      <c r="AJ708" s="743"/>
      <c r="AK708" s="743"/>
      <c r="AL708" s="743"/>
      <c r="AM708" s="743"/>
      <c r="AN708" s="743"/>
      <c r="AO708" s="743"/>
      <c r="AP708" s="743"/>
      <c r="AQ708" s="743"/>
      <c r="AR708" s="743"/>
      <c r="AS708" s="743"/>
      <c r="AT708" s="743"/>
      <c r="AU708" s="743"/>
      <c r="AV708" s="743"/>
      <c r="AW708" s="743"/>
      <c r="AX708" s="744"/>
    </row>
    <row r="709" spans="1:50" ht="59.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65.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661</v>
      </c>
      <c r="AH710" s="95"/>
      <c r="AI710" s="95"/>
      <c r="AJ710" s="95"/>
      <c r="AK710" s="95"/>
      <c r="AL710" s="95"/>
      <c r="AM710" s="95"/>
      <c r="AN710" s="95"/>
      <c r="AO710" s="95"/>
      <c r="AP710" s="95"/>
      <c r="AQ710" s="95"/>
      <c r="AR710" s="95"/>
      <c r="AS710" s="95"/>
      <c r="AT710" s="95"/>
      <c r="AU710" s="95"/>
      <c r="AV710" s="95"/>
      <c r="AW710" s="95"/>
      <c r="AX710" s="96"/>
    </row>
    <row r="711" spans="1:50" ht="63"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586</v>
      </c>
      <c r="AE712" s="783"/>
      <c r="AF712" s="783"/>
      <c r="AG712" s="810" t="s">
        <v>673</v>
      </c>
      <c r="AH712" s="811"/>
      <c r="AI712" s="811"/>
      <c r="AJ712" s="811"/>
      <c r="AK712" s="811"/>
      <c r="AL712" s="811"/>
      <c r="AM712" s="811"/>
      <c r="AN712" s="811"/>
      <c r="AO712" s="811"/>
      <c r="AP712" s="811"/>
      <c r="AQ712" s="811"/>
      <c r="AR712" s="811"/>
      <c r="AS712" s="811"/>
      <c r="AT712" s="811"/>
      <c r="AU712" s="811"/>
      <c r="AV712" s="811"/>
      <c r="AW712" s="811"/>
      <c r="AX712" s="812"/>
    </row>
    <row r="713" spans="1:50" ht="29.25" customHeight="1" x14ac:dyDescent="0.15">
      <c r="A713" s="642"/>
      <c r="B713" s="644"/>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586</v>
      </c>
      <c r="AE713" s="322"/>
      <c r="AF713" s="663"/>
      <c r="AG713" s="94" t="s">
        <v>674</v>
      </c>
      <c r="AH713" s="95"/>
      <c r="AI713" s="95"/>
      <c r="AJ713" s="95"/>
      <c r="AK713" s="95"/>
      <c r="AL713" s="95"/>
      <c r="AM713" s="95"/>
      <c r="AN713" s="95"/>
      <c r="AO713" s="95"/>
      <c r="AP713" s="95"/>
      <c r="AQ713" s="95"/>
      <c r="AR713" s="95"/>
      <c r="AS713" s="95"/>
      <c r="AT713" s="95"/>
      <c r="AU713" s="95"/>
      <c r="AV713" s="95"/>
      <c r="AW713" s="95"/>
      <c r="AX713" s="96"/>
    </row>
    <row r="714" spans="1:50" ht="18.7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586</v>
      </c>
      <c r="AE714" s="808"/>
      <c r="AF714" s="809"/>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49.5"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646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586</v>
      </c>
      <c r="AE716" s="627"/>
      <c r="AF716" s="627"/>
      <c r="AG716" s="94" t="s">
        <v>645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590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586</v>
      </c>
      <c r="D721" s="290"/>
      <c r="E721" s="290"/>
      <c r="F721" s="291"/>
      <c r="G721" s="280"/>
      <c r="H721" s="281"/>
      <c r="I721" s="83" t="str">
        <f>IF(OR(G721="　", G721=""), "", "-")</f>
        <v/>
      </c>
      <c r="J721" s="284" t="s">
        <v>587</v>
      </c>
      <c r="K721" s="284"/>
      <c r="L721" s="83" t="str">
        <f>IF(M721="","","-")</f>
        <v/>
      </c>
      <c r="M721" s="84"/>
      <c r="N721" s="297" t="s">
        <v>587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75" customHeight="1" x14ac:dyDescent="0.15">
      <c r="A726" s="640" t="s">
        <v>48</v>
      </c>
      <c r="B726" s="802"/>
      <c r="C726" s="815" t="s">
        <v>53</v>
      </c>
      <c r="D726" s="837"/>
      <c r="E726" s="837"/>
      <c r="F726" s="838"/>
      <c r="G726" s="574" t="s">
        <v>648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1.75" customHeight="1" thickBot="1" x14ac:dyDescent="0.2">
      <c r="A727" s="803"/>
      <c r="B727" s="804"/>
      <c r="C727" s="748" t="s">
        <v>57</v>
      </c>
      <c r="D727" s="749"/>
      <c r="E727" s="749"/>
      <c r="F727" s="750"/>
      <c r="G727" s="572" t="s">
        <v>670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75" customHeight="1" thickBot="1" x14ac:dyDescent="0.2">
      <c r="A729" s="634" t="s">
        <v>591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5.5" customHeight="1" thickBot="1" x14ac:dyDescent="0.2">
      <c r="A731" s="799" t="s">
        <v>257</v>
      </c>
      <c r="B731" s="800"/>
      <c r="C731" s="800"/>
      <c r="D731" s="800"/>
      <c r="E731" s="801"/>
      <c r="F731" s="729" t="s">
        <v>676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8.5" customHeight="1" thickBot="1" x14ac:dyDescent="0.2">
      <c r="A733" s="673" t="s">
        <v>257</v>
      </c>
      <c r="B733" s="674"/>
      <c r="C733" s="674"/>
      <c r="D733" s="674"/>
      <c r="E733" s="675"/>
      <c r="F733" s="637" t="s">
        <v>679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7.25" customHeight="1" thickBot="1" x14ac:dyDescent="0.2">
      <c r="A735" s="790" t="s">
        <v>680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587</v>
      </c>
      <c r="F737" s="987"/>
      <c r="G737" s="987"/>
      <c r="H737" s="987"/>
      <c r="I737" s="987"/>
      <c r="J737" s="987"/>
      <c r="K737" s="987"/>
      <c r="L737" s="987"/>
      <c r="M737" s="987"/>
      <c r="N737" s="358" t="s">
        <v>358</v>
      </c>
      <c r="O737" s="358"/>
      <c r="P737" s="358"/>
      <c r="Q737" s="358"/>
      <c r="R737" s="987" t="s">
        <v>592</v>
      </c>
      <c r="S737" s="987"/>
      <c r="T737" s="987"/>
      <c r="U737" s="987"/>
      <c r="V737" s="987"/>
      <c r="W737" s="987"/>
      <c r="X737" s="987"/>
      <c r="Y737" s="987"/>
      <c r="Z737" s="987"/>
      <c r="AA737" s="358" t="s">
        <v>359</v>
      </c>
      <c r="AB737" s="358"/>
      <c r="AC737" s="358"/>
      <c r="AD737" s="358"/>
      <c r="AE737" s="987" t="s">
        <v>593</v>
      </c>
      <c r="AF737" s="987"/>
      <c r="AG737" s="987"/>
      <c r="AH737" s="987"/>
      <c r="AI737" s="987"/>
      <c r="AJ737" s="987"/>
      <c r="AK737" s="987"/>
      <c r="AL737" s="987"/>
      <c r="AM737" s="987"/>
      <c r="AN737" s="358" t="s">
        <v>360</v>
      </c>
      <c r="AO737" s="358"/>
      <c r="AP737" s="358"/>
      <c r="AQ737" s="358"/>
      <c r="AR737" s="988" t="s">
        <v>594</v>
      </c>
      <c r="AS737" s="989"/>
      <c r="AT737" s="989"/>
      <c r="AU737" s="989"/>
      <c r="AV737" s="989"/>
      <c r="AW737" s="989"/>
      <c r="AX737" s="990"/>
      <c r="AY737" s="89"/>
      <c r="AZ737" s="89"/>
    </row>
    <row r="738" spans="1:52" ht="24.75" customHeight="1" x14ac:dyDescent="0.15">
      <c r="A738" s="991" t="s">
        <v>361</v>
      </c>
      <c r="B738" s="203"/>
      <c r="C738" s="203"/>
      <c r="D738" s="204"/>
      <c r="E738" s="987" t="s">
        <v>595</v>
      </c>
      <c r="F738" s="987"/>
      <c r="G738" s="987"/>
      <c r="H738" s="987"/>
      <c r="I738" s="987"/>
      <c r="J738" s="987"/>
      <c r="K738" s="987"/>
      <c r="L738" s="987"/>
      <c r="M738" s="987"/>
      <c r="N738" s="358" t="s">
        <v>362</v>
      </c>
      <c r="O738" s="358"/>
      <c r="P738" s="358"/>
      <c r="Q738" s="358"/>
      <c r="R738" s="987" t="s">
        <v>596</v>
      </c>
      <c r="S738" s="987"/>
      <c r="T738" s="987"/>
      <c r="U738" s="987"/>
      <c r="V738" s="987"/>
      <c r="W738" s="987"/>
      <c r="X738" s="987"/>
      <c r="Y738" s="987"/>
      <c r="Z738" s="987"/>
      <c r="AA738" s="358" t="s">
        <v>481</v>
      </c>
      <c r="AB738" s="358"/>
      <c r="AC738" s="358"/>
      <c r="AD738" s="358"/>
      <c r="AE738" s="987" t="s">
        <v>596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547</v>
      </c>
      <c r="F739" s="999"/>
      <c r="G739" s="999"/>
      <c r="H739" s="91" t="str">
        <f>IF(E739="", "", "(")</f>
        <v>(</v>
      </c>
      <c r="I739" s="982"/>
      <c r="J739" s="982"/>
      <c r="K739" s="91" t="str">
        <f>IF(OR(I739="　", I739=""), "", "-")</f>
        <v/>
      </c>
      <c r="L739" s="983">
        <v>217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6.2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6.2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6.2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6.2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6.2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6.2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6.2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6.2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6.2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6.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6.2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6.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6.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6.2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6.2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2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6.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6.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6.2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6.2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 customHeight="1" thickBo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hidden="1" customHeight="1" thickBo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683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684</v>
      </c>
      <c r="H781" s="671"/>
      <c r="I781" s="671"/>
      <c r="J781" s="671"/>
      <c r="K781" s="672"/>
      <c r="L781" s="664" t="s">
        <v>685</v>
      </c>
      <c r="M781" s="665"/>
      <c r="N781" s="665"/>
      <c r="O781" s="665"/>
      <c r="P781" s="665"/>
      <c r="Q781" s="665"/>
      <c r="R781" s="665"/>
      <c r="S781" s="665"/>
      <c r="T781" s="665"/>
      <c r="U781" s="665"/>
      <c r="V781" s="665"/>
      <c r="W781" s="665"/>
      <c r="X781" s="666"/>
      <c r="Y781" s="384">
        <v>0.7</v>
      </c>
      <c r="Z781" s="385"/>
      <c r="AA781" s="385"/>
      <c r="AB781" s="805"/>
      <c r="AC781" s="670" t="s">
        <v>598</v>
      </c>
      <c r="AD781" s="671"/>
      <c r="AE781" s="671"/>
      <c r="AF781" s="671"/>
      <c r="AG781" s="672"/>
      <c r="AH781" s="664" t="s">
        <v>631</v>
      </c>
      <c r="AI781" s="665"/>
      <c r="AJ781" s="665"/>
      <c r="AK781" s="665"/>
      <c r="AL781" s="665"/>
      <c r="AM781" s="665"/>
      <c r="AN781" s="665"/>
      <c r="AO781" s="665"/>
      <c r="AP781" s="665"/>
      <c r="AQ781" s="665"/>
      <c r="AR781" s="665"/>
      <c r="AS781" s="665"/>
      <c r="AT781" s="666"/>
      <c r="AU781" s="384">
        <v>630.6</v>
      </c>
      <c r="AV781" s="385"/>
      <c r="AW781" s="385"/>
      <c r="AX781" s="386"/>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630.6</v>
      </c>
      <c r="AV791" s="832"/>
      <c r="AW791" s="832"/>
      <c r="AX791" s="834"/>
    </row>
    <row r="792" spans="1:50" ht="24.75" customHeight="1" x14ac:dyDescent="0.15">
      <c r="A792" s="631"/>
      <c r="B792" s="632"/>
      <c r="C792" s="632"/>
      <c r="D792" s="632"/>
      <c r="E792" s="632"/>
      <c r="F792" s="633"/>
      <c r="G792" s="595" t="s">
        <v>600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599</v>
      </c>
      <c r="H794" s="671"/>
      <c r="I794" s="671"/>
      <c r="J794" s="671"/>
      <c r="K794" s="672"/>
      <c r="L794" s="664" t="s">
        <v>618</v>
      </c>
      <c r="M794" s="665"/>
      <c r="N794" s="665"/>
      <c r="O794" s="665"/>
      <c r="P794" s="665"/>
      <c r="Q794" s="665"/>
      <c r="R794" s="665"/>
      <c r="S794" s="665"/>
      <c r="T794" s="665"/>
      <c r="U794" s="665"/>
      <c r="V794" s="665"/>
      <c r="W794" s="665"/>
      <c r="X794" s="666"/>
      <c r="Y794" s="384">
        <v>85.8</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85.8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2">
        <v>1</v>
      </c>
      <c r="B837" s="372">
        <v>1</v>
      </c>
      <c r="C837" s="354" t="s">
        <v>630</v>
      </c>
      <c r="D837" s="340"/>
      <c r="E837" s="340"/>
      <c r="F837" s="340"/>
      <c r="G837" s="340"/>
      <c r="H837" s="340"/>
      <c r="I837" s="340"/>
      <c r="J837" s="341">
        <v>2010401030329</v>
      </c>
      <c r="K837" s="342"/>
      <c r="L837" s="342"/>
      <c r="M837" s="342"/>
      <c r="N837" s="342"/>
      <c r="O837" s="342"/>
      <c r="P837" s="355" t="s">
        <v>634</v>
      </c>
      <c r="Q837" s="343"/>
      <c r="R837" s="343"/>
      <c r="S837" s="343"/>
      <c r="T837" s="343"/>
      <c r="U837" s="343"/>
      <c r="V837" s="343"/>
      <c r="W837" s="343"/>
      <c r="X837" s="343"/>
      <c r="Y837" s="344">
        <v>0.7</v>
      </c>
      <c r="Z837" s="345"/>
      <c r="AA837" s="345"/>
      <c r="AB837" s="346"/>
      <c r="AC837" s="356" t="s">
        <v>517</v>
      </c>
      <c r="AD837" s="364"/>
      <c r="AE837" s="364"/>
      <c r="AF837" s="364"/>
      <c r="AG837" s="364"/>
      <c r="AH837" s="365">
        <v>3</v>
      </c>
      <c r="AI837" s="366"/>
      <c r="AJ837" s="366"/>
      <c r="AK837" s="366"/>
      <c r="AL837" s="350">
        <v>77.3</v>
      </c>
      <c r="AM837" s="351"/>
      <c r="AN837" s="351"/>
      <c r="AO837" s="352"/>
      <c r="AP837" s="353" t="s">
        <v>675</v>
      </c>
      <c r="AQ837" s="353"/>
      <c r="AR837" s="353"/>
      <c r="AS837" s="353"/>
      <c r="AT837" s="353"/>
      <c r="AU837" s="353"/>
      <c r="AV837" s="353"/>
      <c r="AW837" s="353"/>
      <c r="AX837" s="353"/>
    </row>
    <row r="838" spans="1:50" ht="41.25" customHeight="1" x14ac:dyDescent="0.15">
      <c r="A838" s="372">
        <v>2</v>
      </c>
      <c r="B838" s="372">
        <v>1</v>
      </c>
      <c r="C838" s="354" t="s">
        <v>602</v>
      </c>
      <c r="D838" s="340"/>
      <c r="E838" s="340"/>
      <c r="F838" s="340"/>
      <c r="G838" s="340"/>
      <c r="H838" s="340"/>
      <c r="I838" s="340"/>
      <c r="J838" s="341" t="s">
        <v>609</v>
      </c>
      <c r="K838" s="342"/>
      <c r="L838" s="342"/>
      <c r="M838" s="342"/>
      <c r="N838" s="342"/>
      <c r="O838" s="342"/>
      <c r="P838" s="355" t="s">
        <v>635</v>
      </c>
      <c r="Q838" s="343"/>
      <c r="R838" s="343"/>
      <c r="S838" s="343"/>
      <c r="T838" s="343"/>
      <c r="U838" s="343"/>
      <c r="V838" s="343"/>
      <c r="W838" s="343"/>
      <c r="X838" s="343"/>
      <c r="Y838" s="344">
        <v>0.7</v>
      </c>
      <c r="Z838" s="345"/>
      <c r="AA838" s="345"/>
      <c r="AB838" s="346"/>
      <c r="AC838" s="356" t="s">
        <v>196</v>
      </c>
      <c r="AD838" s="356"/>
      <c r="AE838" s="356"/>
      <c r="AF838" s="356"/>
      <c r="AG838" s="356"/>
      <c r="AH838" s="365" t="s">
        <v>610</v>
      </c>
      <c r="AI838" s="366"/>
      <c r="AJ838" s="366"/>
      <c r="AK838" s="366"/>
      <c r="AL838" s="350" t="s">
        <v>611</v>
      </c>
      <c r="AM838" s="351"/>
      <c r="AN838" s="351"/>
      <c r="AO838" s="352"/>
      <c r="AP838" s="353" t="s">
        <v>611</v>
      </c>
      <c r="AQ838" s="353"/>
      <c r="AR838" s="353"/>
      <c r="AS838" s="353"/>
      <c r="AT838" s="353"/>
      <c r="AU838" s="353"/>
      <c r="AV838" s="353"/>
      <c r="AW838" s="353"/>
      <c r="AX838" s="353"/>
    </row>
    <row r="839" spans="1:50" ht="41.25" customHeight="1" x14ac:dyDescent="0.15">
      <c r="A839" s="372">
        <v>3</v>
      </c>
      <c r="B839" s="372">
        <v>1</v>
      </c>
      <c r="C839" s="354" t="s">
        <v>633</v>
      </c>
      <c r="D839" s="340"/>
      <c r="E839" s="340"/>
      <c r="F839" s="340"/>
      <c r="G839" s="340"/>
      <c r="H839" s="340"/>
      <c r="I839" s="340"/>
      <c r="J839" s="341">
        <v>6010405000976</v>
      </c>
      <c r="K839" s="342"/>
      <c r="L839" s="342"/>
      <c r="M839" s="342"/>
      <c r="N839" s="342"/>
      <c r="O839" s="342"/>
      <c r="P839" s="355" t="s">
        <v>636</v>
      </c>
      <c r="Q839" s="343"/>
      <c r="R839" s="343"/>
      <c r="S839" s="343"/>
      <c r="T839" s="343"/>
      <c r="U839" s="343"/>
      <c r="V839" s="343"/>
      <c r="W839" s="343"/>
      <c r="X839" s="343"/>
      <c r="Y839" s="344">
        <v>0.2</v>
      </c>
      <c r="Z839" s="345"/>
      <c r="AA839" s="345"/>
      <c r="AB839" s="346"/>
      <c r="AC839" s="356" t="s">
        <v>523</v>
      </c>
      <c r="AD839" s="356"/>
      <c r="AE839" s="356"/>
      <c r="AF839" s="356"/>
      <c r="AG839" s="356"/>
      <c r="AH839" s="348" t="s">
        <v>613</v>
      </c>
      <c r="AI839" s="349"/>
      <c r="AJ839" s="349"/>
      <c r="AK839" s="349"/>
      <c r="AL839" s="350" t="s">
        <v>612</v>
      </c>
      <c r="AM839" s="351"/>
      <c r="AN839" s="351"/>
      <c r="AO839" s="352"/>
      <c r="AP839" s="353" t="s">
        <v>626</v>
      </c>
      <c r="AQ839" s="353"/>
      <c r="AR839" s="353"/>
      <c r="AS839" s="353"/>
      <c r="AT839" s="353"/>
      <c r="AU839" s="353"/>
      <c r="AV839" s="353"/>
      <c r="AW839" s="353"/>
      <c r="AX839" s="353"/>
    </row>
    <row r="840" spans="1:50" ht="41.25" customHeight="1" x14ac:dyDescent="0.15">
      <c r="A840" s="372">
        <v>4</v>
      </c>
      <c r="B840" s="372">
        <v>1</v>
      </c>
      <c r="C840" s="354" t="s">
        <v>603</v>
      </c>
      <c r="D840" s="340"/>
      <c r="E840" s="340"/>
      <c r="F840" s="340"/>
      <c r="G840" s="340"/>
      <c r="H840" s="340"/>
      <c r="I840" s="340"/>
      <c r="J840" s="341" t="s">
        <v>554</v>
      </c>
      <c r="K840" s="342"/>
      <c r="L840" s="342"/>
      <c r="M840" s="342"/>
      <c r="N840" s="342"/>
      <c r="O840" s="342"/>
      <c r="P840" s="355" t="s">
        <v>637</v>
      </c>
      <c r="Q840" s="343"/>
      <c r="R840" s="343"/>
      <c r="S840" s="343"/>
      <c r="T840" s="343"/>
      <c r="U840" s="343"/>
      <c r="V840" s="343"/>
      <c r="W840" s="343"/>
      <c r="X840" s="343"/>
      <c r="Y840" s="344">
        <v>0.2</v>
      </c>
      <c r="Z840" s="345"/>
      <c r="AA840" s="345"/>
      <c r="AB840" s="346"/>
      <c r="AC840" s="356" t="s">
        <v>196</v>
      </c>
      <c r="AD840" s="356"/>
      <c r="AE840" s="356"/>
      <c r="AF840" s="356"/>
      <c r="AG840" s="356"/>
      <c r="AH840" s="348" t="s">
        <v>554</v>
      </c>
      <c r="AI840" s="349"/>
      <c r="AJ840" s="349"/>
      <c r="AK840" s="349"/>
      <c r="AL840" s="350" t="s">
        <v>611</v>
      </c>
      <c r="AM840" s="351"/>
      <c r="AN840" s="351"/>
      <c r="AO840" s="352"/>
      <c r="AP840" s="353" t="s">
        <v>614</v>
      </c>
      <c r="AQ840" s="353"/>
      <c r="AR840" s="353"/>
      <c r="AS840" s="353"/>
      <c r="AT840" s="353"/>
      <c r="AU840" s="353"/>
      <c r="AV840" s="353"/>
      <c r="AW840" s="353"/>
      <c r="AX840" s="353"/>
    </row>
    <row r="841" spans="1:50" ht="41.25" customHeight="1" x14ac:dyDescent="0.15">
      <c r="A841" s="372">
        <v>5</v>
      </c>
      <c r="B841" s="372">
        <v>1</v>
      </c>
      <c r="C841" s="354" t="s">
        <v>604</v>
      </c>
      <c r="D841" s="340"/>
      <c r="E841" s="340"/>
      <c r="F841" s="340"/>
      <c r="G841" s="340"/>
      <c r="H841" s="340"/>
      <c r="I841" s="340"/>
      <c r="J841" s="341" t="s">
        <v>554</v>
      </c>
      <c r="K841" s="342"/>
      <c r="L841" s="342"/>
      <c r="M841" s="342"/>
      <c r="N841" s="342"/>
      <c r="O841" s="342"/>
      <c r="P841" s="355" t="s">
        <v>638</v>
      </c>
      <c r="Q841" s="343"/>
      <c r="R841" s="343"/>
      <c r="S841" s="343"/>
      <c r="T841" s="343"/>
      <c r="U841" s="343"/>
      <c r="V841" s="343"/>
      <c r="W841" s="343"/>
      <c r="X841" s="343"/>
      <c r="Y841" s="344">
        <v>0.2</v>
      </c>
      <c r="Z841" s="345"/>
      <c r="AA841" s="345"/>
      <c r="AB841" s="346"/>
      <c r="AC841" s="356" t="s">
        <v>196</v>
      </c>
      <c r="AD841" s="356"/>
      <c r="AE841" s="356"/>
      <c r="AF841" s="356"/>
      <c r="AG841" s="356"/>
      <c r="AH841" s="348" t="s">
        <v>554</v>
      </c>
      <c r="AI841" s="349"/>
      <c r="AJ841" s="349"/>
      <c r="AK841" s="349"/>
      <c r="AL841" s="350" t="s">
        <v>611</v>
      </c>
      <c r="AM841" s="351"/>
      <c r="AN841" s="351"/>
      <c r="AO841" s="352"/>
      <c r="AP841" s="353" t="s">
        <v>615</v>
      </c>
      <c r="AQ841" s="353"/>
      <c r="AR841" s="353"/>
      <c r="AS841" s="353"/>
      <c r="AT841" s="353"/>
      <c r="AU841" s="353"/>
      <c r="AV841" s="353"/>
      <c r="AW841" s="353"/>
      <c r="AX841" s="353"/>
    </row>
    <row r="842" spans="1:50" ht="41.25" customHeight="1" x14ac:dyDescent="0.15">
      <c r="A842" s="372">
        <v>6</v>
      </c>
      <c r="B842" s="372">
        <v>1</v>
      </c>
      <c r="C842" s="354" t="s">
        <v>632</v>
      </c>
      <c r="D842" s="340"/>
      <c r="E842" s="340"/>
      <c r="F842" s="340"/>
      <c r="G842" s="340"/>
      <c r="H842" s="340"/>
      <c r="I842" s="340"/>
      <c r="J842" s="341">
        <v>1011105000981</v>
      </c>
      <c r="K842" s="342"/>
      <c r="L842" s="342"/>
      <c r="M842" s="342"/>
      <c r="N842" s="342"/>
      <c r="O842" s="342"/>
      <c r="P842" s="355" t="s">
        <v>639</v>
      </c>
      <c r="Q842" s="343"/>
      <c r="R842" s="343"/>
      <c r="S842" s="343"/>
      <c r="T842" s="343"/>
      <c r="U842" s="343"/>
      <c r="V842" s="343"/>
      <c r="W842" s="343"/>
      <c r="X842" s="343"/>
      <c r="Y842" s="344">
        <v>0.2</v>
      </c>
      <c r="Z842" s="345"/>
      <c r="AA842" s="345"/>
      <c r="AB842" s="346"/>
      <c r="AC842" s="347" t="s">
        <v>523</v>
      </c>
      <c r="AD842" s="347"/>
      <c r="AE842" s="347"/>
      <c r="AF842" s="347"/>
      <c r="AG842" s="347"/>
      <c r="AH842" s="348" t="s">
        <v>626</v>
      </c>
      <c r="AI842" s="349"/>
      <c r="AJ842" s="349"/>
      <c r="AK842" s="349"/>
      <c r="AL842" s="350" t="s">
        <v>626</v>
      </c>
      <c r="AM842" s="351"/>
      <c r="AN842" s="351"/>
      <c r="AO842" s="352"/>
      <c r="AP842" s="353" t="s">
        <v>626</v>
      </c>
      <c r="AQ842" s="353"/>
      <c r="AR842" s="353"/>
      <c r="AS842" s="353"/>
      <c r="AT842" s="353"/>
      <c r="AU842" s="353"/>
      <c r="AV842" s="353"/>
      <c r="AW842" s="353"/>
      <c r="AX842" s="353"/>
    </row>
    <row r="843" spans="1:50" ht="41.25" customHeight="1" x14ac:dyDescent="0.15">
      <c r="A843" s="372">
        <v>7</v>
      </c>
      <c r="B843" s="372">
        <v>1</v>
      </c>
      <c r="C843" s="354" t="s">
        <v>605</v>
      </c>
      <c r="D843" s="340"/>
      <c r="E843" s="340"/>
      <c r="F843" s="340"/>
      <c r="G843" s="340"/>
      <c r="H843" s="340"/>
      <c r="I843" s="340"/>
      <c r="J843" s="341" t="s">
        <v>554</v>
      </c>
      <c r="K843" s="342"/>
      <c r="L843" s="342"/>
      <c r="M843" s="342"/>
      <c r="N843" s="342"/>
      <c r="O843" s="342"/>
      <c r="P843" s="355" t="s">
        <v>638</v>
      </c>
      <c r="Q843" s="343"/>
      <c r="R843" s="343"/>
      <c r="S843" s="343"/>
      <c r="T843" s="343"/>
      <c r="U843" s="343"/>
      <c r="V843" s="343"/>
      <c r="W843" s="343"/>
      <c r="X843" s="343"/>
      <c r="Y843" s="344">
        <v>0.1</v>
      </c>
      <c r="Z843" s="345"/>
      <c r="AA843" s="345"/>
      <c r="AB843" s="346"/>
      <c r="AC843" s="347" t="s">
        <v>196</v>
      </c>
      <c r="AD843" s="347"/>
      <c r="AE843" s="347"/>
      <c r="AF843" s="347"/>
      <c r="AG843" s="347"/>
      <c r="AH843" s="348" t="s">
        <v>554</v>
      </c>
      <c r="AI843" s="349"/>
      <c r="AJ843" s="349"/>
      <c r="AK843" s="349"/>
      <c r="AL843" s="350" t="s">
        <v>611</v>
      </c>
      <c r="AM843" s="351"/>
      <c r="AN843" s="351"/>
      <c r="AO843" s="352"/>
      <c r="AP843" s="353" t="s">
        <v>616</v>
      </c>
      <c r="AQ843" s="353"/>
      <c r="AR843" s="353"/>
      <c r="AS843" s="353"/>
      <c r="AT843" s="353"/>
      <c r="AU843" s="353"/>
      <c r="AV843" s="353"/>
      <c r="AW843" s="353"/>
      <c r="AX843" s="353"/>
    </row>
    <row r="844" spans="1:50" ht="41.25" customHeight="1" x14ac:dyDescent="0.15">
      <c r="A844" s="372">
        <v>8</v>
      </c>
      <c r="B844" s="372">
        <v>1</v>
      </c>
      <c r="C844" s="354" t="s">
        <v>606</v>
      </c>
      <c r="D844" s="340"/>
      <c r="E844" s="340"/>
      <c r="F844" s="340"/>
      <c r="G844" s="340"/>
      <c r="H844" s="340"/>
      <c r="I844" s="340"/>
      <c r="J844" s="341" t="s">
        <v>554</v>
      </c>
      <c r="K844" s="342"/>
      <c r="L844" s="342"/>
      <c r="M844" s="342"/>
      <c r="N844" s="342"/>
      <c r="O844" s="342"/>
      <c r="P844" s="355" t="s">
        <v>638</v>
      </c>
      <c r="Q844" s="343"/>
      <c r="R844" s="343"/>
      <c r="S844" s="343"/>
      <c r="T844" s="343"/>
      <c r="U844" s="343"/>
      <c r="V844" s="343"/>
      <c r="W844" s="343"/>
      <c r="X844" s="343"/>
      <c r="Y844" s="344">
        <v>0.1</v>
      </c>
      <c r="Z844" s="345"/>
      <c r="AA844" s="345"/>
      <c r="AB844" s="346"/>
      <c r="AC844" s="347" t="s">
        <v>196</v>
      </c>
      <c r="AD844" s="347"/>
      <c r="AE844" s="347"/>
      <c r="AF844" s="347"/>
      <c r="AG844" s="347"/>
      <c r="AH844" s="348" t="s">
        <v>611</v>
      </c>
      <c r="AI844" s="349"/>
      <c r="AJ844" s="349"/>
      <c r="AK844" s="349"/>
      <c r="AL844" s="350" t="s">
        <v>611</v>
      </c>
      <c r="AM844" s="351"/>
      <c r="AN844" s="351"/>
      <c r="AO844" s="352"/>
      <c r="AP844" s="353" t="s">
        <v>616</v>
      </c>
      <c r="AQ844" s="353"/>
      <c r="AR844" s="353"/>
      <c r="AS844" s="353"/>
      <c r="AT844" s="353"/>
      <c r="AU844" s="353"/>
      <c r="AV844" s="353"/>
      <c r="AW844" s="353"/>
      <c r="AX844" s="353"/>
    </row>
    <row r="845" spans="1:50" ht="41.25" customHeight="1" x14ac:dyDescent="0.15">
      <c r="A845" s="372">
        <v>9</v>
      </c>
      <c r="B845" s="372">
        <v>1</v>
      </c>
      <c r="C845" s="354" t="s">
        <v>607</v>
      </c>
      <c r="D845" s="340"/>
      <c r="E845" s="340"/>
      <c r="F845" s="340"/>
      <c r="G845" s="340"/>
      <c r="H845" s="340"/>
      <c r="I845" s="340"/>
      <c r="J845" s="341" t="s">
        <v>554</v>
      </c>
      <c r="K845" s="342"/>
      <c r="L845" s="342"/>
      <c r="M845" s="342"/>
      <c r="N845" s="342"/>
      <c r="O845" s="342"/>
      <c r="P845" s="355" t="s">
        <v>635</v>
      </c>
      <c r="Q845" s="343"/>
      <c r="R845" s="343"/>
      <c r="S845" s="343"/>
      <c r="T845" s="343"/>
      <c r="U845" s="343"/>
      <c r="V845" s="343"/>
      <c r="W845" s="343"/>
      <c r="X845" s="343"/>
      <c r="Y845" s="344">
        <v>0.1</v>
      </c>
      <c r="Z845" s="345"/>
      <c r="AA845" s="345"/>
      <c r="AB845" s="346"/>
      <c r="AC845" s="347" t="s">
        <v>196</v>
      </c>
      <c r="AD845" s="347"/>
      <c r="AE845" s="347"/>
      <c r="AF845" s="347"/>
      <c r="AG845" s="347"/>
      <c r="AH845" s="348" t="s">
        <v>611</v>
      </c>
      <c r="AI845" s="349"/>
      <c r="AJ845" s="349"/>
      <c r="AK845" s="349"/>
      <c r="AL845" s="350" t="s">
        <v>613</v>
      </c>
      <c r="AM845" s="351"/>
      <c r="AN845" s="351"/>
      <c r="AO845" s="352"/>
      <c r="AP845" s="353" t="s">
        <v>614</v>
      </c>
      <c r="AQ845" s="353"/>
      <c r="AR845" s="353"/>
      <c r="AS845" s="353"/>
      <c r="AT845" s="353"/>
      <c r="AU845" s="353"/>
      <c r="AV845" s="353"/>
      <c r="AW845" s="353"/>
      <c r="AX845" s="353"/>
    </row>
    <row r="846" spans="1:50" ht="41.25" customHeight="1" x14ac:dyDescent="0.15">
      <c r="A846" s="372">
        <v>10</v>
      </c>
      <c r="B846" s="372">
        <v>1</v>
      </c>
      <c r="C846" s="354" t="s">
        <v>608</v>
      </c>
      <c r="D846" s="340"/>
      <c r="E846" s="340"/>
      <c r="F846" s="340"/>
      <c r="G846" s="340"/>
      <c r="H846" s="340"/>
      <c r="I846" s="340"/>
      <c r="J846" s="341" t="s">
        <v>554</v>
      </c>
      <c r="K846" s="342"/>
      <c r="L846" s="342"/>
      <c r="M846" s="342"/>
      <c r="N846" s="342"/>
      <c r="O846" s="342"/>
      <c r="P846" s="355" t="s">
        <v>638</v>
      </c>
      <c r="Q846" s="343"/>
      <c r="R846" s="343"/>
      <c r="S846" s="343"/>
      <c r="T846" s="343"/>
      <c r="U846" s="343"/>
      <c r="V846" s="343"/>
      <c r="W846" s="343"/>
      <c r="X846" s="343"/>
      <c r="Y846" s="344">
        <v>0.1</v>
      </c>
      <c r="Z846" s="345"/>
      <c r="AA846" s="345"/>
      <c r="AB846" s="346"/>
      <c r="AC846" s="347" t="s">
        <v>196</v>
      </c>
      <c r="AD846" s="347"/>
      <c r="AE846" s="347"/>
      <c r="AF846" s="347"/>
      <c r="AG846" s="347"/>
      <c r="AH846" s="348" t="s">
        <v>612</v>
      </c>
      <c r="AI846" s="349"/>
      <c r="AJ846" s="349"/>
      <c r="AK846" s="349"/>
      <c r="AL846" s="350" t="s">
        <v>613</v>
      </c>
      <c r="AM846" s="351"/>
      <c r="AN846" s="351"/>
      <c r="AO846" s="352"/>
      <c r="AP846" s="353" t="s">
        <v>616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643</v>
      </c>
      <c r="D870" s="340"/>
      <c r="E870" s="340"/>
      <c r="F870" s="340"/>
      <c r="G870" s="340"/>
      <c r="H870" s="340"/>
      <c r="I870" s="340"/>
      <c r="J870" s="341">
        <v>3010005007409</v>
      </c>
      <c r="K870" s="342"/>
      <c r="L870" s="342"/>
      <c r="M870" s="342"/>
      <c r="N870" s="342"/>
      <c r="O870" s="342"/>
      <c r="P870" s="355" t="s">
        <v>621</v>
      </c>
      <c r="Q870" s="343"/>
      <c r="R870" s="343"/>
      <c r="S870" s="343"/>
      <c r="T870" s="343"/>
      <c r="U870" s="343"/>
      <c r="V870" s="343"/>
      <c r="W870" s="343"/>
      <c r="X870" s="343"/>
      <c r="Y870" s="344">
        <v>630.6</v>
      </c>
      <c r="Z870" s="345"/>
      <c r="AA870" s="345"/>
      <c r="AB870" s="346"/>
      <c r="AC870" s="356" t="s">
        <v>619</v>
      </c>
      <c r="AD870" s="364"/>
      <c r="AE870" s="364"/>
      <c r="AF870" s="364"/>
      <c r="AG870" s="364"/>
      <c r="AH870" s="365" t="s">
        <v>623</v>
      </c>
      <c r="AI870" s="366"/>
      <c r="AJ870" s="366"/>
      <c r="AK870" s="366"/>
      <c r="AL870" s="350" t="s">
        <v>611</v>
      </c>
      <c r="AM870" s="351"/>
      <c r="AN870" s="351"/>
      <c r="AO870" s="352"/>
      <c r="AP870" s="353" t="s">
        <v>625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42.75" customHeight="1" x14ac:dyDescent="0.15">
      <c r="A903" s="372">
        <v>1</v>
      </c>
      <c r="B903" s="372">
        <v>1</v>
      </c>
      <c r="C903" s="354" t="s">
        <v>601</v>
      </c>
      <c r="D903" s="340"/>
      <c r="E903" s="340"/>
      <c r="F903" s="340"/>
      <c r="G903" s="340"/>
      <c r="H903" s="340"/>
      <c r="I903" s="340"/>
      <c r="J903" s="341">
        <v>6010905002126</v>
      </c>
      <c r="K903" s="342"/>
      <c r="L903" s="342"/>
      <c r="M903" s="342"/>
      <c r="N903" s="342"/>
      <c r="O903" s="342"/>
      <c r="P903" s="355" t="s">
        <v>622</v>
      </c>
      <c r="Q903" s="343"/>
      <c r="R903" s="343"/>
      <c r="S903" s="343"/>
      <c r="T903" s="343"/>
      <c r="U903" s="343"/>
      <c r="V903" s="343"/>
      <c r="W903" s="343"/>
      <c r="X903" s="343"/>
      <c r="Y903" s="344">
        <v>85.8</v>
      </c>
      <c r="Z903" s="345"/>
      <c r="AA903" s="345"/>
      <c r="AB903" s="346"/>
      <c r="AC903" s="356" t="s">
        <v>620</v>
      </c>
      <c r="AD903" s="364"/>
      <c r="AE903" s="364"/>
      <c r="AF903" s="364"/>
      <c r="AG903" s="364"/>
      <c r="AH903" s="365" t="s">
        <v>624</v>
      </c>
      <c r="AI903" s="366"/>
      <c r="AJ903" s="366"/>
      <c r="AK903" s="366"/>
      <c r="AL903" s="350" t="s">
        <v>609</v>
      </c>
      <c r="AM903" s="351"/>
      <c r="AN903" s="351"/>
      <c r="AO903" s="352"/>
      <c r="AP903" s="353" t="s">
        <v>625</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579</v>
      </c>
      <c r="F1102" s="371"/>
      <c r="G1102" s="371"/>
      <c r="H1102" s="371"/>
      <c r="I1102" s="371"/>
      <c r="J1102" s="341" t="s">
        <v>579</v>
      </c>
      <c r="K1102" s="342"/>
      <c r="L1102" s="342"/>
      <c r="M1102" s="342"/>
      <c r="N1102" s="342"/>
      <c r="O1102" s="342"/>
      <c r="P1102" s="355" t="s">
        <v>579</v>
      </c>
      <c r="Q1102" s="343"/>
      <c r="R1102" s="343"/>
      <c r="S1102" s="343"/>
      <c r="T1102" s="343"/>
      <c r="U1102" s="343"/>
      <c r="V1102" s="343"/>
      <c r="W1102" s="343"/>
      <c r="X1102" s="343"/>
      <c r="Y1102" s="344" t="s">
        <v>579</v>
      </c>
      <c r="Z1102" s="345"/>
      <c r="AA1102" s="345"/>
      <c r="AB1102" s="346"/>
      <c r="AC1102" s="347"/>
      <c r="AD1102" s="347"/>
      <c r="AE1102" s="347"/>
      <c r="AF1102" s="347"/>
      <c r="AG1102" s="347"/>
      <c r="AH1102" s="348" t="s">
        <v>577</v>
      </c>
      <c r="AI1102" s="349"/>
      <c r="AJ1102" s="349"/>
      <c r="AK1102" s="349"/>
      <c r="AL1102" s="350" t="s">
        <v>577</v>
      </c>
      <c r="AM1102" s="351"/>
      <c r="AN1102" s="351"/>
      <c r="AO1102" s="352"/>
      <c r="AP1102" s="353" t="s">
        <v>577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25">
      <formula>IF(RIGHT(TEXT(P14,"0.#"),1)=".",FALSE,TRUE)</formula>
    </cfRule>
    <cfRule type="expression" dxfId="2816" priority="14026">
      <formula>IF(RIGHT(TEXT(P14,"0.#"),1)=".",TRUE,FALSE)</formula>
    </cfRule>
  </conditionalFormatting>
  <conditionalFormatting sqref="AE32">
    <cfRule type="expression" dxfId="2815" priority="14015">
      <formula>IF(RIGHT(TEXT(AE32,"0.#"),1)=".",FALSE,TRUE)</formula>
    </cfRule>
    <cfRule type="expression" dxfId="2814" priority="14016">
      <formula>IF(RIGHT(TEXT(AE32,"0.#"),1)=".",TRUE,FALSE)</formula>
    </cfRule>
  </conditionalFormatting>
  <conditionalFormatting sqref="P18:AX18">
    <cfRule type="expression" dxfId="2813" priority="13901">
      <formula>IF(RIGHT(TEXT(P18,"0.#"),1)=".",FALSE,TRUE)</formula>
    </cfRule>
    <cfRule type="expression" dxfId="2812" priority="13902">
      <formula>IF(RIGHT(TEXT(P18,"0.#"),1)=".",TRUE,FALSE)</formula>
    </cfRule>
  </conditionalFormatting>
  <conditionalFormatting sqref="Y782">
    <cfRule type="expression" dxfId="2811" priority="13897">
      <formula>IF(RIGHT(TEXT(Y782,"0.#"),1)=".",FALSE,TRUE)</formula>
    </cfRule>
    <cfRule type="expression" dxfId="2810" priority="13898">
      <formula>IF(RIGHT(TEXT(Y782,"0.#"),1)=".",TRUE,FALSE)</formula>
    </cfRule>
  </conditionalFormatting>
  <conditionalFormatting sqref="Y791">
    <cfRule type="expression" dxfId="2809" priority="13893">
      <formula>IF(RIGHT(TEXT(Y791,"0.#"),1)=".",FALSE,TRUE)</formula>
    </cfRule>
    <cfRule type="expression" dxfId="2808" priority="13894">
      <formula>IF(RIGHT(TEXT(Y791,"0.#"),1)=".",TRUE,FALSE)</formula>
    </cfRule>
  </conditionalFormatting>
  <conditionalFormatting sqref="Y822:Y829 Y820 Y809:Y816 Y807 Y796:Y803 Y794">
    <cfRule type="expression" dxfId="2807" priority="13675">
      <formula>IF(RIGHT(TEXT(Y794,"0.#"),1)=".",FALSE,TRUE)</formula>
    </cfRule>
    <cfRule type="expression" dxfId="2806" priority="13676">
      <formula>IF(RIGHT(TEXT(Y794,"0.#"),1)=".",TRUE,FALSE)</formula>
    </cfRule>
  </conditionalFormatting>
  <conditionalFormatting sqref="P13:AX13 AR15:AX15 P15:AQ17">
    <cfRule type="expression" dxfId="2805" priority="13723">
      <formula>IF(RIGHT(TEXT(P13,"0.#"),1)=".",FALSE,TRUE)</formula>
    </cfRule>
    <cfRule type="expression" dxfId="2804" priority="13724">
      <formula>IF(RIGHT(TEXT(P13,"0.#"),1)=".",TRUE,FALSE)</formula>
    </cfRule>
  </conditionalFormatting>
  <conditionalFormatting sqref="P19:AJ19">
    <cfRule type="expression" dxfId="2803" priority="13721">
      <formula>IF(RIGHT(TEXT(P19,"0.#"),1)=".",FALSE,TRUE)</formula>
    </cfRule>
    <cfRule type="expression" dxfId="2802" priority="13722">
      <formula>IF(RIGHT(TEXT(P19,"0.#"),1)=".",TRUE,FALSE)</formula>
    </cfRule>
  </conditionalFormatting>
  <conditionalFormatting sqref="AE101 AQ101">
    <cfRule type="expression" dxfId="2801" priority="13713">
      <formula>IF(RIGHT(TEXT(AE101,"0.#"),1)=".",FALSE,TRUE)</formula>
    </cfRule>
    <cfRule type="expression" dxfId="2800" priority="13714">
      <formula>IF(RIGHT(TEXT(AE101,"0.#"),1)=".",TRUE,FALSE)</formula>
    </cfRule>
  </conditionalFormatting>
  <conditionalFormatting sqref="Y783:Y790 Y781">
    <cfRule type="expression" dxfId="2799" priority="13699">
      <formula>IF(RIGHT(TEXT(Y781,"0.#"),1)=".",FALSE,TRUE)</formula>
    </cfRule>
    <cfRule type="expression" dxfId="2798" priority="13700">
      <formula>IF(RIGHT(TEXT(Y781,"0.#"),1)=".",TRUE,FALSE)</formula>
    </cfRule>
  </conditionalFormatting>
  <conditionalFormatting sqref="AU782">
    <cfRule type="expression" dxfId="2797" priority="13697">
      <formula>IF(RIGHT(TEXT(AU782,"0.#"),1)=".",FALSE,TRUE)</formula>
    </cfRule>
    <cfRule type="expression" dxfId="2796" priority="13698">
      <formula>IF(RIGHT(TEXT(AU782,"0.#"),1)=".",TRUE,FALSE)</formula>
    </cfRule>
  </conditionalFormatting>
  <conditionalFormatting sqref="AU791">
    <cfRule type="expression" dxfId="2795" priority="13695">
      <formula>IF(RIGHT(TEXT(AU791,"0.#"),1)=".",FALSE,TRUE)</formula>
    </cfRule>
    <cfRule type="expression" dxfId="2794" priority="13696">
      <formula>IF(RIGHT(TEXT(AU791,"0.#"),1)=".",TRUE,FALSE)</formula>
    </cfRule>
  </conditionalFormatting>
  <conditionalFormatting sqref="AU783:AU790 AU781">
    <cfRule type="expression" dxfId="2793" priority="13693">
      <formula>IF(RIGHT(TEXT(AU781,"0.#"),1)=".",FALSE,TRUE)</formula>
    </cfRule>
    <cfRule type="expression" dxfId="2792" priority="13694">
      <formula>IF(RIGHT(TEXT(AU781,"0.#"),1)=".",TRUE,FALSE)</formula>
    </cfRule>
  </conditionalFormatting>
  <conditionalFormatting sqref="Y821 Y808 Y795">
    <cfRule type="expression" dxfId="2791" priority="13679">
      <formula>IF(RIGHT(TEXT(Y795,"0.#"),1)=".",FALSE,TRUE)</formula>
    </cfRule>
    <cfRule type="expression" dxfId="2790" priority="13680">
      <formula>IF(RIGHT(TEXT(Y795,"0.#"),1)=".",TRUE,FALSE)</formula>
    </cfRule>
  </conditionalFormatting>
  <conditionalFormatting sqref="Y830 Y817 Y804">
    <cfRule type="expression" dxfId="2789" priority="13677">
      <formula>IF(RIGHT(TEXT(Y804,"0.#"),1)=".",FALSE,TRUE)</formula>
    </cfRule>
    <cfRule type="expression" dxfId="2788" priority="13678">
      <formula>IF(RIGHT(TEXT(Y804,"0.#"),1)=".",TRUE,FALSE)</formula>
    </cfRule>
  </conditionalFormatting>
  <conditionalFormatting sqref="AU821 AU808 AU795">
    <cfRule type="expression" dxfId="2787" priority="13673">
      <formula>IF(RIGHT(TEXT(AU795,"0.#"),1)=".",FALSE,TRUE)</formula>
    </cfRule>
    <cfRule type="expression" dxfId="2786" priority="13674">
      <formula>IF(RIGHT(TEXT(AU795,"0.#"),1)=".",TRUE,FALSE)</formula>
    </cfRule>
  </conditionalFormatting>
  <conditionalFormatting sqref="AU830 AU817 AU804">
    <cfRule type="expression" dxfId="2785" priority="13671">
      <formula>IF(RIGHT(TEXT(AU804,"0.#"),1)=".",FALSE,TRUE)</formula>
    </cfRule>
    <cfRule type="expression" dxfId="2784" priority="13672">
      <formula>IF(RIGHT(TEXT(AU804,"0.#"),1)=".",TRUE,FALSE)</formula>
    </cfRule>
  </conditionalFormatting>
  <conditionalFormatting sqref="AU822:AU829 AU820 AU809:AU816 AU807 AU796:AU803 AU794">
    <cfRule type="expression" dxfId="2783" priority="13669">
      <formula>IF(RIGHT(TEXT(AU794,"0.#"),1)=".",FALSE,TRUE)</formula>
    </cfRule>
    <cfRule type="expression" dxfId="2782" priority="13670">
      <formula>IF(RIGHT(TEXT(AU794,"0.#"),1)=".",TRUE,FALSE)</formula>
    </cfRule>
  </conditionalFormatting>
  <conditionalFormatting sqref="AM87">
    <cfRule type="expression" dxfId="2781" priority="13323">
      <formula>IF(RIGHT(TEXT(AM87,"0.#"),1)=".",FALSE,TRUE)</formula>
    </cfRule>
    <cfRule type="expression" dxfId="2780" priority="13324">
      <formula>IF(RIGHT(TEXT(AM87,"0.#"),1)=".",TRUE,FALSE)</formula>
    </cfRule>
  </conditionalFormatting>
  <conditionalFormatting sqref="AE55">
    <cfRule type="expression" dxfId="2779" priority="13391">
      <formula>IF(RIGHT(TEXT(AE55,"0.#"),1)=".",FALSE,TRUE)</formula>
    </cfRule>
    <cfRule type="expression" dxfId="2778" priority="13392">
      <formula>IF(RIGHT(TEXT(AE55,"0.#"),1)=".",TRUE,FALSE)</formula>
    </cfRule>
  </conditionalFormatting>
  <conditionalFormatting sqref="AI55">
    <cfRule type="expression" dxfId="2777" priority="13389">
      <formula>IF(RIGHT(TEXT(AI55,"0.#"),1)=".",FALSE,TRUE)</formula>
    </cfRule>
    <cfRule type="expression" dxfId="2776" priority="13390">
      <formula>IF(RIGHT(TEXT(AI55,"0.#"),1)=".",TRUE,FALSE)</formula>
    </cfRule>
  </conditionalFormatting>
  <conditionalFormatting sqref="AM34">
    <cfRule type="expression" dxfId="2775" priority="13469">
      <formula>IF(RIGHT(TEXT(AM34,"0.#"),1)=".",FALSE,TRUE)</formula>
    </cfRule>
    <cfRule type="expression" dxfId="2774" priority="13470">
      <formula>IF(RIGHT(TEXT(AM34,"0.#"),1)=".",TRUE,FALSE)</formula>
    </cfRule>
  </conditionalFormatting>
  <conditionalFormatting sqref="AE33">
    <cfRule type="expression" dxfId="2773" priority="13483">
      <formula>IF(RIGHT(TEXT(AE33,"0.#"),1)=".",FALSE,TRUE)</formula>
    </cfRule>
    <cfRule type="expression" dxfId="2772" priority="13484">
      <formula>IF(RIGHT(TEXT(AE33,"0.#"),1)=".",TRUE,FALSE)</formula>
    </cfRule>
  </conditionalFormatting>
  <conditionalFormatting sqref="AE34">
    <cfRule type="expression" dxfId="2771" priority="13481">
      <formula>IF(RIGHT(TEXT(AE34,"0.#"),1)=".",FALSE,TRUE)</formula>
    </cfRule>
    <cfRule type="expression" dxfId="2770" priority="13482">
      <formula>IF(RIGHT(TEXT(AE34,"0.#"),1)=".",TRUE,FALSE)</formula>
    </cfRule>
  </conditionalFormatting>
  <conditionalFormatting sqref="AI34">
    <cfRule type="expression" dxfId="2769" priority="13479">
      <formula>IF(RIGHT(TEXT(AI34,"0.#"),1)=".",FALSE,TRUE)</formula>
    </cfRule>
    <cfRule type="expression" dxfId="2768" priority="13480">
      <formula>IF(RIGHT(TEXT(AI34,"0.#"),1)=".",TRUE,FALSE)</formula>
    </cfRule>
  </conditionalFormatting>
  <conditionalFormatting sqref="AI33">
    <cfRule type="expression" dxfId="2767" priority="13477">
      <formula>IF(RIGHT(TEXT(AI33,"0.#"),1)=".",FALSE,TRUE)</formula>
    </cfRule>
    <cfRule type="expression" dxfId="2766" priority="13478">
      <formula>IF(RIGHT(TEXT(AI33,"0.#"),1)=".",TRUE,FALSE)</formula>
    </cfRule>
  </conditionalFormatting>
  <conditionalFormatting sqref="AI32">
    <cfRule type="expression" dxfId="2765" priority="13475">
      <formula>IF(RIGHT(TEXT(AI32,"0.#"),1)=".",FALSE,TRUE)</formula>
    </cfRule>
    <cfRule type="expression" dxfId="2764" priority="13476">
      <formula>IF(RIGHT(TEXT(AI32,"0.#"),1)=".",TRUE,FALSE)</formula>
    </cfRule>
  </conditionalFormatting>
  <conditionalFormatting sqref="AM32">
    <cfRule type="expression" dxfId="2763" priority="13473">
      <formula>IF(RIGHT(TEXT(AM32,"0.#"),1)=".",FALSE,TRUE)</formula>
    </cfRule>
    <cfRule type="expression" dxfId="2762" priority="13474">
      <formula>IF(RIGHT(TEXT(AM32,"0.#"),1)=".",TRUE,FALSE)</formula>
    </cfRule>
  </conditionalFormatting>
  <conditionalFormatting sqref="AM33">
    <cfRule type="expression" dxfId="2761" priority="13471">
      <formula>IF(RIGHT(TEXT(AM33,"0.#"),1)=".",FALSE,TRUE)</formula>
    </cfRule>
    <cfRule type="expression" dxfId="2760" priority="13472">
      <formula>IF(RIGHT(TEXT(AM33,"0.#"),1)=".",TRUE,FALSE)</formula>
    </cfRule>
  </conditionalFormatting>
  <conditionalFormatting sqref="AQ32:AQ34">
    <cfRule type="expression" dxfId="2759" priority="13463">
      <formula>IF(RIGHT(TEXT(AQ32,"0.#"),1)=".",FALSE,TRUE)</formula>
    </cfRule>
    <cfRule type="expression" dxfId="2758" priority="13464">
      <formula>IF(RIGHT(TEXT(AQ32,"0.#"),1)=".",TRUE,FALSE)</formula>
    </cfRule>
  </conditionalFormatting>
  <conditionalFormatting sqref="AU32:AU34">
    <cfRule type="expression" dxfId="2757" priority="13461">
      <formula>IF(RIGHT(TEXT(AU32,"0.#"),1)=".",FALSE,TRUE)</formula>
    </cfRule>
    <cfRule type="expression" dxfId="2756" priority="13462">
      <formula>IF(RIGHT(TEXT(AU32,"0.#"),1)=".",TRUE,FALSE)</formula>
    </cfRule>
  </conditionalFormatting>
  <conditionalFormatting sqref="AE53">
    <cfRule type="expression" dxfId="2755" priority="13395">
      <formula>IF(RIGHT(TEXT(AE53,"0.#"),1)=".",FALSE,TRUE)</formula>
    </cfRule>
    <cfRule type="expression" dxfId="2754" priority="13396">
      <formula>IF(RIGHT(TEXT(AE53,"0.#"),1)=".",TRUE,FALSE)</formula>
    </cfRule>
  </conditionalFormatting>
  <conditionalFormatting sqref="AE54">
    <cfRule type="expression" dxfId="2753" priority="13393">
      <formula>IF(RIGHT(TEXT(AE54,"0.#"),1)=".",FALSE,TRUE)</formula>
    </cfRule>
    <cfRule type="expression" dxfId="2752" priority="13394">
      <formula>IF(RIGHT(TEXT(AE54,"0.#"),1)=".",TRUE,FALSE)</formula>
    </cfRule>
  </conditionalFormatting>
  <conditionalFormatting sqref="AI54">
    <cfRule type="expression" dxfId="2751" priority="13387">
      <formula>IF(RIGHT(TEXT(AI54,"0.#"),1)=".",FALSE,TRUE)</formula>
    </cfRule>
    <cfRule type="expression" dxfId="2750" priority="13388">
      <formula>IF(RIGHT(TEXT(AI54,"0.#"),1)=".",TRUE,FALSE)</formula>
    </cfRule>
  </conditionalFormatting>
  <conditionalFormatting sqref="AI53">
    <cfRule type="expression" dxfId="2749" priority="13385">
      <formula>IF(RIGHT(TEXT(AI53,"0.#"),1)=".",FALSE,TRUE)</formula>
    </cfRule>
    <cfRule type="expression" dxfId="2748" priority="13386">
      <formula>IF(RIGHT(TEXT(AI53,"0.#"),1)=".",TRUE,FALSE)</formula>
    </cfRule>
  </conditionalFormatting>
  <conditionalFormatting sqref="AM53">
    <cfRule type="expression" dxfId="2747" priority="13383">
      <formula>IF(RIGHT(TEXT(AM53,"0.#"),1)=".",FALSE,TRUE)</formula>
    </cfRule>
    <cfRule type="expression" dxfId="2746" priority="13384">
      <formula>IF(RIGHT(TEXT(AM53,"0.#"),1)=".",TRUE,FALSE)</formula>
    </cfRule>
  </conditionalFormatting>
  <conditionalFormatting sqref="AM54">
    <cfRule type="expression" dxfId="2745" priority="13381">
      <formula>IF(RIGHT(TEXT(AM54,"0.#"),1)=".",FALSE,TRUE)</formula>
    </cfRule>
    <cfRule type="expression" dxfId="2744" priority="13382">
      <formula>IF(RIGHT(TEXT(AM54,"0.#"),1)=".",TRUE,FALSE)</formula>
    </cfRule>
  </conditionalFormatting>
  <conditionalFormatting sqref="AM55">
    <cfRule type="expression" dxfId="2743" priority="13379">
      <formula>IF(RIGHT(TEXT(AM55,"0.#"),1)=".",FALSE,TRUE)</formula>
    </cfRule>
    <cfRule type="expression" dxfId="2742" priority="13380">
      <formula>IF(RIGHT(TEXT(AM55,"0.#"),1)=".",TRUE,FALSE)</formula>
    </cfRule>
  </conditionalFormatting>
  <conditionalFormatting sqref="AE60">
    <cfRule type="expression" dxfId="2741" priority="13365">
      <formula>IF(RIGHT(TEXT(AE60,"0.#"),1)=".",FALSE,TRUE)</formula>
    </cfRule>
    <cfRule type="expression" dxfId="2740" priority="13366">
      <formula>IF(RIGHT(TEXT(AE60,"0.#"),1)=".",TRUE,FALSE)</formula>
    </cfRule>
  </conditionalFormatting>
  <conditionalFormatting sqref="AE61">
    <cfRule type="expression" dxfId="2739" priority="13363">
      <formula>IF(RIGHT(TEXT(AE61,"0.#"),1)=".",FALSE,TRUE)</formula>
    </cfRule>
    <cfRule type="expression" dxfId="2738" priority="13364">
      <formula>IF(RIGHT(TEXT(AE61,"0.#"),1)=".",TRUE,FALSE)</formula>
    </cfRule>
  </conditionalFormatting>
  <conditionalFormatting sqref="AE62">
    <cfRule type="expression" dxfId="2737" priority="13361">
      <formula>IF(RIGHT(TEXT(AE62,"0.#"),1)=".",FALSE,TRUE)</formula>
    </cfRule>
    <cfRule type="expression" dxfId="2736" priority="13362">
      <formula>IF(RIGHT(TEXT(AE62,"0.#"),1)=".",TRUE,FALSE)</formula>
    </cfRule>
  </conditionalFormatting>
  <conditionalFormatting sqref="AI62">
    <cfRule type="expression" dxfId="2735" priority="13359">
      <formula>IF(RIGHT(TEXT(AI62,"0.#"),1)=".",FALSE,TRUE)</formula>
    </cfRule>
    <cfRule type="expression" dxfId="2734" priority="13360">
      <formula>IF(RIGHT(TEXT(AI62,"0.#"),1)=".",TRUE,FALSE)</formula>
    </cfRule>
  </conditionalFormatting>
  <conditionalFormatting sqref="AI61">
    <cfRule type="expression" dxfId="2733" priority="13357">
      <formula>IF(RIGHT(TEXT(AI61,"0.#"),1)=".",FALSE,TRUE)</formula>
    </cfRule>
    <cfRule type="expression" dxfId="2732" priority="13358">
      <formula>IF(RIGHT(TEXT(AI61,"0.#"),1)=".",TRUE,FALSE)</formula>
    </cfRule>
  </conditionalFormatting>
  <conditionalFormatting sqref="AI60">
    <cfRule type="expression" dxfId="2731" priority="13355">
      <formula>IF(RIGHT(TEXT(AI60,"0.#"),1)=".",FALSE,TRUE)</formula>
    </cfRule>
    <cfRule type="expression" dxfId="2730" priority="13356">
      <formula>IF(RIGHT(TEXT(AI60,"0.#"),1)=".",TRUE,FALSE)</formula>
    </cfRule>
  </conditionalFormatting>
  <conditionalFormatting sqref="AM60">
    <cfRule type="expression" dxfId="2729" priority="13353">
      <formula>IF(RIGHT(TEXT(AM60,"0.#"),1)=".",FALSE,TRUE)</formula>
    </cfRule>
    <cfRule type="expression" dxfId="2728" priority="13354">
      <formula>IF(RIGHT(TEXT(AM60,"0.#"),1)=".",TRUE,FALSE)</formula>
    </cfRule>
  </conditionalFormatting>
  <conditionalFormatting sqref="AM61">
    <cfRule type="expression" dxfId="2727" priority="13351">
      <formula>IF(RIGHT(TEXT(AM61,"0.#"),1)=".",FALSE,TRUE)</formula>
    </cfRule>
    <cfRule type="expression" dxfId="2726" priority="13352">
      <formula>IF(RIGHT(TEXT(AM61,"0.#"),1)=".",TRUE,FALSE)</formula>
    </cfRule>
  </conditionalFormatting>
  <conditionalFormatting sqref="AM62">
    <cfRule type="expression" dxfId="2725" priority="13349">
      <formula>IF(RIGHT(TEXT(AM62,"0.#"),1)=".",FALSE,TRUE)</formula>
    </cfRule>
    <cfRule type="expression" dxfId="2724" priority="13350">
      <formula>IF(RIGHT(TEXT(AM62,"0.#"),1)=".",TRUE,FALSE)</formula>
    </cfRule>
  </conditionalFormatting>
  <conditionalFormatting sqref="AE87">
    <cfRule type="expression" dxfId="2723" priority="13335">
      <formula>IF(RIGHT(TEXT(AE87,"0.#"),1)=".",FALSE,TRUE)</formula>
    </cfRule>
    <cfRule type="expression" dxfId="2722" priority="13336">
      <formula>IF(RIGHT(TEXT(AE87,"0.#"),1)=".",TRUE,FALSE)</formula>
    </cfRule>
  </conditionalFormatting>
  <conditionalFormatting sqref="AE88">
    <cfRule type="expression" dxfId="2721" priority="13333">
      <formula>IF(RIGHT(TEXT(AE88,"0.#"),1)=".",FALSE,TRUE)</formula>
    </cfRule>
    <cfRule type="expression" dxfId="2720" priority="13334">
      <formula>IF(RIGHT(TEXT(AE88,"0.#"),1)=".",TRUE,FALSE)</formula>
    </cfRule>
  </conditionalFormatting>
  <conditionalFormatting sqref="AE89">
    <cfRule type="expression" dxfId="2719" priority="13331">
      <formula>IF(RIGHT(TEXT(AE89,"0.#"),1)=".",FALSE,TRUE)</formula>
    </cfRule>
    <cfRule type="expression" dxfId="2718" priority="13332">
      <formula>IF(RIGHT(TEXT(AE89,"0.#"),1)=".",TRUE,FALSE)</formula>
    </cfRule>
  </conditionalFormatting>
  <conditionalFormatting sqref="AI89">
    <cfRule type="expression" dxfId="2717" priority="13329">
      <formula>IF(RIGHT(TEXT(AI89,"0.#"),1)=".",FALSE,TRUE)</formula>
    </cfRule>
    <cfRule type="expression" dxfId="2716" priority="13330">
      <formula>IF(RIGHT(TEXT(AI89,"0.#"),1)=".",TRUE,FALSE)</formula>
    </cfRule>
  </conditionalFormatting>
  <conditionalFormatting sqref="AI88">
    <cfRule type="expression" dxfId="2715" priority="13327">
      <formula>IF(RIGHT(TEXT(AI88,"0.#"),1)=".",FALSE,TRUE)</formula>
    </cfRule>
    <cfRule type="expression" dxfId="2714" priority="13328">
      <formula>IF(RIGHT(TEXT(AI88,"0.#"),1)=".",TRUE,FALSE)</formula>
    </cfRule>
  </conditionalFormatting>
  <conditionalFormatting sqref="AI87">
    <cfRule type="expression" dxfId="2713" priority="13325">
      <formula>IF(RIGHT(TEXT(AI87,"0.#"),1)=".",FALSE,TRUE)</formula>
    </cfRule>
    <cfRule type="expression" dxfId="2712" priority="13326">
      <formula>IF(RIGHT(TEXT(AI87,"0.#"),1)=".",TRUE,FALSE)</formula>
    </cfRule>
  </conditionalFormatting>
  <conditionalFormatting sqref="AM88">
    <cfRule type="expression" dxfId="2711" priority="13321">
      <formula>IF(RIGHT(TEXT(AM88,"0.#"),1)=".",FALSE,TRUE)</formula>
    </cfRule>
    <cfRule type="expression" dxfId="2710" priority="13322">
      <formula>IF(RIGHT(TEXT(AM88,"0.#"),1)=".",TRUE,FALSE)</formula>
    </cfRule>
  </conditionalFormatting>
  <conditionalFormatting sqref="AM89">
    <cfRule type="expression" dxfId="2709" priority="13319">
      <formula>IF(RIGHT(TEXT(AM89,"0.#"),1)=".",FALSE,TRUE)</formula>
    </cfRule>
    <cfRule type="expression" dxfId="2708" priority="13320">
      <formula>IF(RIGHT(TEXT(AM89,"0.#"),1)=".",TRUE,FALSE)</formula>
    </cfRule>
  </conditionalFormatting>
  <conditionalFormatting sqref="AE92">
    <cfRule type="expression" dxfId="2707" priority="13305">
      <formula>IF(RIGHT(TEXT(AE92,"0.#"),1)=".",FALSE,TRUE)</formula>
    </cfRule>
    <cfRule type="expression" dxfId="2706" priority="13306">
      <formula>IF(RIGHT(TEXT(AE92,"0.#"),1)=".",TRUE,FALSE)</formula>
    </cfRule>
  </conditionalFormatting>
  <conditionalFormatting sqref="AE93">
    <cfRule type="expression" dxfId="2705" priority="13303">
      <formula>IF(RIGHT(TEXT(AE93,"0.#"),1)=".",FALSE,TRUE)</formula>
    </cfRule>
    <cfRule type="expression" dxfId="2704" priority="13304">
      <formula>IF(RIGHT(TEXT(AE93,"0.#"),1)=".",TRUE,FALSE)</formula>
    </cfRule>
  </conditionalFormatting>
  <conditionalFormatting sqref="AE94">
    <cfRule type="expression" dxfId="2703" priority="13301">
      <formula>IF(RIGHT(TEXT(AE94,"0.#"),1)=".",FALSE,TRUE)</formula>
    </cfRule>
    <cfRule type="expression" dxfId="2702" priority="13302">
      <formula>IF(RIGHT(TEXT(AE94,"0.#"),1)=".",TRUE,FALSE)</formula>
    </cfRule>
  </conditionalFormatting>
  <conditionalFormatting sqref="AI94">
    <cfRule type="expression" dxfId="2701" priority="13299">
      <formula>IF(RIGHT(TEXT(AI94,"0.#"),1)=".",FALSE,TRUE)</formula>
    </cfRule>
    <cfRule type="expression" dxfId="2700" priority="13300">
      <formula>IF(RIGHT(TEXT(AI94,"0.#"),1)=".",TRUE,FALSE)</formula>
    </cfRule>
  </conditionalFormatting>
  <conditionalFormatting sqref="AI93">
    <cfRule type="expression" dxfId="2699" priority="13297">
      <formula>IF(RIGHT(TEXT(AI93,"0.#"),1)=".",FALSE,TRUE)</formula>
    </cfRule>
    <cfRule type="expression" dxfId="2698" priority="13298">
      <formula>IF(RIGHT(TEXT(AI93,"0.#"),1)=".",TRUE,FALSE)</formula>
    </cfRule>
  </conditionalFormatting>
  <conditionalFormatting sqref="AI92">
    <cfRule type="expression" dxfId="2697" priority="13295">
      <formula>IF(RIGHT(TEXT(AI92,"0.#"),1)=".",FALSE,TRUE)</formula>
    </cfRule>
    <cfRule type="expression" dxfId="2696" priority="13296">
      <formula>IF(RIGHT(TEXT(AI92,"0.#"),1)=".",TRUE,FALSE)</formula>
    </cfRule>
  </conditionalFormatting>
  <conditionalFormatting sqref="AM92">
    <cfRule type="expression" dxfId="2695" priority="13293">
      <formula>IF(RIGHT(TEXT(AM92,"0.#"),1)=".",FALSE,TRUE)</formula>
    </cfRule>
    <cfRule type="expression" dxfId="2694" priority="13294">
      <formula>IF(RIGHT(TEXT(AM92,"0.#"),1)=".",TRUE,FALSE)</formula>
    </cfRule>
  </conditionalFormatting>
  <conditionalFormatting sqref="AM93">
    <cfRule type="expression" dxfId="2693" priority="13291">
      <formula>IF(RIGHT(TEXT(AM93,"0.#"),1)=".",FALSE,TRUE)</formula>
    </cfRule>
    <cfRule type="expression" dxfId="2692" priority="13292">
      <formula>IF(RIGHT(TEXT(AM93,"0.#"),1)=".",TRUE,FALSE)</formula>
    </cfRule>
  </conditionalFormatting>
  <conditionalFormatting sqref="AM94">
    <cfRule type="expression" dxfId="2691" priority="13289">
      <formula>IF(RIGHT(TEXT(AM94,"0.#"),1)=".",FALSE,TRUE)</formula>
    </cfRule>
    <cfRule type="expression" dxfId="2690" priority="13290">
      <formula>IF(RIGHT(TEXT(AM94,"0.#"),1)=".",TRUE,FALSE)</formula>
    </cfRule>
  </conditionalFormatting>
  <conditionalFormatting sqref="AE97">
    <cfRule type="expression" dxfId="2689" priority="13275">
      <formula>IF(RIGHT(TEXT(AE97,"0.#"),1)=".",FALSE,TRUE)</formula>
    </cfRule>
    <cfRule type="expression" dxfId="2688" priority="13276">
      <formula>IF(RIGHT(TEXT(AE97,"0.#"),1)=".",TRUE,FALSE)</formula>
    </cfRule>
  </conditionalFormatting>
  <conditionalFormatting sqref="AE98">
    <cfRule type="expression" dxfId="2687" priority="13273">
      <formula>IF(RIGHT(TEXT(AE98,"0.#"),1)=".",FALSE,TRUE)</formula>
    </cfRule>
    <cfRule type="expression" dxfId="2686" priority="13274">
      <formula>IF(RIGHT(TEXT(AE98,"0.#"),1)=".",TRUE,FALSE)</formula>
    </cfRule>
  </conditionalFormatting>
  <conditionalFormatting sqref="AE99">
    <cfRule type="expression" dxfId="2685" priority="13271">
      <formula>IF(RIGHT(TEXT(AE99,"0.#"),1)=".",FALSE,TRUE)</formula>
    </cfRule>
    <cfRule type="expression" dxfId="2684" priority="13272">
      <formula>IF(RIGHT(TEXT(AE99,"0.#"),1)=".",TRUE,FALSE)</formula>
    </cfRule>
  </conditionalFormatting>
  <conditionalFormatting sqref="AI99">
    <cfRule type="expression" dxfId="2683" priority="13269">
      <formula>IF(RIGHT(TEXT(AI99,"0.#"),1)=".",FALSE,TRUE)</formula>
    </cfRule>
    <cfRule type="expression" dxfId="2682" priority="13270">
      <formula>IF(RIGHT(TEXT(AI99,"0.#"),1)=".",TRUE,FALSE)</formula>
    </cfRule>
  </conditionalFormatting>
  <conditionalFormatting sqref="AI98">
    <cfRule type="expression" dxfId="2681" priority="13267">
      <formula>IF(RIGHT(TEXT(AI98,"0.#"),1)=".",FALSE,TRUE)</formula>
    </cfRule>
    <cfRule type="expression" dxfId="2680" priority="13268">
      <formula>IF(RIGHT(TEXT(AI98,"0.#"),1)=".",TRUE,FALSE)</formula>
    </cfRule>
  </conditionalFormatting>
  <conditionalFormatting sqref="AI97">
    <cfRule type="expression" dxfId="2679" priority="13265">
      <formula>IF(RIGHT(TEXT(AI97,"0.#"),1)=".",FALSE,TRUE)</formula>
    </cfRule>
    <cfRule type="expression" dxfId="2678" priority="13266">
      <formula>IF(RIGHT(TEXT(AI97,"0.#"),1)=".",TRUE,FALSE)</formula>
    </cfRule>
  </conditionalFormatting>
  <conditionalFormatting sqref="AM97">
    <cfRule type="expression" dxfId="2677" priority="13263">
      <formula>IF(RIGHT(TEXT(AM97,"0.#"),1)=".",FALSE,TRUE)</formula>
    </cfRule>
    <cfRule type="expression" dxfId="2676" priority="13264">
      <formula>IF(RIGHT(TEXT(AM97,"0.#"),1)=".",TRUE,FALSE)</formula>
    </cfRule>
  </conditionalFormatting>
  <conditionalFormatting sqref="AM98">
    <cfRule type="expression" dxfId="2675" priority="13261">
      <formula>IF(RIGHT(TEXT(AM98,"0.#"),1)=".",FALSE,TRUE)</formula>
    </cfRule>
    <cfRule type="expression" dxfId="2674" priority="13262">
      <formula>IF(RIGHT(TEXT(AM98,"0.#"),1)=".",TRUE,FALSE)</formula>
    </cfRule>
  </conditionalFormatting>
  <conditionalFormatting sqref="AM99">
    <cfRule type="expression" dxfId="2673" priority="13259">
      <formula>IF(RIGHT(TEXT(AM99,"0.#"),1)=".",FALSE,TRUE)</formula>
    </cfRule>
    <cfRule type="expression" dxfId="2672" priority="13260">
      <formula>IF(RIGHT(TEXT(AM99,"0.#"),1)=".",TRUE,FALSE)</formula>
    </cfRule>
  </conditionalFormatting>
  <conditionalFormatting sqref="AI101">
    <cfRule type="expression" dxfId="2671" priority="13245">
      <formula>IF(RIGHT(TEXT(AI101,"0.#"),1)=".",FALSE,TRUE)</formula>
    </cfRule>
    <cfRule type="expression" dxfId="2670" priority="13246">
      <formula>IF(RIGHT(TEXT(AI101,"0.#"),1)=".",TRUE,FALSE)</formula>
    </cfRule>
  </conditionalFormatting>
  <conditionalFormatting sqref="AM101">
    <cfRule type="expression" dxfId="2669" priority="13243">
      <formula>IF(RIGHT(TEXT(AM101,"0.#"),1)=".",FALSE,TRUE)</formula>
    </cfRule>
    <cfRule type="expression" dxfId="2668" priority="13244">
      <formula>IF(RIGHT(TEXT(AM101,"0.#"),1)=".",TRUE,FALSE)</formula>
    </cfRule>
  </conditionalFormatting>
  <conditionalFormatting sqref="AE102">
    <cfRule type="expression" dxfId="2667" priority="13241">
      <formula>IF(RIGHT(TEXT(AE102,"0.#"),1)=".",FALSE,TRUE)</formula>
    </cfRule>
    <cfRule type="expression" dxfId="2666" priority="13242">
      <formula>IF(RIGHT(TEXT(AE102,"0.#"),1)=".",TRUE,FALSE)</formula>
    </cfRule>
  </conditionalFormatting>
  <conditionalFormatting sqref="AI102">
    <cfRule type="expression" dxfId="2665" priority="13239">
      <formula>IF(RIGHT(TEXT(AI102,"0.#"),1)=".",FALSE,TRUE)</formula>
    </cfRule>
    <cfRule type="expression" dxfId="2664" priority="13240">
      <formula>IF(RIGHT(TEXT(AI102,"0.#"),1)=".",TRUE,FALSE)</formula>
    </cfRule>
  </conditionalFormatting>
  <conditionalFormatting sqref="AM102">
    <cfRule type="expression" dxfId="2663" priority="13237">
      <formula>IF(RIGHT(TEXT(AM102,"0.#"),1)=".",FALSE,TRUE)</formula>
    </cfRule>
    <cfRule type="expression" dxfId="2662" priority="13238">
      <formula>IF(RIGHT(TEXT(AM102,"0.#"),1)=".",TRUE,FALSE)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E117 AM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39:Y866">
    <cfRule type="expression" dxfId="2443" priority="2975">
      <formula>IF(RIGHT(TEXT(Y839,"0.#"),1)=".",FALSE,TRUE)</formula>
    </cfRule>
    <cfRule type="expression" dxfId="2442" priority="2976">
      <formula>IF(RIGHT(TEXT(Y839,"0.#"),1)=".",TRUE,FALSE)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7">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Y837:Y838">
    <cfRule type="expression" dxfId="2395" priority="2831">
      <formula>IF(RIGHT(TEXT(Y837,"0.#"),1)=".",FALSE,TRUE)</formula>
    </cfRule>
    <cfRule type="expression" dxfId="2394" priority="2832">
      <formula>IF(RIGHT(TEXT(Y837,"0.#"),1)=".",TRUE,FALSE)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E138">
    <cfRule type="expression" dxfId="719" priority="19">
      <formula>IF(RIGHT(TEXT(AE138,"0.#"),1)=".",FALSE,TRUE)</formula>
    </cfRule>
    <cfRule type="expression" dxfId="718" priority="20">
      <formula>IF(RIGHT(TEXT(AE138,"0.#"),1)=".",TRUE,FALSE)</formula>
    </cfRule>
  </conditionalFormatting>
  <conditionalFormatting sqref="AI138">
    <cfRule type="expression" dxfId="717" priority="17">
      <formula>IF(RIGHT(TEXT(AI138,"0.#"),1)=".",FALSE,TRUE)</formula>
    </cfRule>
    <cfRule type="expression" dxfId="716" priority="18">
      <formula>IF(RIGHT(TEXT(AI138,"0.#"),1)=".",TRUE,FALSE)</formula>
    </cfRule>
  </conditionalFormatting>
  <conditionalFormatting sqref="AM138">
    <cfRule type="expression" dxfId="715" priority="15">
      <formula>IF(RIGHT(TEXT(AM138,"0.#"),1)=".",FALSE,TRUE)</formula>
    </cfRule>
    <cfRule type="expression" dxfId="714" priority="16">
      <formula>IF(RIGHT(TEXT(AM138,"0.#"),1)=".",TRUE,FALSE)</formula>
    </cfRule>
  </conditionalFormatting>
  <conditionalFormatting sqref="AE139">
    <cfRule type="expression" dxfId="713" priority="13">
      <formula>IF(RIGHT(TEXT(AE139,"0.#"),1)=".",FALSE,TRUE)</formula>
    </cfRule>
    <cfRule type="expression" dxfId="712" priority="14">
      <formula>IF(RIGHT(TEXT(AE139,"0.#"),1)=".",TRUE,FALSE)</formula>
    </cfRule>
  </conditionalFormatting>
  <conditionalFormatting sqref="AI139">
    <cfRule type="expression" dxfId="711" priority="11">
      <formula>IF(RIGHT(TEXT(AI139,"0.#"),1)=".",FALSE,TRUE)</formula>
    </cfRule>
    <cfRule type="expression" dxfId="710" priority="12">
      <formula>IF(RIGHT(TEXT(AI139,"0.#"),1)=".",TRUE,FALSE)</formula>
    </cfRule>
  </conditionalFormatting>
  <conditionalFormatting sqref="AM139">
    <cfRule type="expression" dxfId="709" priority="9">
      <formula>IF(RIGHT(TEXT(AM139,"0.#"),1)=".",FALSE,TRUE)</formula>
    </cfRule>
    <cfRule type="expression" dxfId="708" priority="10">
      <formula>IF(RIGHT(TEXT(AM139,"0.#"),1)=".",TRUE,FALSE)</formula>
    </cfRule>
  </conditionalFormatting>
  <conditionalFormatting sqref="AQ138">
    <cfRule type="expression" dxfId="707" priority="7">
      <formula>IF(RIGHT(TEXT(AQ138,"0.#"),1)=".",FALSE,TRUE)</formula>
    </cfRule>
    <cfRule type="expression" dxfId="706" priority="8">
      <formula>IF(RIGHT(TEXT(AQ138,"0.#"),1)=".",TRUE,FALSE)</formula>
    </cfRule>
  </conditionalFormatting>
  <conditionalFormatting sqref="AQ139">
    <cfRule type="expression" dxfId="705" priority="5">
      <formula>IF(RIGHT(TEXT(AQ139,"0.#"),1)=".",FALSE,TRUE)</formula>
    </cfRule>
    <cfRule type="expression" dxfId="704" priority="6">
      <formula>IF(RIGHT(TEXT(AQ139,"0.#"),1)=".",TRUE,FALSE)</formula>
    </cfRule>
  </conditionalFormatting>
  <conditionalFormatting sqref="AU138">
    <cfRule type="expression" dxfId="703" priority="3">
      <formula>IF(RIGHT(TEXT(AU138,"0.#"),1)=".",FALSE,TRUE)</formula>
    </cfRule>
    <cfRule type="expression" dxfId="702" priority="4">
      <formula>IF(RIGHT(TEXT(AU138,"0.#"),1)=".",TRUE,FALSE)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129" max="49" man="1"/>
    <brk id="718" max="49" man="1"/>
    <brk id="76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471</v>
      </c>
      <c r="AN2" s="1036"/>
      <c r="AO2" s="1036"/>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471</v>
      </c>
      <c r="AN9" s="1036"/>
      <c r="AO9" s="1036"/>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471</v>
      </c>
      <c r="AN16" s="1036"/>
      <c r="AO16" s="1036"/>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471</v>
      </c>
      <c r="AN23" s="1036"/>
      <c r="AO23" s="1036"/>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471</v>
      </c>
      <c r="AN30" s="1036"/>
      <c r="AO30" s="1036"/>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471</v>
      </c>
      <c r="AN37" s="1036"/>
      <c r="AO37" s="1036"/>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471</v>
      </c>
      <c r="AN44" s="1036"/>
      <c r="AO44" s="1036"/>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4" t="s">
        <v>11</v>
      </c>
      <c r="AC51" s="1031"/>
      <c r="AD51" s="1032"/>
      <c r="AE51" s="1036" t="s">
        <v>357</v>
      </c>
      <c r="AF51" s="1036"/>
      <c r="AG51" s="1036"/>
      <c r="AH51" s="1036"/>
      <c r="AI51" s="1036" t="s">
        <v>363</v>
      </c>
      <c r="AJ51" s="1036"/>
      <c r="AK51" s="1036"/>
      <c r="AL51" s="1036"/>
      <c r="AM51" s="1036" t="s">
        <v>471</v>
      </c>
      <c r="AN51" s="1036"/>
      <c r="AO51" s="1036"/>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471</v>
      </c>
      <c r="AN58" s="1036"/>
      <c r="AO58" s="1036"/>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471</v>
      </c>
      <c r="AN65" s="1036"/>
      <c r="AO65" s="1036"/>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2018-08-17T02:12:35Z</cp:lastPrinted>
  <dcterms:created xsi:type="dcterms:W3CDTF">2012-03-13T00:50:25Z</dcterms:created>
  <dcterms:modified xsi:type="dcterms:W3CDTF">2020-11-17T13:50:16Z</dcterms:modified>
</cp:coreProperties>
</file>