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Q102" i="3" s="1"/>
  <c r="AM116" i="3" l="1"/>
  <c r="AI94" i="3" l="1"/>
  <c r="AM94" i="3"/>
  <c r="AE94" i="3"/>
  <c r="AI116" i="3" l="1"/>
  <c r="AE116" i="3"/>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<sst xmlns="http://schemas.openxmlformats.org/spreadsheetml/2006/main" count="3007" uniqueCount="645">
  <si>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</si>
  <si>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</si>
  <si>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</si>
  <si>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</si>
  <si>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</si>
  <si>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</si>
  <si>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</si>
  <si>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</si>
  <si>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</si>
  <si>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</si>
  <si>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</si>
  <si>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</si>
  <si>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</si>
  <si>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</si>
  <si>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</si>
  <si>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</si>
  <si>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</si>
  <si>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</si>
  <si>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</si>
  <si>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</si>
  <si>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</si>
  <si>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</si>
  <si>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</si>
  <si>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</si>
  <si>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</si>
  <si>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</si>
  <si>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</si>
  <si>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</si>
  <si>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</si>
  <si>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</si>
  <si>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</si>
  <si>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</si>
  <si>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</si>
  <si>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</si>
  <si>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</si>
  <si>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</si>
  <si>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</si>
  <si>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</si>
  <si>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</si>
  <si>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</si>
  <si>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</si>
  <si>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</si>
  <si>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</si>
  <si>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</si>
  <si>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</si>
  <si>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</si>
  <si>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</si>
  <si>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</si>
  <si>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</si>
  <si>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</si>
  <si>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</si>
  <si>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</si>
  <si>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</si>
  <si>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</si>
  <si>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</si>
  <si>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</si>
  <si>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</si>
  <si>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</si>
  <si>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</si>
  <si>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</si>
  <si>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</si>
  <si>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</si>
  <si>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</si>
  <si>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</si>
  <si>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</si>
  <si>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</si>
  <si>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</si>
  <si>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</si>
  <si>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</si>
  <si>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</si>
  <si>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</si>
  <si>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</si>
  <si>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</si>
  <si>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</si>
  <si>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</si>
  <si>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</si>
  <si>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</si>
  <si>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</si>
  <si>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</si>
  <si>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</si>
  <si>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</si>
  <si>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</si>
  <si>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</si>
  <si>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</si>
  <si>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</si>
  <si>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</si>
  <si>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</si>
  <si>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</si>
  <si>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</si>
  <si>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</si>
  <si>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</si>
  <si>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</si>
  <si>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</si>
  <si>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</si>
  <si>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</si>
  <si>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</si>
  <si>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</si>
  <si>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</si>
  <si>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</si>
  <si>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</si>
  <si>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</si>
  <si>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</si>
  <si>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</si>
  <si>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</si>
  <si>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</si>
  <si>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</si>
  <si>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</si>
  <si>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</si>
  <si>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</si>
  <si>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</si>
  <si>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</si>
  <si>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</si>
  <si>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</si>
  <si>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</si>
  <si>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</si>
  <si>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</si>
  <si>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</si>
  <si>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</si>
  <si>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</si>
  <si>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</si>
  <si>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</si>
  <si>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</si>
  <si>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</si>
  <si>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</si>
  <si>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</si>
  <si>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</si>
  <si>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</si>
  <si>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</si>
  <si>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</si>
  <si>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</si>
  <si>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</si>
  <si>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</si>
  <si>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</si>
  <si>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</si>
  <si>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</si>
  <si>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</si>
  <si>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</si>
  <si>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</si>
  <si>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</si>
  <si>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</si>
  <si>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</si>
  <si>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</si>
  <si>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</si>
  <si>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</si>
  <si>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</si>
  <si>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</si>
  <si>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</si>
  <si>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</si>
  <si>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</si>
  <si>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</si>
  <si>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</si>
  <si>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</si>
  <si>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</si>
  <si>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</si>
  <si>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</si>
  <si>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</si>
  <si>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</si>
  <si>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</si>
  <si>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</si>
  <si>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</si>
  <si>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</si>
  <si>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</si>
  <si>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</si>
  <si>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</si>
  <si>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</si>
  <si>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</si>
  <si>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</si>
  <si>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</si>
  <si>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</si>
  <si>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</si>
  <si>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</si>
  <si>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</si>
  <si>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</si>
  <si>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</si>
  <si>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</si>
  <si>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</si>
  <si>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</si>
  <si>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</si>
  <si>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</si>
  <si>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</si>
  <si>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</si>
  <si>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</si>
  <si>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</si>
  <si>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</si>
  <si>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</si>
  <si>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</si>
  <si>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</si>
  <si>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</si>
  <si>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</si>
  <si>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</si>
  <si>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</si>
  <si>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</si>
  <si>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</si>
  <si>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</si>
  <si>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</si>
  <si>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</si>
  <si>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</si>
  <si>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</si>
  <si>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</si>
  <si>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</si>
  <si>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</si>
  <si>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</si>
  <si>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</si>
  <si>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</si>
  <si>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</si>
  <si>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</si>
  <si>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</si>
  <si>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</si>
  <si>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</si>
  <si>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</si>
  <si>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</si>
  <si>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</si>
  <si>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</si>
  <si>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</si>
  <si>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</si>
  <si>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</si>
  <si>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</si>
  <si>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</si>
  <si>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</si>
  <si>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</si>
  <si>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</si>
  <si>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</si>
  <si>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</si>
  <si>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</si>
  <si>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</si>
  <si>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</si>
  <si>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</si>
  <si>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</si>
  <si>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</si>
  <si>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</si>
  <si>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</si>
  <si>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</si>
  <si>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</si>
  <si>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</si>
  <si>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</si>
  <si>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</si>
  <si>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</si>
  <si>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</si>
  <si>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</si>
  <si>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</si>
  <si>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</si>
  <si>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</si>
  <si>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</si>
  <si>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</si>
  <si>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</si>
  <si>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</si>
  <si>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</si>
  <si>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</si>
  <si>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</si>
  <si>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</si>
  <si>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</si>
  <si>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</si>
  <si>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</si>
  <si>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</si>
  <si>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</si>
  <si>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</si>
  <si>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</si>
  <si>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</si>
  <si>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</si>
  <si>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</si>
  <si>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</si>
  <si>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</si>
  <si>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</si>
  <si>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</si>
  <si>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</si>
  <si>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</si>
  <si>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</si>
  <si>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</si>
  <si>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</si>
  <si>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</si>
  <si>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</si>
  <si>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</si>
  <si>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</si>
  <si>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</si>
  <si>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</si>
  <si>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</si>
  <si>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</si>
  <si>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</si>
  <si>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</si>
  <si>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</si>
  <si>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</si>
  <si>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</si>
  <si>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</si>
  <si>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</si>
  <si>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</si>
  <si>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</si>
  <si>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</si>
  <si>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</si>
  <si>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</si>
  <si>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</si>
  <si>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</si>
  <si>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</si>
  <si>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</si>
  <si>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</si>
  <si>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</si>
  <si>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</si>
  <si>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</si>
  <si>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</si>
  <si>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</si>
  <si>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</si>
  <si>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</si>
  <si>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</si>
  <si>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</si>
  <si>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</si>
  <si>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</si>
  <si>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</si>
  <si>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</si>
  <si>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</si>
  <si>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</si>
  <si>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</si>
  <si>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</si>
  <si>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</si>
  <si>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</si>
  <si>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</si>
  <si>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</si>
  <si>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</si>
  <si>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</si>
  <si>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</si>
  <si>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</si>
  <si>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</si>
  <si>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</si>
  <si>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</si>
  <si>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</si>
  <si>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</si>
  <si>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</si>
  <si>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</si>
  <si>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</si>
  <si>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</si>
  <si>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</si>
  <si>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</si>
  <si>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</si>
  <si>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</si>
  <si>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</si>
  <si>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</si>
  <si>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</si>
  <si>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</si>
  <si>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</si>
  <si>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</si>
  <si>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</si>
  <si>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</si>
  <si>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</si>
  <si>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</si>
  <si>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</si>
  <si>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</si>
  <si>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</si>
  <si>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</si>
  <si>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</si>
  <si>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</si>
  <si>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</si>
  <si>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</si>
  <si>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</si>
  <si>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</si>
  <si>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</si>
  <si>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</si>
  <si>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</si>
  <si>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</si>
  <si>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</si>
  <si>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</si>
  <si>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</si>
  <si>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</si>
  <si>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</si>
  <si>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</si>
  <si>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</si>
  <si>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</si>
  <si>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</si>
  <si>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</si>
  <si>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</si>
  <si>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</si>
  <si>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</si>
  <si>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</si>
  <si>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</si>
  <si>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</si>
  <si>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</si>
  <si>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</si>
  <si>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</si>
  <si>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</si>
  <si>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</si>
  <si>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</si>
  <si>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</si>
  <si>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</si>
  <si>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</si>
  <si>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</si>
  <si>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</si>
  <si>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</si>
  <si>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</si>
  <si>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</si>
  <si>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</si>
  <si>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</si>
  <si>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</si>
  <si>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</si>
  <si>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</si>
  <si>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</si>
  <si>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</si>
  <si>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</si>
  <si>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</si>
  <si>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</si>
  <si>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</si>
  <si>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</si>
  <si>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</si>
  <si>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</si>
  <si>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</si>
  <si>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</si>
  <si>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</si>
  <si>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</si>
  <si>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</si>
  <si>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</si>
  <si>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</si>
  <si>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</si>
  <si>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</si>
  <si>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</si>
  <si>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</si>
  <si>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</si>
  <si>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</si>
  <si>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</si>
  <si>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</si>
  <si>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</si>
  <si>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</si>
  <si>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</si>
  <si>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</si>
  <si>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</si>
  <si>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</si>
  <si>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</si>
  <si>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</si>
  <si>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</si>
  <si>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</si>
  <si>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</si>
  <si>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</si>
  <si>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</si>
  <si>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</si>
  <si>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</si>
  <si>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</si>
  <si>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</si>
  <si>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</si>
  <si>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</si>
  <si>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</si>
  <si>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</si>
  <si>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</si>
  <si>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</si>
  <si>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</si>
  <si>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</si>
  <si>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</si>
  <si>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</si>
  <si>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</si>
  <si>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</si>
  <si>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</si>
  <si>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</si>
  <si>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</si>
  <si>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</si>
  <si>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</si>
  <si>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</si>
  <si>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</si>
  <si>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</si>
  <si>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</si>
  <si>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</si>
  <si>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</si>
  <si>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</si>
  <si>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</si>
  <si>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</si>
  <si>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</si>
  <si>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</si>
  <si>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</si>
  <si>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</si>
  <si>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</si>
  <si>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</si>
  <si>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</si>
  <si>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</si>
  <si>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</si>
  <si>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</si>
  <si>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</si>
  <si>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</si>
  <si>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</si>
  <si>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</si>
  <si>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</si>
  <si>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</si>
  <si>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</si>
  <si>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</si>
  <si>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</si>
  <si>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</si>
  <si>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</si>
  <si>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</si>
  <si>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</si>
  <si>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</si>
  <si>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</si>
  <si>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</si>
  <si>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</si>
  <si>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</si>
  <si>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</si>
  <si>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</si>
  <si>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</si>
  <si>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</si>
  <si>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</si>
  <si>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</si>
  <si>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</si>
  <si>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</si>
  <si>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</si>
  <si>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</si>
  <si>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</si>
  <si>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</si>
  <si>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</si>
  <si>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</si>
  <si>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</si>
  <si>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</si>
  <si>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</si>
  <si>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</si>
  <si>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</si>
  <si>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</si>
  <si>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</si>
  <si>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</si>
  <si>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</si>
  <si>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</si>
  <si>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</si>
  <si>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</si>
  <si>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</si>
  <si>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</si>
  <si>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</si>
  <si>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</si>
  <si>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</si>
  <si>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</si>
  <si>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</si>
  <si>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</si>
  <si>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</si>
  <si>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</si>
  <si>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</si>
  <si>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</si>
  <si>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</si>
  <si>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</si>
  <si>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</si>
  <si>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</si>
  <si>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</si>
  <si>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</si>
  <si>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</si>
  <si>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</si>
  <si>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</si>
  <si>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</si>
  <si>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</si>
  <si>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</si>
  <si>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</si>
  <si>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</si>
  <si>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</si>
  <si>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</si>
  <si>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</si>
  <si>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</si>
  <si>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</si>
  <si>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</si>
  <si>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</si>
  <si>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</si>
  <si>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</si>
  <si>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</si>
  <si>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</si>
  <si>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</si>
  <si>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児童福祉施設整備費</t>
    <rPh sb="0" eb="2">
      <t>ジドウ</t>
    </rPh>
    <rPh sb="2" eb="4">
      <t>フクシ</t>
    </rPh>
    <rPh sb="4" eb="6">
      <t>シセツ</t>
    </rPh>
    <rPh sb="6" eb="9">
      <t>セイビヒ</t>
    </rPh>
    <phoneticPr fontId="5"/>
  </si>
  <si>
    <t>子ども家庭局</t>
    <rPh sb="0" eb="1">
      <t>コ</t>
    </rPh>
    <rPh sb="3" eb="5">
      <t>カテイ</t>
    </rPh>
    <rPh sb="5" eb="6">
      <t>キョク</t>
    </rPh>
    <phoneticPr fontId="5"/>
  </si>
  <si>
    <t>子育て支援課</t>
    <rPh sb="0" eb="2">
      <t>コソダ</t>
    </rPh>
    <rPh sb="3" eb="6">
      <t>シエンカ</t>
    </rPh>
    <phoneticPr fontId="5"/>
  </si>
  <si>
    <t>次世代育成支援対策推進法第11条第１項</t>
    <rPh sb="0" eb="3">
      <t>ジセダイ</t>
    </rPh>
    <rPh sb="3" eb="5">
      <t>イクセイ</t>
    </rPh>
    <rPh sb="5" eb="7">
      <t>シエン</t>
    </rPh>
    <rPh sb="7" eb="9">
      <t>タイサク</t>
    </rPh>
    <rPh sb="9" eb="12">
      <t>スイシンホウ</t>
    </rPh>
    <rPh sb="12" eb="13">
      <t>ダイ</t>
    </rPh>
    <rPh sb="15" eb="16">
      <t>ジョウ</t>
    </rPh>
    <rPh sb="16" eb="17">
      <t>ダイ</t>
    </rPh>
    <rPh sb="18" eb="19">
      <t>コウ</t>
    </rPh>
    <phoneticPr fontId="5"/>
  </si>
  <si>
    <t>次世代育成支援対策施設整備交付金の交付について（厚生労働事務次官通知　平20.6.12　厚生労働省発雇児第0612001号）</t>
  </si>
  <si>
    <t>○</t>
  </si>
  <si>
    <t>児童福祉施設等に係る施設整備（新設・修理・改造・拡張など）について、都道府県・市区町村が作成する整備計画に基づく施設の整備を推進し、次世代育成支援対策の充実を図る。</t>
    <rPh sb="15" eb="17">
      <t>シンセツ</t>
    </rPh>
    <rPh sb="18" eb="20">
      <t>シュウリ</t>
    </rPh>
    <rPh sb="21" eb="23">
      <t>カイゾウ</t>
    </rPh>
    <rPh sb="24" eb="26">
      <t>カクチョウ</t>
    </rPh>
    <phoneticPr fontId="5"/>
  </si>
  <si>
    <t>児童養護施設等の施設整備にかかる都道府県・市区町村の整備計画に対して交付するものである。
〔主な対象施設〕
児童相談所一時保護施設、児童養護施設、乳児院、児童自立支援施設、母子生活支援施設、児童心理治療施設、児童家庭支援センター、自立援助ホーム、ファミリーホーム、婦人相談所一時保護所、婦人保護施設、児童館、児童センター、子育て支援のための拠点施設
○実施主体：都道府県、市区町村
○補助率：定額（１／２相当・児童館、児童センターは１／３相当）</t>
    <rPh sb="95" eb="97">
      <t>ジドウ</t>
    </rPh>
    <rPh sb="97" eb="99">
      <t>シンリ</t>
    </rPh>
    <rPh sb="99" eb="101">
      <t>チリョウ</t>
    </rPh>
    <rPh sb="101" eb="103">
      <t>シセツ</t>
    </rPh>
    <rPh sb="161" eb="163">
      <t>コソダ</t>
    </rPh>
    <rPh sb="164" eb="166">
      <t>シエン</t>
    </rPh>
    <rPh sb="170" eb="172">
      <t>キョテン</t>
    </rPh>
    <rPh sb="172" eb="174">
      <t>シセツ</t>
    </rPh>
    <phoneticPr fontId="5"/>
  </si>
  <si>
    <t>-</t>
  </si>
  <si>
    <t>-</t>
    <phoneticPr fontId="5"/>
  </si>
  <si>
    <t>-</t>
    <phoneticPr fontId="5"/>
  </si>
  <si>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5"/>
  </si>
  <si>
    <t>各自治体毎の整備計画に基づく児童福祉施設等の施設整備を推進し、次世代育成支援対策の充実を図ることを目的としており、事業の目標を直接的に測ることのできる定量的な指標を設定することは困難である。</t>
    <rPh sb="6" eb="8">
      <t>セイビ</t>
    </rPh>
    <phoneticPr fontId="5"/>
  </si>
  <si>
    <t>次世代育成のための施設整備の推進の指標として、予算の執行状況及び優先採択される耐震化整備数を定性目標とする。</t>
    <rPh sb="0" eb="3">
      <t>ジセダイ</t>
    </rPh>
    <rPh sb="3" eb="5">
      <t>イクセイ</t>
    </rPh>
    <rPh sb="9" eb="11">
      <t>シセツ</t>
    </rPh>
    <rPh sb="11" eb="13">
      <t>セイビ</t>
    </rPh>
    <rPh sb="14" eb="16">
      <t>スイシン</t>
    </rPh>
    <rPh sb="17" eb="19">
      <t>シヒョウ</t>
    </rPh>
    <rPh sb="23" eb="25">
      <t>ヨサン</t>
    </rPh>
    <rPh sb="26" eb="28">
      <t>シッコウ</t>
    </rPh>
    <rPh sb="28" eb="30">
      <t>ジョウキョウ</t>
    </rPh>
    <rPh sb="30" eb="31">
      <t>オヨ</t>
    </rPh>
    <rPh sb="32" eb="34">
      <t>ユウセン</t>
    </rPh>
    <rPh sb="34" eb="36">
      <t>サイタク</t>
    </rPh>
    <rPh sb="39" eb="42">
      <t>タイシンカ</t>
    </rPh>
    <rPh sb="42" eb="44">
      <t>セイビ</t>
    </rPh>
    <rPh sb="44" eb="45">
      <t>スウ</t>
    </rPh>
    <rPh sb="46" eb="48">
      <t>テイセイ</t>
    </rPh>
    <rPh sb="48" eb="50">
      <t>モクヒョウ</t>
    </rPh>
    <phoneticPr fontId="5"/>
  </si>
  <si>
    <t>実情に応じた必要な施設整備を計画的に行うという観点から、目標値を予算額、成果実績を執行額として設定。</t>
    <rPh sb="41" eb="43">
      <t>シッコウ</t>
    </rPh>
    <rPh sb="43" eb="44">
      <t>ガク</t>
    </rPh>
    <rPh sb="47" eb="49">
      <t>セッテイ</t>
    </rPh>
    <phoneticPr fontId="5"/>
  </si>
  <si>
    <t>百万円</t>
    <rPh sb="0" eb="2">
      <t>ヒャクマン</t>
    </rPh>
    <rPh sb="2" eb="3">
      <t>エン</t>
    </rPh>
    <phoneticPr fontId="5"/>
  </si>
  <si>
    <t>施設数</t>
    <rPh sb="0" eb="3">
      <t>シセツスウ</t>
    </rPh>
    <phoneticPr fontId="5"/>
  </si>
  <si>
    <t>安全な施設の増加</t>
    <rPh sb="0" eb="2">
      <t>アンゼン</t>
    </rPh>
    <rPh sb="3" eb="5">
      <t>シセツ</t>
    </rPh>
    <rPh sb="6" eb="8">
      <t>ゾウカ</t>
    </rPh>
    <phoneticPr fontId="5"/>
  </si>
  <si>
    <t>耐震化整備交付決定施設数</t>
    <rPh sb="0" eb="3">
      <t>タイシンカ</t>
    </rPh>
    <rPh sb="3" eb="5">
      <t>セイビ</t>
    </rPh>
    <rPh sb="5" eb="7">
      <t>コウフ</t>
    </rPh>
    <rPh sb="7" eb="9">
      <t>ケッテイ</t>
    </rPh>
    <rPh sb="9" eb="12">
      <t>シセツスウ</t>
    </rPh>
    <phoneticPr fontId="5"/>
  </si>
  <si>
    <t>交付決定施設数</t>
    <rPh sb="0" eb="2">
      <t>コウフ</t>
    </rPh>
    <rPh sb="2" eb="4">
      <t>ケッテイ</t>
    </rPh>
    <rPh sb="4" eb="7">
      <t>シセツスウ</t>
    </rPh>
    <phoneticPr fontId="5"/>
  </si>
  <si>
    <t>施設数</t>
    <rPh sb="0" eb="2">
      <t>シセツ</t>
    </rPh>
    <rPh sb="2" eb="3">
      <t>スウ</t>
    </rPh>
    <phoneticPr fontId="5"/>
  </si>
  <si>
    <t>単位当たりコスト ＝ Ｘ／ Ｙ
※単位未満四捨五入
Ｘ：「執行額（百万円単位）」 
Ｙ：「交付決定施設数」　　　　　　　　　　　　　　</t>
    <rPh sb="49" eb="51">
      <t>シセツ</t>
    </rPh>
    <phoneticPr fontId="5"/>
  </si>
  <si>
    <t>　　X/Y</t>
    <phoneticPr fontId="5"/>
  </si>
  <si>
    <t>6,431/185</t>
    <phoneticPr fontId="5"/>
  </si>
  <si>
    <t>6,153/834</t>
    <phoneticPr fontId="5"/>
  </si>
  <si>
    <t>-</t>
    <phoneticPr fontId="5"/>
  </si>
  <si>
    <t>-</t>
    <phoneticPr fontId="5"/>
  </si>
  <si>
    <t>-</t>
    <phoneticPr fontId="5"/>
  </si>
  <si>
    <t>-</t>
    <phoneticPr fontId="5"/>
  </si>
  <si>
    <t>-</t>
    <phoneticPr fontId="5"/>
  </si>
  <si>
    <t>-</t>
    <phoneticPr fontId="5"/>
  </si>
  <si>
    <t>-</t>
    <phoneticPr fontId="5"/>
  </si>
  <si>
    <t>次世代育成支援対策の推進のため都道府県・市町村が定める整備計画に基づく施設整備を行うものであり、地域のニーズを的確に反映している。</t>
    <phoneticPr fontId="5"/>
  </si>
  <si>
    <t>次世代育成支援対策支援法第１１条に基づき、市町村又は都道府県の整備計画に定められた措置の実施に要する経費に対しては、国が交付金を交付するものであり、国が行うべき事業である。</t>
    <phoneticPr fontId="5"/>
  </si>
  <si>
    <t>児童虐待等による要保護児童の保護及び支援を行うための施設等の整備を図る事業であり、優先度は高い。</t>
    <phoneticPr fontId="5"/>
  </si>
  <si>
    <t>‐</t>
  </si>
  <si>
    <t>－</t>
    <phoneticPr fontId="5"/>
  </si>
  <si>
    <t>無</t>
  </si>
  <si>
    <t>施設の設置者負担を求めている。</t>
    <phoneticPr fontId="5"/>
  </si>
  <si>
    <t>交付先の都道府県・市区町村では適正な方法（入札等）で価格決定を行っており妥当である。</t>
    <phoneticPr fontId="5"/>
  </si>
  <si>
    <t>-</t>
    <phoneticPr fontId="5"/>
  </si>
  <si>
    <t>施設整備に必要な工事費又は工事請負費といった、事業に必要な経費のみを補助対象としている。</t>
    <phoneticPr fontId="5"/>
  </si>
  <si>
    <t>当初、整備予定であった施設の整備が遅れ次年度に回ることになったなど、地方公共団体からの交付申請額が当初の見込みを下回ったため。</t>
    <rPh sb="19" eb="22">
      <t>ジネンド</t>
    </rPh>
    <rPh sb="34" eb="36">
      <t>チホウ</t>
    </rPh>
    <rPh sb="36" eb="38">
      <t>コウキョウ</t>
    </rPh>
    <rPh sb="38" eb="40">
      <t>ダンタイ</t>
    </rPh>
    <rPh sb="43" eb="45">
      <t>コウフ</t>
    </rPh>
    <rPh sb="45" eb="47">
      <t>シンセイ</t>
    </rPh>
    <rPh sb="47" eb="48">
      <t>ガク</t>
    </rPh>
    <phoneticPr fontId="5"/>
  </si>
  <si>
    <t>各自治体の整備計画が遅れたこと等により、年度内に支出を完了することが難しくなったため。</t>
    <rPh sb="0" eb="1">
      <t>カク</t>
    </rPh>
    <rPh sb="1" eb="4">
      <t>ジチタイ</t>
    </rPh>
    <rPh sb="5" eb="7">
      <t>セイビ</t>
    </rPh>
    <rPh sb="7" eb="9">
      <t>ケイカク</t>
    </rPh>
    <rPh sb="10" eb="11">
      <t>オク</t>
    </rPh>
    <rPh sb="15" eb="16">
      <t>トウ</t>
    </rPh>
    <rPh sb="20" eb="23">
      <t>ネンドナイ</t>
    </rPh>
    <rPh sb="24" eb="26">
      <t>シシュツ</t>
    </rPh>
    <rPh sb="27" eb="29">
      <t>カンリョウ</t>
    </rPh>
    <rPh sb="34" eb="35">
      <t>ムズカ</t>
    </rPh>
    <phoneticPr fontId="5"/>
  </si>
  <si>
    <t>複数の見積もりにより最も低いコストを選定するなどの工夫を行っている。</t>
    <rPh sb="0" eb="2">
      <t>フクスウ</t>
    </rPh>
    <rPh sb="3" eb="5">
      <t>ミツモリ</t>
    </rPh>
    <rPh sb="10" eb="11">
      <t>モット</t>
    </rPh>
    <rPh sb="12" eb="13">
      <t>ヒク</t>
    </rPh>
    <rPh sb="18" eb="20">
      <t>センテイ</t>
    </rPh>
    <rPh sb="25" eb="27">
      <t>クフウ</t>
    </rPh>
    <rPh sb="28" eb="29">
      <t>オコナ</t>
    </rPh>
    <phoneticPr fontId="5"/>
  </si>
  <si>
    <t>概ね見込みにあったものとなっている。</t>
    <phoneticPr fontId="5"/>
  </si>
  <si>
    <t>入所児童数などの実態把握などに基づき整備計画の内容を精査しており、整備された施設は十分に活用されている。</t>
    <phoneticPr fontId="5"/>
  </si>
  <si>
    <t>児童福祉施設整備費については、児童福祉施設等に係る施設整備に対して交付するものであり、障害者施設や介護施設を整備する他部局所管の施設整備事業とは、対象が異なっている。</t>
    <phoneticPr fontId="5"/>
  </si>
  <si>
    <t>事業の目標は達成できているが、予算の執行状況等を勘案し予算の見直し等を検討する。</t>
    <rPh sb="0" eb="2">
      <t>ジギョウ</t>
    </rPh>
    <rPh sb="3" eb="5">
      <t>モクヒョウ</t>
    </rPh>
    <rPh sb="6" eb="8">
      <t>タッセイ</t>
    </rPh>
    <rPh sb="15" eb="17">
      <t>ヨサン</t>
    </rPh>
    <rPh sb="18" eb="20">
      <t>シッコウ</t>
    </rPh>
    <rPh sb="20" eb="22">
      <t>ジョウキョウ</t>
    </rPh>
    <rPh sb="22" eb="23">
      <t>トウ</t>
    </rPh>
    <rPh sb="24" eb="26">
      <t>カンアン</t>
    </rPh>
    <rPh sb="27" eb="29">
      <t>ヨサン</t>
    </rPh>
    <rPh sb="30" eb="32">
      <t>ミナオ</t>
    </rPh>
    <rPh sb="33" eb="34">
      <t>トウ</t>
    </rPh>
    <rPh sb="35" eb="37">
      <t>ケントウ</t>
    </rPh>
    <phoneticPr fontId="5"/>
  </si>
  <si>
    <t>点検対象外</t>
    <rPh sb="0" eb="2">
      <t>テンケン</t>
    </rPh>
    <rPh sb="2" eb="4">
      <t>タイショウ</t>
    </rPh>
    <rPh sb="4" eb="5">
      <t>ガイ</t>
    </rPh>
    <phoneticPr fontId="5"/>
  </si>
  <si>
    <t>386</t>
    <phoneticPr fontId="5"/>
  </si>
  <si>
    <t>377</t>
    <phoneticPr fontId="5"/>
  </si>
  <si>
    <t>325</t>
    <phoneticPr fontId="5"/>
  </si>
  <si>
    <t>633</t>
    <phoneticPr fontId="5"/>
  </si>
  <si>
    <t>637</t>
    <phoneticPr fontId="5"/>
  </si>
  <si>
    <t>678</t>
    <phoneticPr fontId="5"/>
  </si>
  <si>
    <t>648</t>
    <phoneticPr fontId="5"/>
  </si>
  <si>
    <t>A.東京都</t>
    <rPh sb="2" eb="5">
      <t>トウキョウト</t>
    </rPh>
    <phoneticPr fontId="5"/>
  </si>
  <si>
    <t>工事費</t>
    <rPh sb="0" eb="3">
      <t>コウジヒ</t>
    </rPh>
    <phoneticPr fontId="5"/>
  </si>
  <si>
    <t>次世代育成支援施設整備に必要な工事費</t>
    <rPh sb="0" eb="3">
      <t>ジセダイ</t>
    </rPh>
    <rPh sb="3" eb="5">
      <t>イクセイ</t>
    </rPh>
    <rPh sb="5" eb="7">
      <t>シエン</t>
    </rPh>
    <rPh sb="7" eb="9">
      <t>シセツ</t>
    </rPh>
    <rPh sb="9" eb="11">
      <t>セイビ</t>
    </rPh>
    <rPh sb="12" eb="14">
      <t>ヒツヨウ</t>
    </rPh>
    <rPh sb="15" eb="18">
      <t>コウジヒ</t>
    </rPh>
    <phoneticPr fontId="5"/>
  </si>
  <si>
    <t>東京都</t>
    <rPh sb="0" eb="3">
      <t>トウキョウト</t>
    </rPh>
    <phoneticPr fontId="5"/>
  </si>
  <si>
    <t>愛媛県</t>
    <rPh sb="0" eb="3">
      <t>エヒメケン</t>
    </rPh>
    <phoneticPr fontId="5"/>
  </si>
  <si>
    <t>福岡県</t>
    <rPh sb="0" eb="3">
      <t>フクオカケン</t>
    </rPh>
    <phoneticPr fontId="5"/>
  </si>
  <si>
    <t>大阪府</t>
    <rPh sb="0" eb="3">
      <t>オオサカフ</t>
    </rPh>
    <phoneticPr fontId="5"/>
  </si>
  <si>
    <t>青森県</t>
    <rPh sb="0" eb="3">
      <t>アオモリケン</t>
    </rPh>
    <phoneticPr fontId="5"/>
  </si>
  <si>
    <t>群馬県</t>
    <rPh sb="0" eb="3">
      <t>グンマケン</t>
    </rPh>
    <phoneticPr fontId="5"/>
  </si>
  <si>
    <t>北九州市</t>
    <rPh sb="0" eb="4">
      <t>キタキュウシュウシ</t>
    </rPh>
    <phoneticPr fontId="5"/>
  </si>
  <si>
    <t>三重県</t>
    <rPh sb="0" eb="3">
      <t>ミエケン</t>
    </rPh>
    <phoneticPr fontId="5"/>
  </si>
  <si>
    <t>補助金等交付</t>
  </si>
  <si>
    <t>-</t>
    <phoneticPr fontId="5"/>
  </si>
  <si>
    <t>-</t>
    <phoneticPr fontId="5"/>
  </si>
  <si>
    <t>-</t>
    <phoneticPr fontId="5"/>
  </si>
  <si>
    <t>-</t>
    <phoneticPr fontId="5"/>
  </si>
  <si>
    <t>-</t>
    <phoneticPr fontId="5"/>
  </si>
  <si>
    <t>-</t>
    <phoneticPr fontId="5"/>
  </si>
  <si>
    <t>　平成24年度は70自治体、平成25年度は46自治体、平成26年度は43自治体、平成27年度は111自治体、平成28年度は132自治体、平成29年度は169自治体に交付決定を行い、次世代育成支援対策の充実を毎年図っているところである。　特に近年では、少子化対策のための新規の施設整備のみにとどまらず、大規模修繕でのアスベスト対策の実施や、乳児院へのスプリンクラーの設置、今後想定される首都直下地震や南海トラフ地震などの大規模災害への対策として耐震工事の促進など、既存施設への防災対策を推進するため、必要な改築等の施設整備費について補助している。よって、引き続き、児童福祉施設等の整備を実施するため、本事業の実施が必要である。</t>
    <rPh sb="54" eb="56">
      <t>ヘイセイ</t>
    </rPh>
    <rPh sb="58" eb="60">
      <t>ネンド</t>
    </rPh>
    <rPh sb="64" eb="67">
      <t>ジチタイ</t>
    </rPh>
    <rPh sb="68" eb="70">
      <t>ヘイセイ</t>
    </rPh>
    <rPh sb="72" eb="74">
      <t>ネンド</t>
    </rPh>
    <rPh sb="78" eb="81">
      <t>ジチタイ</t>
    </rPh>
    <phoneticPr fontId="5"/>
  </si>
  <si>
    <t>-</t>
    <phoneticPr fontId="5"/>
  </si>
  <si>
    <t>-</t>
    <phoneticPr fontId="5"/>
  </si>
  <si>
    <t>-</t>
    <phoneticPr fontId="5"/>
  </si>
  <si>
    <t>-</t>
    <phoneticPr fontId="5"/>
  </si>
  <si>
    <t>8914/563</t>
    <phoneticPr fontId="5"/>
  </si>
  <si>
    <t>-</t>
    <phoneticPr fontId="5"/>
  </si>
  <si>
    <t>本事業は次代の社会を担う子どもが健やかに生まれ、かつ、育成される環境の整備を図るため、次世代育成支援対策施設整備交付金において、都道府県・市区町村が作成する整備計画に基づく、地域の実情に合わせた児童福祉施設等の整備を推進することにより、次世代育成支援対策の充実を図り、更なる次世代育成支援の推進を期待するものである。</t>
    <rPh sb="87" eb="89">
      <t>チイキ</t>
    </rPh>
    <rPh sb="90" eb="92">
      <t>ジツジョウ</t>
    </rPh>
    <rPh sb="93" eb="94">
      <t>ア</t>
    </rPh>
    <phoneticPr fontId="5"/>
  </si>
  <si>
    <t>社会福祉施設等施設整備費（災害復旧費含む）</t>
    <phoneticPr fontId="5"/>
  </si>
  <si>
    <t>地域介護・福祉空間整備等事業費</t>
    <rPh sb="0" eb="2">
      <t>チイキ</t>
    </rPh>
    <rPh sb="2" eb="4">
      <t>カイゴ</t>
    </rPh>
    <rPh sb="5" eb="7">
      <t>フクシ</t>
    </rPh>
    <rPh sb="7" eb="9">
      <t>クウカン</t>
    </rPh>
    <rPh sb="9" eb="11">
      <t>セイビ</t>
    </rPh>
    <rPh sb="11" eb="12">
      <t>トウ</t>
    </rPh>
    <rPh sb="12" eb="15">
      <t>ジギョウヒ</t>
    </rPh>
    <phoneticPr fontId="5"/>
  </si>
  <si>
    <t>-</t>
    <phoneticPr fontId="5"/>
  </si>
  <si>
    <t>-</t>
    <phoneticPr fontId="5"/>
  </si>
  <si>
    <t>-</t>
    <phoneticPr fontId="5"/>
  </si>
  <si>
    <t>-</t>
    <phoneticPr fontId="5"/>
  </si>
  <si>
    <t>-</t>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</si>
  <si>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</si>
  <si>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</si>
  <si>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田村　悟</t>
    <rPh sb="0" eb="2">
      <t>タムラ</t>
    </rPh>
    <rPh sb="3" eb="4">
      <t>サトシ</t>
    </rPh>
    <phoneticPr fontId="5"/>
  </si>
  <si>
    <t>各自治体の行動計画に基づいた執行となっており、成果目標に見合ったものとなっている。</t>
    <rPh sb="0" eb="1">
      <t>カク</t>
    </rPh>
    <rPh sb="10" eb="11">
      <t>モト</t>
    </rPh>
    <rPh sb="14" eb="16">
      <t>シッコウ</t>
    </rPh>
    <rPh sb="23" eb="25">
      <t>セイカ</t>
    </rPh>
    <rPh sb="25" eb="27">
      <t>モクヒョウ</t>
    </rPh>
    <rPh sb="28" eb="30">
      <t>ミア</t>
    </rPh>
    <phoneticPr fontId="5"/>
  </si>
  <si>
    <t>9365/689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</si>
</sst>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199966</xdr:colOff>
      <xdr:row>742</xdr:row>
      <xdr:rowOff>139029</xdr:rowOff>
    </xdr:from>
    <xdr:to>
      <xdr:col>29</xdr:col>
      <xdr:colOff>118028</xdr:colOff>
      <xdr:row>745</xdr:row>
      <xdr:rowOff>231322</xdr:rowOff>
    </xdr:to>
    <xdr:sp macro="" textlink="">
      <xdr:nvSpPr>
        <xdr:cNvPr id="2" name="テキスト ボックス 1"/>
        <xdr:cNvSpPr txBox="1"/>
      </xdr:nvSpPr>
      <xdr:spPr>
        <a:xfrm>
          <a:off x="3000316" y="44611254"/>
          <a:ext cx="2918437" cy="11495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8,914</a:t>
          </a:r>
          <a:r>
            <a:rPr kumimoji="1" lang="ja-JP" altLang="en-US" sz="1100"/>
            <a:t>百万円</a:t>
          </a:r>
        </a:p>
      </xdr:txBody>
    </xdr:sp>
    <xdr:clientData/>
  </xdr:twoCellAnchor>
  <xdr:twoCellAnchor>
    <xdr:from>
      <xdr:col>15</xdr:col>
      <xdr:colOff>155281</xdr:colOff>
      <xdr:row>746</xdr:row>
      <xdr:rowOff>128792</xdr:rowOff>
    </xdr:from>
    <xdr:to>
      <xdr:col>29</xdr:col>
      <xdr:colOff>13608</xdr:colOff>
      <xdr:row>747</xdr:row>
      <xdr:rowOff>190499</xdr:rowOff>
    </xdr:to>
    <xdr:sp macro="" textlink="">
      <xdr:nvSpPr>
        <xdr:cNvPr id="3" name="大かっこ 2"/>
        <xdr:cNvSpPr/>
      </xdr:nvSpPr>
      <xdr:spPr>
        <a:xfrm>
          <a:off x="3155656" y="46010717"/>
          <a:ext cx="2658677" cy="41413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92396</xdr:colOff>
      <xdr:row>746</xdr:row>
      <xdr:rowOff>196830</xdr:rowOff>
    </xdr:from>
    <xdr:ext cx="1978300" cy="275717"/>
    <xdr:sp macro="" textlink="">
      <xdr:nvSpPr>
        <xdr:cNvPr id="4" name="テキスト ボックス 3"/>
        <xdr:cNvSpPr txBox="1"/>
      </xdr:nvSpPr>
      <xdr:spPr>
        <a:xfrm>
          <a:off x="3492821" y="46078755"/>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14</xdr:col>
      <xdr:colOff>195884</xdr:colOff>
      <xdr:row>751</xdr:row>
      <xdr:rowOff>261938</xdr:rowOff>
    </xdr:from>
    <xdr:to>
      <xdr:col>29</xdr:col>
      <xdr:colOff>118028</xdr:colOff>
      <xdr:row>754</xdr:row>
      <xdr:rowOff>226218</xdr:rowOff>
    </xdr:to>
    <xdr:sp macro="" textlink="">
      <xdr:nvSpPr>
        <xdr:cNvPr id="5" name="テキスト ボックス 4"/>
        <xdr:cNvSpPr txBox="1"/>
      </xdr:nvSpPr>
      <xdr:spPr>
        <a:xfrm>
          <a:off x="2996234" y="47905988"/>
          <a:ext cx="2922519" cy="102155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都道府県、指定都市、中核市、市区町村</a:t>
          </a:r>
          <a:r>
            <a:rPr kumimoji="1" lang="en-US" altLang="ja-JP" sz="1100"/>
            <a:t/>
          </a:r>
          <a:br>
            <a:rPr kumimoji="1" lang="en-US" altLang="ja-JP" sz="1100"/>
          </a:br>
          <a:r>
            <a:rPr kumimoji="1" lang="ja-JP" altLang="en-US" sz="1100"/>
            <a:t>（</a:t>
          </a:r>
          <a:r>
            <a:rPr kumimoji="1" lang="en-US" altLang="ja-JP" sz="1100"/>
            <a:t>169</a:t>
          </a:r>
          <a:r>
            <a:rPr kumimoji="1" lang="ja-JP" altLang="en-US" sz="1100"/>
            <a:t>件）</a:t>
          </a:r>
          <a:endParaRPr kumimoji="1" lang="en-US" altLang="ja-JP" sz="1100"/>
        </a:p>
        <a:p>
          <a:pPr algn="ctr"/>
          <a:r>
            <a:rPr kumimoji="1" lang="en-US" altLang="ja-JP" sz="1100"/>
            <a:t>8,914</a:t>
          </a:r>
          <a:r>
            <a:rPr kumimoji="1" lang="ja-JP" altLang="en-US" sz="1100"/>
            <a:t>百万円</a:t>
          </a:r>
        </a:p>
      </xdr:txBody>
    </xdr:sp>
    <xdr:clientData/>
  </xdr:twoCellAnchor>
  <xdr:twoCellAnchor>
    <xdr:from>
      <xdr:col>21</xdr:col>
      <xdr:colOff>33367</xdr:colOff>
      <xdr:row>748</xdr:row>
      <xdr:rowOff>163287</xdr:rowOff>
    </xdr:from>
    <xdr:to>
      <xdr:col>23</xdr:col>
      <xdr:colOff>96965</xdr:colOff>
      <xdr:row>750</xdr:row>
      <xdr:rowOff>187247</xdr:rowOff>
    </xdr:to>
    <xdr:sp macro="" textlink="">
      <xdr:nvSpPr>
        <xdr:cNvPr id="6" name="右矢印 5"/>
        <xdr:cNvSpPr/>
      </xdr:nvSpPr>
      <xdr:spPr>
        <a:xfrm rot="5400000">
          <a:off x="4101311" y="46882643"/>
          <a:ext cx="728810" cy="46364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196652</xdr:colOff>
      <xdr:row>756</xdr:row>
      <xdr:rowOff>199381</xdr:rowOff>
    </xdr:from>
    <xdr:to>
      <xdr:col>23</xdr:col>
      <xdr:colOff>56143</xdr:colOff>
      <xdr:row>758</xdr:row>
      <xdr:rowOff>312964</xdr:rowOff>
    </xdr:to>
    <xdr:sp macro="" textlink="">
      <xdr:nvSpPr>
        <xdr:cNvPr id="7" name="右矢印 6"/>
        <xdr:cNvSpPr/>
      </xdr:nvSpPr>
      <xdr:spPr>
        <a:xfrm rot="5400000">
          <a:off x="4193250" y="49609458"/>
          <a:ext cx="467369" cy="459566"/>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98220</xdr:colOff>
      <xdr:row>750</xdr:row>
      <xdr:rowOff>298824</xdr:rowOff>
    </xdr:from>
    <xdr:ext cx="1217543" cy="275717"/>
    <xdr:sp macro="" textlink="">
      <xdr:nvSpPr>
        <xdr:cNvPr id="8" name="テキスト ボックス 7"/>
        <xdr:cNvSpPr txBox="1"/>
      </xdr:nvSpPr>
      <xdr:spPr>
        <a:xfrm>
          <a:off x="3976256" y="46386217"/>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15</xdr:col>
      <xdr:colOff>163286</xdr:colOff>
      <xdr:row>755</xdr:row>
      <xdr:rowOff>-1</xdr:rowOff>
    </xdr:from>
    <xdr:to>
      <xdr:col>28</xdr:col>
      <xdr:colOff>122465</xdr:colOff>
      <xdr:row>755</xdr:row>
      <xdr:rowOff>326570</xdr:rowOff>
    </xdr:to>
    <xdr:sp macro="" textlink="">
      <xdr:nvSpPr>
        <xdr:cNvPr id="9" name="大かっこ 8"/>
        <xdr:cNvSpPr/>
      </xdr:nvSpPr>
      <xdr:spPr>
        <a:xfrm>
          <a:off x="3163661" y="49053749"/>
          <a:ext cx="2559504" cy="3265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145598</xdr:colOff>
      <xdr:row>755</xdr:row>
      <xdr:rowOff>1</xdr:rowOff>
    </xdr:from>
    <xdr:ext cx="1568902" cy="285749"/>
    <xdr:sp macro="" textlink="">
      <xdr:nvSpPr>
        <xdr:cNvPr id="10" name="テキスト ボックス 9"/>
        <xdr:cNvSpPr txBox="1"/>
      </xdr:nvSpPr>
      <xdr:spPr>
        <a:xfrm>
          <a:off x="3746048" y="49053751"/>
          <a:ext cx="156890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書類審査、助成の決定</a:t>
          </a:r>
        </a:p>
      </xdr:txBody>
    </xdr:sp>
    <xdr:clientData/>
  </xdr:oneCellAnchor>
  <xdr:twoCellAnchor>
    <xdr:from>
      <xdr:col>14</xdr:col>
      <xdr:colOff>199304</xdr:colOff>
      <xdr:row>760</xdr:row>
      <xdr:rowOff>49625</xdr:rowOff>
    </xdr:from>
    <xdr:to>
      <xdr:col>29</xdr:col>
      <xdr:colOff>121448</xdr:colOff>
      <xdr:row>764</xdr:row>
      <xdr:rowOff>217713</xdr:rowOff>
    </xdr:to>
    <xdr:sp macro="" textlink="">
      <xdr:nvSpPr>
        <xdr:cNvPr id="11" name="テキスト ボックス 10"/>
        <xdr:cNvSpPr txBox="1"/>
      </xdr:nvSpPr>
      <xdr:spPr>
        <a:xfrm>
          <a:off x="2999654" y="50494025"/>
          <a:ext cx="2922519" cy="153968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社会福祉法人等</a:t>
          </a:r>
          <a:endParaRPr lang="ja-JP" altLang="ja-JP">
            <a:effectLst/>
          </a:endParaRPr>
        </a:p>
      </xdr:txBody>
    </xdr:sp>
    <xdr:clientData/>
  </xdr:twoCellAnchor>
  <xdr:oneCellAnchor>
    <xdr:from>
      <xdr:col>20</xdr:col>
      <xdr:colOff>67214</xdr:colOff>
      <xdr:row>759</xdr:row>
      <xdr:rowOff>83253</xdr:rowOff>
    </xdr:from>
    <xdr:ext cx="1217543" cy="275717"/>
    <xdr:sp macro="" textlink="">
      <xdr:nvSpPr>
        <xdr:cNvPr id="12" name="テキスト ボックス 11"/>
        <xdr:cNvSpPr txBox="1"/>
      </xdr:nvSpPr>
      <xdr:spPr>
        <a:xfrm>
          <a:off x="4067714" y="50156178"/>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助成金</a:t>
          </a:r>
          <a:r>
            <a:rPr kumimoji="1" lang="en-US" altLang="ja-JP" sz="1100"/>
            <a:t>】</a:t>
          </a:r>
          <a:endParaRPr kumimoji="1" lang="ja-JP" altLang="en-US" sz="1100"/>
        </a:p>
      </xdr:txBody>
    </xdr:sp>
    <xdr:clientData/>
  </xdr:oneCellAnchor>
  <xdr:twoCellAnchor>
    <xdr:from>
      <xdr:col>30</xdr:col>
      <xdr:colOff>177064</xdr:colOff>
      <xdr:row>761</xdr:row>
      <xdr:rowOff>353371</xdr:rowOff>
    </xdr:from>
    <xdr:to>
      <xdr:col>34</xdr:col>
      <xdr:colOff>55103</xdr:colOff>
      <xdr:row>762</xdr:row>
      <xdr:rowOff>250402</xdr:rowOff>
    </xdr:to>
    <xdr:sp macro="" textlink="">
      <xdr:nvSpPr>
        <xdr:cNvPr id="13" name="右矢印 12"/>
        <xdr:cNvSpPr/>
      </xdr:nvSpPr>
      <xdr:spPr>
        <a:xfrm>
          <a:off x="6177814" y="51026371"/>
          <a:ext cx="678139" cy="344706"/>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70135</xdr:colOff>
      <xdr:row>760</xdr:row>
      <xdr:rowOff>251582</xdr:rowOff>
    </xdr:from>
    <xdr:ext cx="1340406" cy="275717"/>
    <xdr:sp macro="" textlink="">
      <xdr:nvSpPr>
        <xdr:cNvPr id="14" name="テキスト ボックス 13"/>
        <xdr:cNvSpPr txBox="1"/>
      </xdr:nvSpPr>
      <xdr:spPr>
        <a:xfrm>
          <a:off x="5870860" y="50676932"/>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36</xdr:col>
      <xdr:colOff>5924</xdr:colOff>
      <xdr:row>760</xdr:row>
      <xdr:rowOff>251652</xdr:rowOff>
    </xdr:from>
    <xdr:to>
      <xdr:col>44</xdr:col>
      <xdr:colOff>32819</xdr:colOff>
      <xdr:row>763</xdr:row>
      <xdr:rowOff>272143</xdr:rowOff>
    </xdr:to>
    <xdr:sp macro="" textlink="">
      <xdr:nvSpPr>
        <xdr:cNvPr id="15" name="テキスト ボックス 14"/>
        <xdr:cNvSpPr txBox="1"/>
      </xdr:nvSpPr>
      <xdr:spPr>
        <a:xfrm>
          <a:off x="7206824" y="50677002"/>
          <a:ext cx="1627095" cy="109681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484</v>
      </c>
      <c r="AP2" s="942"/>
      <c r="AQ2" s="942"/>
      <c r="AR2" s="79" t="str">
        <f>IF(OR(AO2="　", AO2=""), "", "-")</f>
        <v/>
      </c>
      <c r="AS2" s="943">
        <v>641</v>
      </c>
      <c r="AT2" s="943"/>
      <c r="AU2" s="943"/>
      <c r="AV2" s="52" t="str">
        <f>IF(AW2="", "", "-")</f>
        <v/>
      </c>
      <c r="AW2" s="914"/>
      <c r="AX2" s="914"/>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180</v>
      </c>
      <c r="H5" s="841"/>
      <c r="I5" s="841"/>
      <c r="J5" s="841"/>
      <c r="K5" s="841"/>
      <c r="L5" s="841"/>
      <c r="M5" s="842" t="s">
        <v>66</v>
      </c>
      <c r="N5" s="843"/>
      <c r="O5" s="843"/>
      <c r="P5" s="843"/>
      <c r="Q5" s="843"/>
      <c r="R5" s="844"/>
      <c r="S5" s="845" t="s">
        <v>131</v>
      </c>
      <c r="T5" s="841"/>
      <c r="U5" s="841"/>
      <c r="V5" s="841"/>
      <c r="W5" s="841"/>
      <c r="X5" s="846"/>
      <c r="Y5" s="699" t="s">
        <v>3</v>
      </c>
      <c r="Z5" s="542"/>
      <c r="AA5" s="542"/>
      <c r="AB5" s="542"/>
      <c r="AC5" s="542"/>
      <c r="AD5" s="543"/>
      <c r="AE5" s="700" t="s">
        <v>552</v>
      </c>
      <c r="AF5" s="700"/>
      <c r="AG5" s="700"/>
      <c r="AH5" s="700"/>
      <c r="AI5" s="700"/>
      <c r="AJ5" s="700"/>
      <c r="AK5" s="700"/>
      <c r="AL5" s="700"/>
      <c r="AM5" s="700"/>
      <c r="AN5" s="700"/>
      <c r="AO5" s="700"/>
      <c r="AP5" s="701"/>
      <c r="AQ5" s="702" t="s">
        <v>642</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3" t="s">
        <v>547</v>
      </c>
      <c r="Z7" s="442"/>
      <c r="AA7" s="442"/>
      <c r="AB7" s="442"/>
      <c r="AC7" s="442"/>
      <c r="AD7" s="924"/>
      <c r="AE7" s="915" t="s">
        <v>554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389</v>
      </c>
      <c r="B8" s="495"/>
      <c r="C8" s="495"/>
      <c r="D8" s="495"/>
      <c r="E8" s="495"/>
      <c r="F8" s="496"/>
      <c r="G8" s="944" t="str">
        <f>入力規則等!A26</f>
        <v>高齢社会対策、国土強靱化施策、子ども・若者育成支援、少子化社会対策、男女共同参画</v>
      </c>
      <c r="H8" s="724"/>
      <c r="I8" s="724"/>
      <c r="J8" s="724"/>
      <c r="K8" s="724"/>
      <c r="L8" s="724"/>
      <c r="M8" s="724"/>
      <c r="N8" s="724"/>
      <c r="O8" s="724"/>
      <c r="P8" s="724"/>
      <c r="Q8" s="724"/>
      <c r="R8" s="724"/>
      <c r="S8" s="724"/>
      <c r="T8" s="724"/>
      <c r="U8" s="724"/>
      <c r="V8" s="724"/>
      <c r="W8" s="724"/>
      <c r="X8" s="945"/>
      <c r="Y8" s="847" t="s">
        <v>390</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758" t="s">
        <v>556</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92.25" customHeight="1" x14ac:dyDescent="0.15">
      <c r="A10" s="661" t="s">
        <v>30</v>
      </c>
      <c r="B10" s="662"/>
      <c r="C10" s="662"/>
      <c r="D10" s="662"/>
      <c r="E10" s="662"/>
      <c r="F10" s="662"/>
      <c r="G10" s="758" t="s">
        <v>557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4"/>
      <c r="H12" s="765"/>
      <c r="I12" s="765"/>
      <c r="J12" s="765"/>
      <c r="K12" s="765"/>
      <c r="L12" s="765"/>
      <c r="M12" s="765"/>
      <c r="N12" s="765"/>
      <c r="O12" s="765"/>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v>5662</v>
      </c>
      <c r="Q13" s="659"/>
      <c r="R13" s="659"/>
      <c r="S13" s="659"/>
      <c r="T13" s="659"/>
      <c r="U13" s="659"/>
      <c r="V13" s="660"/>
      <c r="W13" s="658">
        <v>5662</v>
      </c>
      <c r="X13" s="659"/>
      <c r="Y13" s="659"/>
      <c r="Z13" s="659"/>
      <c r="AA13" s="659"/>
      <c r="AB13" s="659"/>
      <c r="AC13" s="660"/>
      <c r="AD13" s="658">
        <v>6590</v>
      </c>
      <c r="AE13" s="659"/>
      <c r="AF13" s="659"/>
      <c r="AG13" s="659"/>
      <c r="AH13" s="659"/>
      <c r="AI13" s="659"/>
      <c r="AJ13" s="660"/>
      <c r="AK13" s="709">
        <v>7129</v>
      </c>
      <c r="AL13" s="710"/>
      <c r="AM13" s="710"/>
      <c r="AN13" s="710"/>
      <c r="AO13" s="710"/>
      <c r="AP13" s="710"/>
      <c r="AQ13" s="711"/>
      <c r="AR13" s="658"/>
      <c r="AS13" s="659"/>
      <c r="AT13" s="659"/>
      <c r="AU13" s="659"/>
      <c r="AV13" s="659"/>
      <c r="AW13" s="659"/>
      <c r="AX13" s="922"/>
    </row>
    <row r="14" spans="1:50" ht="21" customHeight="1" x14ac:dyDescent="0.15">
      <c r="A14" s="615"/>
      <c r="B14" s="616"/>
      <c r="C14" s="616"/>
      <c r="D14" s="616"/>
      <c r="E14" s="616"/>
      <c r="F14" s="617"/>
      <c r="G14" s="729"/>
      <c r="H14" s="730"/>
      <c r="I14" s="715" t="s">
        <v>8</v>
      </c>
      <c r="J14" s="766"/>
      <c r="K14" s="766"/>
      <c r="L14" s="766"/>
      <c r="M14" s="766"/>
      <c r="N14" s="766"/>
      <c r="O14" s="767"/>
      <c r="P14" s="709">
        <v>2934</v>
      </c>
      <c r="Q14" s="710"/>
      <c r="R14" s="710"/>
      <c r="S14" s="710"/>
      <c r="T14" s="710"/>
      <c r="U14" s="710"/>
      <c r="V14" s="711"/>
      <c r="W14" s="709">
        <v>6963</v>
      </c>
      <c r="X14" s="710"/>
      <c r="Y14" s="710"/>
      <c r="Z14" s="710"/>
      <c r="AA14" s="710"/>
      <c r="AB14" s="710"/>
      <c r="AC14" s="711"/>
      <c r="AD14" s="709" t="s">
        <v>558</v>
      </c>
      <c r="AE14" s="710"/>
      <c r="AF14" s="710"/>
      <c r="AG14" s="710"/>
      <c r="AH14" s="710"/>
      <c r="AI14" s="710"/>
      <c r="AJ14" s="711"/>
      <c r="AK14" s="709" t="s">
        <v>559</v>
      </c>
      <c r="AL14" s="710"/>
      <c r="AM14" s="710"/>
      <c r="AN14" s="710"/>
      <c r="AO14" s="710"/>
      <c r="AP14" s="710"/>
      <c r="AQ14" s="711"/>
      <c r="AR14" s="792"/>
      <c r="AS14" s="792"/>
      <c r="AT14" s="792"/>
      <c r="AU14" s="792"/>
      <c r="AV14" s="792"/>
      <c r="AW14" s="792"/>
      <c r="AX14" s="793"/>
    </row>
    <row r="15" spans="1:50" ht="21" customHeight="1" x14ac:dyDescent="0.15">
      <c r="A15" s="615"/>
      <c r="B15" s="616"/>
      <c r="C15" s="616"/>
      <c r="D15" s="616"/>
      <c r="E15" s="616"/>
      <c r="F15" s="617"/>
      <c r="G15" s="729"/>
      <c r="H15" s="730"/>
      <c r="I15" s="715" t="s">
        <v>51</v>
      </c>
      <c r="J15" s="716"/>
      <c r="K15" s="716"/>
      <c r="L15" s="716"/>
      <c r="M15" s="716"/>
      <c r="N15" s="716"/>
      <c r="O15" s="717"/>
      <c r="P15" s="709">
        <v>2335</v>
      </c>
      <c r="Q15" s="710"/>
      <c r="R15" s="710"/>
      <c r="S15" s="710"/>
      <c r="T15" s="710"/>
      <c r="U15" s="710"/>
      <c r="V15" s="711"/>
      <c r="W15" s="709">
        <v>3656</v>
      </c>
      <c r="X15" s="710"/>
      <c r="Y15" s="710"/>
      <c r="Z15" s="710"/>
      <c r="AA15" s="710"/>
      <c r="AB15" s="710"/>
      <c r="AC15" s="711"/>
      <c r="AD15" s="709">
        <v>8627</v>
      </c>
      <c r="AE15" s="710"/>
      <c r="AF15" s="710"/>
      <c r="AG15" s="710"/>
      <c r="AH15" s="710"/>
      <c r="AI15" s="710"/>
      <c r="AJ15" s="711"/>
      <c r="AK15" s="709">
        <v>2236</v>
      </c>
      <c r="AL15" s="710"/>
      <c r="AM15" s="710"/>
      <c r="AN15" s="710"/>
      <c r="AO15" s="710"/>
      <c r="AP15" s="710"/>
      <c r="AQ15" s="711"/>
      <c r="AR15" s="709"/>
      <c r="AS15" s="710"/>
      <c r="AT15" s="710"/>
      <c r="AU15" s="710"/>
      <c r="AV15" s="710"/>
      <c r="AW15" s="710"/>
      <c r="AX15" s="810"/>
    </row>
    <row r="16" spans="1:50" ht="21" customHeight="1" x14ac:dyDescent="0.15">
      <c r="A16" s="615"/>
      <c r="B16" s="616"/>
      <c r="C16" s="616"/>
      <c r="D16" s="616"/>
      <c r="E16" s="616"/>
      <c r="F16" s="617"/>
      <c r="G16" s="729"/>
      <c r="H16" s="730"/>
      <c r="I16" s="715" t="s">
        <v>52</v>
      </c>
      <c r="J16" s="716"/>
      <c r="K16" s="716"/>
      <c r="L16" s="716"/>
      <c r="M16" s="716"/>
      <c r="N16" s="716"/>
      <c r="O16" s="717"/>
      <c r="P16" s="709">
        <v>-3656</v>
      </c>
      <c r="Q16" s="710"/>
      <c r="R16" s="710"/>
      <c r="S16" s="710"/>
      <c r="T16" s="710"/>
      <c r="U16" s="710"/>
      <c r="V16" s="711"/>
      <c r="W16" s="709">
        <v>-8627</v>
      </c>
      <c r="X16" s="710"/>
      <c r="Y16" s="710"/>
      <c r="Z16" s="710"/>
      <c r="AA16" s="710"/>
      <c r="AB16" s="710"/>
      <c r="AC16" s="711"/>
      <c r="AD16" s="709">
        <v>-2236</v>
      </c>
      <c r="AE16" s="710"/>
      <c r="AF16" s="710"/>
      <c r="AG16" s="710"/>
      <c r="AH16" s="710"/>
      <c r="AI16" s="710"/>
      <c r="AJ16" s="711"/>
      <c r="AK16" s="709" t="s">
        <v>559</v>
      </c>
      <c r="AL16" s="710"/>
      <c r="AM16" s="710"/>
      <c r="AN16" s="710"/>
      <c r="AO16" s="710"/>
      <c r="AP16" s="710"/>
      <c r="AQ16" s="711"/>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6"/>
      <c r="K17" s="766"/>
      <c r="L17" s="766"/>
      <c r="M17" s="766"/>
      <c r="N17" s="766"/>
      <c r="O17" s="767"/>
      <c r="P17" s="709" t="s">
        <v>558</v>
      </c>
      <c r="Q17" s="710"/>
      <c r="R17" s="710"/>
      <c r="S17" s="710"/>
      <c r="T17" s="710"/>
      <c r="U17" s="710"/>
      <c r="V17" s="711"/>
      <c r="W17" s="709" t="s">
        <v>558</v>
      </c>
      <c r="X17" s="710"/>
      <c r="Y17" s="710"/>
      <c r="Z17" s="710"/>
      <c r="AA17" s="710"/>
      <c r="AB17" s="710"/>
      <c r="AC17" s="711"/>
      <c r="AD17" s="709">
        <v>-19</v>
      </c>
      <c r="AE17" s="710"/>
      <c r="AF17" s="710"/>
      <c r="AG17" s="710"/>
      <c r="AH17" s="710"/>
      <c r="AI17" s="710"/>
      <c r="AJ17" s="711"/>
      <c r="AK17" s="709" t="s">
        <v>560</v>
      </c>
      <c r="AL17" s="710"/>
      <c r="AM17" s="710"/>
      <c r="AN17" s="710"/>
      <c r="AO17" s="710"/>
      <c r="AP17" s="710"/>
      <c r="AQ17" s="711"/>
      <c r="AR17" s="920"/>
      <c r="AS17" s="920"/>
      <c r="AT17" s="920"/>
      <c r="AU17" s="920"/>
      <c r="AV17" s="920"/>
      <c r="AW17" s="920"/>
      <c r="AX17" s="921"/>
    </row>
    <row r="18" spans="1:50" ht="24.75" customHeight="1" x14ac:dyDescent="0.15">
      <c r="A18" s="615"/>
      <c r="B18" s="616"/>
      <c r="C18" s="616"/>
      <c r="D18" s="616"/>
      <c r="E18" s="616"/>
      <c r="F18" s="617"/>
      <c r="G18" s="731"/>
      <c r="H18" s="732"/>
      <c r="I18" s="720" t="s">
        <v>20</v>
      </c>
      <c r="J18" s="721"/>
      <c r="K18" s="721"/>
      <c r="L18" s="721"/>
      <c r="M18" s="721"/>
      <c r="N18" s="721"/>
      <c r="O18" s="722"/>
      <c r="P18" s="876">
        <f>SUM(P13:V17)</f>
        <v>7275</v>
      </c>
      <c r="Q18" s="877"/>
      <c r="R18" s="877"/>
      <c r="S18" s="877"/>
      <c r="T18" s="877"/>
      <c r="U18" s="877"/>
      <c r="V18" s="878"/>
      <c r="W18" s="876">
        <f>SUM(W13:AC17)</f>
        <v>7654</v>
      </c>
      <c r="X18" s="877"/>
      <c r="Y18" s="877"/>
      <c r="Z18" s="877"/>
      <c r="AA18" s="877"/>
      <c r="AB18" s="877"/>
      <c r="AC18" s="878"/>
      <c r="AD18" s="876">
        <f>SUM(AD13:AJ17)</f>
        <v>12962</v>
      </c>
      <c r="AE18" s="877"/>
      <c r="AF18" s="877"/>
      <c r="AG18" s="877"/>
      <c r="AH18" s="877"/>
      <c r="AI18" s="877"/>
      <c r="AJ18" s="878"/>
      <c r="AK18" s="876">
        <f>SUM(AK13:AQ17)</f>
        <v>9365</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709">
        <v>6431</v>
      </c>
      <c r="Q19" s="710"/>
      <c r="R19" s="710"/>
      <c r="S19" s="710"/>
      <c r="T19" s="710"/>
      <c r="U19" s="710"/>
      <c r="V19" s="711"/>
      <c r="W19" s="709">
        <v>6153</v>
      </c>
      <c r="X19" s="710"/>
      <c r="Y19" s="710"/>
      <c r="Z19" s="710"/>
      <c r="AA19" s="710"/>
      <c r="AB19" s="710"/>
      <c r="AC19" s="711"/>
      <c r="AD19" s="709">
        <v>8914</v>
      </c>
      <c r="AE19" s="710"/>
      <c r="AF19" s="710"/>
      <c r="AG19" s="710"/>
      <c r="AH19" s="710"/>
      <c r="AI19" s="710"/>
      <c r="AJ19" s="711"/>
      <c r="AK19" s="326"/>
      <c r="AL19" s="326"/>
      <c r="AM19" s="326"/>
      <c r="AN19" s="326"/>
      <c r="AO19" s="326"/>
      <c r="AP19" s="326"/>
      <c r="AQ19" s="326"/>
      <c r="AR19" s="326"/>
      <c r="AS19" s="326"/>
      <c r="AT19" s="326"/>
      <c r="AU19" s="326"/>
      <c r="AV19" s="326"/>
      <c r="AW19" s="326"/>
      <c r="AX19" s="328"/>
    </row>
    <row r="20" spans="1:50" ht="24.75" customHeight="1" x14ac:dyDescent="0.15">
      <c r="A20" s="615"/>
      <c r="B20" s="616"/>
      <c r="C20" s="616"/>
      <c r="D20" s="616"/>
      <c r="E20" s="616"/>
      <c r="F20" s="617"/>
      <c r="G20" s="874" t="s">
        <v>10</v>
      </c>
      <c r="H20" s="875"/>
      <c r="I20" s="875"/>
      <c r="J20" s="875"/>
      <c r="K20" s="875"/>
      <c r="L20" s="875"/>
      <c r="M20" s="875"/>
      <c r="N20" s="875"/>
      <c r="O20" s="875"/>
      <c r="P20" s="311">
        <f>IF(P18=0, "-", SUM(P19)/P18)</f>
        <v>0.88398625429553268</v>
      </c>
      <c r="Q20" s="311"/>
      <c r="R20" s="311"/>
      <c r="S20" s="311"/>
      <c r="T20" s="311"/>
      <c r="U20" s="311"/>
      <c r="V20" s="311"/>
      <c r="W20" s="311">
        <f t="shared" ref="W20" si="0">IF(W18=0, "-", SUM(W19)/W18)</f>
        <v>0.80389338907760644</v>
      </c>
      <c r="X20" s="311"/>
      <c r="Y20" s="311"/>
      <c r="Z20" s="311"/>
      <c r="AA20" s="311"/>
      <c r="AB20" s="311"/>
      <c r="AC20" s="311"/>
      <c r="AD20" s="311">
        <f t="shared" ref="AD20" si="1">IF(AD18=0, "-", SUM(AD19)/AD18)</f>
        <v>0.68770251504397473</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49"/>
      <c r="G21" s="309" t="s">
        <v>497</v>
      </c>
      <c r="H21" s="310"/>
      <c r="I21" s="310"/>
      <c r="J21" s="310"/>
      <c r="K21" s="310"/>
      <c r="L21" s="310"/>
      <c r="M21" s="310"/>
      <c r="N21" s="310"/>
      <c r="O21" s="310"/>
      <c r="P21" s="311">
        <f>IF(P19=0, "-", SUM(P19)/SUM(P13,P14))</f>
        <v>0.74813866914844118</v>
      </c>
      <c r="Q21" s="311"/>
      <c r="R21" s="311"/>
      <c r="S21" s="311"/>
      <c r="T21" s="311"/>
      <c r="U21" s="311"/>
      <c r="V21" s="311"/>
      <c r="W21" s="311">
        <f t="shared" ref="W21" si="2">IF(W19=0, "-", SUM(W19)/SUM(W13,W14))</f>
        <v>0.48736633663366336</v>
      </c>
      <c r="X21" s="311"/>
      <c r="Y21" s="311"/>
      <c r="Z21" s="311"/>
      <c r="AA21" s="311"/>
      <c r="AB21" s="311"/>
      <c r="AC21" s="311"/>
      <c r="AD21" s="311">
        <f t="shared" ref="AD21" si="3">IF(AD19=0, "-", SUM(AD19)/SUM(AD13,AD14))</f>
        <v>1.3526555386949923</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7" t="s">
        <v>539</v>
      </c>
      <c r="B22" s="968"/>
      <c r="C22" s="968"/>
      <c r="D22" s="968"/>
      <c r="E22" s="968"/>
      <c r="F22" s="969"/>
      <c r="G22" s="954"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30.75" customHeight="1" x14ac:dyDescent="0.15">
      <c r="A23" s="970"/>
      <c r="B23" s="971"/>
      <c r="C23" s="971"/>
      <c r="D23" s="971"/>
      <c r="E23" s="971"/>
      <c r="F23" s="972"/>
      <c r="G23" s="955" t="s">
        <v>561</v>
      </c>
      <c r="H23" s="956"/>
      <c r="I23" s="956"/>
      <c r="J23" s="956"/>
      <c r="K23" s="956"/>
      <c r="L23" s="956"/>
      <c r="M23" s="956"/>
      <c r="N23" s="956"/>
      <c r="O23" s="957"/>
      <c r="P23" s="658">
        <v>7129</v>
      </c>
      <c r="Q23" s="659"/>
      <c r="R23" s="659"/>
      <c r="S23" s="659"/>
      <c r="T23" s="659"/>
      <c r="U23" s="659"/>
      <c r="V23" s="660"/>
      <c r="W23" s="658"/>
      <c r="X23" s="659"/>
      <c r="Y23" s="659"/>
      <c r="Z23" s="659"/>
      <c r="AA23" s="659"/>
      <c r="AB23" s="659"/>
      <c r="AC23" s="66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709"/>
      <c r="Q24" s="710"/>
      <c r="R24" s="710"/>
      <c r="S24" s="710"/>
      <c r="T24" s="710"/>
      <c r="U24" s="710"/>
      <c r="V24" s="711"/>
      <c r="W24" s="709"/>
      <c r="X24" s="710"/>
      <c r="Y24" s="710"/>
      <c r="Z24" s="710"/>
      <c r="AA24" s="710"/>
      <c r="AB24" s="710"/>
      <c r="AC24" s="71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709"/>
      <c r="Q25" s="710"/>
      <c r="R25" s="710"/>
      <c r="S25" s="710"/>
      <c r="T25" s="710"/>
      <c r="U25" s="710"/>
      <c r="V25" s="711"/>
      <c r="W25" s="709"/>
      <c r="X25" s="710"/>
      <c r="Y25" s="710"/>
      <c r="Z25" s="710"/>
      <c r="AA25" s="710"/>
      <c r="AB25" s="710"/>
      <c r="AC25" s="71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709"/>
      <c r="Q26" s="710"/>
      <c r="R26" s="710"/>
      <c r="S26" s="710"/>
      <c r="T26" s="710"/>
      <c r="U26" s="710"/>
      <c r="V26" s="711"/>
      <c r="W26" s="709"/>
      <c r="X26" s="710"/>
      <c r="Y26" s="710"/>
      <c r="Z26" s="710"/>
      <c r="AA26" s="710"/>
      <c r="AB26" s="710"/>
      <c r="AC26" s="71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709"/>
      <c r="Q27" s="710"/>
      <c r="R27" s="710"/>
      <c r="S27" s="710"/>
      <c r="T27" s="710"/>
      <c r="U27" s="710"/>
      <c r="V27" s="711"/>
      <c r="W27" s="709"/>
      <c r="X27" s="710"/>
      <c r="Y27" s="710"/>
      <c r="Z27" s="710"/>
      <c r="AA27" s="710"/>
      <c r="AB27" s="710"/>
      <c r="AC27" s="71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76">
        <f>P29-SUM(P23:P27)</f>
        <v>0</v>
      </c>
      <c r="Q28" s="877"/>
      <c r="R28" s="877"/>
      <c r="S28" s="877"/>
      <c r="T28" s="877"/>
      <c r="U28" s="877"/>
      <c r="V28" s="878"/>
      <c r="W28" s="876">
        <f>W29-SUM(W23:W27)</f>
        <v>0</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7">
        <f>AK13</f>
        <v>7129</v>
      </c>
      <c r="Q29" s="938"/>
      <c r="R29" s="938"/>
      <c r="S29" s="938"/>
      <c r="T29" s="938"/>
      <c r="U29" s="938"/>
      <c r="V29" s="939"/>
      <c r="W29" s="937">
        <f>AR13</f>
        <v>0</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9" t="s">
        <v>491</v>
      </c>
      <c r="B30" s="860"/>
      <c r="C30" s="860"/>
      <c r="D30" s="860"/>
      <c r="E30" s="860"/>
      <c r="F30" s="861"/>
      <c r="G30" s="777" t="s">
        <v>265</v>
      </c>
      <c r="H30" s="778"/>
      <c r="I30" s="778"/>
      <c r="J30" s="778"/>
      <c r="K30" s="778"/>
      <c r="L30" s="778"/>
      <c r="M30" s="778"/>
      <c r="N30" s="778"/>
      <c r="O30" s="779"/>
      <c r="P30" s="855" t="s">
        <v>59</v>
      </c>
      <c r="Q30" s="778"/>
      <c r="R30" s="778"/>
      <c r="S30" s="778"/>
      <c r="T30" s="778"/>
      <c r="U30" s="778"/>
      <c r="V30" s="778"/>
      <c r="W30" s="778"/>
      <c r="X30" s="779"/>
      <c r="Y30" s="852"/>
      <c r="Z30" s="853"/>
      <c r="AA30" s="854"/>
      <c r="AB30" s="856" t="s">
        <v>11</v>
      </c>
      <c r="AC30" s="857"/>
      <c r="AD30" s="858"/>
      <c r="AE30" s="856" t="s">
        <v>357</v>
      </c>
      <c r="AF30" s="857"/>
      <c r="AG30" s="857"/>
      <c r="AH30" s="858"/>
      <c r="AI30" s="856" t="s">
        <v>363</v>
      </c>
      <c r="AJ30" s="857"/>
      <c r="AK30" s="857"/>
      <c r="AL30" s="858"/>
      <c r="AM30" s="918" t="s">
        <v>472</v>
      </c>
      <c r="AN30" s="918"/>
      <c r="AO30" s="918"/>
      <c r="AP30" s="856"/>
      <c r="AQ30" s="771" t="s">
        <v>355</v>
      </c>
      <c r="AR30" s="772"/>
      <c r="AS30" s="772"/>
      <c r="AT30" s="773"/>
      <c r="AU30" s="778" t="s">
        <v>253</v>
      </c>
      <c r="AV30" s="778"/>
      <c r="AW30" s="778"/>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1" t="s">
        <v>636</v>
      </c>
      <c r="AR31" s="193"/>
      <c r="AS31" s="126" t="s">
        <v>356</v>
      </c>
      <c r="AT31" s="127"/>
      <c r="AU31" s="192" t="s">
        <v>636</v>
      </c>
      <c r="AV31" s="192"/>
      <c r="AW31" s="397" t="s">
        <v>300</v>
      </c>
      <c r="AX31" s="398"/>
    </row>
    <row r="32" spans="1:50" ht="23.25" customHeight="1" x14ac:dyDescent="0.15">
      <c r="A32" s="402"/>
      <c r="B32" s="400"/>
      <c r="C32" s="400"/>
      <c r="D32" s="400"/>
      <c r="E32" s="400"/>
      <c r="F32" s="401"/>
      <c r="G32" s="562" t="s">
        <v>635</v>
      </c>
      <c r="H32" s="563"/>
      <c r="I32" s="563"/>
      <c r="J32" s="563"/>
      <c r="K32" s="563"/>
      <c r="L32" s="563"/>
      <c r="M32" s="563"/>
      <c r="N32" s="563"/>
      <c r="O32" s="564"/>
      <c r="P32" s="98" t="s">
        <v>636</v>
      </c>
      <c r="Q32" s="98"/>
      <c r="R32" s="98"/>
      <c r="S32" s="98"/>
      <c r="T32" s="98"/>
      <c r="U32" s="98"/>
      <c r="V32" s="98"/>
      <c r="W32" s="98"/>
      <c r="X32" s="99"/>
      <c r="Y32" s="470" t="s">
        <v>12</v>
      </c>
      <c r="Z32" s="530"/>
      <c r="AA32" s="531"/>
      <c r="AB32" s="460" t="s">
        <v>627</v>
      </c>
      <c r="AC32" s="460"/>
      <c r="AD32" s="460"/>
      <c r="AE32" s="211" t="s">
        <v>637</v>
      </c>
      <c r="AF32" s="212"/>
      <c r="AG32" s="212"/>
      <c r="AH32" s="212"/>
      <c r="AI32" s="211" t="s">
        <v>638</v>
      </c>
      <c r="AJ32" s="212"/>
      <c r="AK32" s="212"/>
      <c r="AL32" s="212"/>
      <c r="AM32" s="211" t="s">
        <v>638</v>
      </c>
      <c r="AN32" s="212"/>
      <c r="AO32" s="212"/>
      <c r="AP32" s="212"/>
      <c r="AQ32" s="336" t="s">
        <v>636</v>
      </c>
      <c r="AR32" s="200"/>
      <c r="AS32" s="200"/>
      <c r="AT32" s="337"/>
      <c r="AU32" s="212" t="s">
        <v>636</v>
      </c>
      <c r="AV32" s="212"/>
      <c r="AW32" s="212"/>
      <c r="AX32" s="214"/>
    </row>
    <row r="33" spans="1:50" ht="23.25" customHeight="1" x14ac:dyDescent="0.15">
      <c r="A33" s="403"/>
      <c r="B33" s="404"/>
      <c r="C33" s="404"/>
      <c r="D33" s="404"/>
      <c r="E33" s="404"/>
      <c r="F33" s="405"/>
      <c r="G33" s="565"/>
      <c r="H33" s="566"/>
      <c r="I33" s="566"/>
      <c r="J33" s="566"/>
      <c r="K33" s="566"/>
      <c r="L33" s="566"/>
      <c r="M33" s="566"/>
      <c r="N33" s="566"/>
      <c r="O33" s="567"/>
      <c r="P33" s="101"/>
      <c r="Q33" s="101"/>
      <c r="R33" s="101"/>
      <c r="S33" s="101"/>
      <c r="T33" s="101"/>
      <c r="U33" s="101"/>
      <c r="V33" s="101"/>
      <c r="W33" s="101"/>
      <c r="X33" s="102"/>
      <c r="Y33" s="414" t="s">
        <v>54</v>
      </c>
      <c r="Z33" s="415"/>
      <c r="AA33" s="416"/>
      <c r="AB33" s="522" t="s">
        <v>636</v>
      </c>
      <c r="AC33" s="522"/>
      <c r="AD33" s="522"/>
      <c r="AE33" s="211" t="s">
        <v>636</v>
      </c>
      <c r="AF33" s="212"/>
      <c r="AG33" s="212"/>
      <c r="AH33" s="212"/>
      <c r="AI33" s="211" t="s">
        <v>638</v>
      </c>
      <c r="AJ33" s="212"/>
      <c r="AK33" s="212"/>
      <c r="AL33" s="212"/>
      <c r="AM33" s="211" t="s">
        <v>638</v>
      </c>
      <c r="AN33" s="212"/>
      <c r="AO33" s="212"/>
      <c r="AP33" s="212"/>
      <c r="AQ33" s="336" t="s">
        <v>636</v>
      </c>
      <c r="AR33" s="200"/>
      <c r="AS33" s="200"/>
      <c r="AT33" s="337"/>
      <c r="AU33" s="212" t="s">
        <v>636</v>
      </c>
      <c r="AV33" s="212"/>
      <c r="AW33" s="212"/>
      <c r="AX33" s="214"/>
    </row>
    <row r="34" spans="1:50" ht="23.25" customHeight="1" x14ac:dyDescent="0.15">
      <c r="A34" s="402"/>
      <c r="B34" s="400"/>
      <c r="C34" s="400"/>
      <c r="D34" s="400"/>
      <c r="E34" s="400"/>
      <c r="F34" s="401"/>
      <c r="G34" s="568"/>
      <c r="H34" s="569"/>
      <c r="I34" s="569"/>
      <c r="J34" s="569"/>
      <c r="K34" s="569"/>
      <c r="L34" s="569"/>
      <c r="M34" s="569"/>
      <c r="N34" s="569"/>
      <c r="O34" s="570"/>
      <c r="P34" s="104"/>
      <c r="Q34" s="104"/>
      <c r="R34" s="104"/>
      <c r="S34" s="104"/>
      <c r="T34" s="104"/>
      <c r="U34" s="104"/>
      <c r="V34" s="104"/>
      <c r="W34" s="104"/>
      <c r="X34" s="105"/>
      <c r="Y34" s="414" t="s">
        <v>13</v>
      </c>
      <c r="Z34" s="415"/>
      <c r="AA34" s="416"/>
      <c r="AB34" s="555" t="s">
        <v>301</v>
      </c>
      <c r="AC34" s="555"/>
      <c r="AD34" s="555"/>
      <c r="AE34" s="211" t="s">
        <v>636</v>
      </c>
      <c r="AF34" s="212"/>
      <c r="AG34" s="212"/>
      <c r="AH34" s="212"/>
      <c r="AI34" s="211" t="s">
        <v>638</v>
      </c>
      <c r="AJ34" s="212"/>
      <c r="AK34" s="212"/>
      <c r="AL34" s="212"/>
      <c r="AM34" s="211" t="s">
        <v>638</v>
      </c>
      <c r="AN34" s="212"/>
      <c r="AO34" s="212"/>
      <c r="AP34" s="212"/>
      <c r="AQ34" s="336" t="s">
        <v>638</v>
      </c>
      <c r="AR34" s="200"/>
      <c r="AS34" s="200"/>
      <c r="AT34" s="337"/>
      <c r="AU34" s="212" t="s">
        <v>636</v>
      </c>
      <c r="AV34" s="212"/>
      <c r="AW34" s="212"/>
      <c r="AX34" s="214"/>
    </row>
    <row r="35" spans="1:50" ht="23.25" customHeight="1" x14ac:dyDescent="0.15">
      <c r="A35" s="219" t="s">
        <v>527</v>
      </c>
      <c r="B35" s="220"/>
      <c r="C35" s="220"/>
      <c r="D35" s="220"/>
      <c r="E35" s="220"/>
      <c r="F35" s="221"/>
      <c r="G35" s="225" t="s">
        <v>636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7" t="s">
        <v>300</v>
      </c>
      <c r="AX38" s="398"/>
    </row>
    <row r="39" spans="1:50" ht="23.25" hidden="1" customHeight="1" x14ac:dyDescent="0.15">
      <c r="A39" s="402"/>
      <c r="B39" s="400"/>
      <c r="C39" s="400"/>
      <c r="D39" s="400"/>
      <c r="E39" s="400"/>
      <c r="F39" s="401"/>
      <c r="G39" s="562"/>
      <c r="H39" s="563"/>
      <c r="I39" s="563"/>
      <c r="J39" s="563"/>
      <c r="K39" s="563"/>
      <c r="L39" s="563"/>
      <c r="M39" s="563"/>
      <c r="N39" s="563"/>
      <c r="O39" s="564"/>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5"/>
      <c r="H40" s="566"/>
      <c r="I40" s="566"/>
      <c r="J40" s="566"/>
      <c r="K40" s="566"/>
      <c r="L40" s="566"/>
      <c r="M40" s="566"/>
      <c r="N40" s="566"/>
      <c r="O40" s="567"/>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8"/>
      <c r="H41" s="569"/>
      <c r="I41" s="569"/>
      <c r="J41" s="569"/>
      <c r="K41" s="569"/>
      <c r="L41" s="569"/>
      <c r="M41" s="569"/>
      <c r="N41" s="569"/>
      <c r="O41" s="570"/>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7" t="s">
        <v>300</v>
      </c>
      <c r="AX45" s="398"/>
    </row>
    <row r="46" spans="1:50" ht="23.25" hidden="1" customHeight="1" x14ac:dyDescent="0.15">
      <c r="A46" s="402"/>
      <c r="B46" s="400"/>
      <c r="C46" s="400"/>
      <c r="D46" s="400"/>
      <c r="E46" s="400"/>
      <c r="F46" s="401"/>
      <c r="G46" s="562"/>
      <c r="H46" s="563"/>
      <c r="I46" s="563"/>
      <c r="J46" s="563"/>
      <c r="K46" s="563"/>
      <c r="L46" s="563"/>
      <c r="M46" s="563"/>
      <c r="N46" s="563"/>
      <c r="O46" s="564"/>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5"/>
      <c r="H47" s="566"/>
      <c r="I47" s="566"/>
      <c r="J47" s="566"/>
      <c r="K47" s="566"/>
      <c r="L47" s="566"/>
      <c r="M47" s="566"/>
      <c r="N47" s="566"/>
      <c r="O47" s="567"/>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8"/>
      <c r="H48" s="569"/>
      <c r="I48" s="569"/>
      <c r="J48" s="569"/>
      <c r="K48" s="569"/>
      <c r="L48" s="569"/>
      <c r="M48" s="569"/>
      <c r="N48" s="569"/>
      <c r="O48" s="570"/>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7" t="s">
        <v>300</v>
      </c>
      <c r="AX52" s="398"/>
    </row>
    <row r="53" spans="1:50" ht="23.25" hidden="1" customHeight="1" x14ac:dyDescent="0.15">
      <c r="A53" s="402"/>
      <c r="B53" s="400"/>
      <c r="C53" s="400"/>
      <c r="D53" s="400"/>
      <c r="E53" s="400"/>
      <c r="F53" s="401"/>
      <c r="G53" s="562"/>
      <c r="H53" s="563"/>
      <c r="I53" s="563"/>
      <c r="J53" s="563"/>
      <c r="K53" s="563"/>
      <c r="L53" s="563"/>
      <c r="M53" s="563"/>
      <c r="N53" s="563"/>
      <c r="O53" s="564"/>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5"/>
      <c r="H54" s="566"/>
      <c r="I54" s="566"/>
      <c r="J54" s="566"/>
      <c r="K54" s="566"/>
      <c r="L54" s="566"/>
      <c r="M54" s="566"/>
      <c r="N54" s="566"/>
      <c r="O54" s="567"/>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8"/>
      <c r="H55" s="569"/>
      <c r="I55" s="569"/>
      <c r="J55" s="569"/>
      <c r="K55" s="569"/>
      <c r="L55" s="569"/>
      <c r="M55" s="569"/>
      <c r="N55" s="569"/>
      <c r="O55" s="570"/>
      <c r="P55" s="104"/>
      <c r="Q55" s="104"/>
      <c r="R55" s="104"/>
      <c r="S55" s="104"/>
      <c r="T55" s="104"/>
      <c r="U55" s="104"/>
      <c r="V55" s="104"/>
      <c r="W55" s="104"/>
      <c r="X55" s="105"/>
      <c r="Y55" s="414" t="s">
        <v>13</v>
      </c>
      <c r="Z55" s="415"/>
      <c r="AA55" s="416"/>
      <c r="AB55" s="595" t="s">
        <v>14</v>
      </c>
      <c r="AC55" s="595"/>
      <c r="AD55" s="59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7" t="s">
        <v>300</v>
      </c>
      <c r="AX59" s="398"/>
    </row>
    <row r="60" spans="1:50" ht="23.25" hidden="1" customHeight="1" x14ac:dyDescent="0.15">
      <c r="A60" s="402"/>
      <c r="B60" s="400"/>
      <c r="C60" s="400"/>
      <c r="D60" s="400"/>
      <c r="E60" s="400"/>
      <c r="F60" s="401"/>
      <c r="G60" s="562"/>
      <c r="H60" s="563"/>
      <c r="I60" s="563"/>
      <c r="J60" s="563"/>
      <c r="K60" s="563"/>
      <c r="L60" s="563"/>
      <c r="M60" s="563"/>
      <c r="N60" s="563"/>
      <c r="O60" s="564"/>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5"/>
      <c r="H61" s="566"/>
      <c r="I61" s="566"/>
      <c r="J61" s="566"/>
      <c r="K61" s="566"/>
      <c r="L61" s="566"/>
      <c r="M61" s="566"/>
      <c r="N61" s="566"/>
      <c r="O61" s="567"/>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8"/>
      <c r="H62" s="569"/>
      <c r="I62" s="569"/>
      <c r="J62" s="569"/>
      <c r="K62" s="569"/>
      <c r="L62" s="569"/>
      <c r="M62" s="569"/>
      <c r="N62" s="569"/>
      <c r="O62" s="570"/>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8"/>
      <c r="B75" s="509"/>
      <c r="C75" s="509"/>
      <c r="D75" s="509"/>
      <c r="E75" s="509"/>
      <c r="F75" s="510"/>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88"/>
      <c r="AF77" s="889"/>
      <c r="AG77" s="889"/>
      <c r="AH77" s="889"/>
      <c r="AI77" s="888"/>
      <c r="AJ77" s="889"/>
      <c r="AK77" s="889"/>
      <c r="AL77" s="889"/>
      <c r="AM77" s="888"/>
      <c r="AN77" s="889"/>
      <c r="AO77" s="889"/>
      <c r="AP77" s="889"/>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88"/>
      <c r="I78" s="589"/>
      <c r="J78" s="589"/>
      <c r="K78" s="589"/>
      <c r="L78" s="589"/>
      <c r="M78" s="589"/>
      <c r="N78" s="589"/>
      <c r="O78" s="590"/>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50"/>
    </row>
    <row r="80" spans="1:50" ht="18.75" customHeight="1" x14ac:dyDescent="0.15">
      <c r="A80" s="86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3"/>
      <c r="B82" s="526"/>
      <c r="C82" s="427"/>
      <c r="D82" s="427"/>
      <c r="E82" s="427"/>
      <c r="F82" s="428"/>
      <c r="G82" s="677" t="s">
        <v>562</v>
      </c>
      <c r="H82" s="677"/>
      <c r="I82" s="677"/>
      <c r="J82" s="677"/>
      <c r="K82" s="677"/>
      <c r="L82" s="677"/>
      <c r="M82" s="677"/>
      <c r="N82" s="677"/>
      <c r="O82" s="677"/>
      <c r="P82" s="677"/>
      <c r="Q82" s="677"/>
      <c r="R82" s="677"/>
      <c r="S82" s="677"/>
      <c r="T82" s="677"/>
      <c r="U82" s="677"/>
      <c r="V82" s="677"/>
      <c r="W82" s="677"/>
      <c r="X82" s="677"/>
      <c r="Y82" s="677"/>
      <c r="Z82" s="677"/>
      <c r="AA82" s="678"/>
      <c r="AB82" s="882" t="s">
        <v>563</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customHeight="1" x14ac:dyDescent="0.15">
      <c r="A83" s="863"/>
      <c r="B83" s="526"/>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customHeight="1" x14ac:dyDescent="0.15">
      <c r="A84" s="863"/>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81"/>
      <c r="AR84" s="681"/>
      <c r="AS84" s="681"/>
      <c r="AT84" s="681"/>
      <c r="AU84" s="681"/>
      <c r="AV84" s="681"/>
      <c r="AW84" s="681"/>
      <c r="AX84" s="887"/>
    </row>
    <row r="85" spans="1:60" ht="18.75" customHeight="1" x14ac:dyDescent="0.15">
      <c r="A85" s="86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6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626</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63"/>
      <c r="B87" s="427"/>
      <c r="C87" s="427"/>
      <c r="D87" s="427"/>
      <c r="E87" s="427"/>
      <c r="F87" s="428"/>
      <c r="G87" s="97" t="s">
        <v>564</v>
      </c>
      <c r="H87" s="98"/>
      <c r="I87" s="98"/>
      <c r="J87" s="98"/>
      <c r="K87" s="98"/>
      <c r="L87" s="98"/>
      <c r="M87" s="98"/>
      <c r="N87" s="98"/>
      <c r="O87" s="99"/>
      <c r="P87" s="118" t="s">
        <v>9</v>
      </c>
      <c r="Q87" s="98"/>
      <c r="R87" s="98"/>
      <c r="S87" s="98"/>
      <c r="T87" s="98"/>
      <c r="U87" s="98"/>
      <c r="V87" s="98"/>
      <c r="W87" s="98"/>
      <c r="X87" s="99"/>
      <c r="Y87" s="559" t="s">
        <v>62</v>
      </c>
      <c r="Z87" s="560"/>
      <c r="AA87" s="561"/>
      <c r="AB87" s="460" t="s">
        <v>565</v>
      </c>
      <c r="AC87" s="460"/>
      <c r="AD87" s="460"/>
      <c r="AE87" s="211">
        <v>6431</v>
      </c>
      <c r="AF87" s="212"/>
      <c r="AG87" s="212"/>
      <c r="AH87" s="213"/>
      <c r="AI87" s="211">
        <v>6153</v>
      </c>
      <c r="AJ87" s="212"/>
      <c r="AK87" s="212"/>
      <c r="AL87" s="213"/>
      <c r="AM87" s="211">
        <v>8914</v>
      </c>
      <c r="AN87" s="212"/>
      <c r="AO87" s="212"/>
      <c r="AP87" s="212"/>
      <c r="AQ87" s="336" t="s">
        <v>626</v>
      </c>
      <c r="AR87" s="200"/>
      <c r="AS87" s="200"/>
      <c r="AT87" s="337"/>
      <c r="AU87" s="212" t="s">
        <v>628</v>
      </c>
      <c r="AV87" s="212"/>
      <c r="AW87" s="212"/>
      <c r="AX87" s="214"/>
    </row>
    <row r="88" spans="1:60" ht="23.25" customHeight="1" x14ac:dyDescent="0.15">
      <c r="A88" s="863"/>
      <c r="B88" s="427"/>
      <c r="C88" s="427"/>
      <c r="D88" s="427"/>
      <c r="E88" s="427"/>
      <c r="F88" s="428"/>
      <c r="G88" s="100"/>
      <c r="H88" s="101"/>
      <c r="I88" s="101"/>
      <c r="J88" s="101"/>
      <c r="K88" s="101"/>
      <c r="L88" s="101"/>
      <c r="M88" s="101"/>
      <c r="N88" s="101"/>
      <c r="O88" s="102"/>
      <c r="P88" s="160"/>
      <c r="Q88" s="101"/>
      <c r="R88" s="101"/>
      <c r="S88" s="101"/>
      <c r="T88" s="101"/>
      <c r="U88" s="101"/>
      <c r="V88" s="101"/>
      <c r="W88" s="101"/>
      <c r="X88" s="102"/>
      <c r="Y88" s="457" t="s">
        <v>54</v>
      </c>
      <c r="Z88" s="458"/>
      <c r="AA88" s="459"/>
      <c r="AB88" s="522" t="s">
        <v>565</v>
      </c>
      <c r="AC88" s="522"/>
      <c r="AD88" s="522"/>
      <c r="AE88" s="211">
        <v>7275</v>
      </c>
      <c r="AF88" s="212"/>
      <c r="AG88" s="212"/>
      <c r="AH88" s="213"/>
      <c r="AI88" s="211">
        <v>9318</v>
      </c>
      <c r="AJ88" s="212"/>
      <c r="AK88" s="212"/>
      <c r="AL88" s="213"/>
      <c r="AM88" s="211">
        <v>15217</v>
      </c>
      <c r="AN88" s="212"/>
      <c r="AO88" s="212"/>
      <c r="AP88" s="212"/>
      <c r="AQ88" s="336" t="s">
        <v>626</v>
      </c>
      <c r="AR88" s="200"/>
      <c r="AS88" s="200"/>
      <c r="AT88" s="337"/>
      <c r="AU88" s="212">
        <v>9365</v>
      </c>
      <c r="AV88" s="212"/>
      <c r="AW88" s="212"/>
      <c r="AX88" s="214"/>
      <c r="AY88" s="10"/>
      <c r="AZ88" s="10"/>
      <c r="BA88" s="10"/>
      <c r="BB88" s="10"/>
      <c r="BC88" s="10"/>
    </row>
    <row r="89" spans="1:60" ht="23.25" customHeight="1" thickBot="1" x14ac:dyDescent="0.2">
      <c r="A89" s="863"/>
      <c r="B89" s="528"/>
      <c r="C89" s="528"/>
      <c r="D89" s="528"/>
      <c r="E89" s="528"/>
      <c r="F89" s="529"/>
      <c r="G89" s="103"/>
      <c r="H89" s="104"/>
      <c r="I89" s="104"/>
      <c r="J89" s="104"/>
      <c r="K89" s="104"/>
      <c r="L89" s="104"/>
      <c r="M89" s="104"/>
      <c r="N89" s="104"/>
      <c r="O89" s="105"/>
      <c r="P89" s="120"/>
      <c r="Q89" s="104"/>
      <c r="R89" s="104"/>
      <c r="S89" s="104"/>
      <c r="T89" s="104"/>
      <c r="U89" s="104"/>
      <c r="V89" s="104"/>
      <c r="W89" s="104"/>
      <c r="X89" s="105"/>
      <c r="Y89" s="457" t="s">
        <v>13</v>
      </c>
      <c r="Z89" s="458"/>
      <c r="AA89" s="459"/>
      <c r="AB89" s="595" t="s">
        <v>14</v>
      </c>
      <c r="AC89" s="595"/>
      <c r="AD89" s="595"/>
      <c r="AE89" s="211">
        <f>AE87/AE88*100</f>
        <v>88.398625429553263</v>
      </c>
      <c r="AF89" s="212"/>
      <c r="AG89" s="212"/>
      <c r="AH89" s="212"/>
      <c r="AI89" s="211">
        <f t="shared" ref="AI89" si="4">AI87/AI88*100</f>
        <v>66.033483580167413</v>
      </c>
      <c r="AJ89" s="212"/>
      <c r="AK89" s="212"/>
      <c r="AL89" s="212"/>
      <c r="AM89" s="211">
        <f t="shared" ref="AM89" si="5">AM87/AM88*100</f>
        <v>58.579220608529937</v>
      </c>
      <c r="AN89" s="212"/>
      <c r="AO89" s="212"/>
      <c r="AP89" s="212"/>
      <c r="AQ89" s="336" t="s">
        <v>627</v>
      </c>
      <c r="AR89" s="200"/>
      <c r="AS89" s="200"/>
      <c r="AT89" s="337"/>
      <c r="AU89" s="212" t="s">
        <v>639</v>
      </c>
      <c r="AV89" s="212"/>
      <c r="AW89" s="212"/>
      <c r="AX89" s="214"/>
      <c r="AY89" s="10"/>
      <c r="AZ89" s="10"/>
      <c r="BA89" s="10"/>
      <c r="BB89" s="10"/>
      <c r="BC89" s="10"/>
      <c r="BD89" s="10"/>
      <c r="BE89" s="10"/>
      <c r="BF89" s="10"/>
      <c r="BG89" s="10"/>
      <c r="BH89" s="10"/>
    </row>
    <row r="90" spans="1:60" ht="18.75" hidden="1" customHeight="1" x14ac:dyDescent="0.15">
      <c r="A90" s="86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t="s">
        <v>626</v>
      </c>
      <c r="AR91" s="192"/>
      <c r="AS91" s="126" t="s">
        <v>356</v>
      </c>
      <c r="AT91" s="127"/>
      <c r="AU91" s="192">
        <v>30</v>
      </c>
      <c r="AV91" s="192"/>
      <c r="AW91" s="397" t="s">
        <v>300</v>
      </c>
      <c r="AX91" s="398"/>
      <c r="AY91" s="10"/>
      <c r="AZ91" s="10"/>
      <c r="BA91" s="10"/>
      <c r="BB91" s="10"/>
      <c r="BC91" s="10"/>
    </row>
    <row r="92" spans="1:60" ht="23.25" hidden="1" customHeight="1" x14ac:dyDescent="0.15">
      <c r="A92" s="863"/>
      <c r="B92" s="427"/>
      <c r="C92" s="427"/>
      <c r="D92" s="427"/>
      <c r="E92" s="427"/>
      <c r="F92" s="428"/>
      <c r="G92" s="97" t="s">
        <v>567</v>
      </c>
      <c r="H92" s="98"/>
      <c r="I92" s="98"/>
      <c r="J92" s="98"/>
      <c r="K92" s="98"/>
      <c r="L92" s="98"/>
      <c r="M92" s="98"/>
      <c r="N92" s="98"/>
      <c r="O92" s="99"/>
      <c r="P92" s="118" t="s">
        <v>568</v>
      </c>
      <c r="Q92" s="98"/>
      <c r="R92" s="98"/>
      <c r="S92" s="98"/>
      <c r="T92" s="98"/>
      <c r="U92" s="98"/>
      <c r="V92" s="98"/>
      <c r="W92" s="98"/>
      <c r="X92" s="99"/>
      <c r="Y92" s="559" t="s">
        <v>62</v>
      </c>
      <c r="Z92" s="560"/>
      <c r="AA92" s="561"/>
      <c r="AB92" s="460" t="s">
        <v>566</v>
      </c>
      <c r="AC92" s="460"/>
      <c r="AD92" s="460"/>
      <c r="AE92" s="211">
        <v>26</v>
      </c>
      <c r="AF92" s="212"/>
      <c r="AG92" s="212"/>
      <c r="AH92" s="212"/>
      <c r="AI92" s="211">
        <v>11</v>
      </c>
      <c r="AJ92" s="212"/>
      <c r="AK92" s="212"/>
      <c r="AL92" s="212"/>
      <c r="AM92" s="211">
        <v>4</v>
      </c>
      <c r="AN92" s="212"/>
      <c r="AO92" s="212"/>
      <c r="AP92" s="212"/>
      <c r="AQ92" s="336" t="s">
        <v>627</v>
      </c>
      <c r="AR92" s="200"/>
      <c r="AS92" s="200"/>
      <c r="AT92" s="337"/>
      <c r="AU92" s="212" t="s">
        <v>626</v>
      </c>
      <c r="AV92" s="212"/>
      <c r="AW92" s="212"/>
      <c r="AX92" s="214"/>
      <c r="AY92" s="10"/>
      <c r="AZ92" s="10"/>
      <c r="BA92" s="10"/>
      <c r="BB92" s="10"/>
      <c r="BC92" s="10"/>
      <c r="BD92" s="10"/>
      <c r="BE92" s="10"/>
      <c r="BF92" s="10"/>
      <c r="BG92" s="10"/>
      <c r="BH92" s="10"/>
    </row>
    <row r="93" spans="1:60" ht="23.25" hidden="1" customHeight="1" x14ac:dyDescent="0.15">
      <c r="A93" s="863"/>
      <c r="B93" s="427"/>
      <c r="C93" s="427"/>
      <c r="D93" s="427"/>
      <c r="E93" s="427"/>
      <c r="F93" s="428"/>
      <c r="G93" s="100"/>
      <c r="H93" s="101"/>
      <c r="I93" s="101"/>
      <c r="J93" s="101"/>
      <c r="K93" s="101"/>
      <c r="L93" s="101"/>
      <c r="M93" s="101"/>
      <c r="N93" s="101"/>
      <c r="O93" s="102"/>
      <c r="P93" s="160"/>
      <c r="Q93" s="101"/>
      <c r="R93" s="101"/>
      <c r="S93" s="101"/>
      <c r="T93" s="101"/>
      <c r="U93" s="101"/>
      <c r="V93" s="101"/>
      <c r="W93" s="101"/>
      <c r="X93" s="102"/>
      <c r="Y93" s="457" t="s">
        <v>54</v>
      </c>
      <c r="Z93" s="458"/>
      <c r="AA93" s="459"/>
      <c r="AB93" s="522" t="s">
        <v>566</v>
      </c>
      <c r="AC93" s="522"/>
      <c r="AD93" s="522"/>
      <c r="AE93" s="211">
        <v>26</v>
      </c>
      <c r="AF93" s="212"/>
      <c r="AG93" s="212"/>
      <c r="AH93" s="212"/>
      <c r="AI93" s="211">
        <v>11</v>
      </c>
      <c r="AJ93" s="212"/>
      <c r="AK93" s="212"/>
      <c r="AL93" s="212"/>
      <c r="AM93" s="211">
        <v>4</v>
      </c>
      <c r="AN93" s="212"/>
      <c r="AO93" s="212"/>
      <c r="AP93" s="212"/>
      <c r="AQ93" s="336" t="s">
        <v>627</v>
      </c>
      <c r="AR93" s="200"/>
      <c r="AS93" s="200"/>
      <c r="AT93" s="337"/>
      <c r="AU93" s="212" t="s">
        <v>626</v>
      </c>
      <c r="AV93" s="212"/>
      <c r="AW93" s="212"/>
      <c r="AX93" s="214"/>
    </row>
    <row r="94" spans="1:60" ht="23.25" hidden="1" customHeight="1" thickBot="1" x14ac:dyDescent="0.2">
      <c r="A94" s="863"/>
      <c r="B94" s="528"/>
      <c r="C94" s="528"/>
      <c r="D94" s="528"/>
      <c r="E94" s="528"/>
      <c r="F94" s="529"/>
      <c r="G94" s="103"/>
      <c r="H94" s="104"/>
      <c r="I94" s="104"/>
      <c r="J94" s="104"/>
      <c r="K94" s="104"/>
      <c r="L94" s="104"/>
      <c r="M94" s="104"/>
      <c r="N94" s="104"/>
      <c r="O94" s="105"/>
      <c r="P94" s="120"/>
      <c r="Q94" s="104"/>
      <c r="R94" s="104"/>
      <c r="S94" s="104"/>
      <c r="T94" s="104"/>
      <c r="U94" s="104"/>
      <c r="V94" s="104"/>
      <c r="W94" s="104"/>
      <c r="X94" s="105"/>
      <c r="Y94" s="457" t="s">
        <v>13</v>
      </c>
      <c r="Z94" s="458"/>
      <c r="AA94" s="459"/>
      <c r="AB94" s="595" t="s">
        <v>14</v>
      </c>
      <c r="AC94" s="595"/>
      <c r="AD94" s="595"/>
      <c r="AE94" s="211">
        <f>AE92/AE93*100</f>
        <v>100</v>
      </c>
      <c r="AF94" s="212"/>
      <c r="AG94" s="212"/>
      <c r="AH94" s="212"/>
      <c r="AI94" s="211">
        <f t="shared" ref="AI94" si="6">AI92/AI93*100</f>
        <v>100</v>
      </c>
      <c r="AJ94" s="212"/>
      <c r="AK94" s="212"/>
      <c r="AL94" s="212"/>
      <c r="AM94" s="211">
        <f t="shared" ref="AM94" si="7">AM92/AM93*100</f>
        <v>100</v>
      </c>
      <c r="AN94" s="212"/>
      <c r="AO94" s="212"/>
      <c r="AP94" s="212"/>
      <c r="AQ94" s="336" t="s">
        <v>626</v>
      </c>
      <c r="AR94" s="200"/>
      <c r="AS94" s="200"/>
      <c r="AT94" s="337"/>
      <c r="AU94" s="212" t="s">
        <v>626</v>
      </c>
      <c r="AV94" s="212"/>
      <c r="AW94" s="212"/>
      <c r="AX94" s="214"/>
      <c r="AY94" s="10"/>
      <c r="AZ94" s="10"/>
      <c r="BA94" s="10"/>
      <c r="BB94" s="10"/>
      <c r="BC94" s="10"/>
    </row>
    <row r="95" spans="1:60" ht="18.75" hidden="1" customHeight="1" x14ac:dyDescent="0.15">
      <c r="A95" s="86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3"/>
      <c r="B97" s="427"/>
      <c r="C97" s="427"/>
      <c r="D97" s="427"/>
      <c r="E97" s="427"/>
      <c r="F97" s="428"/>
      <c r="G97" s="97"/>
      <c r="H97" s="98"/>
      <c r="I97" s="98"/>
      <c r="J97" s="98"/>
      <c r="K97" s="98"/>
      <c r="L97" s="98"/>
      <c r="M97" s="98"/>
      <c r="N97" s="98"/>
      <c r="O97" s="99"/>
      <c r="P97" s="98"/>
      <c r="Q97" s="513"/>
      <c r="R97" s="513"/>
      <c r="S97" s="513"/>
      <c r="T97" s="513"/>
      <c r="U97" s="513"/>
      <c r="V97" s="513"/>
      <c r="W97" s="513"/>
      <c r="X97" s="514"/>
      <c r="Y97" s="559" t="s">
        <v>62</v>
      </c>
      <c r="Z97" s="560"/>
      <c r="AA97" s="561"/>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3"/>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8"/>
      <c r="AC98" s="579"/>
      <c r="AD98" s="580"/>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4"/>
      <c r="B99" s="429"/>
      <c r="C99" s="429"/>
      <c r="D99" s="429"/>
      <c r="E99" s="429"/>
      <c r="F99" s="430"/>
      <c r="G99" s="581"/>
      <c r="H99" s="208"/>
      <c r="I99" s="208"/>
      <c r="J99" s="208"/>
      <c r="K99" s="208"/>
      <c r="L99" s="208"/>
      <c r="M99" s="208"/>
      <c r="N99" s="208"/>
      <c r="O99" s="582"/>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60" t="s">
        <v>566</v>
      </c>
      <c r="AC101" s="460"/>
      <c r="AD101" s="460"/>
      <c r="AE101" s="211">
        <v>185</v>
      </c>
      <c r="AF101" s="212"/>
      <c r="AG101" s="212"/>
      <c r="AH101" s="213"/>
      <c r="AI101" s="211">
        <v>834</v>
      </c>
      <c r="AJ101" s="212"/>
      <c r="AK101" s="212"/>
      <c r="AL101" s="213"/>
      <c r="AM101" s="211">
        <v>563</v>
      </c>
      <c r="AN101" s="212"/>
      <c r="AO101" s="212"/>
      <c r="AP101" s="213"/>
      <c r="AQ101" s="211" t="s">
        <v>628</v>
      </c>
      <c r="AR101" s="212"/>
      <c r="AS101" s="212"/>
      <c r="AT101" s="213"/>
      <c r="AU101" s="211" t="s">
        <v>629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189</v>
      </c>
      <c r="AF102" s="417"/>
      <c r="AG102" s="417"/>
      <c r="AH102" s="417"/>
      <c r="AI102" s="417">
        <v>211</v>
      </c>
      <c r="AJ102" s="417"/>
      <c r="AK102" s="417"/>
      <c r="AL102" s="417"/>
      <c r="AM102" s="417">
        <v>153</v>
      </c>
      <c r="AN102" s="417"/>
      <c r="AO102" s="417"/>
      <c r="AP102" s="417"/>
      <c r="AQ102" s="266">
        <f>ROUND(AU88/AQ116,0)</f>
        <v>689</v>
      </c>
      <c r="AR102" s="267"/>
      <c r="AS102" s="267"/>
      <c r="AT102" s="312"/>
      <c r="AU102" s="266" t="s">
        <v>626</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2" t="s">
        <v>541</v>
      </c>
      <c r="AR115" s="593"/>
      <c r="AS115" s="593"/>
      <c r="AT115" s="593"/>
      <c r="AU115" s="593"/>
      <c r="AV115" s="593"/>
      <c r="AW115" s="593"/>
      <c r="AX115" s="594"/>
    </row>
    <row r="116" spans="1:50" ht="23.25" customHeight="1" x14ac:dyDescent="0.15">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565</v>
      </c>
      <c r="AC116" s="462"/>
      <c r="AD116" s="463"/>
      <c r="AE116" s="417">
        <f>AE87/AE101</f>
        <v>34.762162162162163</v>
      </c>
      <c r="AF116" s="417"/>
      <c r="AG116" s="417"/>
      <c r="AH116" s="417"/>
      <c r="AI116" s="417">
        <f t="shared" ref="AI116" si="8">AI87/AI101</f>
        <v>7.3776978417266186</v>
      </c>
      <c r="AJ116" s="417"/>
      <c r="AK116" s="417"/>
      <c r="AL116" s="417"/>
      <c r="AM116" s="417">
        <f>AM87/AM101</f>
        <v>15.833037300177621</v>
      </c>
      <c r="AN116" s="417"/>
      <c r="AO116" s="417"/>
      <c r="AP116" s="417"/>
      <c r="AQ116" s="211">
        <f>(AE87+AI87+AM87)/(AE101+AI101+AM101)</f>
        <v>13.589127686472819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572</v>
      </c>
      <c r="AC117" s="472"/>
      <c r="AD117" s="473"/>
      <c r="AE117" s="550" t="s">
        <v>573</v>
      </c>
      <c r="AF117" s="550"/>
      <c r="AG117" s="550"/>
      <c r="AH117" s="550"/>
      <c r="AI117" s="550" t="s">
        <v>574</v>
      </c>
      <c r="AJ117" s="550"/>
      <c r="AK117" s="550"/>
      <c r="AL117" s="550"/>
      <c r="AM117" s="550" t="s">
        <v>630</v>
      </c>
      <c r="AN117" s="550"/>
      <c r="AO117" s="550"/>
      <c r="AP117" s="550"/>
      <c r="AQ117" s="550" t="s">
        <v>644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2" t="s">
        <v>541</v>
      </c>
      <c r="AR118" s="593"/>
      <c r="AS118" s="593"/>
      <c r="AT118" s="593"/>
      <c r="AU118" s="593"/>
      <c r="AV118" s="593"/>
      <c r="AW118" s="593"/>
      <c r="AX118" s="594"/>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2" t="s">
        <v>541</v>
      </c>
      <c r="AR121" s="593"/>
      <c r="AS121" s="593"/>
      <c r="AT121" s="593"/>
      <c r="AU121" s="593"/>
      <c r="AV121" s="593"/>
      <c r="AW121" s="593"/>
      <c r="AX121" s="594"/>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2" t="s">
        <v>541</v>
      </c>
      <c r="AR124" s="593"/>
      <c r="AS124" s="593"/>
      <c r="AT124" s="593"/>
      <c r="AU124" s="593"/>
      <c r="AV124" s="593"/>
      <c r="AW124" s="593"/>
      <c r="AX124" s="594"/>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2"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2" t="s">
        <v>541</v>
      </c>
      <c r="AR127" s="593"/>
      <c r="AS127" s="593"/>
      <c r="AT127" s="593"/>
      <c r="AU127" s="593"/>
      <c r="AV127" s="593"/>
      <c r="AW127" s="593"/>
      <c r="AX127" s="594"/>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640</v>
      </c>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4"/>
    </row>
    <row r="131" spans="1:50" ht="45" customHeight="1" x14ac:dyDescent="0.15">
      <c r="A131" s="182"/>
      <c r="B131" s="179"/>
      <c r="C131" s="173"/>
      <c r="D131" s="179"/>
      <c r="E131" s="167" t="s">
        <v>398</v>
      </c>
      <c r="F131" s="168"/>
      <c r="G131" s="932" t="s">
        <v>641</v>
      </c>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90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626</v>
      </c>
      <c r="AR133" s="192"/>
      <c r="AS133" s="126" t="s">
        <v>356</v>
      </c>
      <c r="AT133" s="127"/>
      <c r="AU133" s="193" t="s">
        <v>629</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576</v>
      </c>
      <c r="AF134" s="200"/>
      <c r="AG134" s="200"/>
      <c r="AH134" s="200"/>
      <c r="AI134" s="199" t="s">
        <v>577</v>
      </c>
      <c r="AJ134" s="200"/>
      <c r="AK134" s="200"/>
      <c r="AL134" s="200"/>
      <c r="AM134" s="199" t="s">
        <v>578</v>
      </c>
      <c r="AN134" s="200"/>
      <c r="AO134" s="200"/>
      <c r="AP134" s="200"/>
      <c r="AQ134" s="199" t="s">
        <v>577</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579</v>
      </c>
      <c r="AF135" s="200"/>
      <c r="AG135" s="200"/>
      <c r="AH135" s="200"/>
      <c r="AI135" s="199" t="s">
        <v>579</v>
      </c>
      <c r="AJ135" s="200"/>
      <c r="AK135" s="200"/>
      <c r="AL135" s="200"/>
      <c r="AM135" s="199" t="s">
        <v>578</v>
      </c>
      <c r="AN135" s="200"/>
      <c r="AO135" s="200"/>
      <c r="AP135" s="200"/>
      <c r="AQ135" s="199" t="s">
        <v>580</v>
      </c>
      <c r="AR135" s="200"/>
      <c r="AS135" s="200"/>
      <c r="AT135" s="200"/>
      <c r="AU135" s="199" t="s">
        <v>631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581</v>
      </c>
      <c r="H154" s="98"/>
      <c r="I154" s="98"/>
      <c r="J154" s="98"/>
      <c r="K154" s="98"/>
      <c r="L154" s="98"/>
      <c r="M154" s="98"/>
      <c r="N154" s="98"/>
      <c r="O154" s="98"/>
      <c r="P154" s="99"/>
      <c r="Q154" s="118" t="s">
        <v>581</v>
      </c>
      <c r="R154" s="98"/>
      <c r="S154" s="98"/>
      <c r="T154" s="98"/>
      <c r="U154" s="98"/>
      <c r="V154" s="98"/>
      <c r="W154" s="98"/>
      <c r="X154" s="98"/>
      <c r="Y154" s="98"/>
      <c r="Z154" s="98"/>
      <c r="AA154" s="286"/>
      <c r="AB154" s="134" t="s">
        <v>577</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5"/>
      <c r="E430" s="167" t="s">
        <v>388</v>
      </c>
      <c r="F430" s="168"/>
      <c r="G430" s="896" t="s">
        <v>384</v>
      </c>
      <c r="H430" s="116"/>
      <c r="I430" s="116"/>
      <c r="J430" s="897"/>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44.25" customHeight="1" x14ac:dyDescent="0.15">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555</v>
      </c>
      <c r="AE702" s="342"/>
      <c r="AF702" s="342"/>
      <c r="AG702" s="384" t="s">
        <v>582</v>
      </c>
      <c r="AH702" s="385"/>
      <c r="AI702" s="385"/>
      <c r="AJ702" s="385"/>
      <c r="AK702" s="385"/>
      <c r="AL702" s="385"/>
      <c r="AM702" s="385"/>
      <c r="AN702" s="385"/>
      <c r="AO702" s="385"/>
      <c r="AP702" s="385"/>
      <c r="AQ702" s="385"/>
      <c r="AR702" s="385"/>
      <c r="AS702" s="385"/>
      <c r="AT702" s="385"/>
      <c r="AU702" s="385"/>
      <c r="AV702" s="385"/>
      <c r="AW702" s="385"/>
      <c r="AX702" s="386"/>
    </row>
    <row r="703" spans="1:50" ht="55.5"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1" t="s">
        <v>555</v>
      </c>
      <c r="AE703" s="322"/>
      <c r="AF703" s="322"/>
      <c r="AG703" s="323" t="s">
        <v>583</v>
      </c>
      <c r="AH703" s="324"/>
      <c r="AI703" s="324"/>
      <c r="AJ703" s="324"/>
      <c r="AK703" s="324"/>
      <c r="AL703" s="324"/>
      <c r="AM703" s="324"/>
      <c r="AN703" s="324"/>
      <c r="AO703" s="324"/>
      <c r="AP703" s="324"/>
      <c r="AQ703" s="324"/>
      <c r="AR703" s="324"/>
      <c r="AS703" s="324"/>
      <c r="AT703" s="324"/>
      <c r="AU703" s="324"/>
      <c r="AV703" s="324"/>
      <c r="AW703" s="324"/>
      <c r="AX703" s="325"/>
    </row>
    <row r="704" spans="1:50" ht="33"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555</v>
      </c>
      <c r="AE704" s="787"/>
      <c r="AF704" s="787"/>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8" t="s">
        <v>585</v>
      </c>
      <c r="AE705" s="719"/>
      <c r="AF705" s="719"/>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587</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587</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555</v>
      </c>
      <c r="AE708" s="606"/>
      <c r="AF708" s="606"/>
      <c r="AG708" s="746" t="s">
        <v>588</v>
      </c>
      <c r="AH708" s="747"/>
      <c r="AI708" s="747"/>
      <c r="AJ708" s="747"/>
      <c r="AK708" s="747"/>
      <c r="AL708" s="747"/>
      <c r="AM708" s="747"/>
      <c r="AN708" s="747"/>
      <c r="AO708" s="747"/>
      <c r="AP708" s="747"/>
      <c r="AQ708" s="747"/>
      <c r="AR708" s="747"/>
      <c r="AS708" s="747"/>
      <c r="AT708" s="747"/>
      <c r="AU708" s="747"/>
      <c r="AV708" s="747"/>
      <c r="AW708" s="747"/>
      <c r="AX708" s="748"/>
    </row>
    <row r="709" spans="1:50" ht="29.25" customHeight="1" x14ac:dyDescent="0.15">
      <c r="A709" s="643"/>
      <c r="B709" s="64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555</v>
      </c>
      <c r="AE709" s="322"/>
      <c r="AF709" s="322"/>
      <c r="AG709" s="323" t="s">
        <v>589</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585</v>
      </c>
      <c r="AE710" s="322"/>
      <c r="AF710" s="322"/>
      <c r="AG710" s="323" t="s">
        <v>590</v>
      </c>
      <c r="AH710" s="324"/>
      <c r="AI710" s="324"/>
      <c r="AJ710" s="324"/>
      <c r="AK710" s="324"/>
      <c r="AL710" s="324"/>
      <c r="AM710" s="324"/>
      <c r="AN710" s="324"/>
      <c r="AO710" s="324"/>
      <c r="AP710" s="324"/>
      <c r="AQ710" s="324"/>
      <c r="AR710" s="324"/>
      <c r="AS710" s="324"/>
      <c r="AT710" s="324"/>
      <c r="AU710" s="324"/>
      <c r="AV710" s="324"/>
      <c r="AW710" s="324"/>
      <c r="AX710" s="325"/>
    </row>
    <row r="711" spans="1:50" ht="29.2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1" t="s">
        <v>555</v>
      </c>
      <c r="AE711" s="322"/>
      <c r="AF711" s="322"/>
      <c r="AG711" s="323" t="s">
        <v>591</v>
      </c>
      <c r="AH711" s="324"/>
      <c r="AI711" s="324"/>
      <c r="AJ711" s="324"/>
      <c r="AK711" s="324"/>
      <c r="AL711" s="324"/>
      <c r="AM711" s="324"/>
      <c r="AN711" s="324"/>
      <c r="AO711" s="324"/>
      <c r="AP711" s="324"/>
      <c r="AQ711" s="324"/>
      <c r="AR711" s="324"/>
      <c r="AS711" s="324"/>
      <c r="AT711" s="324"/>
      <c r="AU711" s="324"/>
      <c r="AV711" s="324"/>
      <c r="AW711" s="324"/>
      <c r="AX711" s="325"/>
    </row>
    <row r="712" spans="1:50" ht="44.25" customHeight="1" x14ac:dyDescent="0.15">
      <c r="A712" s="643"/>
      <c r="B712" s="645"/>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6" t="s">
        <v>555</v>
      </c>
      <c r="AE712" s="787"/>
      <c r="AF712" s="787"/>
      <c r="AG712" s="94" t="s">
        <v>592</v>
      </c>
      <c r="AH712" s="95"/>
      <c r="AI712" s="95"/>
      <c r="AJ712" s="95"/>
      <c r="AK712" s="95"/>
      <c r="AL712" s="95"/>
      <c r="AM712" s="95"/>
      <c r="AN712" s="95"/>
      <c r="AO712" s="95"/>
      <c r="AP712" s="95"/>
      <c r="AQ712" s="95"/>
      <c r="AR712" s="95"/>
      <c r="AS712" s="95"/>
      <c r="AT712" s="95"/>
      <c r="AU712" s="95"/>
      <c r="AV712" s="95"/>
      <c r="AW712" s="95"/>
      <c r="AX712" s="96"/>
    </row>
    <row r="713" spans="1:50" ht="31.5" customHeight="1" x14ac:dyDescent="0.15">
      <c r="A713" s="643"/>
      <c r="B713" s="645"/>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555</v>
      </c>
      <c r="AE713" s="322"/>
      <c r="AF713" s="664"/>
      <c r="AG713" s="94" t="s">
        <v>593</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555</v>
      </c>
      <c r="AE714" s="812"/>
      <c r="AF714" s="813"/>
      <c r="AG714" s="740" t="s">
        <v>594</v>
      </c>
      <c r="AH714" s="741"/>
      <c r="AI714" s="741"/>
      <c r="AJ714" s="741"/>
      <c r="AK714" s="741"/>
      <c r="AL714" s="741"/>
      <c r="AM714" s="741"/>
      <c r="AN714" s="741"/>
      <c r="AO714" s="741"/>
      <c r="AP714" s="741"/>
      <c r="AQ714" s="741"/>
      <c r="AR714" s="741"/>
      <c r="AS714" s="741"/>
      <c r="AT714" s="741"/>
      <c r="AU714" s="741"/>
      <c r="AV714" s="741"/>
      <c r="AW714" s="741"/>
      <c r="AX714" s="742"/>
    </row>
    <row r="715" spans="1:50" ht="41.25" customHeight="1" x14ac:dyDescent="0.15">
      <c r="A715" s="641"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555</v>
      </c>
      <c r="AE715" s="606"/>
      <c r="AF715" s="657"/>
      <c r="AG715" s="746" t="s">
        <v>643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585</v>
      </c>
      <c r="AE716" s="628"/>
      <c r="AF716" s="628"/>
      <c r="AG716" s="323" t="s">
        <v>590</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3"/>
      <c r="B717" s="645"/>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555</v>
      </c>
      <c r="AE717" s="322"/>
      <c r="AF717" s="322"/>
      <c r="AG717" s="323" t="s">
        <v>595</v>
      </c>
      <c r="AH717" s="324"/>
      <c r="AI717" s="324"/>
      <c r="AJ717" s="324"/>
      <c r="AK717" s="324"/>
      <c r="AL717" s="324"/>
      <c r="AM717" s="324"/>
      <c r="AN717" s="324"/>
      <c r="AO717" s="324"/>
      <c r="AP717" s="324"/>
      <c r="AQ717" s="324"/>
      <c r="AR717" s="324"/>
      <c r="AS717" s="324"/>
      <c r="AT717" s="324"/>
      <c r="AU717" s="324"/>
      <c r="AV717" s="324"/>
      <c r="AW717" s="324"/>
      <c r="AX717" s="325"/>
    </row>
    <row r="718" spans="1:50" ht="33.7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555</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555</v>
      </c>
      <c r="AE719" s="606"/>
      <c r="AF719" s="606"/>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549</v>
      </c>
      <c r="D721" s="290"/>
      <c r="E721" s="290"/>
      <c r="F721" s="291"/>
      <c r="G721" s="280"/>
      <c r="H721" s="281"/>
      <c r="I721" s="83" t="str">
        <f>IF(OR(G721="　", G721=""), "", "-")</f>
        <v/>
      </c>
      <c r="J721" s="284">
        <v>694</v>
      </c>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t="s">
        <v>549</v>
      </c>
      <c r="D722" s="290"/>
      <c r="E722" s="290"/>
      <c r="F722" s="291"/>
      <c r="G722" s="280"/>
      <c r="H722" s="281"/>
      <c r="I722" s="83" t="str">
        <f t="shared" ref="I722:I725" si="9">IF(OR(G722="　", G722=""), "", "-")</f>
        <v/>
      </c>
      <c r="J722" s="284">
        <v>791</v>
      </c>
      <c r="K722" s="284"/>
      <c r="L722" s="83" t="str">
        <f t="shared" ref="L722:L725" si="10">IF(M722="","","-")</f>
        <v/>
      </c>
      <c r="M722" s="84"/>
      <c r="N722" s="297" t="s">
        <v>634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9"/>
        <v/>
      </c>
      <c r="J723" s="284"/>
      <c r="K723" s="284"/>
      <c r="L723" s="83" t="str">
        <f t="shared" si="10"/>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9"/>
        <v/>
      </c>
      <c r="J724" s="284"/>
      <c r="K724" s="284"/>
      <c r="L724" s="83" t="str">
        <f t="shared" si="10"/>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9"/>
        <v/>
      </c>
      <c r="J725" s="285"/>
      <c r="K725" s="285"/>
      <c r="L725" s="85" t="str">
        <f t="shared" si="10"/>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4.25" customHeight="1" x14ac:dyDescent="0.15">
      <c r="A726" s="641" t="s">
        <v>48</v>
      </c>
      <c r="B726" s="806"/>
      <c r="C726" s="816" t="s">
        <v>53</v>
      </c>
      <c r="D726" s="838"/>
      <c r="E726" s="838"/>
      <c r="F726" s="839"/>
      <c r="G726" s="575" t="s">
        <v>625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7"/>
      <c r="B727" s="808"/>
      <c r="C727" s="752" t="s">
        <v>57</v>
      </c>
      <c r="D727" s="753"/>
      <c r="E727" s="753"/>
      <c r="F727" s="754"/>
      <c r="G727" s="573" t="s">
        <v>598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4" customHeight="1" thickBot="1" x14ac:dyDescent="0.2">
      <c r="A729" s="635" t="s">
        <v>599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7.25" customHeight="1" thickBot="1" x14ac:dyDescent="0.2">
      <c r="A731" s="803"/>
      <c r="B731" s="804"/>
      <c r="C731" s="804"/>
      <c r="D731" s="804"/>
      <c r="E731" s="805"/>
      <c r="F731" s="733"/>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2.7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0.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431</v>
      </c>
      <c r="B737" s="203"/>
      <c r="C737" s="203"/>
      <c r="D737" s="204"/>
      <c r="E737" s="991" t="s">
        <v>600</v>
      </c>
      <c r="F737" s="991"/>
      <c r="G737" s="991"/>
      <c r="H737" s="991"/>
      <c r="I737" s="991"/>
      <c r="J737" s="991"/>
      <c r="K737" s="991"/>
      <c r="L737" s="991"/>
      <c r="M737" s="991"/>
      <c r="N737" s="361" t="s">
        <v>358</v>
      </c>
      <c r="O737" s="361"/>
      <c r="P737" s="361"/>
      <c r="Q737" s="361"/>
      <c r="R737" s="991" t="s">
        <v>601</v>
      </c>
      <c r="S737" s="991"/>
      <c r="T737" s="991"/>
      <c r="U737" s="991"/>
      <c r="V737" s="991"/>
      <c r="W737" s="991"/>
      <c r="X737" s="991"/>
      <c r="Y737" s="991"/>
      <c r="Z737" s="991"/>
      <c r="AA737" s="361" t="s">
        <v>359</v>
      </c>
      <c r="AB737" s="361"/>
      <c r="AC737" s="361"/>
      <c r="AD737" s="361"/>
      <c r="AE737" s="991" t="s">
        <v>602</v>
      </c>
      <c r="AF737" s="991"/>
      <c r="AG737" s="991"/>
      <c r="AH737" s="991"/>
      <c r="AI737" s="991"/>
      <c r="AJ737" s="991"/>
      <c r="AK737" s="991"/>
      <c r="AL737" s="991"/>
      <c r="AM737" s="991"/>
      <c r="AN737" s="361" t="s">
        <v>360</v>
      </c>
      <c r="AO737" s="361"/>
      <c r="AP737" s="361"/>
      <c r="AQ737" s="361"/>
      <c r="AR737" s="992" t="s">
        <v>603</v>
      </c>
      <c r="AS737" s="993"/>
      <c r="AT737" s="993"/>
      <c r="AU737" s="993"/>
      <c r="AV737" s="993"/>
      <c r="AW737" s="993"/>
      <c r="AX737" s="994"/>
      <c r="AY737" s="89"/>
      <c r="AZ737" s="89"/>
    </row>
    <row r="738" spans="1:52" ht="24.75" customHeight="1" x14ac:dyDescent="0.15">
      <c r="A738" s="995" t="s">
        <v>361</v>
      </c>
      <c r="B738" s="203"/>
      <c r="C738" s="203"/>
      <c r="D738" s="204"/>
      <c r="E738" s="991" t="s">
        <v>604</v>
      </c>
      <c r="F738" s="991"/>
      <c r="G738" s="991"/>
      <c r="H738" s="991"/>
      <c r="I738" s="991"/>
      <c r="J738" s="991"/>
      <c r="K738" s="991"/>
      <c r="L738" s="991"/>
      <c r="M738" s="991"/>
      <c r="N738" s="361" t="s">
        <v>362</v>
      </c>
      <c r="O738" s="361"/>
      <c r="P738" s="361"/>
      <c r="Q738" s="361"/>
      <c r="R738" s="991" t="s">
        <v>605</v>
      </c>
      <c r="S738" s="991"/>
      <c r="T738" s="991"/>
      <c r="U738" s="991"/>
      <c r="V738" s="991"/>
      <c r="W738" s="991"/>
      <c r="X738" s="991"/>
      <c r="Y738" s="991"/>
      <c r="Z738" s="991"/>
      <c r="AA738" s="361" t="s">
        <v>482</v>
      </c>
      <c r="AB738" s="361"/>
      <c r="AC738" s="361"/>
      <c r="AD738" s="361"/>
      <c r="AE738" s="991" t="s">
        <v>606</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549</v>
      </c>
      <c r="F739" s="1003"/>
      <c r="G739" s="1003"/>
      <c r="H739" s="91" t="str">
        <f>IF(E739="", "", "(")</f>
        <v>(</v>
      </c>
      <c r="I739" s="986" t="s">
        <v>484</v>
      </c>
      <c r="J739" s="986"/>
      <c r="K739" s="91" t="str">
        <f>IF(OR(I739="　", I739=""), "", "-")</f>
        <v/>
      </c>
      <c r="L739" s="987">
        <v>646</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607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2"/>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608</v>
      </c>
      <c r="H781" s="672"/>
      <c r="I781" s="672"/>
      <c r="J781" s="672"/>
      <c r="K781" s="673"/>
      <c r="L781" s="665" t="s">
        <v>609</v>
      </c>
      <c r="M781" s="666"/>
      <c r="N781" s="666"/>
      <c r="O781" s="666"/>
      <c r="P781" s="666"/>
      <c r="Q781" s="666"/>
      <c r="R781" s="666"/>
      <c r="S781" s="666"/>
      <c r="T781" s="666"/>
      <c r="U781" s="666"/>
      <c r="V781" s="666"/>
      <c r="W781" s="666"/>
      <c r="X781" s="667"/>
      <c r="Y781" s="387">
        <v>254</v>
      </c>
      <c r="Z781" s="388"/>
      <c r="AA781" s="388"/>
      <c r="AB781" s="809"/>
      <c r="AC781" s="671"/>
      <c r="AD781" s="672"/>
      <c r="AE781" s="672"/>
      <c r="AF781" s="672"/>
      <c r="AG781" s="673"/>
      <c r="AH781" s="665"/>
      <c r="AI781" s="666"/>
      <c r="AJ781" s="666"/>
      <c r="AK781" s="666"/>
      <c r="AL781" s="666"/>
      <c r="AM781" s="666"/>
      <c r="AN781" s="666"/>
      <c r="AO781" s="666"/>
      <c r="AP781" s="666"/>
      <c r="AQ781" s="666"/>
      <c r="AR781" s="666"/>
      <c r="AS781" s="666"/>
      <c r="AT781" s="667"/>
      <c r="AU781" s="387"/>
      <c r="AV781" s="388"/>
      <c r="AW781" s="388"/>
      <c r="AX781" s="389"/>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254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2"/>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09"/>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2"/>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09"/>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2"/>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09"/>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610</v>
      </c>
      <c r="D837" s="343"/>
      <c r="E837" s="343"/>
      <c r="F837" s="343"/>
      <c r="G837" s="343"/>
      <c r="H837" s="343"/>
      <c r="I837" s="343"/>
      <c r="J837" s="344">
        <v>8000020130001</v>
      </c>
      <c r="K837" s="345"/>
      <c r="L837" s="345"/>
      <c r="M837" s="345"/>
      <c r="N837" s="345"/>
      <c r="O837" s="345"/>
      <c r="P837" s="904" t="s">
        <v>609</v>
      </c>
      <c r="Q837" s="905"/>
      <c r="R837" s="905"/>
      <c r="S837" s="905"/>
      <c r="T837" s="905"/>
      <c r="U837" s="905"/>
      <c r="V837" s="905"/>
      <c r="W837" s="905"/>
      <c r="X837" s="906"/>
      <c r="Y837" s="347">
        <v>254</v>
      </c>
      <c r="Z837" s="348"/>
      <c r="AA837" s="348"/>
      <c r="AB837" s="349"/>
      <c r="AC837" s="359" t="s">
        <v>618</v>
      </c>
      <c r="AD837" s="367"/>
      <c r="AE837" s="367"/>
      <c r="AF837" s="367"/>
      <c r="AG837" s="367"/>
      <c r="AH837" s="368" t="s">
        <v>621</v>
      </c>
      <c r="AI837" s="369"/>
      <c r="AJ837" s="369"/>
      <c r="AK837" s="369"/>
      <c r="AL837" s="353" t="s">
        <v>620</v>
      </c>
      <c r="AM837" s="354"/>
      <c r="AN837" s="354"/>
      <c r="AO837" s="355"/>
      <c r="AP837" s="356" t="s">
        <v>619</v>
      </c>
      <c r="AQ837" s="356"/>
      <c r="AR837" s="356"/>
      <c r="AS837" s="356"/>
      <c r="AT837" s="356"/>
      <c r="AU837" s="356"/>
      <c r="AV837" s="356"/>
      <c r="AW837" s="356"/>
      <c r="AX837" s="356"/>
    </row>
    <row r="838" spans="1:50" ht="30" customHeight="1" x14ac:dyDescent="0.15">
      <c r="A838" s="375">
        <v>2</v>
      </c>
      <c r="B838" s="375">
        <v>1</v>
      </c>
      <c r="C838" s="357" t="s">
        <v>611</v>
      </c>
      <c r="D838" s="343"/>
      <c r="E838" s="343"/>
      <c r="F838" s="343"/>
      <c r="G838" s="343"/>
      <c r="H838" s="343"/>
      <c r="I838" s="343"/>
      <c r="J838" s="344">
        <v>1000020380008</v>
      </c>
      <c r="K838" s="345"/>
      <c r="L838" s="345"/>
      <c r="M838" s="345"/>
      <c r="N838" s="345"/>
      <c r="O838" s="345"/>
      <c r="P838" s="907" t="s">
        <v>609</v>
      </c>
      <c r="Q838" s="908"/>
      <c r="R838" s="908"/>
      <c r="S838" s="908"/>
      <c r="T838" s="908"/>
      <c r="U838" s="908"/>
      <c r="V838" s="908"/>
      <c r="W838" s="908"/>
      <c r="X838" s="909"/>
      <c r="Y838" s="347">
        <v>218</v>
      </c>
      <c r="Z838" s="348"/>
      <c r="AA838" s="348"/>
      <c r="AB838" s="349"/>
      <c r="AC838" s="359" t="s">
        <v>618</v>
      </c>
      <c r="AD838" s="367"/>
      <c r="AE838" s="367"/>
      <c r="AF838" s="367"/>
      <c r="AG838" s="367"/>
      <c r="AH838" s="368" t="s">
        <v>619</v>
      </c>
      <c r="AI838" s="369"/>
      <c r="AJ838" s="369"/>
      <c r="AK838" s="369"/>
      <c r="AL838" s="353" t="s">
        <v>620</v>
      </c>
      <c r="AM838" s="354"/>
      <c r="AN838" s="354"/>
      <c r="AO838" s="355"/>
      <c r="AP838" s="356" t="s">
        <v>619</v>
      </c>
      <c r="AQ838" s="356"/>
      <c r="AR838" s="356"/>
      <c r="AS838" s="356"/>
      <c r="AT838" s="356"/>
      <c r="AU838" s="356"/>
      <c r="AV838" s="356"/>
      <c r="AW838" s="356"/>
      <c r="AX838" s="356"/>
    </row>
    <row r="839" spans="1:50" ht="30" customHeight="1" x14ac:dyDescent="0.15">
      <c r="A839" s="375">
        <v>3</v>
      </c>
      <c r="B839" s="375">
        <v>1</v>
      </c>
      <c r="C839" s="357" t="s">
        <v>612</v>
      </c>
      <c r="D839" s="343"/>
      <c r="E839" s="343"/>
      <c r="F839" s="343"/>
      <c r="G839" s="343"/>
      <c r="H839" s="343"/>
      <c r="I839" s="343"/>
      <c r="J839" s="344">
        <v>6000020400009</v>
      </c>
      <c r="K839" s="345"/>
      <c r="L839" s="345"/>
      <c r="M839" s="345"/>
      <c r="N839" s="345"/>
      <c r="O839" s="345"/>
      <c r="P839" s="904" t="s">
        <v>609</v>
      </c>
      <c r="Q839" s="905"/>
      <c r="R839" s="905"/>
      <c r="S839" s="905"/>
      <c r="T839" s="905"/>
      <c r="U839" s="905"/>
      <c r="V839" s="905"/>
      <c r="W839" s="905"/>
      <c r="X839" s="906"/>
      <c r="Y839" s="347">
        <v>210</v>
      </c>
      <c r="Z839" s="348"/>
      <c r="AA839" s="348"/>
      <c r="AB839" s="349"/>
      <c r="AC839" s="359" t="s">
        <v>618</v>
      </c>
      <c r="AD839" s="367"/>
      <c r="AE839" s="367"/>
      <c r="AF839" s="367"/>
      <c r="AG839" s="367"/>
      <c r="AH839" s="368" t="s">
        <v>619</v>
      </c>
      <c r="AI839" s="369"/>
      <c r="AJ839" s="369"/>
      <c r="AK839" s="369"/>
      <c r="AL839" s="353" t="s">
        <v>620</v>
      </c>
      <c r="AM839" s="354"/>
      <c r="AN839" s="354"/>
      <c r="AO839" s="355"/>
      <c r="AP839" s="356" t="s">
        <v>619</v>
      </c>
      <c r="AQ839" s="356"/>
      <c r="AR839" s="356"/>
      <c r="AS839" s="356"/>
      <c r="AT839" s="356"/>
      <c r="AU839" s="356"/>
      <c r="AV839" s="356"/>
      <c r="AW839" s="356"/>
      <c r="AX839" s="356"/>
    </row>
    <row r="840" spans="1:50" ht="30" customHeight="1" x14ac:dyDescent="0.15">
      <c r="A840" s="375">
        <v>4</v>
      </c>
      <c r="B840" s="375">
        <v>1</v>
      </c>
      <c r="C840" s="357" t="s">
        <v>612</v>
      </c>
      <c r="D840" s="343"/>
      <c r="E840" s="343"/>
      <c r="F840" s="343"/>
      <c r="G840" s="343"/>
      <c r="H840" s="343"/>
      <c r="I840" s="343"/>
      <c r="J840" s="344">
        <v>1000020380008</v>
      </c>
      <c r="K840" s="345"/>
      <c r="L840" s="345"/>
      <c r="M840" s="345"/>
      <c r="N840" s="345"/>
      <c r="O840" s="345"/>
      <c r="P840" s="904" t="s">
        <v>609</v>
      </c>
      <c r="Q840" s="905"/>
      <c r="R840" s="905"/>
      <c r="S840" s="905"/>
      <c r="T840" s="905"/>
      <c r="U840" s="905"/>
      <c r="V840" s="905"/>
      <c r="W840" s="905"/>
      <c r="X840" s="906"/>
      <c r="Y840" s="347">
        <v>206</v>
      </c>
      <c r="Z840" s="348"/>
      <c r="AA840" s="348"/>
      <c r="AB840" s="349"/>
      <c r="AC840" s="359" t="s">
        <v>618</v>
      </c>
      <c r="AD840" s="367"/>
      <c r="AE840" s="367"/>
      <c r="AF840" s="367"/>
      <c r="AG840" s="367"/>
      <c r="AH840" s="368" t="s">
        <v>619</v>
      </c>
      <c r="AI840" s="369"/>
      <c r="AJ840" s="369"/>
      <c r="AK840" s="369"/>
      <c r="AL840" s="353" t="s">
        <v>620</v>
      </c>
      <c r="AM840" s="354"/>
      <c r="AN840" s="354"/>
      <c r="AO840" s="355"/>
      <c r="AP840" s="356" t="s">
        <v>619</v>
      </c>
      <c r="AQ840" s="356"/>
      <c r="AR840" s="356"/>
      <c r="AS840" s="356"/>
      <c r="AT840" s="356"/>
      <c r="AU840" s="356"/>
      <c r="AV840" s="356"/>
      <c r="AW840" s="356"/>
      <c r="AX840" s="356"/>
    </row>
    <row r="841" spans="1:50" ht="30" customHeight="1" x14ac:dyDescent="0.15">
      <c r="A841" s="375">
        <v>5</v>
      </c>
      <c r="B841" s="375">
        <v>1</v>
      </c>
      <c r="C841" s="357" t="s">
        <v>613</v>
      </c>
      <c r="D841" s="343"/>
      <c r="E841" s="343"/>
      <c r="F841" s="343"/>
      <c r="G841" s="343"/>
      <c r="H841" s="343"/>
      <c r="I841" s="343"/>
      <c r="J841" s="344">
        <v>4000020270008</v>
      </c>
      <c r="K841" s="345"/>
      <c r="L841" s="345"/>
      <c r="M841" s="345"/>
      <c r="N841" s="345"/>
      <c r="O841" s="345"/>
      <c r="P841" s="907" t="s">
        <v>609</v>
      </c>
      <c r="Q841" s="908"/>
      <c r="R841" s="908"/>
      <c r="S841" s="908"/>
      <c r="T841" s="908"/>
      <c r="U841" s="908"/>
      <c r="V841" s="908"/>
      <c r="W841" s="908"/>
      <c r="X841" s="909"/>
      <c r="Y841" s="347">
        <v>191</v>
      </c>
      <c r="Z841" s="348"/>
      <c r="AA841" s="348"/>
      <c r="AB841" s="349"/>
      <c r="AC841" s="359" t="s">
        <v>618</v>
      </c>
      <c r="AD841" s="367"/>
      <c r="AE841" s="367"/>
      <c r="AF841" s="367"/>
      <c r="AG841" s="367"/>
      <c r="AH841" s="368" t="s">
        <v>619</v>
      </c>
      <c r="AI841" s="369"/>
      <c r="AJ841" s="369"/>
      <c r="AK841" s="369"/>
      <c r="AL841" s="353" t="s">
        <v>620</v>
      </c>
      <c r="AM841" s="354"/>
      <c r="AN841" s="354"/>
      <c r="AO841" s="355"/>
      <c r="AP841" s="356" t="s">
        <v>619</v>
      </c>
      <c r="AQ841" s="356"/>
      <c r="AR841" s="356"/>
      <c r="AS841" s="356"/>
      <c r="AT841" s="356"/>
      <c r="AU841" s="356"/>
      <c r="AV841" s="356"/>
      <c r="AW841" s="356"/>
      <c r="AX841" s="356"/>
    </row>
    <row r="842" spans="1:50" ht="30" customHeight="1" x14ac:dyDescent="0.15">
      <c r="A842" s="375">
        <v>6</v>
      </c>
      <c r="B842" s="375">
        <v>1</v>
      </c>
      <c r="C842" s="357" t="s">
        <v>614</v>
      </c>
      <c r="D842" s="343"/>
      <c r="E842" s="343"/>
      <c r="F842" s="343"/>
      <c r="G842" s="343"/>
      <c r="H842" s="343"/>
      <c r="I842" s="343"/>
      <c r="J842" s="344">
        <v>2000020020001</v>
      </c>
      <c r="K842" s="345"/>
      <c r="L842" s="345"/>
      <c r="M842" s="345"/>
      <c r="N842" s="345"/>
      <c r="O842" s="345"/>
      <c r="P842" s="907" t="s">
        <v>609</v>
      </c>
      <c r="Q842" s="908"/>
      <c r="R842" s="908"/>
      <c r="S842" s="908"/>
      <c r="T842" s="908"/>
      <c r="U842" s="908"/>
      <c r="V842" s="908"/>
      <c r="W842" s="908"/>
      <c r="X842" s="909"/>
      <c r="Y842" s="347">
        <v>177</v>
      </c>
      <c r="Z842" s="348"/>
      <c r="AA842" s="348"/>
      <c r="AB842" s="349"/>
      <c r="AC842" s="359" t="s">
        <v>618</v>
      </c>
      <c r="AD842" s="367"/>
      <c r="AE842" s="367"/>
      <c r="AF842" s="367"/>
      <c r="AG842" s="367"/>
      <c r="AH842" s="368" t="s">
        <v>619</v>
      </c>
      <c r="AI842" s="369"/>
      <c r="AJ842" s="369"/>
      <c r="AK842" s="369"/>
      <c r="AL842" s="353" t="s">
        <v>620</v>
      </c>
      <c r="AM842" s="354"/>
      <c r="AN842" s="354"/>
      <c r="AO842" s="355"/>
      <c r="AP842" s="356" t="s">
        <v>619</v>
      </c>
      <c r="AQ842" s="356"/>
      <c r="AR842" s="356"/>
      <c r="AS842" s="356"/>
      <c r="AT842" s="356"/>
      <c r="AU842" s="356"/>
      <c r="AV842" s="356"/>
      <c r="AW842" s="356"/>
      <c r="AX842" s="356"/>
    </row>
    <row r="843" spans="1:50" ht="30" customHeight="1" x14ac:dyDescent="0.15">
      <c r="A843" s="375">
        <v>7</v>
      </c>
      <c r="B843" s="375">
        <v>1</v>
      </c>
      <c r="C843" s="357" t="s">
        <v>615</v>
      </c>
      <c r="D843" s="343"/>
      <c r="E843" s="343"/>
      <c r="F843" s="343"/>
      <c r="G843" s="343"/>
      <c r="H843" s="343"/>
      <c r="I843" s="343"/>
      <c r="J843" s="344">
        <v>7000020100005</v>
      </c>
      <c r="K843" s="345"/>
      <c r="L843" s="345"/>
      <c r="M843" s="345"/>
      <c r="N843" s="345"/>
      <c r="O843" s="345"/>
      <c r="P843" s="907" t="s">
        <v>609</v>
      </c>
      <c r="Q843" s="908"/>
      <c r="R843" s="908"/>
      <c r="S843" s="908"/>
      <c r="T843" s="908"/>
      <c r="U843" s="908"/>
      <c r="V843" s="908"/>
      <c r="W843" s="908"/>
      <c r="X843" s="909"/>
      <c r="Y843" s="347">
        <v>177</v>
      </c>
      <c r="Z843" s="348"/>
      <c r="AA843" s="348"/>
      <c r="AB843" s="349"/>
      <c r="AC843" s="359" t="s">
        <v>618</v>
      </c>
      <c r="AD843" s="367"/>
      <c r="AE843" s="367"/>
      <c r="AF843" s="367"/>
      <c r="AG843" s="367"/>
      <c r="AH843" s="368" t="s">
        <v>619</v>
      </c>
      <c r="AI843" s="369"/>
      <c r="AJ843" s="369"/>
      <c r="AK843" s="369"/>
      <c r="AL843" s="353" t="s">
        <v>620</v>
      </c>
      <c r="AM843" s="354"/>
      <c r="AN843" s="354"/>
      <c r="AO843" s="355"/>
      <c r="AP843" s="356" t="s">
        <v>619</v>
      </c>
      <c r="AQ843" s="356"/>
      <c r="AR843" s="356"/>
      <c r="AS843" s="356"/>
      <c r="AT843" s="356"/>
      <c r="AU843" s="356"/>
      <c r="AV843" s="356"/>
      <c r="AW843" s="356"/>
      <c r="AX843" s="356"/>
    </row>
    <row r="844" spans="1:50" ht="30" customHeight="1" x14ac:dyDescent="0.15">
      <c r="A844" s="375">
        <v>8</v>
      </c>
      <c r="B844" s="375">
        <v>1</v>
      </c>
      <c r="C844" s="357" t="s">
        <v>616</v>
      </c>
      <c r="D844" s="343"/>
      <c r="E844" s="343"/>
      <c r="F844" s="343"/>
      <c r="G844" s="343"/>
      <c r="H844" s="343"/>
      <c r="I844" s="343"/>
      <c r="J844" s="344">
        <v>8000020401005</v>
      </c>
      <c r="K844" s="345"/>
      <c r="L844" s="345"/>
      <c r="M844" s="345"/>
      <c r="N844" s="345"/>
      <c r="O844" s="345"/>
      <c r="P844" s="907" t="s">
        <v>609</v>
      </c>
      <c r="Q844" s="908"/>
      <c r="R844" s="908"/>
      <c r="S844" s="908"/>
      <c r="T844" s="908"/>
      <c r="U844" s="908"/>
      <c r="V844" s="908"/>
      <c r="W844" s="908"/>
      <c r="X844" s="909"/>
      <c r="Y844" s="347">
        <v>168</v>
      </c>
      <c r="Z844" s="348"/>
      <c r="AA844" s="348"/>
      <c r="AB844" s="349"/>
      <c r="AC844" s="359" t="s">
        <v>618</v>
      </c>
      <c r="AD844" s="367"/>
      <c r="AE844" s="367"/>
      <c r="AF844" s="367"/>
      <c r="AG844" s="367"/>
      <c r="AH844" s="368" t="s">
        <v>619</v>
      </c>
      <c r="AI844" s="369"/>
      <c r="AJ844" s="369"/>
      <c r="AK844" s="369"/>
      <c r="AL844" s="353" t="s">
        <v>620</v>
      </c>
      <c r="AM844" s="354"/>
      <c r="AN844" s="354"/>
      <c r="AO844" s="355"/>
      <c r="AP844" s="356" t="s">
        <v>619</v>
      </c>
      <c r="AQ844" s="356"/>
      <c r="AR844" s="356"/>
      <c r="AS844" s="356"/>
      <c r="AT844" s="356"/>
      <c r="AU844" s="356"/>
      <c r="AV844" s="356"/>
      <c r="AW844" s="356"/>
      <c r="AX844" s="356"/>
    </row>
    <row r="845" spans="1:50" ht="30" customHeight="1" x14ac:dyDescent="0.15">
      <c r="A845" s="375">
        <v>9</v>
      </c>
      <c r="B845" s="375">
        <v>1</v>
      </c>
      <c r="C845" s="357" t="s">
        <v>617</v>
      </c>
      <c r="D845" s="343"/>
      <c r="E845" s="343"/>
      <c r="F845" s="343"/>
      <c r="G845" s="343"/>
      <c r="H845" s="343"/>
      <c r="I845" s="343"/>
      <c r="J845" s="344">
        <v>5000020240001</v>
      </c>
      <c r="K845" s="345"/>
      <c r="L845" s="345"/>
      <c r="M845" s="345"/>
      <c r="N845" s="345"/>
      <c r="O845" s="345"/>
      <c r="P845" s="907" t="s">
        <v>609</v>
      </c>
      <c r="Q845" s="908"/>
      <c r="R845" s="908"/>
      <c r="S845" s="908"/>
      <c r="T845" s="908"/>
      <c r="U845" s="908"/>
      <c r="V845" s="908"/>
      <c r="W845" s="908"/>
      <c r="X845" s="909"/>
      <c r="Y845" s="347">
        <v>166</v>
      </c>
      <c r="Z845" s="348"/>
      <c r="AA845" s="348"/>
      <c r="AB845" s="349"/>
      <c r="AC845" s="359" t="s">
        <v>618</v>
      </c>
      <c r="AD845" s="367"/>
      <c r="AE845" s="367"/>
      <c r="AF845" s="367"/>
      <c r="AG845" s="367"/>
      <c r="AH845" s="368" t="s">
        <v>619</v>
      </c>
      <c r="AI845" s="369"/>
      <c r="AJ845" s="369"/>
      <c r="AK845" s="369"/>
      <c r="AL845" s="353" t="s">
        <v>620</v>
      </c>
      <c r="AM845" s="354"/>
      <c r="AN845" s="354"/>
      <c r="AO845" s="355"/>
      <c r="AP845" s="356" t="s">
        <v>619</v>
      </c>
      <c r="AQ845" s="356"/>
      <c r="AR845" s="356"/>
      <c r="AS845" s="356"/>
      <c r="AT845" s="356"/>
      <c r="AU845" s="356"/>
      <c r="AV845" s="356"/>
      <c r="AW845" s="356"/>
      <c r="AX845" s="356"/>
    </row>
    <row r="846" spans="1:50" ht="30" customHeight="1" x14ac:dyDescent="0.15">
      <c r="A846" s="375">
        <v>10</v>
      </c>
      <c r="B846" s="375">
        <v>1</v>
      </c>
      <c r="C846" s="357" t="s">
        <v>610</v>
      </c>
      <c r="D846" s="343"/>
      <c r="E846" s="343"/>
      <c r="F846" s="343"/>
      <c r="G846" s="343"/>
      <c r="H846" s="343"/>
      <c r="I846" s="343"/>
      <c r="J846" s="344">
        <v>8000020130001</v>
      </c>
      <c r="K846" s="345"/>
      <c r="L846" s="345"/>
      <c r="M846" s="345"/>
      <c r="N846" s="345"/>
      <c r="O846" s="345"/>
      <c r="P846" s="907" t="s">
        <v>609</v>
      </c>
      <c r="Q846" s="908"/>
      <c r="R846" s="908"/>
      <c r="S846" s="908"/>
      <c r="T846" s="908"/>
      <c r="U846" s="908"/>
      <c r="V846" s="908"/>
      <c r="W846" s="908"/>
      <c r="X846" s="909"/>
      <c r="Y846" s="347">
        <v>155</v>
      </c>
      <c r="Z846" s="348"/>
      <c r="AA846" s="348"/>
      <c r="AB846" s="349"/>
      <c r="AC846" s="359" t="s">
        <v>618</v>
      </c>
      <c r="AD846" s="367"/>
      <c r="AE846" s="367"/>
      <c r="AF846" s="367"/>
      <c r="AG846" s="367"/>
      <c r="AH846" s="368" t="s">
        <v>619</v>
      </c>
      <c r="AI846" s="369"/>
      <c r="AJ846" s="369"/>
      <c r="AK846" s="369"/>
      <c r="AL846" s="353" t="s">
        <v>620</v>
      </c>
      <c r="AM846" s="354"/>
      <c r="AN846" s="354"/>
      <c r="AO846" s="355"/>
      <c r="AP846" s="356" t="s">
        <v>619</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9" t="s">
        <v>618</v>
      </c>
      <c r="AD847" s="367"/>
      <c r="AE847" s="367"/>
      <c r="AF847" s="367"/>
      <c r="AG847" s="367"/>
      <c r="AH847" s="368" t="s">
        <v>619</v>
      </c>
      <c r="AI847" s="369"/>
      <c r="AJ847" s="369"/>
      <c r="AK847" s="369"/>
      <c r="AL847" s="353" t="s">
        <v>620</v>
      </c>
      <c r="AM847" s="354"/>
      <c r="AN847" s="354"/>
      <c r="AO847" s="355"/>
      <c r="AP847" s="356" t="s">
        <v>619</v>
      </c>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9" t="s">
        <v>618</v>
      </c>
      <c r="AD848" s="367"/>
      <c r="AE848" s="367"/>
      <c r="AF848" s="367"/>
      <c r="AG848" s="367"/>
      <c r="AH848" s="368" t="s">
        <v>619</v>
      </c>
      <c r="AI848" s="369"/>
      <c r="AJ848" s="369"/>
      <c r="AK848" s="369"/>
      <c r="AL848" s="353" t="s">
        <v>620</v>
      </c>
      <c r="AM848" s="354"/>
      <c r="AN848" s="354"/>
      <c r="AO848" s="355"/>
      <c r="AP848" s="356" t="s">
        <v>619</v>
      </c>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9" t="s">
        <v>618</v>
      </c>
      <c r="AD849" s="367"/>
      <c r="AE849" s="367"/>
      <c r="AF849" s="367"/>
      <c r="AG849" s="367"/>
      <c r="AH849" s="368" t="s">
        <v>619</v>
      </c>
      <c r="AI849" s="369"/>
      <c r="AJ849" s="369"/>
      <c r="AK849" s="369"/>
      <c r="AL849" s="353" t="s">
        <v>620</v>
      </c>
      <c r="AM849" s="354"/>
      <c r="AN849" s="354"/>
      <c r="AO849" s="355"/>
      <c r="AP849" s="356" t="s">
        <v>619</v>
      </c>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9" t="s">
        <v>618</v>
      </c>
      <c r="AD850" s="367"/>
      <c r="AE850" s="367"/>
      <c r="AF850" s="367"/>
      <c r="AG850" s="367"/>
      <c r="AH850" s="368" t="s">
        <v>619</v>
      </c>
      <c r="AI850" s="369"/>
      <c r="AJ850" s="369"/>
      <c r="AK850" s="369"/>
      <c r="AL850" s="353" t="s">
        <v>620</v>
      </c>
      <c r="AM850" s="354"/>
      <c r="AN850" s="354"/>
      <c r="AO850" s="355"/>
      <c r="AP850" s="356" t="s">
        <v>619</v>
      </c>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9" t="s">
        <v>618</v>
      </c>
      <c r="AD851" s="367"/>
      <c r="AE851" s="367"/>
      <c r="AF851" s="367"/>
      <c r="AG851" s="367"/>
      <c r="AH851" s="368" t="s">
        <v>619</v>
      </c>
      <c r="AI851" s="369"/>
      <c r="AJ851" s="369"/>
      <c r="AK851" s="369"/>
      <c r="AL851" s="353" t="s">
        <v>620</v>
      </c>
      <c r="AM851" s="354"/>
      <c r="AN851" s="354"/>
      <c r="AO851" s="355"/>
      <c r="AP851" s="356" t="s">
        <v>619</v>
      </c>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9" t="s">
        <v>618</v>
      </c>
      <c r="AD852" s="367"/>
      <c r="AE852" s="367"/>
      <c r="AF852" s="367"/>
      <c r="AG852" s="367"/>
      <c r="AH852" s="368" t="s">
        <v>619</v>
      </c>
      <c r="AI852" s="369"/>
      <c r="AJ852" s="369"/>
      <c r="AK852" s="369"/>
      <c r="AL852" s="353" t="s">
        <v>620</v>
      </c>
      <c r="AM852" s="354"/>
      <c r="AN852" s="354"/>
      <c r="AO852" s="355"/>
      <c r="AP852" s="356" t="s">
        <v>619</v>
      </c>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9" t="s">
        <v>618</v>
      </c>
      <c r="AD853" s="367"/>
      <c r="AE853" s="367"/>
      <c r="AF853" s="367"/>
      <c r="AG853" s="367"/>
      <c r="AH853" s="368" t="s">
        <v>619</v>
      </c>
      <c r="AI853" s="369"/>
      <c r="AJ853" s="369"/>
      <c r="AK853" s="369"/>
      <c r="AL853" s="353" t="s">
        <v>620</v>
      </c>
      <c r="AM853" s="354"/>
      <c r="AN853" s="354"/>
      <c r="AO853" s="355"/>
      <c r="AP853" s="356" t="s">
        <v>619</v>
      </c>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9" t="s">
        <v>618</v>
      </c>
      <c r="AD854" s="367"/>
      <c r="AE854" s="367"/>
      <c r="AF854" s="367"/>
      <c r="AG854" s="367"/>
      <c r="AH854" s="368" t="s">
        <v>619</v>
      </c>
      <c r="AI854" s="369"/>
      <c r="AJ854" s="369"/>
      <c r="AK854" s="369"/>
      <c r="AL854" s="353" t="s">
        <v>620</v>
      </c>
      <c r="AM854" s="354"/>
      <c r="AN854" s="354"/>
      <c r="AO854" s="355"/>
      <c r="AP854" s="356" t="s">
        <v>619</v>
      </c>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9" t="s">
        <v>618</v>
      </c>
      <c r="AD855" s="367"/>
      <c r="AE855" s="367"/>
      <c r="AF855" s="367"/>
      <c r="AG855" s="367"/>
      <c r="AH855" s="368" t="s">
        <v>619</v>
      </c>
      <c r="AI855" s="369"/>
      <c r="AJ855" s="369"/>
      <c r="AK855" s="369"/>
      <c r="AL855" s="353" t="s">
        <v>620</v>
      </c>
      <c r="AM855" s="354"/>
      <c r="AN855" s="354"/>
      <c r="AO855" s="355"/>
      <c r="AP855" s="356" t="s">
        <v>619</v>
      </c>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9" t="s">
        <v>618</v>
      </c>
      <c r="AD856" s="367"/>
      <c r="AE856" s="367"/>
      <c r="AF856" s="367"/>
      <c r="AG856" s="367"/>
      <c r="AH856" s="368" t="s">
        <v>619</v>
      </c>
      <c r="AI856" s="369"/>
      <c r="AJ856" s="369"/>
      <c r="AK856" s="369"/>
      <c r="AL856" s="353" t="s">
        <v>620</v>
      </c>
      <c r="AM856" s="354"/>
      <c r="AN856" s="354"/>
      <c r="AO856" s="355"/>
      <c r="AP856" s="356" t="s">
        <v>619</v>
      </c>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9" t="s">
        <v>618</v>
      </c>
      <c r="AD857" s="367"/>
      <c r="AE857" s="367"/>
      <c r="AF857" s="367"/>
      <c r="AG857" s="367"/>
      <c r="AH857" s="368" t="s">
        <v>619</v>
      </c>
      <c r="AI857" s="369"/>
      <c r="AJ857" s="369"/>
      <c r="AK857" s="369"/>
      <c r="AL857" s="353" t="s">
        <v>620</v>
      </c>
      <c r="AM857" s="354"/>
      <c r="AN857" s="354"/>
      <c r="AO857" s="355"/>
      <c r="AP857" s="356" t="s">
        <v>619</v>
      </c>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9" t="s">
        <v>618</v>
      </c>
      <c r="AD858" s="367"/>
      <c r="AE858" s="367"/>
      <c r="AF858" s="367"/>
      <c r="AG858" s="367"/>
      <c r="AH858" s="368" t="s">
        <v>619</v>
      </c>
      <c r="AI858" s="369"/>
      <c r="AJ858" s="369"/>
      <c r="AK858" s="369"/>
      <c r="AL858" s="353" t="s">
        <v>620</v>
      </c>
      <c r="AM858" s="354"/>
      <c r="AN858" s="354"/>
      <c r="AO858" s="355"/>
      <c r="AP858" s="356" t="s">
        <v>619</v>
      </c>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9" t="s">
        <v>618</v>
      </c>
      <c r="AD859" s="367"/>
      <c r="AE859" s="367"/>
      <c r="AF859" s="367"/>
      <c r="AG859" s="367"/>
      <c r="AH859" s="368" t="s">
        <v>619</v>
      </c>
      <c r="AI859" s="369"/>
      <c r="AJ859" s="369"/>
      <c r="AK859" s="369"/>
      <c r="AL859" s="353" t="s">
        <v>620</v>
      </c>
      <c r="AM859" s="354"/>
      <c r="AN859" s="354"/>
      <c r="AO859" s="355"/>
      <c r="AP859" s="356" t="s">
        <v>619</v>
      </c>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9" t="s">
        <v>618</v>
      </c>
      <c r="AD860" s="367"/>
      <c r="AE860" s="367"/>
      <c r="AF860" s="367"/>
      <c r="AG860" s="367"/>
      <c r="AH860" s="368" t="s">
        <v>619</v>
      </c>
      <c r="AI860" s="369"/>
      <c r="AJ860" s="369"/>
      <c r="AK860" s="369"/>
      <c r="AL860" s="353" t="s">
        <v>620</v>
      </c>
      <c r="AM860" s="354"/>
      <c r="AN860" s="354"/>
      <c r="AO860" s="355"/>
      <c r="AP860" s="356" t="s">
        <v>619</v>
      </c>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9" t="s">
        <v>618</v>
      </c>
      <c r="AD861" s="367"/>
      <c r="AE861" s="367"/>
      <c r="AF861" s="367"/>
      <c r="AG861" s="367"/>
      <c r="AH861" s="368" t="s">
        <v>619</v>
      </c>
      <c r="AI861" s="369"/>
      <c r="AJ861" s="369"/>
      <c r="AK861" s="369"/>
      <c r="AL861" s="353" t="s">
        <v>620</v>
      </c>
      <c r="AM861" s="354"/>
      <c r="AN861" s="354"/>
      <c r="AO861" s="355"/>
      <c r="AP861" s="356" t="s">
        <v>619</v>
      </c>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9" t="s">
        <v>618</v>
      </c>
      <c r="AD862" s="367"/>
      <c r="AE862" s="367"/>
      <c r="AF862" s="367"/>
      <c r="AG862" s="367"/>
      <c r="AH862" s="368" t="s">
        <v>619</v>
      </c>
      <c r="AI862" s="369"/>
      <c r="AJ862" s="369"/>
      <c r="AK862" s="369"/>
      <c r="AL862" s="353" t="s">
        <v>620</v>
      </c>
      <c r="AM862" s="354"/>
      <c r="AN862" s="354"/>
      <c r="AO862" s="355"/>
      <c r="AP862" s="356" t="s">
        <v>619</v>
      </c>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9" t="s">
        <v>618</v>
      </c>
      <c r="AD863" s="367"/>
      <c r="AE863" s="367"/>
      <c r="AF863" s="367"/>
      <c r="AG863" s="367"/>
      <c r="AH863" s="368" t="s">
        <v>619</v>
      </c>
      <c r="AI863" s="369"/>
      <c r="AJ863" s="369"/>
      <c r="AK863" s="369"/>
      <c r="AL863" s="353" t="s">
        <v>620</v>
      </c>
      <c r="AM863" s="354"/>
      <c r="AN863" s="354"/>
      <c r="AO863" s="355"/>
      <c r="AP863" s="356" t="s">
        <v>619</v>
      </c>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9" t="s">
        <v>618</v>
      </c>
      <c r="AD864" s="367"/>
      <c r="AE864" s="367"/>
      <c r="AF864" s="367"/>
      <c r="AG864" s="367"/>
      <c r="AH864" s="368" t="s">
        <v>619</v>
      </c>
      <c r="AI864" s="369"/>
      <c r="AJ864" s="369"/>
      <c r="AK864" s="369"/>
      <c r="AL864" s="353" t="s">
        <v>620</v>
      </c>
      <c r="AM864" s="354"/>
      <c r="AN864" s="354"/>
      <c r="AO864" s="355"/>
      <c r="AP864" s="356" t="s">
        <v>619</v>
      </c>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9" t="s">
        <v>618</v>
      </c>
      <c r="AD865" s="367"/>
      <c r="AE865" s="367"/>
      <c r="AF865" s="367"/>
      <c r="AG865" s="367"/>
      <c r="AH865" s="368" t="s">
        <v>619</v>
      </c>
      <c r="AI865" s="369"/>
      <c r="AJ865" s="369"/>
      <c r="AK865" s="369"/>
      <c r="AL865" s="353" t="s">
        <v>620</v>
      </c>
      <c r="AM865" s="354"/>
      <c r="AN865" s="354"/>
      <c r="AO865" s="355"/>
      <c r="AP865" s="356" t="s">
        <v>619</v>
      </c>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9" t="s">
        <v>618</v>
      </c>
      <c r="AD866" s="367"/>
      <c r="AE866" s="367"/>
      <c r="AF866" s="367"/>
      <c r="AG866" s="367"/>
      <c r="AH866" s="368" t="s">
        <v>619</v>
      </c>
      <c r="AI866" s="369"/>
      <c r="AJ866" s="369"/>
      <c r="AK866" s="369"/>
      <c r="AL866" s="353" t="s">
        <v>620</v>
      </c>
      <c r="AM866" s="354"/>
      <c r="AN866" s="354"/>
      <c r="AO866" s="355"/>
      <c r="AP866" s="356" t="s">
        <v>619</v>
      </c>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622</v>
      </c>
      <c r="F1102" s="374"/>
      <c r="G1102" s="374"/>
      <c r="H1102" s="374"/>
      <c r="I1102" s="374"/>
      <c r="J1102" s="344" t="s">
        <v>623</v>
      </c>
      <c r="K1102" s="345"/>
      <c r="L1102" s="345"/>
      <c r="M1102" s="345"/>
      <c r="N1102" s="345"/>
      <c r="O1102" s="345"/>
      <c r="P1102" s="358" t="s">
        <v>622</v>
      </c>
      <c r="Q1102" s="346"/>
      <c r="R1102" s="346"/>
      <c r="S1102" s="346"/>
      <c r="T1102" s="346"/>
      <c r="U1102" s="346"/>
      <c r="V1102" s="346"/>
      <c r="W1102" s="346"/>
      <c r="X1102" s="346"/>
      <c r="Y1102" s="347" t="s">
        <v>623</v>
      </c>
      <c r="Z1102" s="348"/>
      <c r="AA1102" s="348"/>
      <c r="AB1102" s="349"/>
      <c r="AC1102" s="350"/>
      <c r="AD1102" s="350"/>
      <c r="AE1102" s="350"/>
      <c r="AF1102" s="350"/>
      <c r="AG1102" s="350"/>
      <c r="AH1102" s="351" t="s">
        <v>623</v>
      </c>
      <c r="AI1102" s="352"/>
      <c r="AJ1102" s="352"/>
      <c r="AK1102" s="352"/>
      <c r="AL1102" s="353" t="s">
        <v>624</v>
      </c>
      <c r="AM1102" s="354"/>
      <c r="AN1102" s="354"/>
      <c r="AO1102" s="355"/>
      <c r="AP1102" s="356" t="s">
        <v>620</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11">
      <formula>IF(RIGHT(TEXT(P14,"0.#"),1)=".",FALSE,TRUE)</formula>
    </cfRule>
    <cfRule type="expression" dxfId="2780" priority="14012">
      <formula>IF(RIGHT(TEXT(P14,"0.#"),1)=".",TRUE,FALSE)</formula>
    </cfRule>
  </conditionalFormatting>
  <conditionalFormatting sqref="AE32">
    <cfRule type="expression" dxfId="2779" priority="14001">
      <formula>IF(RIGHT(TEXT(AE32,"0.#"),1)=".",FALSE,TRUE)</formula>
    </cfRule>
    <cfRule type="expression" dxfId="2778" priority="14002">
      <formula>IF(RIGHT(TEXT(AE32,"0.#"),1)=".",TRUE,FALSE)</formula>
    </cfRule>
  </conditionalFormatting>
  <conditionalFormatting sqref="P18:AX18">
    <cfRule type="expression" dxfId="2777" priority="13887">
      <formula>IF(RIGHT(TEXT(P18,"0.#"),1)=".",FALSE,TRUE)</formula>
    </cfRule>
    <cfRule type="expression" dxfId="2776" priority="13888">
      <formula>IF(RIGHT(TEXT(P18,"0.#"),1)=".",TRUE,FALSE)</formula>
    </cfRule>
  </conditionalFormatting>
  <conditionalFormatting sqref="Y782">
    <cfRule type="expression" dxfId="2775" priority="13883">
      <formula>IF(RIGHT(TEXT(Y782,"0.#"),1)=".",FALSE,TRUE)</formula>
    </cfRule>
    <cfRule type="expression" dxfId="2774" priority="13884">
      <formula>IF(RIGHT(TEXT(Y782,"0.#"),1)=".",TRUE,FALSE)</formula>
    </cfRule>
  </conditionalFormatting>
  <conditionalFormatting sqref="Y791">
    <cfRule type="expression" dxfId="2773" priority="13879">
      <formula>IF(RIGHT(TEXT(Y791,"0.#"),1)=".",FALSE,TRUE)</formula>
    </cfRule>
    <cfRule type="expression" dxfId="2772" priority="13880">
      <formula>IF(RIGHT(TEXT(Y791,"0.#"),1)=".",TRUE,FALSE)</formula>
    </cfRule>
  </conditionalFormatting>
  <conditionalFormatting sqref="Y822:Y829 Y820 Y809:Y816 Y807 Y796:Y803 Y794">
    <cfRule type="expression" dxfId="2771" priority="13661">
      <formula>IF(RIGHT(TEXT(Y794,"0.#"),1)=".",FALSE,TRUE)</formula>
    </cfRule>
    <cfRule type="expression" dxfId="2770" priority="13662">
      <formula>IF(RIGHT(TEXT(Y794,"0.#"),1)=".",TRUE,FALSE)</formula>
    </cfRule>
  </conditionalFormatting>
  <conditionalFormatting sqref="P16:AQ17 P15:AX15 P13:AX13">
    <cfRule type="expression" dxfId="2769" priority="13709">
      <formula>IF(RIGHT(TEXT(P13,"0.#"),1)=".",FALSE,TRUE)</formula>
    </cfRule>
    <cfRule type="expression" dxfId="2768" priority="13710">
      <formula>IF(RIGHT(TEXT(P13,"0.#"),1)=".",TRUE,FALSE)</formula>
    </cfRule>
  </conditionalFormatting>
  <conditionalFormatting sqref="AD19:AJ19">
    <cfRule type="expression" dxfId="2767" priority="13707">
      <formula>IF(RIGHT(TEXT(AD19,"0.#"),1)=".",FALSE,TRUE)</formula>
    </cfRule>
    <cfRule type="expression" dxfId="2766" priority="13708">
      <formula>IF(RIGHT(TEXT(AD19,"0.#"),1)=".",TRUE,FALSE)</formula>
    </cfRule>
  </conditionalFormatting>
  <conditionalFormatting sqref="AE101 AQ101">
    <cfRule type="expression" dxfId="2765" priority="13699">
      <formula>IF(RIGHT(TEXT(AE101,"0.#"),1)=".",FALSE,TRUE)</formula>
    </cfRule>
    <cfRule type="expression" dxfId="2764" priority="13700">
      <formula>IF(RIGHT(TEXT(AE101,"0.#"),1)=".",TRUE,FALSE)</formula>
    </cfRule>
  </conditionalFormatting>
  <conditionalFormatting sqref="Y783:Y790 Y781">
    <cfRule type="expression" dxfId="2763" priority="13685">
      <formula>IF(RIGHT(TEXT(Y781,"0.#"),1)=".",FALSE,TRUE)</formula>
    </cfRule>
    <cfRule type="expression" dxfId="2762" priority="13686">
      <formula>IF(RIGHT(TEXT(Y781,"0.#"),1)=".",TRUE,FALSE)</formula>
    </cfRule>
  </conditionalFormatting>
  <conditionalFormatting sqref="AU782">
    <cfRule type="expression" dxfId="2761" priority="13683">
      <formula>IF(RIGHT(TEXT(AU782,"0.#"),1)=".",FALSE,TRUE)</formula>
    </cfRule>
    <cfRule type="expression" dxfId="2760" priority="13684">
      <formula>IF(RIGHT(TEXT(AU782,"0.#"),1)=".",TRUE,FALSE)</formula>
    </cfRule>
  </conditionalFormatting>
  <conditionalFormatting sqref="AU791">
    <cfRule type="expression" dxfId="2759" priority="13681">
      <formula>IF(RIGHT(TEXT(AU791,"0.#"),1)=".",FALSE,TRUE)</formula>
    </cfRule>
    <cfRule type="expression" dxfId="2758" priority="13682">
      <formula>IF(RIGHT(TEXT(AU791,"0.#"),1)=".",TRUE,FALSE)</formula>
    </cfRule>
  </conditionalFormatting>
  <conditionalFormatting sqref="AU783:AU790 AU781">
    <cfRule type="expression" dxfId="2757" priority="13679">
      <formula>IF(RIGHT(TEXT(AU781,"0.#"),1)=".",FALSE,TRUE)</formula>
    </cfRule>
    <cfRule type="expression" dxfId="2756" priority="13680">
      <formula>IF(RIGHT(TEXT(AU781,"0.#"),1)=".",TRUE,FALSE)</formula>
    </cfRule>
  </conditionalFormatting>
  <conditionalFormatting sqref="Y821 Y808 Y795">
    <cfRule type="expression" dxfId="2755" priority="13665">
      <formula>IF(RIGHT(TEXT(Y795,"0.#"),1)=".",FALSE,TRUE)</formula>
    </cfRule>
    <cfRule type="expression" dxfId="2754" priority="13666">
      <formula>IF(RIGHT(TEXT(Y795,"0.#"),1)=".",TRUE,FALSE)</formula>
    </cfRule>
  </conditionalFormatting>
  <conditionalFormatting sqref="Y830 Y817 Y804">
    <cfRule type="expression" dxfId="2753" priority="13663">
      <formula>IF(RIGHT(TEXT(Y804,"0.#"),1)=".",FALSE,TRUE)</formula>
    </cfRule>
    <cfRule type="expression" dxfId="2752" priority="13664">
      <formula>IF(RIGHT(TEXT(Y804,"0.#"),1)=".",TRUE,FALSE)</formula>
    </cfRule>
  </conditionalFormatting>
  <conditionalFormatting sqref="AU821 AU808 AU795">
    <cfRule type="expression" dxfId="2751" priority="13659">
      <formula>IF(RIGHT(TEXT(AU795,"0.#"),1)=".",FALSE,TRUE)</formula>
    </cfRule>
    <cfRule type="expression" dxfId="2750" priority="13660">
      <formula>IF(RIGHT(TEXT(AU795,"0.#"),1)=".",TRUE,FALSE)</formula>
    </cfRule>
  </conditionalFormatting>
  <conditionalFormatting sqref="AU830 AU817 AU804">
    <cfRule type="expression" dxfId="2749" priority="13657">
      <formula>IF(RIGHT(TEXT(AU804,"0.#"),1)=".",FALSE,TRUE)</formula>
    </cfRule>
    <cfRule type="expression" dxfId="2748" priority="13658">
      <formula>IF(RIGHT(TEXT(AU804,"0.#"),1)=".",TRUE,FALSE)</formula>
    </cfRule>
  </conditionalFormatting>
  <conditionalFormatting sqref="AU822:AU829 AU820 AU809:AU816 AU807 AU796:AU803 AU794">
    <cfRule type="expression" dxfId="2747" priority="13655">
      <formula>IF(RIGHT(TEXT(AU794,"0.#"),1)=".",FALSE,TRUE)</formula>
    </cfRule>
    <cfRule type="expression" dxfId="2746" priority="13656">
      <formula>IF(RIGHT(TEXT(AU794,"0.#"),1)=".",TRUE,FALSE)</formula>
    </cfRule>
  </conditionalFormatting>
  <conditionalFormatting sqref="AM87">
    <cfRule type="expression" dxfId="2745" priority="13309">
      <formula>IF(RIGHT(TEXT(AM87,"0.#"),1)=".",FALSE,TRUE)</formula>
    </cfRule>
    <cfRule type="expression" dxfId="2744" priority="13310">
      <formula>IF(RIGHT(TEXT(AM87,"0.#"),1)=".",TRUE,FALSE)</formula>
    </cfRule>
  </conditionalFormatting>
  <conditionalFormatting sqref="AE55">
    <cfRule type="expression" dxfId="2743" priority="13377">
      <formula>IF(RIGHT(TEXT(AE55,"0.#"),1)=".",FALSE,TRUE)</formula>
    </cfRule>
    <cfRule type="expression" dxfId="2742" priority="13378">
      <formula>IF(RIGHT(TEXT(AE55,"0.#"),1)=".",TRUE,FALSE)</formula>
    </cfRule>
  </conditionalFormatting>
  <conditionalFormatting sqref="AI55">
    <cfRule type="expression" dxfId="2741" priority="13375">
      <formula>IF(RIGHT(TEXT(AI55,"0.#"),1)=".",FALSE,TRUE)</formula>
    </cfRule>
    <cfRule type="expression" dxfId="2740" priority="13376">
      <formula>IF(RIGHT(TEXT(AI55,"0.#"),1)=".",TRUE,FALSE)</formula>
    </cfRule>
  </conditionalFormatting>
  <conditionalFormatting sqref="AM34">
    <cfRule type="expression" dxfId="2739" priority="13455">
      <formula>IF(RIGHT(TEXT(AM34,"0.#"),1)=".",FALSE,TRUE)</formula>
    </cfRule>
    <cfRule type="expression" dxfId="2738" priority="13456">
      <formula>IF(RIGHT(TEXT(AM34,"0.#"),1)=".",TRUE,FALSE)</formula>
    </cfRule>
  </conditionalFormatting>
  <conditionalFormatting sqref="AE33">
    <cfRule type="expression" dxfId="2737" priority="13469">
      <formula>IF(RIGHT(TEXT(AE33,"0.#"),1)=".",FALSE,TRUE)</formula>
    </cfRule>
    <cfRule type="expression" dxfId="2736" priority="13470">
      <formula>IF(RIGHT(TEXT(AE33,"0.#"),1)=".",TRUE,FALSE)</formula>
    </cfRule>
  </conditionalFormatting>
  <conditionalFormatting sqref="AE34">
    <cfRule type="expression" dxfId="2735" priority="13467">
      <formula>IF(RIGHT(TEXT(AE34,"0.#"),1)=".",FALSE,TRUE)</formula>
    </cfRule>
    <cfRule type="expression" dxfId="2734" priority="13468">
      <formula>IF(RIGHT(TEXT(AE34,"0.#"),1)=".",TRUE,FALSE)</formula>
    </cfRule>
  </conditionalFormatting>
  <conditionalFormatting sqref="AI34">
    <cfRule type="expression" dxfId="2733" priority="13465">
      <formula>IF(RIGHT(TEXT(AI34,"0.#"),1)=".",FALSE,TRUE)</formula>
    </cfRule>
    <cfRule type="expression" dxfId="2732" priority="13466">
      <formula>IF(RIGHT(TEXT(AI34,"0.#"),1)=".",TRUE,FALSE)</formula>
    </cfRule>
  </conditionalFormatting>
  <conditionalFormatting sqref="AI33">
    <cfRule type="expression" dxfId="2731" priority="13463">
      <formula>IF(RIGHT(TEXT(AI33,"0.#"),1)=".",FALSE,TRUE)</formula>
    </cfRule>
    <cfRule type="expression" dxfId="2730" priority="13464">
      <formula>IF(RIGHT(TEXT(AI33,"0.#"),1)=".",TRUE,FALSE)</formula>
    </cfRule>
  </conditionalFormatting>
  <conditionalFormatting sqref="AI32">
    <cfRule type="expression" dxfId="2729" priority="13461">
      <formula>IF(RIGHT(TEXT(AI32,"0.#"),1)=".",FALSE,TRUE)</formula>
    </cfRule>
    <cfRule type="expression" dxfId="2728" priority="13462">
      <formula>IF(RIGHT(TEXT(AI32,"0.#"),1)=".",TRUE,FALSE)</formula>
    </cfRule>
  </conditionalFormatting>
  <conditionalFormatting sqref="AM32">
    <cfRule type="expression" dxfId="2727" priority="13459">
      <formula>IF(RIGHT(TEXT(AM32,"0.#"),1)=".",FALSE,TRUE)</formula>
    </cfRule>
    <cfRule type="expression" dxfId="2726" priority="13460">
      <formula>IF(RIGHT(TEXT(AM32,"0.#"),1)=".",TRUE,FALSE)</formula>
    </cfRule>
  </conditionalFormatting>
  <conditionalFormatting sqref="AM33">
    <cfRule type="expression" dxfId="2725" priority="13457">
      <formula>IF(RIGHT(TEXT(AM33,"0.#"),1)=".",FALSE,TRUE)</formula>
    </cfRule>
    <cfRule type="expression" dxfId="2724" priority="13458">
      <formula>IF(RIGHT(TEXT(AM33,"0.#"),1)=".",TRUE,FALSE)</formula>
    </cfRule>
  </conditionalFormatting>
  <conditionalFormatting sqref="AQ32:AQ34">
    <cfRule type="expression" dxfId="2723" priority="13449">
      <formula>IF(RIGHT(TEXT(AQ32,"0.#"),1)=".",FALSE,TRUE)</formula>
    </cfRule>
    <cfRule type="expression" dxfId="2722" priority="13450">
      <formula>IF(RIGHT(TEXT(AQ32,"0.#"),1)=".",TRUE,FALSE)</formula>
    </cfRule>
  </conditionalFormatting>
  <conditionalFormatting sqref="AU32:AU34">
    <cfRule type="expression" dxfId="2721" priority="13447">
      <formula>IF(RIGHT(TEXT(AU32,"0.#"),1)=".",FALSE,TRUE)</formula>
    </cfRule>
    <cfRule type="expression" dxfId="2720" priority="13448">
      <formula>IF(RIGHT(TEXT(AU32,"0.#"),1)=".",TRUE,FALSE)</formula>
    </cfRule>
  </conditionalFormatting>
  <conditionalFormatting sqref="AE53">
    <cfRule type="expression" dxfId="2719" priority="13381">
      <formula>IF(RIGHT(TEXT(AE53,"0.#"),1)=".",FALSE,TRUE)</formula>
    </cfRule>
    <cfRule type="expression" dxfId="2718" priority="13382">
      <formula>IF(RIGHT(TEXT(AE53,"0.#"),1)=".",TRUE,FALSE)</formula>
    </cfRule>
  </conditionalFormatting>
  <conditionalFormatting sqref="AE54">
    <cfRule type="expression" dxfId="2717" priority="13379">
      <formula>IF(RIGHT(TEXT(AE54,"0.#"),1)=".",FALSE,TRUE)</formula>
    </cfRule>
    <cfRule type="expression" dxfId="2716" priority="13380">
      <formula>IF(RIGHT(TEXT(AE54,"0.#"),1)=".",TRUE,FALSE)</formula>
    </cfRule>
  </conditionalFormatting>
  <conditionalFormatting sqref="AI54">
    <cfRule type="expression" dxfId="2715" priority="13373">
      <formula>IF(RIGHT(TEXT(AI54,"0.#"),1)=".",FALSE,TRUE)</formula>
    </cfRule>
    <cfRule type="expression" dxfId="2714" priority="13374">
      <formula>IF(RIGHT(TEXT(AI54,"0.#"),1)=".",TRUE,FALSE)</formula>
    </cfRule>
  </conditionalFormatting>
  <conditionalFormatting sqref="AI53">
    <cfRule type="expression" dxfId="2713" priority="13371">
      <formula>IF(RIGHT(TEXT(AI53,"0.#"),1)=".",FALSE,TRUE)</formula>
    </cfRule>
    <cfRule type="expression" dxfId="2712" priority="13372">
      <formula>IF(RIGHT(TEXT(AI53,"0.#"),1)=".",TRUE,FALSE)</formula>
    </cfRule>
  </conditionalFormatting>
  <conditionalFormatting sqref="AM53">
    <cfRule type="expression" dxfId="2711" priority="13369">
      <formula>IF(RIGHT(TEXT(AM53,"0.#"),1)=".",FALSE,TRUE)</formula>
    </cfRule>
    <cfRule type="expression" dxfId="2710" priority="13370">
      <formula>IF(RIGHT(TEXT(AM53,"0.#"),1)=".",TRUE,FALSE)</formula>
    </cfRule>
  </conditionalFormatting>
  <conditionalFormatting sqref="AM54">
    <cfRule type="expression" dxfId="2709" priority="13367">
      <formula>IF(RIGHT(TEXT(AM54,"0.#"),1)=".",FALSE,TRUE)</formula>
    </cfRule>
    <cfRule type="expression" dxfId="2708" priority="13368">
      <formula>IF(RIGHT(TEXT(AM54,"0.#"),1)=".",TRUE,FALSE)</formula>
    </cfRule>
  </conditionalFormatting>
  <conditionalFormatting sqref="AM55">
    <cfRule type="expression" dxfId="2707" priority="13365">
      <formula>IF(RIGHT(TEXT(AM55,"0.#"),1)=".",FALSE,TRUE)</formula>
    </cfRule>
    <cfRule type="expression" dxfId="2706" priority="13366">
      <formula>IF(RIGHT(TEXT(AM55,"0.#"),1)=".",TRUE,FALSE)</formula>
    </cfRule>
  </conditionalFormatting>
  <conditionalFormatting sqref="AE60">
    <cfRule type="expression" dxfId="2705" priority="13351">
      <formula>IF(RIGHT(TEXT(AE60,"0.#"),1)=".",FALSE,TRUE)</formula>
    </cfRule>
    <cfRule type="expression" dxfId="2704" priority="13352">
      <formula>IF(RIGHT(TEXT(AE60,"0.#"),1)=".",TRUE,FALSE)</formula>
    </cfRule>
  </conditionalFormatting>
  <conditionalFormatting sqref="AE61">
    <cfRule type="expression" dxfId="2703" priority="13349">
      <formula>IF(RIGHT(TEXT(AE61,"0.#"),1)=".",FALSE,TRUE)</formula>
    </cfRule>
    <cfRule type="expression" dxfId="2702" priority="13350">
      <formula>IF(RIGHT(TEXT(AE61,"0.#"),1)=".",TRUE,FALSE)</formula>
    </cfRule>
  </conditionalFormatting>
  <conditionalFormatting sqref="AE62">
    <cfRule type="expression" dxfId="2701" priority="13347">
      <formula>IF(RIGHT(TEXT(AE62,"0.#"),1)=".",FALSE,TRUE)</formula>
    </cfRule>
    <cfRule type="expression" dxfId="2700" priority="13348">
      <formula>IF(RIGHT(TEXT(AE62,"0.#"),1)=".",TRUE,FALSE)</formula>
    </cfRule>
  </conditionalFormatting>
  <conditionalFormatting sqref="AI62">
    <cfRule type="expression" dxfId="2699" priority="13345">
      <formula>IF(RIGHT(TEXT(AI62,"0.#"),1)=".",FALSE,TRUE)</formula>
    </cfRule>
    <cfRule type="expression" dxfId="2698" priority="13346">
      <formula>IF(RIGHT(TEXT(AI62,"0.#"),1)=".",TRUE,FALSE)</formula>
    </cfRule>
  </conditionalFormatting>
  <conditionalFormatting sqref="AI61">
    <cfRule type="expression" dxfId="2697" priority="13343">
      <formula>IF(RIGHT(TEXT(AI61,"0.#"),1)=".",FALSE,TRUE)</formula>
    </cfRule>
    <cfRule type="expression" dxfId="2696" priority="13344">
      <formula>IF(RIGHT(TEXT(AI61,"0.#"),1)=".",TRUE,FALSE)</formula>
    </cfRule>
  </conditionalFormatting>
  <conditionalFormatting sqref="AI60">
    <cfRule type="expression" dxfId="2695" priority="13341">
      <formula>IF(RIGHT(TEXT(AI60,"0.#"),1)=".",FALSE,TRUE)</formula>
    </cfRule>
    <cfRule type="expression" dxfId="2694" priority="13342">
      <formula>IF(RIGHT(TEXT(AI60,"0.#"),1)=".",TRUE,FALSE)</formula>
    </cfRule>
  </conditionalFormatting>
  <conditionalFormatting sqref="AM60">
    <cfRule type="expression" dxfId="2693" priority="13339">
      <formula>IF(RIGHT(TEXT(AM60,"0.#"),1)=".",FALSE,TRUE)</formula>
    </cfRule>
    <cfRule type="expression" dxfId="2692" priority="13340">
      <formula>IF(RIGHT(TEXT(AM60,"0.#"),1)=".",TRUE,FALSE)</formula>
    </cfRule>
  </conditionalFormatting>
  <conditionalFormatting sqref="AM61">
    <cfRule type="expression" dxfId="2691" priority="13337">
      <formula>IF(RIGHT(TEXT(AM61,"0.#"),1)=".",FALSE,TRUE)</formula>
    </cfRule>
    <cfRule type="expression" dxfId="2690" priority="13338">
      <formula>IF(RIGHT(TEXT(AM61,"0.#"),1)=".",TRUE,FALSE)</formula>
    </cfRule>
  </conditionalFormatting>
  <conditionalFormatting sqref="AM62">
    <cfRule type="expression" dxfId="2689" priority="13335">
      <formula>IF(RIGHT(TEXT(AM62,"0.#"),1)=".",FALSE,TRUE)</formula>
    </cfRule>
    <cfRule type="expression" dxfId="2688" priority="13336">
      <formula>IF(RIGHT(TEXT(AM62,"0.#"),1)=".",TRUE,FALSE)</formula>
    </cfRule>
  </conditionalFormatting>
  <conditionalFormatting sqref="AE87">
    <cfRule type="expression" dxfId="2687" priority="13321">
      <formula>IF(RIGHT(TEXT(AE87,"0.#"),1)=".",FALSE,TRUE)</formula>
    </cfRule>
    <cfRule type="expression" dxfId="2686" priority="13322">
      <formula>IF(RIGHT(TEXT(AE87,"0.#"),1)=".",TRUE,FALSE)</formula>
    </cfRule>
  </conditionalFormatting>
  <conditionalFormatting sqref="AE88">
    <cfRule type="expression" dxfId="2685" priority="13319">
      <formula>IF(RIGHT(TEXT(AE88,"0.#"),1)=".",FALSE,TRUE)</formula>
    </cfRule>
    <cfRule type="expression" dxfId="2684" priority="13320">
      <formula>IF(RIGHT(TEXT(AE88,"0.#"),1)=".",TRUE,FALSE)</formula>
    </cfRule>
  </conditionalFormatting>
  <conditionalFormatting sqref="AE89 AI89 AM89">
    <cfRule type="expression" dxfId="2683" priority="13317">
      <formula>IF(RIGHT(TEXT(AE89,"0.#"),1)=".",FALSE,TRUE)</formula>
    </cfRule>
    <cfRule type="expression" dxfId="2682" priority="13318">
      <formula>IF(RIGHT(TEXT(AE89,"0.#"),1)=".",TRUE,FALSE)</formula>
    </cfRule>
  </conditionalFormatting>
  <conditionalFormatting sqref="AI88">
    <cfRule type="expression" dxfId="2681" priority="13313">
      <formula>IF(RIGHT(TEXT(AI88,"0.#"),1)=".",FALSE,TRUE)</formula>
    </cfRule>
    <cfRule type="expression" dxfId="2680" priority="13314">
      <formula>IF(RIGHT(TEXT(AI88,"0.#"),1)=".",TRUE,FALSE)</formula>
    </cfRule>
  </conditionalFormatting>
  <conditionalFormatting sqref="AI87">
    <cfRule type="expression" dxfId="2679" priority="13311">
      <formula>IF(RIGHT(TEXT(AI87,"0.#"),1)=".",FALSE,TRUE)</formula>
    </cfRule>
    <cfRule type="expression" dxfId="2678" priority="13312">
      <formula>IF(RIGHT(TEXT(AI87,"0.#"),1)=".",TRUE,FALSE)</formula>
    </cfRule>
  </conditionalFormatting>
  <conditionalFormatting sqref="AM88">
    <cfRule type="expression" dxfId="2677" priority="13307">
      <formula>IF(RIGHT(TEXT(AM88,"0.#"),1)=".",FALSE,TRUE)</formula>
    </cfRule>
    <cfRule type="expression" dxfId="2676" priority="13308">
      <formula>IF(RIGHT(TEXT(AM88,"0.#"),1)=".",TRUE,FALSE)</formula>
    </cfRule>
  </conditionalFormatting>
  <conditionalFormatting sqref="AE94 AI94 AM94">
    <cfRule type="expression" dxfId="2675" priority="13287">
      <formula>IF(RIGHT(TEXT(AE94,"0.#"),1)=".",FALSE,TRUE)</formula>
    </cfRule>
    <cfRule type="expression" dxfId="2674" priority="13288">
      <formula>IF(RIGHT(TEXT(AE94,"0.#"),1)=".",TRUE,FALSE)</formula>
    </cfRule>
  </conditionalFormatting>
  <conditionalFormatting sqref="AM92">
    <cfRule type="expression" dxfId="2673" priority="13279">
      <formula>IF(RIGHT(TEXT(AM92,"0.#"),1)=".",FALSE,TRUE)</formula>
    </cfRule>
    <cfRule type="expression" dxfId="2672" priority="13280">
      <formula>IF(RIGHT(TEXT(AM92,"0.#"),1)=".",TRUE,FALSE)</formula>
    </cfRule>
  </conditionalFormatting>
  <conditionalFormatting sqref="AM93">
    <cfRule type="expression" dxfId="2671" priority="13277">
      <formula>IF(RIGHT(TEXT(AM93,"0.#"),1)=".",FALSE,TRUE)</formula>
    </cfRule>
    <cfRule type="expression" dxfId="2670" priority="13278">
      <formula>IF(RIGHT(TEXT(AM93,"0.#"),1)=".",TRUE,FALSE)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AI116 AM116">
    <cfRule type="expression" dxfId="2591" priority="13163">
      <formula>IF(RIGHT(TEXT(AE116,"0.#"),1)=".",FALSE,TRUE)</formula>
    </cfRule>
    <cfRule type="expression" dxfId="2590" priority="13164">
      <formula>IF(RIGHT(TEXT(AE116,"0.#"),1)=".",TRUE,FALSE)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66">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E93">
    <cfRule type="expression" dxfId="707" priority="7">
      <formula>IF(RIGHT(TEXT(AE93,"0.#"),1)=".",FALSE,TRUE)</formula>
    </cfRule>
    <cfRule type="expression" dxfId="706" priority="8">
      <formula>IF(RIGHT(TEXT(AE93,"0.#"),1)=".",TRUE,FALSE)</formula>
    </cfRule>
  </conditionalFormatting>
  <conditionalFormatting sqref="AE92">
    <cfRule type="expression" dxfId="705" priority="5">
      <formula>IF(RIGHT(TEXT(AE92,"0.#"),1)=".",FALSE,TRUE)</formula>
    </cfRule>
    <cfRule type="expression" dxfId="704" priority="6">
      <formula>IF(RIGHT(TEXT(AE92,"0.#"),1)=".",TRUE,FALSE)</formula>
    </cfRule>
  </conditionalFormatting>
  <conditionalFormatting sqref="AI92">
    <cfRule type="expression" dxfId="703" priority="3">
      <formula>IF(RIGHT(TEXT(AI92,"0.#"),1)=".",FALSE,TRUE)</formula>
    </cfRule>
    <cfRule type="expression" dxfId="702" priority="4">
      <formula>IF(RIGHT(TEXT(AI92,"0.#"),1)=".",TRUE,FALSE)</formula>
    </cfRule>
  </conditionalFormatting>
  <conditionalFormatting sqref="AI93">
    <cfRule type="expression" dxfId="701" priority="1">
      <formula>IF(RIGHT(TEXT(AI93,"0.#"),1)=".",FALSE,TRUE)</formula>
    </cfRule>
    <cfRule type="expression" dxfId="700" priority="2">
      <formula>IF(RIGHT(TEXT(AI93,"0.#"),1)=".",TRUE,FALSE)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555</v>
      </c>
      <c r="C10" s="13" t="str">
        <f t="shared" si="0"/>
        <v>国土強靱化施策</v>
      </c>
      <c r="D10" s="13" t="str">
        <f t="shared" si="8"/>
        <v>高齢社会対策、国土強靱化施策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555</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555</v>
      </c>
      <c r="C14" s="13" t="str">
        <f t="shared" si="0"/>
        <v>少子化社会対策</v>
      </c>
      <c r="D14" s="13" t="str">
        <f t="shared" si="8"/>
        <v>高齢社会対策、国土強靱化施策、子ども・若者育成支援、少子化社会対策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高齢社会対策、国土強靱化施策、子ども・若者育成支援、少子化社会対策、男女共同参画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0"/>
      <c r="Z2" s="830"/>
      <c r="AA2" s="831"/>
      <c r="AB2" s="1034" t="s">
        <v>11</v>
      </c>
      <c r="AC2" s="1035"/>
      <c r="AD2" s="1036"/>
      <c r="AE2" s="1040" t="s">
        <v>357</v>
      </c>
      <c r="AF2" s="1040"/>
      <c r="AG2" s="1040"/>
      <c r="AH2" s="1040"/>
      <c r="AI2" s="1040" t="s">
        <v>363</v>
      </c>
      <c r="AJ2" s="1040"/>
      <c r="AK2" s="1040"/>
      <c r="AL2" s="1040"/>
      <c r="AM2" s="1040" t="s">
        <v>472</v>
      </c>
      <c r="AN2" s="1040"/>
      <c r="AO2" s="1040"/>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2"/>
      <c r="H4" s="1007"/>
      <c r="I4" s="1007"/>
      <c r="J4" s="1007"/>
      <c r="K4" s="1007"/>
      <c r="L4" s="1007"/>
      <c r="M4" s="1007"/>
      <c r="N4" s="1007"/>
      <c r="O4" s="1008"/>
      <c r="P4" s="98"/>
      <c r="Q4" s="1015"/>
      <c r="R4" s="1015"/>
      <c r="S4" s="1015"/>
      <c r="T4" s="1015"/>
      <c r="U4" s="1015"/>
      <c r="V4" s="1015"/>
      <c r="W4" s="1015"/>
      <c r="X4" s="1016"/>
      <c r="Y4" s="1025" t="s">
        <v>12</v>
      </c>
      <c r="Z4" s="1026"/>
      <c r="AA4" s="1027"/>
      <c r="AB4" s="460"/>
      <c r="AC4" s="1029"/>
      <c r="AD4" s="102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4" t="s">
        <v>54</v>
      </c>
      <c r="Z5" s="1022"/>
      <c r="AA5" s="1023"/>
      <c r="AB5" s="522"/>
      <c r="AC5" s="1028"/>
      <c r="AD5" s="102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0"/>
      <c r="Z9" s="830"/>
      <c r="AA9" s="831"/>
      <c r="AB9" s="1034" t="s">
        <v>11</v>
      </c>
      <c r="AC9" s="1035"/>
      <c r="AD9" s="1036"/>
      <c r="AE9" s="1040" t="s">
        <v>357</v>
      </c>
      <c r="AF9" s="1040"/>
      <c r="AG9" s="1040"/>
      <c r="AH9" s="1040"/>
      <c r="AI9" s="1040" t="s">
        <v>363</v>
      </c>
      <c r="AJ9" s="1040"/>
      <c r="AK9" s="1040"/>
      <c r="AL9" s="1040"/>
      <c r="AM9" s="1040" t="s">
        <v>472</v>
      </c>
      <c r="AN9" s="1040"/>
      <c r="AO9" s="1040"/>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2"/>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0"/>
      <c r="AC11" s="1029"/>
      <c r="AD11" s="102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4" t="s">
        <v>54</v>
      </c>
      <c r="Z12" s="1022"/>
      <c r="AA12" s="1023"/>
      <c r="AB12" s="522"/>
      <c r="AC12" s="1028"/>
      <c r="AD12" s="102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0"/>
      <c r="Z16" s="830"/>
      <c r="AA16" s="831"/>
      <c r="AB16" s="1034" t="s">
        <v>11</v>
      </c>
      <c r="AC16" s="1035"/>
      <c r="AD16" s="1036"/>
      <c r="AE16" s="1040" t="s">
        <v>357</v>
      </c>
      <c r="AF16" s="1040"/>
      <c r="AG16" s="1040"/>
      <c r="AH16" s="1040"/>
      <c r="AI16" s="1040" t="s">
        <v>363</v>
      </c>
      <c r="AJ16" s="1040"/>
      <c r="AK16" s="1040"/>
      <c r="AL16" s="1040"/>
      <c r="AM16" s="1040" t="s">
        <v>472</v>
      </c>
      <c r="AN16" s="1040"/>
      <c r="AO16" s="1040"/>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2"/>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0"/>
      <c r="AC18" s="1029"/>
      <c r="AD18" s="102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4" t="s">
        <v>54</v>
      </c>
      <c r="Z19" s="1022"/>
      <c r="AA19" s="1023"/>
      <c r="AB19" s="522"/>
      <c r="AC19" s="1028"/>
      <c r="AD19" s="102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0"/>
      <c r="Z23" s="830"/>
      <c r="AA23" s="831"/>
      <c r="AB23" s="1034" t="s">
        <v>11</v>
      </c>
      <c r="AC23" s="1035"/>
      <c r="AD23" s="1036"/>
      <c r="AE23" s="1040" t="s">
        <v>357</v>
      </c>
      <c r="AF23" s="1040"/>
      <c r="AG23" s="1040"/>
      <c r="AH23" s="1040"/>
      <c r="AI23" s="1040" t="s">
        <v>363</v>
      </c>
      <c r="AJ23" s="1040"/>
      <c r="AK23" s="1040"/>
      <c r="AL23" s="1040"/>
      <c r="AM23" s="1040" t="s">
        <v>472</v>
      </c>
      <c r="AN23" s="1040"/>
      <c r="AO23" s="1040"/>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2"/>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0"/>
      <c r="AC25" s="1029"/>
      <c r="AD25" s="102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4" t="s">
        <v>54</v>
      </c>
      <c r="Z26" s="1022"/>
      <c r="AA26" s="1023"/>
      <c r="AB26" s="522"/>
      <c r="AC26" s="1028"/>
      <c r="AD26" s="102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0"/>
      <c r="Z30" s="830"/>
      <c r="AA30" s="831"/>
      <c r="AB30" s="1034" t="s">
        <v>11</v>
      </c>
      <c r="AC30" s="1035"/>
      <c r="AD30" s="1036"/>
      <c r="AE30" s="1040" t="s">
        <v>357</v>
      </c>
      <c r="AF30" s="1040"/>
      <c r="AG30" s="1040"/>
      <c r="AH30" s="1040"/>
      <c r="AI30" s="1040" t="s">
        <v>363</v>
      </c>
      <c r="AJ30" s="1040"/>
      <c r="AK30" s="1040"/>
      <c r="AL30" s="1040"/>
      <c r="AM30" s="1040" t="s">
        <v>472</v>
      </c>
      <c r="AN30" s="1040"/>
      <c r="AO30" s="1040"/>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2"/>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0"/>
      <c r="AC32" s="1029"/>
      <c r="AD32" s="102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4" t="s">
        <v>54</v>
      </c>
      <c r="Z33" s="1022"/>
      <c r="AA33" s="1023"/>
      <c r="AB33" s="522"/>
      <c r="AC33" s="1028"/>
      <c r="AD33" s="102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0"/>
      <c r="Z37" s="830"/>
      <c r="AA37" s="831"/>
      <c r="AB37" s="1034" t="s">
        <v>11</v>
      </c>
      <c r="AC37" s="1035"/>
      <c r="AD37" s="1036"/>
      <c r="AE37" s="1040" t="s">
        <v>357</v>
      </c>
      <c r="AF37" s="1040"/>
      <c r="AG37" s="1040"/>
      <c r="AH37" s="1040"/>
      <c r="AI37" s="1040" t="s">
        <v>363</v>
      </c>
      <c r="AJ37" s="1040"/>
      <c r="AK37" s="1040"/>
      <c r="AL37" s="1040"/>
      <c r="AM37" s="1040" t="s">
        <v>472</v>
      </c>
      <c r="AN37" s="1040"/>
      <c r="AO37" s="1040"/>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2"/>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0"/>
      <c r="AC39" s="1029"/>
      <c r="AD39" s="102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4" t="s">
        <v>54</v>
      </c>
      <c r="Z40" s="1022"/>
      <c r="AA40" s="1023"/>
      <c r="AB40" s="522"/>
      <c r="AC40" s="1028"/>
      <c r="AD40" s="102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0"/>
      <c r="Z44" s="830"/>
      <c r="AA44" s="831"/>
      <c r="AB44" s="1034" t="s">
        <v>11</v>
      </c>
      <c r="AC44" s="1035"/>
      <c r="AD44" s="1036"/>
      <c r="AE44" s="1040" t="s">
        <v>357</v>
      </c>
      <c r="AF44" s="1040"/>
      <c r="AG44" s="1040"/>
      <c r="AH44" s="1040"/>
      <c r="AI44" s="1040" t="s">
        <v>363</v>
      </c>
      <c r="AJ44" s="1040"/>
      <c r="AK44" s="1040"/>
      <c r="AL44" s="1040"/>
      <c r="AM44" s="1040" t="s">
        <v>472</v>
      </c>
      <c r="AN44" s="1040"/>
      <c r="AO44" s="1040"/>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2"/>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0"/>
      <c r="AC46" s="1029"/>
      <c r="AD46" s="102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4" t="s">
        <v>54</v>
      </c>
      <c r="Z47" s="1022"/>
      <c r="AA47" s="1023"/>
      <c r="AB47" s="522"/>
      <c r="AC47" s="1028"/>
      <c r="AD47" s="102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0"/>
      <c r="Z51" s="830"/>
      <c r="AA51" s="831"/>
      <c r="AB51" s="556" t="s">
        <v>11</v>
      </c>
      <c r="AC51" s="1035"/>
      <c r="AD51" s="1036"/>
      <c r="AE51" s="1040" t="s">
        <v>357</v>
      </c>
      <c r="AF51" s="1040"/>
      <c r="AG51" s="1040"/>
      <c r="AH51" s="1040"/>
      <c r="AI51" s="1040" t="s">
        <v>363</v>
      </c>
      <c r="AJ51" s="1040"/>
      <c r="AK51" s="1040"/>
      <c r="AL51" s="1040"/>
      <c r="AM51" s="1040" t="s">
        <v>472</v>
      </c>
      <c r="AN51" s="1040"/>
      <c r="AO51" s="1040"/>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2"/>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0"/>
      <c r="AC53" s="1029"/>
      <c r="AD53" s="102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4" t="s">
        <v>54</v>
      </c>
      <c r="Z54" s="1022"/>
      <c r="AA54" s="1023"/>
      <c r="AB54" s="522"/>
      <c r="AC54" s="1028"/>
      <c r="AD54" s="102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0"/>
      <c r="Z58" s="830"/>
      <c r="AA58" s="831"/>
      <c r="AB58" s="1034" t="s">
        <v>11</v>
      </c>
      <c r="AC58" s="1035"/>
      <c r="AD58" s="1036"/>
      <c r="AE58" s="1040" t="s">
        <v>357</v>
      </c>
      <c r="AF58" s="1040"/>
      <c r="AG58" s="1040"/>
      <c r="AH58" s="1040"/>
      <c r="AI58" s="1040" t="s">
        <v>363</v>
      </c>
      <c r="AJ58" s="1040"/>
      <c r="AK58" s="1040"/>
      <c r="AL58" s="1040"/>
      <c r="AM58" s="1040" t="s">
        <v>472</v>
      </c>
      <c r="AN58" s="1040"/>
      <c r="AO58" s="1040"/>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2"/>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0"/>
      <c r="AC60" s="1029"/>
      <c r="AD60" s="102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4" t="s">
        <v>54</v>
      </c>
      <c r="Z61" s="1022"/>
      <c r="AA61" s="1023"/>
      <c r="AB61" s="522"/>
      <c r="AC61" s="1028"/>
      <c r="AD61" s="102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0"/>
      <c r="Z65" s="830"/>
      <c r="AA65" s="831"/>
      <c r="AB65" s="1034" t="s">
        <v>11</v>
      </c>
      <c r="AC65" s="1035"/>
      <c r="AD65" s="1036"/>
      <c r="AE65" s="1040" t="s">
        <v>357</v>
      </c>
      <c r="AF65" s="1040"/>
      <c r="AG65" s="1040"/>
      <c r="AH65" s="1040"/>
      <c r="AI65" s="1040" t="s">
        <v>363</v>
      </c>
      <c r="AJ65" s="1040"/>
      <c r="AK65" s="1040"/>
      <c r="AL65" s="1040"/>
      <c r="AM65" s="1040" t="s">
        <v>472</v>
      </c>
      <c r="AN65" s="1040"/>
      <c r="AO65" s="1040"/>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2"/>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0"/>
      <c r="AC67" s="1029"/>
      <c r="AD67" s="102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4" t="s">
        <v>54</v>
      </c>
      <c r="Z68" s="1022"/>
      <c r="AA68" s="1023"/>
      <c r="AB68" s="522"/>
      <c r="AC68" s="1028"/>
      <c r="AD68" s="102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4" t="s">
        <v>13</v>
      </c>
      <c r="Z69" s="1022"/>
      <c r="AA69" s="1023"/>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69"/>
      <c r="I3" s="669"/>
      <c r="J3" s="669"/>
      <c r="K3" s="669"/>
      <c r="L3" s="668" t="s">
        <v>18</v>
      </c>
      <c r="M3" s="669"/>
      <c r="N3" s="669"/>
      <c r="O3" s="669"/>
      <c r="P3" s="669"/>
      <c r="Q3" s="669"/>
      <c r="R3" s="669"/>
      <c r="S3" s="669"/>
      <c r="T3" s="669"/>
      <c r="U3" s="669"/>
      <c r="V3" s="669"/>
      <c r="W3" s="669"/>
      <c r="X3" s="670"/>
      <c r="Y3" s="654" t="s">
        <v>19</v>
      </c>
      <c r="Z3" s="655"/>
      <c r="AA3" s="655"/>
      <c r="AB3" s="802"/>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3"/>
      <c r="B4" s="1054"/>
      <c r="C4" s="1054"/>
      <c r="D4" s="1054"/>
      <c r="E4" s="1054"/>
      <c r="F4" s="1055"/>
      <c r="G4" s="671"/>
      <c r="H4" s="672"/>
      <c r="I4" s="672"/>
      <c r="J4" s="672"/>
      <c r="K4" s="673"/>
      <c r="L4" s="665"/>
      <c r="M4" s="666"/>
      <c r="N4" s="666"/>
      <c r="O4" s="666"/>
      <c r="P4" s="666"/>
      <c r="Q4" s="666"/>
      <c r="R4" s="666"/>
      <c r="S4" s="666"/>
      <c r="T4" s="666"/>
      <c r="U4" s="666"/>
      <c r="V4" s="666"/>
      <c r="W4" s="666"/>
      <c r="X4" s="667"/>
      <c r="Y4" s="387"/>
      <c r="Z4" s="388"/>
      <c r="AA4" s="388"/>
      <c r="AB4" s="809"/>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53"/>
      <c r="B16" s="1054"/>
      <c r="C16" s="1054"/>
      <c r="D16" s="1054"/>
      <c r="E16" s="1054"/>
      <c r="F16" s="1055"/>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3"/>
      <c r="B17" s="1054"/>
      <c r="C17" s="1054"/>
      <c r="D17" s="1054"/>
      <c r="E17" s="1054"/>
      <c r="F17" s="1055"/>
      <c r="G17" s="671"/>
      <c r="H17" s="672"/>
      <c r="I17" s="672"/>
      <c r="J17" s="672"/>
      <c r="K17" s="673"/>
      <c r="L17" s="665"/>
      <c r="M17" s="666"/>
      <c r="N17" s="666"/>
      <c r="O17" s="666"/>
      <c r="P17" s="666"/>
      <c r="Q17" s="666"/>
      <c r="R17" s="666"/>
      <c r="S17" s="666"/>
      <c r="T17" s="666"/>
      <c r="U17" s="666"/>
      <c r="V17" s="666"/>
      <c r="W17" s="666"/>
      <c r="X17" s="667"/>
      <c r="Y17" s="387"/>
      <c r="Z17" s="388"/>
      <c r="AA17" s="388"/>
      <c r="AB17" s="809"/>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53"/>
      <c r="B29" s="1054"/>
      <c r="C29" s="1054"/>
      <c r="D29" s="1054"/>
      <c r="E29" s="1054"/>
      <c r="F29" s="1055"/>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7"/>
      <c r="Z30" s="388"/>
      <c r="AA30" s="388"/>
      <c r="AB30" s="809"/>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53"/>
      <c r="B42" s="1054"/>
      <c r="C42" s="1054"/>
      <c r="D42" s="1054"/>
      <c r="E42" s="1054"/>
      <c r="F42" s="1055"/>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7"/>
      <c r="Z43" s="388"/>
      <c r="AA43" s="388"/>
      <c r="AB43" s="809"/>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53"/>
      <c r="B56" s="1054"/>
      <c r="C56" s="1054"/>
      <c r="D56" s="1054"/>
      <c r="E56" s="1054"/>
      <c r="F56" s="1055"/>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7"/>
      <c r="Z57" s="388"/>
      <c r="AA57" s="388"/>
      <c r="AB57" s="809"/>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53"/>
      <c r="B69" s="1054"/>
      <c r="C69" s="1054"/>
      <c r="D69" s="1054"/>
      <c r="E69" s="1054"/>
      <c r="F69" s="1055"/>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7"/>
      <c r="Z70" s="388"/>
      <c r="AA70" s="388"/>
      <c r="AB70" s="809"/>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53"/>
      <c r="B82" s="1054"/>
      <c r="C82" s="1054"/>
      <c r="D82" s="1054"/>
      <c r="E82" s="1054"/>
      <c r="F82" s="1055"/>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7"/>
      <c r="Z83" s="388"/>
      <c r="AA83" s="388"/>
      <c r="AB83" s="809"/>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53"/>
      <c r="B95" s="1054"/>
      <c r="C95" s="1054"/>
      <c r="D95" s="1054"/>
      <c r="E95" s="1054"/>
      <c r="F95" s="1055"/>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7"/>
      <c r="Z96" s="388"/>
      <c r="AA96" s="388"/>
      <c r="AB96" s="809"/>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53"/>
      <c r="B109" s="1054"/>
      <c r="C109" s="1054"/>
      <c r="D109" s="1054"/>
      <c r="E109" s="1054"/>
      <c r="F109" s="1055"/>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9"/>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53"/>
      <c r="B122" s="1054"/>
      <c r="C122" s="1054"/>
      <c r="D122" s="1054"/>
      <c r="E122" s="1054"/>
      <c r="F122" s="1055"/>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9"/>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53"/>
      <c r="B135" s="1054"/>
      <c r="C135" s="1054"/>
      <c r="D135" s="1054"/>
      <c r="E135" s="1054"/>
      <c r="F135" s="1055"/>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9"/>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53"/>
      <c r="B148" s="1054"/>
      <c r="C148" s="1054"/>
      <c r="D148" s="1054"/>
      <c r="E148" s="1054"/>
      <c r="F148" s="1055"/>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9"/>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53"/>
      <c r="B162" s="1054"/>
      <c r="C162" s="1054"/>
      <c r="D162" s="1054"/>
      <c r="E162" s="1054"/>
      <c r="F162" s="1055"/>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9"/>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53"/>
      <c r="B175" s="1054"/>
      <c r="C175" s="1054"/>
      <c r="D175" s="1054"/>
      <c r="E175" s="1054"/>
      <c r="F175" s="1055"/>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9"/>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53"/>
      <c r="B188" s="1054"/>
      <c r="C188" s="1054"/>
      <c r="D188" s="1054"/>
      <c r="E188" s="1054"/>
      <c r="F188" s="1055"/>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9"/>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53"/>
      <c r="B201" s="1054"/>
      <c r="C201" s="1054"/>
      <c r="D201" s="1054"/>
      <c r="E201" s="1054"/>
      <c r="F201" s="1055"/>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9"/>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53"/>
      <c r="B215" s="1054"/>
      <c r="C215" s="1054"/>
      <c r="D215" s="1054"/>
      <c r="E215" s="1054"/>
      <c r="F215" s="1055"/>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9"/>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53"/>
      <c r="B228" s="1054"/>
      <c r="C228" s="1054"/>
      <c r="D228" s="1054"/>
      <c r="E228" s="1054"/>
      <c r="F228" s="1055"/>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9"/>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53"/>
      <c r="B241" s="1054"/>
      <c r="C241" s="1054"/>
      <c r="D241" s="1054"/>
      <c r="E241" s="1054"/>
      <c r="F241" s="1055"/>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9"/>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53"/>
      <c r="B254" s="1054"/>
      <c r="C254" s="1054"/>
      <c r="D254" s="1054"/>
      <c r="E254" s="1054"/>
      <c r="F254" s="1055"/>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9"/>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4">
        <v>1</v>
      </c>
      <c r="B37" s="106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2018-05-24T10:00:38Z</cp:lastPrinted>
  <dcterms:created xsi:type="dcterms:W3CDTF">2012-03-13T00:50:25Z</dcterms:created>
  <dcterms:modified xsi:type="dcterms:W3CDTF">2018-07-06T02:35:18Z</dcterms:modified>
</cp:coreProperties>
</file>