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ckhpwg4file3h.mhlwds.mhlw.go.jp\全省領域\10300000_大臣官房会計課\HP掲載\中間公表29\"/>
    </mc:Choice>
  </mc:AlternateContent>
  <bookViews>
    <workbookView xWindow="600" yWindow="120" windowWidth="19395" windowHeight="783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G22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<sst xmlns="http://schemas.openxmlformats.org/spreadsheetml/2006/main" count="73" uniqueCount="44">
  <si>
    <t>別添</t>
    <rPh sb="0" eb="2">
      <t>ベッテン</t>
    </rPh>
    <phoneticPr fontId="5"/>
  </si>
  <si>
    <t>振興計画の業種別認定率（単位：％）</t>
    <rPh sb="12" eb="14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</si>
  <si>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</si>
  <si>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</si>
  <si>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</si>
  <si>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</si>
  <si>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5"/>
  </si>
  <si>
    <t>27年度</t>
    <rPh sb="2" eb="4">
      <t>ネンド</t>
    </rPh>
    <phoneticPr fontId="5"/>
  </si>
  <si>
    <t>28年度</t>
    <rPh sb="2" eb="4">
      <t>ネンド</t>
    </rPh>
    <phoneticPr fontId="5"/>
  </si>
  <si>
    <t>理容業</t>
    <rPh sb="0" eb="3">
      <t>リヨウギョウ</t>
    </rPh>
    <phoneticPr fontId="5"/>
  </si>
  <si>
    <t>美容業</t>
    <rPh sb="0" eb="3">
      <t>ビヨウギョウ</t>
    </rPh>
    <phoneticPr fontId="5"/>
  </si>
  <si>
    <t>興行場業</t>
    <rPh sb="0" eb="3">
      <t>コウギョウジョウ</t>
    </rPh>
    <rPh sb="3" eb="4">
      <t>ギョウ</t>
    </rPh>
    <phoneticPr fontId="5"/>
  </si>
  <si>
    <t>クリーニング業</t>
    <rPh sb="6" eb="7">
      <t>ギョウ</t>
    </rPh>
    <phoneticPr fontId="5"/>
  </si>
  <si>
    <t>公衆浴場業</t>
    <rPh sb="0" eb="2">
      <t>コウシュウ</t>
    </rPh>
    <rPh sb="2" eb="4">
      <t>ヨクジョウ</t>
    </rPh>
    <rPh sb="4" eb="5">
      <t>ギョウ</t>
    </rPh>
    <phoneticPr fontId="5"/>
  </si>
  <si>
    <t>旅館業</t>
    <rPh sb="0" eb="3">
      <t>リョカンギョウ</t>
    </rPh>
    <phoneticPr fontId="5"/>
  </si>
  <si>
    <t>旅館業（簡易宿所）</t>
    <rPh sb="0" eb="3">
      <t>リョカンギョウ</t>
    </rPh>
    <rPh sb="4" eb="6">
      <t>カンイ</t>
    </rPh>
    <rPh sb="6" eb="8">
      <t>シュクショ</t>
    </rPh>
    <phoneticPr fontId="5"/>
  </si>
  <si>
    <t>食肉販売業</t>
    <rPh sb="0" eb="2">
      <t>ショクニク</t>
    </rPh>
    <rPh sb="2" eb="5">
      <t>ハンバイギョウ</t>
    </rPh>
    <phoneticPr fontId="5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</si>
  <si>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5"/>
  </si>
  <si>
    <t>氷雪販売業</t>
    <rPh sb="0" eb="2">
      <t>ヒョウセツ</t>
    </rPh>
    <rPh sb="2" eb="4">
      <t>ハンバイ</t>
    </rPh>
    <rPh sb="4" eb="5">
      <t>ギョウ</t>
    </rPh>
    <phoneticPr fontId="5"/>
  </si>
  <si>
    <t>飲食店営業（すし店）</t>
    <rPh sb="0" eb="3">
      <t>インショクテン</t>
    </rPh>
    <rPh sb="3" eb="5">
      <t>エイギョウ</t>
    </rPh>
    <rPh sb="8" eb="9">
      <t>ミセ</t>
    </rPh>
    <phoneticPr fontId="5"/>
  </si>
  <si>
    <t>飲食店営業（めん類）</t>
    <rPh sb="0" eb="3">
      <t>インショクテン</t>
    </rPh>
    <rPh sb="3" eb="5">
      <t>エイギョウ</t>
    </rPh>
    <rPh sb="8" eb="9">
      <t>ルイ</t>
    </rPh>
    <phoneticPr fontId="5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</si>
  <si>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5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</si>
  <si>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5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</si>
  <si>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5"/>
  </si>
  <si>
    <t>喫茶店営業</t>
    <rPh sb="0" eb="3">
      <t>キッサテン</t>
    </rPh>
    <rPh sb="3" eb="5">
      <t>エイギョウ</t>
    </rPh>
    <phoneticPr fontId="5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</si>
  <si>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5"/>
  </si>
  <si>
    <t>全業種平均</t>
    <rPh sb="0" eb="3">
      <t>ゼンギョウシュ</t>
    </rPh>
    <rPh sb="3" eb="5">
      <t>ヘイキン</t>
    </rPh>
    <phoneticPr fontId="5"/>
  </si>
  <si>
    <t>建築物環境衛生管理基準への不適合率（単位：％）</t>
    <rPh sb="18" eb="20">
      <t>タンイ</t>
    </rPh>
    <phoneticPr fontId="5"/>
  </si>
  <si>
    <t>26年度</t>
    <rPh sb="2" eb="4">
      <t>ネンド</t>
    </rPh>
    <phoneticPr fontId="6"/>
  </si>
  <si>
    <t>27年度</t>
    <rPh sb="2" eb="4">
      <t>ネンド</t>
    </rPh>
    <phoneticPr fontId="6"/>
  </si>
  <si>
    <t>28年度</t>
    <rPh sb="2" eb="4">
      <t>ネンド</t>
    </rPh>
    <phoneticPr fontId="6"/>
  </si>
  <si>
    <t>浮遊粉じんの量</t>
    <phoneticPr fontId="5"/>
  </si>
  <si>
    <t>一酸化炭素含有率</t>
    <phoneticPr fontId="5"/>
  </si>
  <si>
    <t>二酸化炭素含有率</t>
    <phoneticPr fontId="5"/>
  </si>
  <si>
    <t>温度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</si>
  <si>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</si>
  <si>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</si>
  <si>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</si>
  <si>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</si>
  <si>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</si>
  <si>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29年度</t>
    <rPh sb="2" eb="4">
      <t>ネンド</t>
    </rPh>
    <phoneticPr fontId="5"/>
  </si>
  <si>
    <t>集計中</t>
    <rPh sb="0" eb="3">
      <t>シュウケイチュウ</t>
    </rPh>
    <phoneticPr fontId="4"/>
  </si>
  <si>
    <t>29年度</t>
    <rPh sb="2" eb="4">
      <t>ネンド</t>
    </rPh>
    <phoneticPr fontId="6"/>
  </si>
  <si>
    <t>集計中</t>
    <rPh sb="0" eb="3">
      <t>シュウケイチュウ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</si>
</sst>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"/>
    <numFmt numFmtId="178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6" fontId="2" fillId="0" borderId="1" xfId="1" applyNumberFormat="1" applyBorder="1" applyAlignment="1">
      <alignment vertical="center"/>
    </xf>
    <xf numFmtId="176" fontId="2" fillId="2" borderId="1" xfId="1" applyNumberFormat="1" applyFill="1" applyBorder="1">
      <alignment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0364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 refreshError="1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H35" sqref="H35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8" width="10.625" style="2" customWidth="1"/>
    <col min="9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40</v>
      </c>
    </row>
    <row r="5" spans="1:9" x14ac:dyDescent="0.15">
      <c r="A5" s="4" t="s">
        <v>9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7">
        <v>100</v>
      </c>
      <c r="F5" s="4">
        <v>100</v>
      </c>
      <c r="G5" s="8">
        <v>100</v>
      </c>
      <c r="H5" s="9">
        <v>100</v>
      </c>
      <c r="I5" s="9" t="s">
        <v>41</v>
      </c>
    </row>
    <row r="6" spans="1:9" x14ac:dyDescent="0.15">
      <c r="A6" s="4" t="s">
        <v>10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7">
        <v>100</v>
      </c>
      <c r="F6" s="4">
        <v>100</v>
      </c>
      <c r="G6" s="8">
        <v>100</v>
      </c>
      <c r="H6" s="9">
        <v>100</v>
      </c>
      <c r="I6" s="9" t="s">
        <v>41</v>
      </c>
    </row>
    <row r="7" spans="1:9" x14ac:dyDescent="0.15">
      <c r="A7" s="4" t="s">
        <v>11</v>
      </c>
      <c r="B7" s="10">
        <f>25/45*100</f>
        <v>55.555555555555557</v>
      </c>
      <c r="C7" s="10">
        <f>25/45*100</f>
        <v>55.555555555555557</v>
      </c>
      <c r="D7" s="10">
        <f>26/45*100</f>
        <v>57.777777777777771</v>
      </c>
      <c r="E7" s="11">
        <v>57.8</v>
      </c>
      <c r="F7" s="4">
        <v>64.400000000000006</v>
      </c>
      <c r="G7" s="8">
        <v>66.7</v>
      </c>
      <c r="H7" s="9">
        <v>64.400000000000006</v>
      </c>
      <c r="I7" s="9" t="s">
        <v>41</v>
      </c>
    </row>
    <row r="8" spans="1:9" x14ac:dyDescent="0.15">
      <c r="A8" s="4" t="s">
        <v>12</v>
      </c>
      <c r="B8" s="4">
        <f>47/47*100</f>
        <v>100</v>
      </c>
      <c r="C8" s="4">
        <f>47/47*100</f>
        <v>100</v>
      </c>
      <c r="D8" s="4">
        <f>47/47*100</f>
        <v>100</v>
      </c>
      <c r="E8" s="7">
        <v>100</v>
      </c>
      <c r="F8" s="4">
        <v>100</v>
      </c>
      <c r="G8" s="8">
        <v>100</v>
      </c>
      <c r="H8" s="9">
        <v>100</v>
      </c>
      <c r="I8" s="9" t="s">
        <v>41</v>
      </c>
    </row>
    <row r="9" spans="1:9" x14ac:dyDescent="0.15">
      <c r="A9" s="4" t="s">
        <v>13</v>
      </c>
      <c r="B9" s="10">
        <f>21/44*100</f>
        <v>47.727272727272727</v>
      </c>
      <c r="C9" s="10">
        <f>22/43*100</f>
        <v>51.162790697674424</v>
      </c>
      <c r="D9" s="10">
        <f>22/43*100</f>
        <v>51.162790697674424</v>
      </c>
      <c r="E9" s="11">
        <v>52.4</v>
      </c>
      <c r="F9" s="4">
        <v>53.7</v>
      </c>
      <c r="G9" s="8">
        <v>58.5</v>
      </c>
      <c r="H9" s="9">
        <v>58.5</v>
      </c>
      <c r="I9" s="9" t="s">
        <v>41</v>
      </c>
    </row>
    <row r="10" spans="1:9" x14ac:dyDescent="0.15">
      <c r="A10" s="4" t="s">
        <v>14</v>
      </c>
      <c r="B10" s="4">
        <f>47/47*100</f>
        <v>100</v>
      </c>
      <c r="C10" s="4">
        <f>47/47*100</f>
        <v>100</v>
      </c>
      <c r="D10" s="4">
        <f>47/47*100</f>
        <v>100</v>
      </c>
      <c r="E10" s="7">
        <v>100</v>
      </c>
      <c r="F10" s="4">
        <v>100</v>
      </c>
      <c r="G10" s="8">
        <v>100</v>
      </c>
      <c r="H10" s="9">
        <v>100</v>
      </c>
      <c r="I10" s="9" t="s">
        <v>41</v>
      </c>
    </row>
    <row r="11" spans="1:9" x14ac:dyDescent="0.15">
      <c r="A11" s="4" t="s">
        <v>15</v>
      </c>
      <c r="B11" s="10">
        <f>1/4*100</f>
        <v>25</v>
      </c>
      <c r="C11" s="10">
        <f>1/4*100</f>
        <v>25</v>
      </c>
      <c r="D11" s="10">
        <f>2/4*100</f>
        <v>50</v>
      </c>
      <c r="E11" s="11">
        <v>50</v>
      </c>
      <c r="F11" s="12">
        <v>50</v>
      </c>
      <c r="G11" s="12">
        <v>75</v>
      </c>
      <c r="H11" s="9">
        <v>75</v>
      </c>
      <c r="I11" s="9" t="s">
        <v>41</v>
      </c>
    </row>
    <row r="12" spans="1:9" x14ac:dyDescent="0.15">
      <c r="A12" s="4" t="s">
        <v>16</v>
      </c>
      <c r="B12" s="4">
        <f>44/44*100</f>
        <v>100</v>
      </c>
      <c r="C12" s="4">
        <f>44/44*100</f>
        <v>100</v>
      </c>
      <c r="D12" s="4">
        <f>44/44*100</f>
        <v>100</v>
      </c>
      <c r="E12" s="7">
        <v>97.7</v>
      </c>
      <c r="F12" s="4">
        <v>97.8</v>
      </c>
      <c r="G12" s="8">
        <v>97.8</v>
      </c>
      <c r="H12" s="9">
        <v>95.7</v>
      </c>
      <c r="I12" s="9" t="s">
        <v>41</v>
      </c>
    </row>
    <row r="13" spans="1:9" x14ac:dyDescent="0.15">
      <c r="A13" s="4" t="s">
        <v>17</v>
      </c>
      <c r="B13" s="4">
        <f>17/17*100</f>
        <v>100</v>
      </c>
      <c r="C13" s="4">
        <f>17/17*100</f>
        <v>100</v>
      </c>
      <c r="D13" s="4">
        <f>17/17*100</f>
        <v>100</v>
      </c>
      <c r="E13" s="7">
        <v>100</v>
      </c>
      <c r="F13" s="4">
        <v>94.1</v>
      </c>
      <c r="G13" s="8">
        <v>94.1</v>
      </c>
      <c r="H13" s="9">
        <v>94.1</v>
      </c>
      <c r="I13" s="9" t="s">
        <v>41</v>
      </c>
    </row>
    <row r="14" spans="1:9" x14ac:dyDescent="0.15">
      <c r="A14" s="4" t="s">
        <v>18</v>
      </c>
      <c r="B14" s="10">
        <f>4/13*100</f>
        <v>30.76923076923077</v>
      </c>
      <c r="C14" s="10">
        <f>4/13*100</f>
        <v>30.76923076923077</v>
      </c>
      <c r="D14" s="10">
        <f>4/13*100</f>
        <v>30.76923076923077</v>
      </c>
      <c r="E14" s="11">
        <v>30.8</v>
      </c>
      <c r="F14" s="4">
        <v>30.8</v>
      </c>
      <c r="G14" s="8">
        <v>46.2</v>
      </c>
      <c r="H14" s="9">
        <v>38.5</v>
      </c>
      <c r="I14" s="9" t="s">
        <v>41</v>
      </c>
    </row>
    <row r="15" spans="1:9" x14ac:dyDescent="0.15">
      <c r="A15" s="4" t="s">
        <v>19</v>
      </c>
      <c r="B15" s="13">
        <f>41/43*100</f>
        <v>95.348837209302332</v>
      </c>
      <c r="C15" s="13">
        <f>41/43*100</f>
        <v>95.348837209302332</v>
      </c>
      <c r="D15" s="13">
        <f>41/43*100</f>
        <v>95.348837209302332</v>
      </c>
      <c r="E15" s="14">
        <v>95.3</v>
      </c>
      <c r="F15" s="4">
        <v>95.3</v>
      </c>
      <c r="G15" s="8">
        <v>95.3</v>
      </c>
      <c r="H15" s="9">
        <v>95.2</v>
      </c>
      <c r="I15" s="9" t="s">
        <v>41</v>
      </c>
    </row>
    <row r="16" spans="1:9" x14ac:dyDescent="0.15">
      <c r="A16" s="4" t="s">
        <v>20</v>
      </c>
      <c r="B16" s="4">
        <f>23/23*100</f>
        <v>100</v>
      </c>
      <c r="C16" s="4">
        <f>23/23*100</f>
        <v>100</v>
      </c>
      <c r="D16" s="4">
        <f>23/23*100</f>
        <v>100</v>
      </c>
      <c r="E16" s="7">
        <v>100</v>
      </c>
      <c r="F16" s="4">
        <v>100</v>
      </c>
      <c r="G16" s="8">
        <v>100</v>
      </c>
      <c r="H16" s="9">
        <v>100</v>
      </c>
      <c r="I16" s="9" t="s">
        <v>41</v>
      </c>
    </row>
    <row r="17" spans="1:9" x14ac:dyDescent="0.15">
      <c r="A17" s="4" t="s">
        <v>21</v>
      </c>
      <c r="B17" s="10">
        <f>20/21*100</f>
        <v>95.238095238095227</v>
      </c>
      <c r="C17" s="10">
        <f>20/21*100</f>
        <v>95.238095238095227</v>
      </c>
      <c r="D17" s="10">
        <f>20/21*100</f>
        <v>95.238095238095227</v>
      </c>
      <c r="E17" s="11">
        <v>95.2</v>
      </c>
      <c r="F17" s="4">
        <v>100</v>
      </c>
      <c r="G17" s="8">
        <v>100</v>
      </c>
      <c r="H17" s="9">
        <v>100</v>
      </c>
      <c r="I17" s="9" t="s">
        <v>41</v>
      </c>
    </row>
    <row r="18" spans="1:9" x14ac:dyDescent="0.15">
      <c r="A18" s="4" t="s">
        <v>22</v>
      </c>
      <c r="B18" s="10">
        <f>37/38*100</f>
        <v>97.368421052631575</v>
      </c>
      <c r="C18" s="10">
        <f>37/38*100</f>
        <v>97.368421052631575</v>
      </c>
      <c r="D18" s="10">
        <f>38/38*100</f>
        <v>100</v>
      </c>
      <c r="E18" s="11">
        <v>100</v>
      </c>
      <c r="F18" s="4">
        <v>97.4</v>
      </c>
      <c r="G18" s="8">
        <v>97.4</v>
      </c>
      <c r="H18" s="9">
        <v>97.4</v>
      </c>
      <c r="I18" s="9" t="s">
        <v>41</v>
      </c>
    </row>
    <row r="19" spans="1:9" x14ac:dyDescent="0.15">
      <c r="A19" s="4" t="s">
        <v>23</v>
      </c>
      <c r="B19" s="10">
        <f>28/30*100</f>
        <v>93.333333333333329</v>
      </c>
      <c r="C19" s="10">
        <f>28/30*100</f>
        <v>93.333333333333329</v>
      </c>
      <c r="D19" s="10">
        <f>28/30*100</f>
        <v>93.333333333333329</v>
      </c>
      <c r="E19" s="11">
        <v>93.3</v>
      </c>
      <c r="F19" s="12">
        <v>90</v>
      </c>
      <c r="G19" s="8">
        <v>93.3</v>
      </c>
      <c r="H19" s="9">
        <v>93.3</v>
      </c>
      <c r="I19" s="9" t="s">
        <v>41</v>
      </c>
    </row>
    <row r="20" spans="1:9" x14ac:dyDescent="0.15">
      <c r="A20" s="4" t="s">
        <v>24</v>
      </c>
      <c r="B20" s="10">
        <f>29/30*100</f>
        <v>96.666666666666671</v>
      </c>
      <c r="C20" s="10">
        <f>29/30*100</f>
        <v>96.666666666666671</v>
      </c>
      <c r="D20" s="10">
        <f>29/30*100</f>
        <v>96.666666666666671</v>
      </c>
      <c r="E20" s="11">
        <v>96.6</v>
      </c>
      <c r="F20" s="4">
        <v>96.4</v>
      </c>
      <c r="G20" s="8">
        <v>96.4</v>
      </c>
      <c r="H20" s="9">
        <v>96.4</v>
      </c>
      <c r="I20" s="9" t="s">
        <v>41</v>
      </c>
    </row>
    <row r="21" spans="1:9" x14ac:dyDescent="0.15">
      <c r="A21" s="4" t="s">
        <v>25</v>
      </c>
      <c r="B21" s="4">
        <f>36/36*100</f>
        <v>100</v>
      </c>
      <c r="C21" s="4">
        <f>36/36*100</f>
        <v>100</v>
      </c>
      <c r="D21" s="4">
        <f>36/36*100</f>
        <v>100</v>
      </c>
      <c r="E21" s="7">
        <v>100</v>
      </c>
      <c r="F21" s="4">
        <v>97.2</v>
      </c>
      <c r="G21" s="8">
        <v>100</v>
      </c>
      <c r="H21" s="9">
        <v>100</v>
      </c>
      <c r="I21" s="9" t="s">
        <v>41</v>
      </c>
    </row>
    <row r="22" spans="1:9" x14ac:dyDescent="0.15">
      <c r="A22" s="7" t="s">
        <v>26</v>
      </c>
      <c r="B22" s="10">
        <f>514/576*100</f>
        <v>89.236111111111114</v>
      </c>
      <c r="C22" s="10">
        <f>515/575*100</f>
        <v>89.565217391304358</v>
      </c>
      <c r="D22" s="10">
        <f>518/573*100</f>
        <v>90.401396160558463</v>
      </c>
      <c r="E22" s="11">
        <v>90.1</v>
      </c>
      <c r="F22" s="12">
        <v>86.3</v>
      </c>
      <c r="G22" s="12">
        <f>AVERAGE(G5:G21)</f>
        <v>89.452941176470588</v>
      </c>
      <c r="H22" s="15">
        <v>91.1</v>
      </c>
      <c r="I22" s="9" t="s">
        <v>41</v>
      </c>
    </row>
    <row r="24" spans="1:9" x14ac:dyDescent="0.15">
      <c r="A24" s="3" t="s">
        <v>27</v>
      </c>
    </row>
    <row r="25" spans="1:9" x14ac:dyDescent="0.15">
      <c r="A25" s="4"/>
      <c r="B25" s="4" t="s">
        <v>2</v>
      </c>
      <c r="C25" s="4" t="s">
        <v>3</v>
      </c>
      <c r="D25" s="4" t="s">
        <v>4</v>
      </c>
      <c r="E25" s="4" t="s">
        <v>5</v>
      </c>
      <c r="F25" s="9" t="s">
        <v>28</v>
      </c>
      <c r="G25" s="9" t="s">
        <v>29</v>
      </c>
      <c r="H25" s="9" t="s">
        <v>30</v>
      </c>
      <c r="I25" s="9" t="s">
        <v>42</v>
      </c>
    </row>
    <row r="26" spans="1:9" x14ac:dyDescent="0.15">
      <c r="A26" s="4" t="s">
        <v>31</v>
      </c>
      <c r="B26" s="16">
        <v>2</v>
      </c>
      <c r="C26" s="16">
        <v>1.9</v>
      </c>
      <c r="D26" s="10">
        <f>320/17023*100</f>
        <v>1.8798096692709862</v>
      </c>
      <c r="E26" s="4">
        <v>2.1</v>
      </c>
      <c r="F26" s="17">
        <v>2.2999999999999998</v>
      </c>
      <c r="G26" s="17">
        <v>2</v>
      </c>
      <c r="H26" s="15">
        <v>2.1</v>
      </c>
      <c r="I26" s="15" t="s">
        <v>43</v>
      </c>
    </row>
    <row r="27" spans="1:9" x14ac:dyDescent="0.15">
      <c r="A27" s="4" t="s">
        <v>32</v>
      </c>
      <c r="B27" s="16">
        <v>0.4</v>
      </c>
      <c r="C27" s="16">
        <v>0.5</v>
      </c>
      <c r="D27" s="18">
        <f>87/17036*100</f>
        <v>0.51068325898098144</v>
      </c>
      <c r="E27" s="4">
        <v>0.5</v>
      </c>
      <c r="F27" s="17">
        <v>0.6</v>
      </c>
      <c r="G27" s="17">
        <v>0.3</v>
      </c>
      <c r="H27" s="15">
        <v>0.4</v>
      </c>
      <c r="I27" s="15" t="s">
        <v>43</v>
      </c>
    </row>
    <row r="28" spans="1:9" x14ac:dyDescent="0.15">
      <c r="A28" s="4" t="s">
        <v>33</v>
      </c>
      <c r="B28" s="16">
        <v>17.7</v>
      </c>
      <c r="C28" s="16">
        <v>18.399999999999999</v>
      </c>
      <c r="D28" s="18">
        <f>3131/17084*100</f>
        <v>18.327089674549285</v>
      </c>
      <c r="E28" s="4">
        <v>20.6</v>
      </c>
      <c r="F28" s="17">
        <v>24.6</v>
      </c>
      <c r="G28" s="17">
        <v>24.3</v>
      </c>
      <c r="H28" s="15">
        <v>26</v>
      </c>
      <c r="I28" s="15" t="s">
        <v>43</v>
      </c>
    </row>
    <row r="29" spans="1:9" x14ac:dyDescent="0.15">
      <c r="A29" s="4" t="s">
        <v>34</v>
      </c>
      <c r="B29" s="16">
        <v>18.600000000000001</v>
      </c>
      <c r="C29" s="16">
        <v>20.100000000000001</v>
      </c>
      <c r="D29" s="18">
        <f>3437/15635*100</f>
        <v>21.982731052126638</v>
      </c>
      <c r="E29" s="4">
        <v>27.4</v>
      </c>
      <c r="F29" s="17">
        <v>32</v>
      </c>
      <c r="G29" s="17">
        <v>29</v>
      </c>
      <c r="H29" s="15">
        <v>29.9</v>
      </c>
      <c r="I29" s="15" t="s">
        <v>43</v>
      </c>
    </row>
    <row r="30" spans="1:9" x14ac:dyDescent="0.15">
      <c r="A30" s="4" t="s">
        <v>35</v>
      </c>
      <c r="B30" s="16">
        <v>46.1</v>
      </c>
      <c r="C30" s="16">
        <v>46.3</v>
      </c>
      <c r="D30" s="18">
        <f>7129/14893*100</f>
        <v>47.86812596521856</v>
      </c>
      <c r="E30" s="4">
        <v>50.3</v>
      </c>
      <c r="F30" s="17">
        <v>56.5</v>
      </c>
      <c r="G30" s="17">
        <v>55.7</v>
      </c>
      <c r="H30" s="15">
        <v>56.6</v>
      </c>
      <c r="I30" s="15" t="s">
        <v>43</v>
      </c>
    </row>
    <row r="31" spans="1:9" x14ac:dyDescent="0.15">
      <c r="A31" s="4" t="s">
        <v>36</v>
      </c>
      <c r="B31" s="16">
        <v>1.6</v>
      </c>
      <c r="C31" s="16">
        <v>1.8</v>
      </c>
      <c r="D31" s="18">
        <f>277/16767*100</f>
        <v>1.6520546311206536</v>
      </c>
      <c r="E31" s="4">
        <v>1.6</v>
      </c>
      <c r="F31" s="17">
        <v>2.5</v>
      </c>
      <c r="G31" s="17">
        <v>2.2000000000000002</v>
      </c>
      <c r="H31" s="15">
        <v>2.5</v>
      </c>
      <c r="I31" s="15" t="s">
        <v>43</v>
      </c>
    </row>
    <row r="32" spans="1:9" x14ac:dyDescent="0.15">
      <c r="A32" s="4" t="s">
        <v>37</v>
      </c>
      <c r="B32" s="16">
        <v>1.7</v>
      </c>
      <c r="C32" s="16">
        <v>1.4</v>
      </c>
      <c r="D32" s="18">
        <f>21/1114*100</f>
        <v>1.8850987432675044</v>
      </c>
      <c r="E32" s="4">
        <v>2.2000000000000002</v>
      </c>
      <c r="F32" s="17">
        <v>1.6</v>
      </c>
      <c r="G32" s="17">
        <v>1</v>
      </c>
      <c r="H32" s="15">
        <v>1.8</v>
      </c>
      <c r="I32" s="15" t="s">
        <v>43</v>
      </c>
    </row>
    <row r="33" spans="1:9" x14ac:dyDescent="0.15">
      <c r="A33" s="4" t="s">
        <v>38</v>
      </c>
      <c r="B33" s="16">
        <v>0.6</v>
      </c>
      <c r="C33" s="16">
        <v>0.8</v>
      </c>
      <c r="D33" s="18">
        <f>139/14727*100</f>
        <v>0.943844639098255</v>
      </c>
      <c r="E33" s="4">
        <v>0.6</v>
      </c>
      <c r="F33" s="17">
        <v>0.7</v>
      </c>
      <c r="G33" s="17">
        <v>0.7</v>
      </c>
      <c r="H33" s="15">
        <v>0.6</v>
      </c>
      <c r="I33" s="15" t="s">
        <v>43</v>
      </c>
    </row>
    <row r="34" spans="1:9" x14ac:dyDescent="0.15">
      <c r="A34" s="7" t="s">
        <v>39</v>
      </c>
      <c r="B34" s="16">
        <v>2.6</v>
      </c>
      <c r="C34" s="16">
        <v>3.1</v>
      </c>
      <c r="D34" s="18">
        <f>359/15927*100</f>
        <v>2.2540340302630755</v>
      </c>
      <c r="E34" s="4">
        <v>2.2000000000000002</v>
      </c>
      <c r="F34" s="17">
        <v>1.9</v>
      </c>
      <c r="G34" s="17">
        <v>1.9</v>
      </c>
      <c r="H34" s="15">
        <v>2</v>
      </c>
      <c r="I34" s="15" t="s">
        <v>43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2018-05-10T07:09:59Z</dcterms:created>
  <dcterms:modified xsi:type="dcterms:W3CDTF">2018-07-05T04:21:56Z</dcterms:modified>
</cp:coreProperties>
</file>