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180" windowWidth="20730" windowHeight="8160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'①都道府県別発生状況'!$A$1:$P$155</definedName>
    <definedName name="_xlnm.Print_Area" localSheetId="4">'⑤施設別発生状況'!$A$1:$AO$37</definedName>
  </definedNames>
  <calcPr fullCalcOnLoad="1"/>
</workbook>
</file>

<file path=xl/sharedStrings.xml><?xml version="1.0" encoding="utf-8"?>
<sst xmlns="http://schemas.openxmlformats.org/spreadsheetml/2006/main" count="1968" uniqueCount="281">
  <si>
    <t>総　数</t>
  </si>
  <si>
    <t>原因食品不明</t>
  </si>
  <si>
    <t>（原因食品又は食事が判明したもの）</t>
  </si>
  <si>
    <t>病因物質不明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</si>
  <si>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</si>
  <si>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</si>
  <si>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</si>
  <si>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</si>
  <si>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</si>
  <si>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</si>
  <si>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</si>
  <si>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</si>
  <si>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</si>
  <si>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</si>
  <si>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</si>
  <si>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</si>
  <si>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</si>
  <si>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</si>
  <si>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</si>
  <si>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</si>
  <si>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</si>
  <si>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</si>
  <si>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</si>
  <si>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</si>
  <si>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</si>
  <si>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</si>
  <si>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</si>
  <si>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</si>
  <si>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</si>
  <si>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</si>
  <si>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</si>
  <si>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</si>
  <si>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</si>
  <si>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</si>
  <si>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</si>
  <si>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</si>
  <si>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</si>
  <si>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</si>
  <si>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</si>
  <si>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</si>
  <si>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</si>
  <si>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</si>
  <si>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</si>
  <si>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</si>
  <si>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</si>
  <si>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</si>
  <si>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</si>
  <si>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</si>
  <si>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</si>
  <si>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</si>
  <si>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</si>
  <si>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</si>
  <si>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</si>
  <si>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</si>
  <si>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</si>
  <si>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</si>
  <si>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</si>
  <si>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</si>
  <si>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</si>
  <si>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</si>
  <si>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</si>
  <si>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</si>
  <si>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</si>
  <si>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</si>
  <si>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</si>
  <si>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</si>
  <si>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</si>
  <si>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</si>
  <si>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</si>
  <si>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</si>
  <si>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</si>
  <si>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</si>
  <si>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</si>
  <si>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</si>
  <si>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</si>
  <si>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</si>
  <si>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</si>
  <si>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</si>
  <si>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</si>
  <si>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</si>
  <si>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</si>
  <si>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</si>
  <si>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</si>
  <si>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</si>
  <si>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</si>
  <si>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</si>
  <si>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</si>
  <si>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</si>
  <si>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</si>
  <si>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</si>
  <si>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</si>
  <si>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</si>
  <si>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</si>
  <si>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</si>
  <si>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</si>
  <si>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</si>
  <si>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</si>
  <si>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</si>
  <si>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</si>
  <si>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</si>
  <si>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</si>
  <si>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</si>
  <si>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</si>
  <si>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</si>
  <si>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</si>
  <si>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</si>
  <si>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</si>
  <si>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</si>
  <si>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</si>
  <si>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</si>
  <si>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</si>
  <si>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</si>
  <si>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</si>
  <si>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</si>
  <si>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</si>
  <si>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</si>
  <si>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</si>
  <si>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</si>
  <si>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</si>
  <si>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</si>
  <si>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</si>
  <si>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</si>
  <si>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</si>
  <si>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</si>
  <si>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</si>
  <si>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</si>
  <si>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</si>
  <si>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</si>
  <si>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</si>
  <si>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</si>
  <si>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</si>
  <si>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</si>
  <si>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</si>
  <si>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</si>
  <si>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</si>
  <si>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</si>
  <si>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</si>
  <si>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</si>
  <si>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</si>
  <si>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</si>
  <si>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</si>
  <si>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</si>
  <si>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</si>
  <si>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</si>
  <si>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</si>
  <si>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</si>
  <si>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</si>
  <si>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</si>
  <si>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</si>
  <si>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</si>
  <si>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</si>
  <si>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</si>
  <si>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</si>
  <si>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</si>
  <si>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</si>
  <si>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</si>
  <si>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</si>
  <si>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</si>
  <si>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</si>
  <si>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</si>
  <si>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</si>
  <si>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</si>
  <si>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</si>
  <si>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</si>
  <si>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</si>
  <si>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</si>
  <si>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</si>
  <si>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</si>
  <si>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</si>
  <si>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</si>
  <si>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</si>
  <si>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</si>
  <si>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</si>
  <si>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</si>
  <si>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</si>
  <si>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ウ　ェ　ル　シ　ュ　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</si>
  <si>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</si>
  <si>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</si>
  <si>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</si>
  <si>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</si>
  <si>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</si>
  <si>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</si>
  <si>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</si>
  <si>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</si>
  <si>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</si>
  <si>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</si>
  <si>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</si>
  <si>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</si>
  <si>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</si>
  <si>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</si>
  <si>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</si>
  <si>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</si>
  <si>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</si>
  <si>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</si>
  <si>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</si>
  <si>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</si>
  <si>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</si>
  <si>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</si>
  <si>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</si>
  <si>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</si>
  <si>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</si>
  <si>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</si>
  <si>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原因施設不明</t>
  </si>
  <si>
    <t>総数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</si>
  <si>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</si>
  <si>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</si>
  <si>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</si>
  <si>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</si>
  <si>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</si>
  <si>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</si>
  <si>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</si>
  <si>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</si>
  <si>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</si>
  <si>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</si>
  <si>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</si>
  <si>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</si>
  <si>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</si>
  <si>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</si>
  <si>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</si>
  <si>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</si>
  <si>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</si>
  <si>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</si>
  <si>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</si>
  <si>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</si>
  <si>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</si>
  <si>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</si>
  <si>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-</t>
  </si>
  <si>
    <t>(２人以上の事例）</t>
  </si>
  <si>
    <t>（１人の事例）</t>
  </si>
  <si>
    <t>(％)</t>
  </si>
  <si>
    <t>％</t>
  </si>
  <si>
    <t>-</t>
  </si>
  <si>
    <t>-</t>
  </si>
  <si>
    <t>-</t>
  </si>
  <si>
    <t>-</t>
  </si>
  <si>
    <t>-</t>
  </si>
  <si>
    <t>－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</si>
  <si>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</si>
  <si>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</si>
  <si>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</si>
  <si>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</si>
  <si>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</si>
  <si>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</si>
  <si>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</si>
  <si>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</si>
  <si>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</si>
  <si>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</si>
  <si>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</si>
  <si>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</si>
  <si>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</si>
  <si>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</si>
  <si>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</si>
  <si>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</si>
  <si>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</si>
  <si>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</si>
  <si>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</si>
  <si>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</si>
  <si>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</si>
  <si>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</si>
  <si>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</si>
  <si>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</si>
  <si>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</si>
  <si>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</si>
  <si>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</si>
  <si>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</si>
  <si>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</si>
  <si>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</si>
  <si>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</si>
  <si>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</si>
  <si>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</si>
  <si>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</si>
  <si>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</si>
  <si>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-</t>
  </si>
  <si>
    <t>①　平成２７年　都道府県別食中毒発生状況</t>
  </si>
  <si>
    <t>越谷市</t>
  </si>
  <si>
    <t>八王子市</t>
  </si>
  <si>
    <t>②　平成２７年　月別食中毒発生状況</t>
  </si>
  <si>
    <t>③　平成２７年　原因食品別月別食中毒発生状況</t>
  </si>
  <si>
    <t>④　平成２７年　病因物質別月別食中毒発生状況</t>
  </si>
  <si>
    <t>⑤　平成２７年　原因施設別食中毒発生状況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</si>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</sst>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1" fillId="33" borderId="28" xfId="0" applyNumberFormat="1" applyFont="1" applyFill="1" applyBorder="1" applyAlignment="1">
      <alignment horizontal="center" vertical="center" wrapText="1"/>
    </xf>
    <xf numFmtId="177" fontId="12" fillId="33" borderId="27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9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176" fontId="0" fillId="34" borderId="33" xfId="0" applyNumberFormat="1" applyFill="1" applyBorder="1" applyAlignment="1">
      <alignment horizontal="right" vertical="center"/>
    </xf>
    <xf numFmtId="176" fontId="0" fillId="34" borderId="34" xfId="0" applyNumberFormat="1" applyFill="1" applyBorder="1" applyAlignment="1">
      <alignment horizontal="right" vertical="center"/>
    </xf>
    <xf numFmtId="176" fontId="0" fillId="34" borderId="35" xfId="0" applyNumberFormat="1" applyFill="1" applyBorder="1" applyAlignment="1">
      <alignment horizontal="right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176" fontId="0" fillId="34" borderId="34" xfId="0" applyNumberFormat="1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/>
    </xf>
    <xf numFmtId="176" fontId="0" fillId="34" borderId="33" xfId="0" applyNumberFormat="1" applyFill="1" applyBorder="1" applyAlignment="1">
      <alignment vertical="center"/>
    </xf>
    <xf numFmtId="176" fontId="0" fillId="34" borderId="44" xfId="0" applyNumberFormat="1" applyFill="1" applyBorder="1" applyAlignment="1">
      <alignment horizontal="right" vertical="center"/>
    </xf>
    <xf numFmtId="176" fontId="0" fillId="34" borderId="45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176" fontId="0" fillId="0" borderId="50" xfId="0" applyNumberFormat="1" applyFill="1" applyBorder="1" applyAlignment="1">
      <alignment vertical="center"/>
    </xf>
    <xf numFmtId="176" fontId="0" fillId="34" borderId="40" xfId="0" applyNumberFormat="1" applyFill="1" applyBorder="1" applyAlignment="1">
      <alignment vertical="center"/>
    </xf>
    <xf numFmtId="176" fontId="0" fillId="34" borderId="51" xfId="0" applyNumberFormat="1" applyFill="1" applyBorder="1" applyAlignment="1">
      <alignment vertical="center"/>
    </xf>
    <xf numFmtId="176" fontId="0" fillId="34" borderId="52" xfId="0" applyNumberFormat="1" applyFill="1" applyBorder="1" applyAlignment="1">
      <alignment vertical="center"/>
    </xf>
    <xf numFmtId="176" fontId="0" fillId="34" borderId="35" xfId="0" applyNumberFormat="1" applyFill="1" applyBorder="1" applyAlignment="1">
      <alignment vertical="center"/>
    </xf>
    <xf numFmtId="176" fontId="0" fillId="34" borderId="53" xfId="0" applyNumberFormat="1" applyFill="1" applyBorder="1" applyAlignment="1">
      <alignment vertical="center"/>
    </xf>
    <xf numFmtId="176" fontId="0" fillId="34" borderId="53" xfId="0" applyNumberFormat="1" applyFill="1" applyBorder="1" applyAlignment="1">
      <alignment horizontal="right" vertical="center"/>
    </xf>
    <xf numFmtId="176" fontId="0" fillId="34" borderId="44" xfId="0" applyNumberFormat="1" applyFill="1" applyBorder="1" applyAlignment="1">
      <alignment vertical="center"/>
    </xf>
    <xf numFmtId="0" fontId="0" fillId="34" borderId="42" xfId="0" applyFill="1" applyBorder="1" applyAlignment="1">
      <alignment horizontal="right" vertical="center"/>
    </xf>
    <xf numFmtId="0" fontId="0" fillId="34" borderId="54" xfId="0" applyFill="1" applyBorder="1" applyAlignment="1">
      <alignment horizontal="right" vertical="center"/>
    </xf>
    <xf numFmtId="0" fontId="0" fillId="34" borderId="52" xfId="0" applyFill="1" applyBorder="1" applyAlignment="1">
      <alignment horizontal="right" vertical="center"/>
    </xf>
    <xf numFmtId="0" fontId="0" fillId="34" borderId="55" xfId="0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56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34" borderId="33" xfId="0" applyFill="1" applyBorder="1" applyAlignment="1">
      <alignment horizontal="right" vertical="center"/>
    </xf>
    <xf numFmtId="0" fontId="0" fillId="34" borderId="39" xfId="0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4" borderId="30" xfId="0" applyFill="1" applyBorder="1" applyAlignment="1">
      <alignment horizontal="right" vertical="center"/>
    </xf>
    <xf numFmtId="0" fontId="0" fillId="34" borderId="57" xfId="0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34" borderId="41" xfId="0" applyFill="1" applyBorder="1" applyAlignment="1">
      <alignment horizontal="right" vertical="center"/>
    </xf>
    <xf numFmtId="0" fontId="0" fillId="34" borderId="34" xfId="0" applyFill="1" applyBorder="1" applyAlignment="1">
      <alignment horizontal="right" vertical="center"/>
    </xf>
    <xf numFmtId="0" fontId="0" fillId="34" borderId="58" xfId="0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34" borderId="61" xfId="0" applyFill="1" applyBorder="1" applyAlignment="1">
      <alignment horizontal="right" vertical="center"/>
    </xf>
    <xf numFmtId="0" fontId="0" fillId="34" borderId="62" xfId="0" applyFill="1" applyBorder="1" applyAlignment="1">
      <alignment horizontal="right" vertical="center"/>
    </xf>
    <xf numFmtId="0" fontId="0" fillId="34" borderId="63" xfId="0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0" fontId="0" fillId="34" borderId="51" xfId="0" applyFill="1" applyBorder="1" applyAlignment="1">
      <alignment horizontal="right" vertical="center"/>
    </xf>
    <xf numFmtId="0" fontId="0" fillId="34" borderId="35" xfId="0" applyFill="1" applyBorder="1" applyAlignment="1">
      <alignment horizontal="right" vertical="center"/>
    </xf>
    <xf numFmtId="0" fontId="0" fillId="34" borderId="46" xfId="0" applyFill="1" applyBorder="1" applyAlignment="1">
      <alignment horizontal="right" vertical="center"/>
    </xf>
    <xf numFmtId="0" fontId="0" fillId="34" borderId="47" xfId="0" applyFill="1" applyBorder="1" applyAlignment="1">
      <alignment horizontal="right" vertical="center"/>
    </xf>
    <xf numFmtId="0" fontId="0" fillId="34" borderId="49" xfId="0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0" fontId="0" fillId="34" borderId="59" xfId="0" applyFill="1" applyBorder="1" applyAlignment="1">
      <alignment horizontal="right" vertical="center"/>
    </xf>
    <xf numFmtId="0" fontId="0" fillId="34" borderId="60" xfId="0" applyFill="1" applyBorder="1" applyAlignment="1">
      <alignment horizontal="right" vertical="center"/>
    </xf>
    <xf numFmtId="0" fontId="0" fillId="34" borderId="38" xfId="0" applyFill="1" applyBorder="1" applyAlignment="1">
      <alignment horizontal="right" vertical="center"/>
    </xf>
    <xf numFmtId="0" fontId="0" fillId="34" borderId="20" xfId="0" applyFill="1" applyBorder="1" applyAlignment="1">
      <alignment horizontal="right" vertical="center"/>
    </xf>
    <xf numFmtId="0" fontId="0" fillId="34" borderId="31" xfId="0" applyFill="1" applyBorder="1" applyAlignment="1">
      <alignment horizontal="right" vertical="center"/>
    </xf>
    <xf numFmtId="0" fontId="0" fillId="34" borderId="24" xfId="0" applyFill="1" applyBorder="1" applyAlignment="1">
      <alignment horizontal="right" vertical="center"/>
    </xf>
    <xf numFmtId="0" fontId="0" fillId="34" borderId="64" xfId="0" applyFill="1" applyBorder="1" applyAlignment="1">
      <alignment horizontal="right" vertical="center"/>
    </xf>
    <xf numFmtId="0" fontId="0" fillId="34" borderId="65" xfId="0" applyFill="1" applyBorder="1" applyAlignment="1">
      <alignment horizontal="right" vertical="center"/>
    </xf>
    <xf numFmtId="177" fontId="12" fillId="33" borderId="28" xfId="0" applyNumberFormat="1" applyFont="1" applyFill="1" applyBorder="1" applyAlignment="1">
      <alignment horizontal="center" vertical="center" wrapText="1"/>
    </xf>
    <xf numFmtId="177" fontId="11" fillId="33" borderId="66" xfId="0" applyNumberFormat="1" applyFont="1" applyFill="1" applyBorder="1" applyAlignment="1">
      <alignment horizontal="center" vertical="center" wrapText="1"/>
    </xf>
    <xf numFmtId="178" fontId="0" fillId="36" borderId="16" xfId="0" applyNumberFormat="1" applyFont="1" applyFill="1" applyBorder="1" applyAlignment="1">
      <alignment horizontal="right" vertical="center"/>
    </xf>
    <xf numFmtId="178" fontId="0" fillId="36" borderId="10" xfId="0" applyNumberFormat="1" applyFont="1" applyFill="1" applyBorder="1" applyAlignment="1">
      <alignment horizontal="right" vertical="center"/>
    </xf>
    <xf numFmtId="179" fontId="0" fillId="36" borderId="12" xfId="0" applyNumberFormat="1" applyFont="1" applyFill="1" applyBorder="1" applyAlignment="1">
      <alignment horizontal="right" vertical="center"/>
    </xf>
    <xf numFmtId="178" fontId="0" fillId="35" borderId="67" xfId="0" applyNumberFormat="1" applyFont="1" applyFill="1" applyBorder="1" applyAlignment="1">
      <alignment horizontal="right" vertical="center"/>
    </xf>
    <xf numFmtId="179" fontId="0" fillId="35" borderId="68" xfId="0" applyNumberFormat="1" applyFont="1" applyFill="1" applyBorder="1" applyAlignment="1">
      <alignment horizontal="right" vertical="center"/>
    </xf>
    <xf numFmtId="179" fontId="0" fillId="35" borderId="69" xfId="0" applyNumberFormat="1" applyFont="1" applyFill="1" applyBorder="1" applyAlignment="1">
      <alignment horizontal="right" vertical="center"/>
    </xf>
    <xf numFmtId="178" fontId="0" fillId="35" borderId="0" xfId="0" applyNumberFormat="1" applyFont="1" applyFill="1" applyBorder="1" applyAlignment="1">
      <alignment horizontal="centerContinuous" vertical="center"/>
    </xf>
    <xf numFmtId="178" fontId="0" fillId="35" borderId="70" xfId="0" applyNumberFormat="1" applyFont="1" applyFill="1" applyBorder="1" applyAlignment="1">
      <alignment horizontal="centerContinuous" vertical="center"/>
    </xf>
    <xf numFmtId="179" fontId="0" fillId="35" borderId="71" xfId="0" applyNumberFormat="1" applyFont="1" applyFill="1" applyBorder="1" applyAlignment="1">
      <alignment horizontal="right" vertical="center"/>
    </xf>
    <xf numFmtId="179" fontId="0" fillId="35" borderId="72" xfId="0" applyNumberFormat="1" applyFont="1" applyFill="1" applyBorder="1" applyAlignment="1">
      <alignment horizontal="right" vertical="center"/>
    </xf>
    <xf numFmtId="178" fontId="0" fillId="35" borderId="71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9" fontId="0" fillId="35" borderId="74" xfId="0" applyNumberFormat="1" applyFont="1" applyFill="1" applyBorder="1" applyAlignment="1">
      <alignment horizontal="right" vertical="center"/>
    </xf>
    <xf numFmtId="179" fontId="0" fillId="35" borderId="75" xfId="0" applyNumberFormat="1" applyFont="1" applyFill="1" applyBorder="1" applyAlignment="1">
      <alignment horizontal="right" vertical="center"/>
    </xf>
    <xf numFmtId="178" fontId="0" fillId="0" borderId="4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76" xfId="0" applyNumberFormat="1" applyFont="1" applyBorder="1" applyAlignment="1">
      <alignment vertical="center"/>
    </xf>
    <xf numFmtId="0" fontId="0" fillId="0" borderId="59" xfId="0" applyFont="1" applyBorder="1" applyAlignment="1">
      <alignment horizontal="right" vertical="center"/>
    </xf>
    <xf numFmtId="179" fontId="0" fillId="0" borderId="34" xfId="0" applyNumberFormat="1" applyFont="1" applyBorder="1" applyAlignment="1">
      <alignment horizontal="right" vertical="center"/>
    </xf>
    <xf numFmtId="179" fontId="0" fillId="0" borderId="60" xfId="0" applyNumberFormat="1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0" fontId="0" fillId="0" borderId="38" xfId="0" applyFont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77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9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3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9" fontId="0" fillId="0" borderId="62" xfId="0" applyNumberFormat="1" applyFont="1" applyBorder="1" applyAlignment="1">
      <alignment horizontal="right" vertical="center"/>
    </xf>
    <xf numFmtId="179" fontId="0" fillId="0" borderId="65" xfId="0" applyNumberFormat="1" applyFont="1" applyBorder="1" applyAlignment="1">
      <alignment horizontal="right" vertical="center"/>
    </xf>
    <xf numFmtId="0" fontId="0" fillId="0" borderId="81" xfId="0" applyFont="1" applyBorder="1" applyAlignment="1">
      <alignment horizontal="right" vertical="center"/>
    </xf>
    <xf numFmtId="177" fontId="0" fillId="36" borderId="82" xfId="0" applyNumberFormat="1" applyFont="1" applyFill="1" applyBorder="1" applyAlignment="1">
      <alignment horizontal="right" vertical="center"/>
    </xf>
    <xf numFmtId="177" fontId="0" fillId="37" borderId="46" xfId="0" applyNumberFormat="1" applyFont="1" applyFill="1" applyBorder="1" applyAlignment="1">
      <alignment horizontal="right" vertical="center"/>
    </xf>
    <xf numFmtId="177" fontId="0" fillId="37" borderId="47" xfId="0" applyNumberFormat="1" applyFont="1" applyFill="1" applyBorder="1" applyAlignment="1">
      <alignment horizontal="right" vertical="center"/>
    </xf>
    <xf numFmtId="177" fontId="0" fillId="37" borderId="49" xfId="0" applyNumberFormat="1" applyFont="1" applyFill="1" applyBorder="1" applyAlignment="1">
      <alignment horizontal="right" vertical="center"/>
    </xf>
    <xf numFmtId="177" fontId="0" fillId="37" borderId="59" xfId="0" applyNumberFormat="1" applyFont="1" applyFill="1" applyBorder="1" applyAlignment="1">
      <alignment horizontal="right" vertical="center"/>
    </xf>
    <xf numFmtId="177" fontId="0" fillId="37" borderId="34" xfId="0" applyNumberFormat="1" applyFont="1" applyFill="1" applyBorder="1" applyAlignment="1">
      <alignment horizontal="right" vertical="center"/>
    </xf>
    <xf numFmtId="177" fontId="0" fillId="37" borderId="60" xfId="0" applyNumberFormat="1" applyFont="1" applyFill="1" applyBorder="1" applyAlignment="1">
      <alignment horizontal="right" vertical="center"/>
    </xf>
    <xf numFmtId="177" fontId="0" fillId="36" borderId="59" xfId="0" applyNumberFormat="1" applyFont="1" applyFill="1" applyBorder="1" applyAlignment="1">
      <alignment horizontal="right" vertical="center"/>
    </xf>
    <xf numFmtId="177" fontId="0" fillId="38" borderId="34" xfId="0" applyNumberFormat="1" applyFont="1" applyFill="1" applyBorder="1" applyAlignment="1">
      <alignment horizontal="right" vertical="center"/>
    </xf>
    <xf numFmtId="177" fontId="0" fillId="38" borderId="60" xfId="0" applyNumberFormat="1" applyFont="1" applyFill="1" applyBorder="1" applyAlignment="1">
      <alignment horizontal="right" vertical="center"/>
    </xf>
    <xf numFmtId="177" fontId="0" fillId="36" borderId="64" xfId="0" applyNumberFormat="1" applyFont="1" applyFill="1" applyBorder="1" applyAlignment="1">
      <alignment horizontal="right" vertical="center"/>
    </xf>
    <xf numFmtId="177" fontId="0" fillId="38" borderId="62" xfId="0" applyNumberFormat="1" applyFont="1" applyFill="1" applyBorder="1" applyAlignment="1">
      <alignment horizontal="right" vertical="center"/>
    </xf>
    <xf numFmtId="177" fontId="0" fillId="38" borderId="65" xfId="0" applyNumberFormat="1" applyFont="1" applyFill="1" applyBorder="1" applyAlignment="1">
      <alignment horizontal="right" vertical="center"/>
    </xf>
    <xf numFmtId="177" fontId="0" fillId="36" borderId="83" xfId="0" applyNumberFormat="1" applyFont="1" applyFill="1" applyBorder="1" applyAlignment="1">
      <alignment horizontal="right" vertical="center"/>
    </xf>
    <xf numFmtId="177" fontId="0" fillId="36" borderId="84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77" fontId="0" fillId="37" borderId="64" xfId="0" applyNumberFormat="1" applyFont="1" applyFill="1" applyBorder="1" applyAlignment="1">
      <alignment horizontal="right" vertical="center"/>
    </xf>
    <xf numFmtId="177" fontId="0" fillId="37" borderId="62" xfId="0" applyNumberFormat="1" applyFont="1" applyFill="1" applyBorder="1" applyAlignment="1">
      <alignment horizontal="right" vertical="center"/>
    </xf>
    <xf numFmtId="177" fontId="0" fillId="37" borderId="65" xfId="0" applyNumberFormat="1" applyFont="1" applyFill="1" applyBorder="1" applyAlignment="1">
      <alignment horizontal="right" vertical="center"/>
    </xf>
    <xf numFmtId="177" fontId="0" fillId="38" borderId="82" xfId="0" applyNumberFormat="1" applyFont="1" applyFill="1" applyBorder="1" applyAlignment="1">
      <alignment vertical="center"/>
    </xf>
    <xf numFmtId="177" fontId="0" fillId="38" borderId="83" xfId="0" applyNumberFormat="1" applyFont="1" applyFill="1" applyBorder="1" applyAlignment="1">
      <alignment vertical="center"/>
    </xf>
    <xf numFmtId="177" fontId="0" fillId="38" borderId="84" xfId="0" applyNumberFormat="1" applyFont="1" applyFill="1" applyBorder="1" applyAlignment="1">
      <alignment vertical="center"/>
    </xf>
    <xf numFmtId="177" fontId="0" fillId="37" borderId="46" xfId="0" applyNumberFormat="1" applyFont="1" applyFill="1" applyBorder="1" applyAlignment="1">
      <alignment vertical="center"/>
    </xf>
    <xf numFmtId="177" fontId="0" fillId="37" borderId="47" xfId="0" applyNumberFormat="1" applyFont="1" applyFill="1" applyBorder="1" applyAlignment="1">
      <alignment vertical="center"/>
    </xf>
    <xf numFmtId="177" fontId="0" fillId="37" borderId="49" xfId="0" applyNumberFormat="1" applyFont="1" applyFill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37" borderId="59" xfId="0" applyNumberFormat="1" applyFont="1" applyFill="1" applyBorder="1" applyAlignment="1">
      <alignment vertical="center"/>
    </xf>
    <xf numFmtId="177" fontId="0" fillId="37" borderId="34" xfId="0" applyNumberFormat="1" applyFont="1" applyFill="1" applyBorder="1" applyAlignment="1">
      <alignment vertical="center"/>
    </xf>
    <xf numFmtId="177" fontId="0" fillId="37" borderId="60" xfId="0" applyNumberFormat="1" applyFont="1" applyFill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37" borderId="38" xfId="0" applyNumberFormat="1" applyFont="1" applyFill="1" applyBorder="1" applyAlignment="1">
      <alignment vertical="center"/>
    </xf>
    <xf numFmtId="177" fontId="0" fillId="37" borderId="33" xfId="0" applyNumberFormat="1" applyFont="1" applyFill="1" applyBorder="1" applyAlignment="1">
      <alignment vertical="center"/>
    </xf>
    <xf numFmtId="177" fontId="0" fillId="37" borderId="20" xfId="0" applyNumberFormat="1" applyFont="1" applyFill="1" applyBorder="1" applyAlignment="1">
      <alignment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33" borderId="27" xfId="0" applyNumberFormat="1" applyFont="1" applyFill="1" applyBorder="1" applyAlignment="1">
      <alignment horizontal="center" vertical="center"/>
    </xf>
    <xf numFmtId="177" fontId="0" fillId="0" borderId="34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38" borderId="46" xfId="0" applyNumberFormat="1" applyFont="1" applyFill="1" applyBorder="1" applyAlignment="1">
      <alignment horizontal="center" vertical="center"/>
    </xf>
    <xf numFmtId="177" fontId="0" fillId="36" borderId="47" xfId="0" applyNumberFormat="1" applyFont="1" applyFill="1" applyBorder="1" applyAlignment="1">
      <alignment horizontal="center" vertical="center"/>
    </xf>
    <xf numFmtId="177" fontId="0" fillId="36" borderId="49" xfId="0" applyNumberFormat="1" applyFont="1" applyFill="1" applyBorder="1" applyAlignment="1">
      <alignment horizontal="center" vertical="center"/>
    </xf>
    <xf numFmtId="177" fontId="0" fillId="0" borderId="34" xfId="0" applyNumberFormat="1" applyFont="1" applyBorder="1" applyAlignment="1">
      <alignment/>
    </xf>
    <xf numFmtId="177" fontId="0" fillId="38" borderId="59" xfId="0" applyNumberFormat="1" applyFont="1" applyFill="1" applyBorder="1" applyAlignment="1">
      <alignment vertical="center"/>
    </xf>
    <xf numFmtId="177" fontId="0" fillId="38" borderId="34" xfId="0" applyNumberFormat="1" applyFont="1" applyFill="1" applyBorder="1" applyAlignment="1">
      <alignment vertical="center"/>
    </xf>
    <xf numFmtId="177" fontId="0" fillId="36" borderId="60" xfId="0" applyNumberFormat="1" applyFont="1" applyFill="1" applyBorder="1" applyAlignment="1">
      <alignment horizontal="right"/>
    </xf>
    <xf numFmtId="177" fontId="0" fillId="38" borderId="64" xfId="0" applyNumberFormat="1" applyFont="1" applyFill="1" applyBorder="1" applyAlignment="1">
      <alignment vertical="center"/>
    </xf>
    <xf numFmtId="177" fontId="0" fillId="38" borderId="62" xfId="0" applyNumberFormat="1" applyFont="1" applyFill="1" applyBorder="1" applyAlignment="1">
      <alignment vertical="center"/>
    </xf>
    <xf numFmtId="177" fontId="0" fillId="38" borderId="65" xfId="0" applyNumberFormat="1" applyFont="1" applyFill="1" applyBorder="1" applyAlignment="1">
      <alignment horizontal="right"/>
    </xf>
    <xf numFmtId="177" fontId="0" fillId="38" borderId="85" xfId="0" applyNumberFormat="1" applyFont="1" applyFill="1" applyBorder="1" applyAlignment="1">
      <alignment vertical="center"/>
    </xf>
    <xf numFmtId="177" fontId="0" fillId="38" borderId="86" xfId="0" applyNumberFormat="1" applyFont="1" applyFill="1" applyBorder="1" applyAlignment="1">
      <alignment vertical="center"/>
    </xf>
    <xf numFmtId="177" fontId="0" fillId="38" borderId="82" xfId="0" applyNumberFormat="1" applyFont="1" applyFill="1" applyBorder="1" applyAlignment="1">
      <alignment horizontal="right" vertical="center"/>
    </xf>
    <xf numFmtId="177" fontId="0" fillId="38" borderId="83" xfId="0" applyNumberFormat="1" applyFont="1" applyFill="1" applyBorder="1" applyAlignment="1">
      <alignment horizontal="right" vertical="center"/>
    </xf>
    <xf numFmtId="177" fontId="0" fillId="38" borderId="87" xfId="0" applyNumberFormat="1" applyFont="1" applyFill="1" applyBorder="1" applyAlignment="1">
      <alignment vertical="center"/>
    </xf>
    <xf numFmtId="177" fontId="0" fillId="38" borderId="88" xfId="0" applyNumberFormat="1" applyFont="1" applyFill="1" applyBorder="1" applyAlignment="1">
      <alignment vertical="center"/>
    </xf>
    <xf numFmtId="177" fontId="0" fillId="38" borderId="8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47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77" fontId="0" fillId="0" borderId="45" xfId="0" applyNumberFormat="1" applyFont="1" applyBorder="1" applyAlignment="1">
      <alignment/>
    </xf>
    <xf numFmtId="177" fontId="0" fillId="0" borderId="44" xfId="0" applyNumberFormat="1" applyFont="1" applyBorder="1" applyAlignment="1">
      <alignment/>
    </xf>
    <xf numFmtId="177" fontId="0" fillId="37" borderId="50" xfId="0" applyNumberFormat="1" applyFont="1" applyFill="1" applyBorder="1" applyAlignment="1">
      <alignment/>
    </xf>
    <xf numFmtId="177" fontId="0" fillId="37" borderId="47" xfId="0" applyNumberFormat="1" applyFont="1" applyFill="1" applyBorder="1" applyAlignment="1">
      <alignment/>
    </xf>
    <xf numFmtId="177" fontId="0" fillId="37" borderId="48" xfId="0" applyNumberFormat="1" applyFont="1" applyFill="1" applyBorder="1" applyAlignment="1">
      <alignment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37" borderId="34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0" fillId="38" borderId="89" xfId="0" applyNumberFormat="1" applyFont="1" applyFill="1" applyBorder="1" applyAlignment="1">
      <alignment vertical="center"/>
    </xf>
    <xf numFmtId="177" fontId="0" fillId="0" borderId="61" xfId="0" applyNumberFormat="1" applyFont="1" applyFill="1" applyBorder="1" applyAlignment="1">
      <alignment horizontal="right" vertical="center"/>
    </xf>
    <xf numFmtId="177" fontId="0" fillId="0" borderId="62" xfId="0" applyNumberFormat="1" applyFont="1" applyFill="1" applyBorder="1" applyAlignment="1">
      <alignment horizontal="right" vertical="center"/>
    </xf>
    <xf numFmtId="177" fontId="0" fillId="0" borderId="65" xfId="0" applyNumberFormat="1" applyFont="1" applyFill="1" applyBorder="1" applyAlignment="1">
      <alignment horizontal="right" vertical="center"/>
    </xf>
    <xf numFmtId="177" fontId="0" fillId="0" borderId="90" xfId="0" applyNumberFormat="1" applyFont="1" applyBorder="1" applyAlignment="1">
      <alignment/>
    </xf>
    <xf numFmtId="177" fontId="0" fillId="0" borderId="62" xfId="0" applyNumberFormat="1" applyFont="1" applyBorder="1" applyAlignment="1">
      <alignment/>
    </xf>
    <xf numFmtId="177" fontId="0" fillId="0" borderId="91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0" xfId="0" applyBorder="1" applyAlignment="1">
      <alignment/>
    </xf>
    <xf numFmtId="0" fontId="0" fillId="0" borderId="59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177" fontId="0" fillId="37" borderId="31" xfId="0" applyNumberFormat="1" applyFont="1" applyFill="1" applyBorder="1" applyAlignment="1">
      <alignment horizontal="right" vertical="center"/>
    </xf>
    <xf numFmtId="177" fontId="0" fillId="37" borderId="30" xfId="0" applyNumberFormat="1" applyFont="1" applyFill="1" applyBorder="1" applyAlignment="1">
      <alignment horizontal="right" vertical="center"/>
    </xf>
    <xf numFmtId="177" fontId="0" fillId="37" borderId="24" xfId="0" applyNumberFormat="1" applyFont="1" applyFill="1" applyBorder="1" applyAlignment="1">
      <alignment horizontal="right" vertical="center"/>
    </xf>
    <xf numFmtId="177" fontId="0" fillId="0" borderId="44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/>
    </xf>
    <xf numFmtId="177" fontId="0" fillId="0" borderId="30" xfId="0" applyNumberFormat="1" applyFont="1" applyBorder="1" applyAlignment="1">
      <alignment/>
    </xf>
    <xf numFmtId="177" fontId="0" fillId="0" borderId="32" xfId="0" applyNumberFormat="1" applyFont="1" applyBorder="1" applyAlignment="1">
      <alignment/>
    </xf>
    <xf numFmtId="177" fontId="0" fillId="38" borderId="92" xfId="0" applyNumberFormat="1" applyFont="1" applyFill="1" applyBorder="1" applyAlignment="1">
      <alignment vertical="center"/>
    </xf>
    <xf numFmtId="177" fontId="0" fillId="38" borderId="93" xfId="0" applyNumberFormat="1" applyFont="1" applyFill="1" applyBorder="1" applyAlignment="1">
      <alignment vertical="center"/>
    </xf>
    <xf numFmtId="177" fontId="0" fillId="0" borderId="26" xfId="0" applyNumberFormat="1" applyFont="1" applyBorder="1" applyAlignment="1">
      <alignment horizontal="right" vertical="center"/>
    </xf>
    <xf numFmtId="177" fontId="0" fillId="36" borderId="92" xfId="0" applyNumberFormat="1" applyFont="1" applyFill="1" applyBorder="1" applyAlignment="1">
      <alignment horizontal="right" vertical="center"/>
    </xf>
    <xf numFmtId="177" fontId="0" fillId="37" borderId="50" xfId="0" applyNumberFormat="1" applyFont="1" applyFill="1" applyBorder="1" applyAlignment="1">
      <alignment horizontal="right" vertical="center"/>
    </xf>
    <xf numFmtId="177" fontId="0" fillId="37" borderId="45" xfId="0" applyNumberFormat="1" applyFont="1" applyFill="1" applyBorder="1" applyAlignment="1">
      <alignment horizontal="right" vertical="center"/>
    </xf>
    <xf numFmtId="177" fontId="0" fillId="37" borderId="90" xfId="0" applyNumberFormat="1" applyFont="1" applyFill="1" applyBorder="1" applyAlignment="1">
      <alignment horizontal="right" vertical="center"/>
    </xf>
    <xf numFmtId="177" fontId="0" fillId="33" borderId="28" xfId="0" applyNumberFormat="1" applyFont="1" applyFill="1" applyBorder="1" applyAlignment="1">
      <alignment horizontal="center" vertical="center"/>
    </xf>
    <xf numFmtId="177" fontId="0" fillId="37" borderId="16" xfId="0" applyNumberFormat="1" applyFont="1" applyFill="1" applyBorder="1" applyAlignment="1">
      <alignment horizontal="right" vertical="center"/>
    </xf>
    <xf numFmtId="177" fontId="0" fillId="38" borderId="50" xfId="0" applyNumberFormat="1" applyFont="1" applyFill="1" applyBorder="1" applyAlignment="1">
      <alignment horizontal="center" vertical="center"/>
    </xf>
    <xf numFmtId="177" fontId="0" fillId="36" borderId="45" xfId="0" applyNumberFormat="1" applyFont="1" applyFill="1" applyBorder="1" applyAlignment="1">
      <alignment horizontal="right" vertical="center"/>
    </xf>
    <xf numFmtId="177" fontId="0" fillId="36" borderId="90" xfId="0" applyNumberFormat="1" applyFont="1" applyFill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35" borderId="34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/>
    </xf>
    <xf numFmtId="177" fontId="0" fillId="35" borderId="26" xfId="0" applyNumberFormat="1" applyFont="1" applyFill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60" xfId="0" applyNumberFormat="1" applyFont="1" applyBorder="1" applyAlignment="1">
      <alignment vertical="center"/>
    </xf>
    <xf numFmtId="177" fontId="0" fillId="0" borderId="62" xfId="0" applyNumberFormat="1" applyFont="1" applyBorder="1" applyAlignment="1">
      <alignment vertical="center"/>
    </xf>
    <xf numFmtId="177" fontId="0" fillId="0" borderId="6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/>
    </xf>
    <xf numFmtId="177" fontId="0" fillId="0" borderId="11" xfId="0" applyNumberFormat="1" applyFont="1" applyBorder="1" applyAlignment="1">
      <alignment vertical="center"/>
    </xf>
    <xf numFmtId="177" fontId="0" fillId="37" borderId="59" xfId="0" applyNumberFormat="1" applyFont="1" applyFill="1" applyBorder="1" applyAlignment="1">
      <alignment/>
    </xf>
    <xf numFmtId="177" fontId="0" fillId="37" borderId="60" xfId="0" applyNumberFormat="1" applyFont="1" applyFill="1" applyBorder="1" applyAlignment="1">
      <alignment/>
    </xf>
    <xf numFmtId="177" fontId="0" fillId="37" borderId="64" xfId="0" applyNumberFormat="1" applyFont="1" applyFill="1" applyBorder="1" applyAlignment="1">
      <alignment/>
    </xf>
    <xf numFmtId="177" fontId="0" fillId="37" borderId="62" xfId="0" applyNumberFormat="1" applyFont="1" applyFill="1" applyBorder="1" applyAlignment="1">
      <alignment/>
    </xf>
    <xf numFmtId="177" fontId="0" fillId="37" borderId="65" xfId="0" applyNumberFormat="1" applyFont="1" applyFill="1" applyBorder="1" applyAlignment="1">
      <alignment/>
    </xf>
    <xf numFmtId="0" fontId="0" fillId="0" borderId="94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35" borderId="28" xfId="0" applyNumberFormat="1" applyFont="1" applyFill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/>
    </xf>
    <xf numFmtId="177" fontId="0" fillId="0" borderId="66" xfId="0" applyNumberFormat="1" applyFont="1" applyBorder="1" applyAlignment="1">
      <alignment horizontal="right" vertical="center"/>
    </xf>
    <xf numFmtId="177" fontId="0" fillId="35" borderId="66" xfId="0" applyNumberFormat="1" applyFont="1" applyFill="1" applyBorder="1" applyAlignment="1">
      <alignment horizontal="center" vertical="center"/>
    </xf>
    <xf numFmtId="177" fontId="0" fillId="0" borderId="32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44" xfId="0" applyNumberFormat="1" applyFont="1" applyFill="1" applyBorder="1" applyAlignment="1">
      <alignment/>
    </xf>
    <xf numFmtId="177" fontId="0" fillId="0" borderId="28" xfId="0" applyNumberFormat="1" applyFont="1" applyBorder="1" applyAlignment="1">
      <alignment vertical="center"/>
    </xf>
    <xf numFmtId="177" fontId="0" fillId="35" borderId="45" xfId="0" applyNumberFormat="1" applyFont="1" applyFill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177" fontId="0" fillId="0" borderId="9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9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9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96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2" fillId="33" borderId="66" xfId="0" applyNumberFormat="1" applyFont="1" applyFill="1" applyBorder="1" applyAlignment="1">
      <alignment horizontal="center" vertical="center" wrapText="1"/>
    </xf>
    <xf numFmtId="178" fontId="0" fillId="36" borderId="31" xfId="0" applyNumberFormat="1" applyFont="1" applyFill="1" applyBorder="1" applyAlignment="1">
      <alignment horizontal="right" vertical="center"/>
    </xf>
    <xf numFmtId="179" fontId="0" fillId="36" borderId="30" xfId="0" applyNumberFormat="1" applyFont="1" applyFill="1" applyBorder="1" applyAlignment="1">
      <alignment horizontal="right" vertical="center"/>
    </xf>
    <xf numFmtId="179" fontId="0" fillId="36" borderId="32" xfId="0" applyNumberFormat="1" applyFont="1" applyFill="1" applyBorder="1" applyAlignment="1">
      <alignment horizontal="right" vertical="center"/>
    </xf>
    <xf numFmtId="179" fontId="0" fillId="36" borderId="24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6" borderId="73" xfId="0" applyNumberFormat="1" applyFont="1" applyFill="1" applyBorder="1" applyAlignment="1">
      <alignment vertical="center"/>
    </xf>
    <xf numFmtId="178" fontId="0" fillId="35" borderId="37" xfId="0" applyNumberFormat="1" applyFont="1" applyFill="1" applyBorder="1" applyAlignment="1">
      <alignment vertical="center"/>
    </xf>
    <xf numFmtId="178" fontId="0" fillId="36" borderId="74" xfId="0" applyNumberFormat="1" applyFont="1" applyFill="1" applyBorder="1" applyAlignment="1">
      <alignment vertical="center"/>
    </xf>
    <xf numFmtId="178" fontId="0" fillId="35" borderId="74" xfId="0" applyNumberFormat="1" applyFont="1" applyFill="1" applyBorder="1" applyAlignment="1">
      <alignment vertical="center"/>
    </xf>
    <xf numFmtId="178" fontId="0" fillId="36" borderId="74" xfId="0" applyNumberFormat="1" applyFont="1" applyFill="1" applyBorder="1" applyAlignment="1">
      <alignment horizontal="right" vertical="center"/>
    </xf>
    <xf numFmtId="178" fontId="0" fillId="35" borderId="97" xfId="0" applyNumberFormat="1" applyFont="1" applyFill="1" applyBorder="1" applyAlignment="1">
      <alignment horizontal="right" vertical="center"/>
    </xf>
    <xf numFmtId="178" fontId="0" fillId="36" borderId="98" xfId="0" applyNumberFormat="1" applyFont="1" applyFill="1" applyBorder="1" applyAlignment="1">
      <alignment horizontal="right" vertical="center"/>
    </xf>
    <xf numFmtId="178" fontId="0" fillId="35" borderId="97" xfId="0" applyNumberFormat="1" applyFont="1" applyFill="1" applyBorder="1" applyAlignment="1">
      <alignment vertical="center"/>
    </xf>
    <xf numFmtId="178" fontId="0" fillId="36" borderId="98" xfId="0" applyNumberFormat="1" applyFont="1" applyFill="1" applyBorder="1" applyAlignment="1">
      <alignment vertical="center"/>
    </xf>
    <xf numFmtId="179" fontId="0" fillId="36" borderId="11" xfId="0" applyNumberFormat="1" applyFont="1" applyFill="1" applyBorder="1" applyAlignment="1">
      <alignment horizontal="right" vertical="center"/>
    </xf>
    <xf numFmtId="179" fontId="0" fillId="36" borderId="14" xfId="0" applyNumberFormat="1" applyFont="1" applyFill="1" applyBorder="1" applyAlignment="1">
      <alignment horizontal="right" vertical="center"/>
    </xf>
    <xf numFmtId="178" fontId="0" fillId="36" borderId="59" xfId="0" applyNumberFormat="1" applyFont="1" applyFill="1" applyBorder="1" applyAlignment="1">
      <alignment vertical="center"/>
    </xf>
    <xf numFmtId="178" fontId="0" fillId="35" borderId="45" xfId="0" applyNumberFormat="1" applyFont="1" applyFill="1" applyBorder="1" applyAlignment="1">
      <alignment vertical="center"/>
    </xf>
    <xf numFmtId="178" fontId="0" fillId="36" borderId="34" xfId="0" applyNumberFormat="1" applyFont="1" applyFill="1" applyBorder="1" applyAlignment="1">
      <alignment vertical="center"/>
    </xf>
    <xf numFmtId="178" fontId="0" fillId="35" borderId="34" xfId="0" applyNumberFormat="1" applyFont="1" applyFill="1" applyBorder="1" applyAlignment="1">
      <alignment vertical="center"/>
    </xf>
    <xf numFmtId="178" fontId="0" fillId="36" borderId="34" xfId="0" applyNumberFormat="1" applyFont="1" applyFill="1" applyBorder="1" applyAlignment="1">
      <alignment horizontal="right" vertical="center"/>
    </xf>
    <xf numFmtId="178" fontId="0" fillId="35" borderId="44" xfId="0" applyNumberFormat="1" applyFont="1" applyFill="1" applyBorder="1" applyAlignment="1">
      <alignment horizontal="right" vertical="center"/>
    </xf>
    <xf numFmtId="178" fontId="0" fillId="36" borderId="60" xfId="0" applyNumberFormat="1" applyFont="1" applyFill="1" applyBorder="1" applyAlignment="1">
      <alignment horizontal="right" vertical="center"/>
    </xf>
    <xf numFmtId="178" fontId="0" fillId="35" borderId="44" xfId="0" applyNumberFormat="1" applyFont="1" applyFill="1" applyBorder="1" applyAlignment="1">
      <alignment vertical="center"/>
    </xf>
    <xf numFmtId="178" fontId="0" fillId="36" borderId="60" xfId="0" applyNumberFormat="1" applyFont="1" applyFill="1" applyBorder="1" applyAlignment="1">
      <alignment vertical="center"/>
    </xf>
    <xf numFmtId="178" fontId="0" fillId="35" borderId="81" xfId="0" applyNumberFormat="1" applyFont="1" applyFill="1" applyBorder="1" applyAlignment="1">
      <alignment horizontal="right" vertical="center"/>
    </xf>
    <xf numFmtId="179" fontId="0" fillId="35" borderId="99" xfId="0" applyNumberFormat="1" applyFont="1" applyFill="1" applyBorder="1" applyAlignment="1">
      <alignment horizontal="right" vertical="center"/>
    </xf>
    <xf numFmtId="179" fontId="0" fillId="35" borderId="100" xfId="0" applyNumberFormat="1" applyFont="1" applyFill="1" applyBorder="1" applyAlignment="1">
      <alignment horizontal="right" vertical="center"/>
    </xf>
    <xf numFmtId="178" fontId="0" fillId="36" borderId="64" xfId="0" applyNumberFormat="1" applyFont="1" applyFill="1" applyBorder="1" applyAlignment="1">
      <alignment vertical="center"/>
    </xf>
    <xf numFmtId="178" fontId="0" fillId="35" borderId="90" xfId="0" applyNumberFormat="1" applyFont="1" applyFill="1" applyBorder="1" applyAlignment="1">
      <alignment vertical="center"/>
    </xf>
    <xf numFmtId="178" fontId="0" fillId="36" borderId="62" xfId="0" applyNumberFormat="1" applyFont="1" applyFill="1" applyBorder="1" applyAlignment="1">
      <alignment vertical="center"/>
    </xf>
    <xf numFmtId="178" fontId="0" fillId="35" borderId="62" xfId="0" applyNumberFormat="1" applyFont="1" applyFill="1" applyBorder="1" applyAlignment="1">
      <alignment vertical="center"/>
    </xf>
    <xf numFmtId="178" fontId="0" fillId="36" borderId="62" xfId="0" applyNumberFormat="1" applyFont="1" applyFill="1" applyBorder="1" applyAlignment="1">
      <alignment horizontal="right" vertical="center"/>
    </xf>
    <xf numFmtId="178" fontId="0" fillId="35" borderId="91" xfId="0" applyNumberFormat="1" applyFont="1" applyFill="1" applyBorder="1" applyAlignment="1">
      <alignment horizontal="right" vertical="center"/>
    </xf>
    <xf numFmtId="178" fontId="0" fillId="36" borderId="65" xfId="0" applyNumberFormat="1" applyFont="1" applyFill="1" applyBorder="1" applyAlignment="1">
      <alignment horizontal="right" vertical="center"/>
    </xf>
    <xf numFmtId="178" fontId="0" fillId="35" borderId="95" xfId="0" applyNumberFormat="1" applyFont="1" applyFill="1" applyBorder="1" applyAlignment="1">
      <alignment horizontal="right" vertical="center"/>
    </xf>
    <xf numFmtId="178" fontId="0" fillId="35" borderId="0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35" borderId="0" xfId="0" applyNumberFormat="1" applyFont="1" applyFill="1" applyBorder="1" applyAlignment="1">
      <alignment horizontal="right" vertical="center"/>
    </xf>
    <xf numFmtId="179" fontId="0" fillId="35" borderId="101" xfId="0" applyNumberFormat="1" applyFont="1" applyFill="1" applyBorder="1" applyAlignment="1">
      <alignment horizontal="right" vertical="center"/>
    </xf>
    <xf numFmtId="179" fontId="0" fillId="35" borderId="98" xfId="0" applyNumberFormat="1" applyFont="1" applyFill="1" applyBorder="1" applyAlignment="1">
      <alignment horizontal="right" vertical="center"/>
    </xf>
    <xf numFmtId="178" fontId="0" fillId="0" borderId="59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horizontal="right" vertical="center"/>
    </xf>
    <xf numFmtId="178" fontId="0" fillId="0" borderId="34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horizontal="right" vertical="center"/>
    </xf>
    <xf numFmtId="178" fontId="0" fillId="0" borderId="59" xfId="0" applyNumberFormat="1" applyFont="1" applyBorder="1" applyAlignment="1">
      <alignment horizontal="right" vertical="center"/>
    </xf>
    <xf numFmtId="178" fontId="0" fillId="35" borderId="45" xfId="0" applyNumberFormat="1" applyFont="1" applyFill="1" applyBorder="1" applyAlignment="1">
      <alignment horizontal="right" vertical="center"/>
    </xf>
    <xf numFmtId="178" fontId="0" fillId="35" borderId="34" xfId="0" applyNumberFormat="1" applyFont="1" applyFill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178" fontId="0" fillId="0" borderId="64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horizontal="right" vertical="center"/>
    </xf>
    <xf numFmtId="178" fontId="0" fillId="0" borderId="62" xfId="0" applyNumberFormat="1" applyFont="1" applyBorder="1" applyAlignment="1">
      <alignment vertical="center"/>
    </xf>
    <xf numFmtId="178" fontId="0" fillId="0" borderId="65" xfId="0" applyNumberFormat="1" applyFont="1" applyBorder="1" applyAlignment="1">
      <alignment horizontal="right" vertical="center"/>
    </xf>
    <xf numFmtId="178" fontId="0" fillId="0" borderId="102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98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4" xfId="0" applyFont="1" applyFill="1" applyBorder="1" applyAlignment="1">
      <alignment horizontal="center" vertical="center" shrinkToFit="1"/>
    </xf>
    <xf numFmtId="0" fontId="0" fillId="33" borderId="98" xfId="0" applyFont="1" applyFill="1" applyBorder="1" applyAlignment="1">
      <alignment horizontal="center" vertical="center" shrinkToFit="1"/>
    </xf>
    <xf numFmtId="0" fontId="0" fillId="33" borderId="10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33" borderId="107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114" xfId="0" applyBorder="1" applyAlignment="1">
      <alignment horizontal="left"/>
    </xf>
    <xf numFmtId="0" fontId="0" fillId="33" borderId="10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06" xfId="0" applyFill="1" applyBorder="1" applyAlignment="1">
      <alignment horizontal="center"/>
    </xf>
    <xf numFmtId="177" fontId="10" fillId="33" borderId="95" xfId="0" applyNumberFormat="1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0" fillId="36" borderId="105" xfId="0" applyNumberFormat="1" applyFont="1" applyFill="1" applyBorder="1" applyAlignment="1">
      <alignment horizontal="left" vertical="center"/>
    </xf>
    <xf numFmtId="178" fontId="0" fillId="36" borderId="36" xfId="0" applyNumberFormat="1" applyFont="1" applyFill="1" applyBorder="1" applyAlignment="1">
      <alignment horizontal="left" vertical="center"/>
    </xf>
    <xf numFmtId="178" fontId="0" fillId="36" borderId="17" xfId="0" applyNumberFormat="1" applyFont="1" applyFill="1" applyBorder="1" applyAlignment="1">
      <alignment horizontal="left" vertical="center"/>
    </xf>
    <xf numFmtId="178" fontId="0" fillId="36" borderId="115" xfId="0" applyNumberFormat="1" applyFont="1" applyFill="1" applyBorder="1" applyAlignment="1">
      <alignment horizontal="left" vertical="center"/>
    </xf>
    <xf numFmtId="178" fontId="0" fillId="35" borderId="81" xfId="0" applyNumberFormat="1" applyFont="1" applyFill="1" applyBorder="1" applyAlignment="1">
      <alignment horizontal="left" vertical="center"/>
    </xf>
    <xf numFmtId="178" fontId="0" fillId="35" borderId="68" xfId="0" applyNumberFormat="1" applyFont="1" applyFill="1" applyBorder="1" applyAlignment="1">
      <alignment horizontal="left" vertical="center"/>
    </xf>
    <xf numFmtId="178" fontId="0" fillId="35" borderId="100" xfId="0" applyNumberFormat="1" applyFont="1" applyFill="1" applyBorder="1" applyAlignment="1">
      <alignment horizontal="left" vertical="center"/>
    </xf>
    <xf numFmtId="178" fontId="0" fillId="35" borderId="105" xfId="0" applyNumberFormat="1" applyFont="1" applyFill="1" applyBorder="1" applyAlignment="1">
      <alignment horizontal="left" vertical="center"/>
    </xf>
    <xf numFmtId="178" fontId="0" fillId="35" borderId="36" xfId="0" applyNumberFormat="1" applyFont="1" applyFill="1" applyBorder="1" applyAlignment="1">
      <alignment horizontal="left" vertical="center"/>
    </xf>
    <xf numFmtId="178" fontId="0" fillId="35" borderId="10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D12" sqref="D12"/>
    </sheetView>
  </sheetViews>
  <sheetFormatPr defaultColWidth="9.00390625" defaultRowHeight="13.5"/>
  <cols>
    <col min="1" max="1" width="11.375" style="361" customWidth="1"/>
    <col min="2" max="3" width="11.50390625" style="361" customWidth="1"/>
    <col min="4" max="4" width="10.50390625" style="361" customWidth="1"/>
    <col min="5" max="5" width="13.00390625" style="361" hidden="1" customWidth="1"/>
    <col min="6" max="6" width="6.50390625" style="361" hidden="1" customWidth="1"/>
    <col min="7" max="7" width="3.125" style="361" hidden="1" customWidth="1"/>
    <col min="8" max="10" width="11.50390625" style="361" customWidth="1"/>
    <col min="11" max="11" width="13.00390625" style="361" hidden="1" customWidth="1"/>
    <col min="12" max="12" width="5.125" style="361" hidden="1" customWidth="1"/>
    <col min="13" max="13" width="3.125" style="361" hidden="1" customWidth="1"/>
    <col min="14" max="16" width="11.50390625" style="361" customWidth="1"/>
    <col min="17" max="17" width="8.625" style="361" customWidth="1"/>
    <col min="18" max="18" width="9.00390625" style="361" customWidth="1"/>
    <col min="19" max="19" width="5.25390625" style="361" customWidth="1"/>
    <col min="20" max="16384" width="9.00390625" style="361" customWidth="1"/>
  </cols>
  <sheetData>
    <row r="1" spans="1:17" ht="17.25" customHeight="1">
      <c r="A1" s="277" t="s">
        <v>273</v>
      </c>
      <c r="B1" s="277"/>
      <c r="C1" s="48"/>
      <c r="D1" s="48"/>
      <c r="E1" s="48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1:17" ht="18" customHeight="1" thickBot="1">
      <c r="A2" s="49"/>
      <c r="B2" s="49"/>
      <c r="C2" s="49"/>
      <c r="D2" s="49"/>
      <c r="E2" s="49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0"/>
    </row>
    <row r="3" spans="1:17" ht="15" customHeight="1">
      <c r="A3" s="443"/>
      <c r="B3" s="437" t="s">
        <v>0</v>
      </c>
      <c r="C3" s="438"/>
      <c r="D3" s="439"/>
      <c r="E3" s="59" t="s">
        <v>1</v>
      </c>
      <c r="F3" s="59"/>
      <c r="G3" s="59"/>
      <c r="H3" s="440" t="s">
        <v>2</v>
      </c>
      <c r="I3" s="441"/>
      <c r="J3" s="442"/>
      <c r="K3" s="60" t="s">
        <v>3</v>
      </c>
      <c r="L3" s="60"/>
      <c r="M3" s="60"/>
      <c r="N3" s="440" t="s">
        <v>4</v>
      </c>
      <c r="O3" s="441"/>
      <c r="P3" s="442"/>
      <c r="Q3" s="363"/>
    </row>
    <row r="4" spans="1:17" ht="21" customHeight="1" thickBot="1">
      <c r="A4" s="444"/>
      <c r="B4" s="61" t="s">
        <v>5</v>
      </c>
      <c r="C4" s="62" t="s">
        <v>6</v>
      </c>
      <c r="D4" s="63" t="s">
        <v>7</v>
      </c>
      <c r="E4" s="64"/>
      <c r="F4" s="64"/>
      <c r="G4" s="64"/>
      <c r="H4" s="61" t="s">
        <v>8</v>
      </c>
      <c r="I4" s="62" t="s">
        <v>9</v>
      </c>
      <c r="J4" s="63" t="s">
        <v>10</v>
      </c>
      <c r="K4" s="65" t="s">
        <v>8</v>
      </c>
      <c r="L4" s="65" t="s">
        <v>9</v>
      </c>
      <c r="M4" s="65" t="s">
        <v>10</v>
      </c>
      <c r="N4" s="61" t="s">
        <v>8</v>
      </c>
      <c r="O4" s="62" t="s">
        <v>9</v>
      </c>
      <c r="P4" s="63" t="s">
        <v>10</v>
      </c>
      <c r="Q4" s="363"/>
    </row>
    <row r="5" spans="1:16" ht="15" customHeight="1" thickBot="1">
      <c r="A5" s="339" t="s">
        <v>11</v>
      </c>
      <c r="B5" s="226">
        <v>1202</v>
      </c>
      <c r="C5" s="227">
        <v>22718</v>
      </c>
      <c r="D5" s="228">
        <v>6</v>
      </c>
      <c r="E5" s="344">
        <v>146</v>
      </c>
      <c r="F5" s="309">
        <v>1059</v>
      </c>
      <c r="G5" s="351">
        <v>0</v>
      </c>
      <c r="H5" s="206">
        <v>1046</v>
      </c>
      <c r="I5" s="219">
        <v>21345</v>
      </c>
      <c r="J5" s="220">
        <v>4</v>
      </c>
      <c r="K5" s="356">
        <v>23</v>
      </c>
      <c r="L5" s="326">
        <v>449</v>
      </c>
      <c r="M5" s="327">
        <v>0</v>
      </c>
      <c r="N5" s="310">
        <v>1171</v>
      </c>
      <c r="O5" s="219">
        <v>22117</v>
      </c>
      <c r="P5" s="220">
        <v>6</v>
      </c>
    </row>
    <row r="6" spans="1:17" ht="15" customHeight="1" thickTop="1">
      <c r="A6" s="66" t="s">
        <v>12</v>
      </c>
      <c r="B6" s="229">
        <v>42</v>
      </c>
      <c r="C6" s="230">
        <v>646</v>
      </c>
      <c r="D6" s="231">
        <v>3</v>
      </c>
      <c r="E6" s="246">
        <v>6</v>
      </c>
      <c r="F6" s="237">
        <v>27</v>
      </c>
      <c r="G6" s="247">
        <v>0</v>
      </c>
      <c r="H6" s="207">
        <v>27</v>
      </c>
      <c r="I6" s="208">
        <v>623</v>
      </c>
      <c r="J6" s="209">
        <v>1</v>
      </c>
      <c r="K6" s="246">
        <v>1</v>
      </c>
      <c r="L6" s="237">
        <v>13</v>
      </c>
      <c r="M6" s="237">
        <v>0</v>
      </c>
      <c r="N6" s="311">
        <v>42</v>
      </c>
      <c r="O6" s="208">
        <v>646</v>
      </c>
      <c r="P6" s="209">
        <v>3</v>
      </c>
      <c r="Q6" s="50"/>
    </row>
    <row r="7" spans="1:16" ht="15" customHeight="1">
      <c r="A7" s="68" t="s">
        <v>13</v>
      </c>
      <c r="B7" s="233">
        <v>9</v>
      </c>
      <c r="C7" s="234">
        <v>116</v>
      </c>
      <c r="D7" s="235">
        <v>0</v>
      </c>
      <c r="E7" s="345">
        <v>3</v>
      </c>
      <c r="F7" s="245">
        <v>29</v>
      </c>
      <c r="G7" s="303">
        <v>0</v>
      </c>
      <c r="H7" s="210">
        <v>7</v>
      </c>
      <c r="I7" s="211">
        <v>99</v>
      </c>
      <c r="J7" s="212">
        <v>0</v>
      </c>
      <c r="K7" s="345">
        <v>1</v>
      </c>
      <c r="L7" s="245">
        <v>50</v>
      </c>
      <c r="M7" s="245">
        <v>0</v>
      </c>
      <c r="N7" s="312">
        <v>9</v>
      </c>
      <c r="O7" s="211">
        <v>116</v>
      </c>
      <c r="P7" s="212">
        <v>0</v>
      </c>
    </row>
    <row r="8" spans="1:16" ht="15" customHeight="1">
      <c r="A8" s="68" t="s">
        <v>14</v>
      </c>
      <c r="B8" s="233">
        <v>19</v>
      </c>
      <c r="C8" s="234">
        <v>246</v>
      </c>
      <c r="D8" s="235">
        <v>0</v>
      </c>
      <c r="E8" s="345">
        <v>0</v>
      </c>
      <c r="F8" s="245">
        <v>0</v>
      </c>
      <c r="G8" s="303">
        <v>0</v>
      </c>
      <c r="H8" s="210">
        <v>16</v>
      </c>
      <c r="I8" s="211">
        <v>242</v>
      </c>
      <c r="J8" s="212">
        <v>0</v>
      </c>
      <c r="K8" s="345">
        <v>0</v>
      </c>
      <c r="L8" s="245">
        <v>0</v>
      </c>
      <c r="M8" s="245">
        <v>0</v>
      </c>
      <c r="N8" s="312">
        <v>19</v>
      </c>
      <c r="O8" s="211">
        <v>246</v>
      </c>
      <c r="P8" s="212">
        <v>0</v>
      </c>
    </row>
    <row r="9" spans="1:16" ht="15" customHeight="1">
      <c r="A9" s="68" t="s">
        <v>15</v>
      </c>
      <c r="B9" s="233">
        <v>17</v>
      </c>
      <c r="C9" s="234">
        <v>378</v>
      </c>
      <c r="D9" s="235">
        <v>0</v>
      </c>
      <c r="E9" s="345">
        <v>1</v>
      </c>
      <c r="F9" s="245">
        <v>19</v>
      </c>
      <c r="G9" s="303">
        <v>0</v>
      </c>
      <c r="H9" s="210">
        <v>16</v>
      </c>
      <c r="I9" s="211">
        <v>359</v>
      </c>
      <c r="J9" s="212">
        <v>0</v>
      </c>
      <c r="K9" s="345">
        <v>0</v>
      </c>
      <c r="L9" s="245">
        <v>0</v>
      </c>
      <c r="M9" s="245">
        <v>0</v>
      </c>
      <c r="N9" s="312">
        <v>17</v>
      </c>
      <c r="O9" s="211">
        <v>378</v>
      </c>
      <c r="P9" s="212">
        <v>0</v>
      </c>
    </row>
    <row r="10" spans="1:16" ht="15" customHeight="1">
      <c r="A10" s="68" t="s">
        <v>16</v>
      </c>
      <c r="B10" s="233">
        <v>18</v>
      </c>
      <c r="C10" s="234">
        <v>287</v>
      </c>
      <c r="D10" s="235">
        <v>0</v>
      </c>
      <c r="E10" s="345">
        <v>0</v>
      </c>
      <c r="F10" s="245">
        <v>0</v>
      </c>
      <c r="G10" s="303">
        <v>0</v>
      </c>
      <c r="H10" s="210">
        <v>17</v>
      </c>
      <c r="I10" s="211">
        <v>268</v>
      </c>
      <c r="J10" s="212">
        <v>0</v>
      </c>
      <c r="K10" s="345">
        <v>0</v>
      </c>
      <c r="L10" s="245">
        <v>0</v>
      </c>
      <c r="M10" s="245">
        <v>0</v>
      </c>
      <c r="N10" s="312">
        <v>18</v>
      </c>
      <c r="O10" s="211">
        <v>287</v>
      </c>
      <c r="P10" s="212">
        <v>0</v>
      </c>
    </row>
    <row r="11" spans="1:16" ht="15" customHeight="1">
      <c r="A11" s="68" t="s">
        <v>17</v>
      </c>
      <c r="B11" s="233">
        <v>20</v>
      </c>
      <c r="C11" s="234">
        <v>329</v>
      </c>
      <c r="D11" s="235">
        <v>1</v>
      </c>
      <c r="E11" s="345">
        <v>0</v>
      </c>
      <c r="F11" s="245">
        <v>0</v>
      </c>
      <c r="G11" s="303">
        <v>0</v>
      </c>
      <c r="H11" s="210">
        <v>20</v>
      </c>
      <c r="I11" s="211">
        <v>329</v>
      </c>
      <c r="J11" s="212">
        <v>1</v>
      </c>
      <c r="K11" s="345">
        <v>0</v>
      </c>
      <c r="L11" s="245">
        <v>0</v>
      </c>
      <c r="M11" s="245">
        <v>0</v>
      </c>
      <c r="N11" s="312">
        <v>20</v>
      </c>
      <c r="O11" s="211">
        <v>329</v>
      </c>
      <c r="P11" s="212">
        <v>1</v>
      </c>
    </row>
    <row r="12" spans="1:16" ht="15" customHeight="1">
      <c r="A12" s="68" t="s">
        <v>18</v>
      </c>
      <c r="B12" s="233">
        <v>16</v>
      </c>
      <c r="C12" s="234">
        <v>272</v>
      </c>
      <c r="D12" s="235">
        <v>0</v>
      </c>
      <c r="E12" s="345">
        <v>5</v>
      </c>
      <c r="F12" s="245">
        <v>240</v>
      </c>
      <c r="G12" s="303">
        <v>0</v>
      </c>
      <c r="H12" s="210">
        <v>15</v>
      </c>
      <c r="I12" s="211">
        <v>214</v>
      </c>
      <c r="J12" s="212">
        <v>0</v>
      </c>
      <c r="K12" s="345">
        <v>1</v>
      </c>
      <c r="L12" s="245">
        <v>14</v>
      </c>
      <c r="M12" s="245">
        <v>0</v>
      </c>
      <c r="N12" s="312">
        <v>16</v>
      </c>
      <c r="O12" s="211">
        <v>272</v>
      </c>
      <c r="P12" s="212">
        <v>0</v>
      </c>
    </row>
    <row r="13" spans="1:16" ht="15" customHeight="1">
      <c r="A13" s="68" t="s">
        <v>19</v>
      </c>
      <c r="B13" s="233">
        <v>20</v>
      </c>
      <c r="C13" s="234">
        <v>478</v>
      </c>
      <c r="D13" s="235">
        <v>0</v>
      </c>
      <c r="E13" s="345">
        <v>0</v>
      </c>
      <c r="F13" s="245">
        <v>0</v>
      </c>
      <c r="G13" s="303">
        <v>0</v>
      </c>
      <c r="H13" s="210">
        <v>20</v>
      </c>
      <c r="I13" s="211">
        <v>478</v>
      </c>
      <c r="J13" s="212">
        <v>0</v>
      </c>
      <c r="K13" s="345">
        <v>1</v>
      </c>
      <c r="L13" s="245">
        <v>22</v>
      </c>
      <c r="M13" s="245">
        <v>0</v>
      </c>
      <c r="N13" s="312">
        <v>20</v>
      </c>
      <c r="O13" s="211">
        <v>478</v>
      </c>
      <c r="P13" s="212">
        <v>0</v>
      </c>
    </row>
    <row r="14" spans="1:16" ht="15" customHeight="1">
      <c r="A14" s="68" t="s">
        <v>20</v>
      </c>
      <c r="B14" s="233">
        <v>11</v>
      </c>
      <c r="C14" s="234">
        <v>188</v>
      </c>
      <c r="D14" s="235">
        <v>0</v>
      </c>
      <c r="E14" s="345">
        <v>1</v>
      </c>
      <c r="F14" s="245">
        <v>21</v>
      </c>
      <c r="G14" s="303">
        <v>0</v>
      </c>
      <c r="H14" s="210">
        <v>11</v>
      </c>
      <c r="I14" s="211">
        <v>188</v>
      </c>
      <c r="J14" s="212">
        <v>0</v>
      </c>
      <c r="K14" s="345">
        <v>0</v>
      </c>
      <c r="L14" s="245">
        <v>0</v>
      </c>
      <c r="M14" s="245">
        <v>0</v>
      </c>
      <c r="N14" s="312">
        <v>10</v>
      </c>
      <c r="O14" s="211">
        <v>139</v>
      </c>
      <c r="P14" s="212">
        <v>0</v>
      </c>
    </row>
    <row r="15" spans="1:16" ht="15" customHeight="1">
      <c r="A15" s="68" t="s">
        <v>21</v>
      </c>
      <c r="B15" s="233">
        <v>21</v>
      </c>
      <c r="C15" s="234">
        <v>745</v>
      </c>
      <c r="D15" s="235">
        <v>0</v>
      </c>
      <c r="E15" s="345">
        <v>1</v>
      </c>
      <c r="F15" s="245">
        <v>9</v>
      </c>
      <c r="G15" s="303">
        <v>0</v>
      </c>
      <c r="H15" s="210">
        <v>21</v>
      </c>
      <c r="I15" s="211">
        <v>745</v>
      </c>
      <c r="J15" s="212">
        <v>0</v>
      </c>
      <c r="K15" s="345">
        <v>1</v>
      </c>
      <c r="L15" s="245">
        <v>50</v>
      </c>
      <c r="M15" s="245">
        <v>0</v>
      </c>
      <c r="N15" s="312">
        <v>20</v>
      </c>
      <c r="O15" s="211">
        <v>700</v>
      </c>
      <c r="P15" s="212">
        <v>0</v>
      </c>
    </row>
    <row r="16" spans="1:16" ht="15" customHeight="1">
      <c r="A16" s="68" t="s">
        <v>22</v>
      </c>
      <c r="B16" s="233">
        <v>33</v>
      </c>
      <c r="C16" s="234">
        <v>545</v>
      </c>
      <c r="D16" s="235">
        <v>0</v>
      </c>
      <c r="E16" s="345">
        <v>0</v>
      </c>
      <c r="F16" s="245">
        <v>0</v>
      </c>
      <c r="G16" s="303">
        <v>0</v>
      </c>
      <c r="H16" s="210">
        <v>33</v>
      </c>
      <c r="I16" s="211">
        <v>545</v>
      </c>
      <c r="J16" s="212">
        <v>0</v>
      </c>
      <c r="K16" s="345">
        <v>0</v>
      </c>
      <c r="L16" s="245">
        <v>0</v>
      </c>
      <c r="M16" s="245">
        <v>0</v>
      </c>
      <c r="N16" s="312">
        <v>33</v>
      </c>
      <c r="O16" s="211">
        <v>545</v>
      </c>
      <c r="P16" s="212">
        <v>0</v>
      </c>
    </row>
    <row r="17" spans="1:16" ht="15" customHeight="1">
      <c r="A17" s="68" t="s">
        <v>23</v>
      </c>
      <c r="B17" s="233">
        <v>33</v>
      </c>
      <c r="C17" s="234">
        <v>624</v>
      </c>
      <c r="D17" s="235">
        <v>0</v>
      </c>
      <c r="E17" s="345">
        <v>1</v>
      </c>
      <c r="F17" s="245">
        <v>3</v>
      </c>
      <c r="G17" s="303">
        <v>0</v>
      </c>
      <c r="H17" s="210">
        <v>32</v>
      </c>
      <c r="I17" s="211">
        <v>617</v>
      </c>
      <c r="J17" s="212">
        <v>0</v>
      </c>
      <c r="K17" s="345">
        <v>0</v>
      </c>
      <c r="L17" s="245">
        <v>0</v>
      </c>
      <c r="M17" s="245">
        <v>0</v>
      </c>
      <c r="N17" s="312">
        <v>33</v>
      </c>
      <c r="O17" s="211">
        <v>624</v>
      </c>
      <c r="P17" s="212">
        <v>0</v>
      </c>
    </row>
    <row r="18" spans="1:16" ht="15" customHeight="1">
      <c r="A18" s="68" t="s">
        <v>24</v>
      </c>
      <c r="B18" s="233">
        <v>149</v>
      </c>
      <c r="C18" s="234">
        <v>2258</v>
      </c>
      <c r="D18" s="235">
        <v>0</v>
      </c>
      <c r="E18" s="345">
        <v>5</v>
      </c>
      <c r="F18" s="245">
        <v>92</v>
      </c>
      <c r="G18" s="303">
        <v>0</v>
      </c>
      <c r="H18" s="210">
        <v>146</v>
      </c>
      <c r="I18" s="211">
        <v>2251</v>
      </c>
      <c r="J18" s="212">
        <v>0</v>
      </c>
      <c r="K18" s="345">
        <v>3</v>
      </c>
      <c r="L18" s="245">
        <v>71</v>
      </c>
      <c r="M18" s="245">
        <v>0</v>
      </c>
      <c r="N18" s="312">
        <v>145</v>
      </c>
      <c r="O18" s="211">
        <v>2170</v>
      </c>
      <c r="P18" s="212">
        <v>0</v>
      </c>
    </row>
    <row r="19" spans="1:16" ht="15" customHeight="1">
      <c r="A19" s="68" t="s">
        <v>25</v>
      </c>
      <c r="B19" s="233">
        <v>90</v>
      </c>
      <c r="C19" s="234">
        <v>1144</v>
      </c>
      <c r="D19" s="235">
        <v>0</v>
      </c>
      <c r="E19" s="345">
        <v>11</v>
      </c>
      <c r="F19" s="245">
        <v>144</v>
      </c>
      <c r="G19" s="303">
        <v>0</v>
      </c>
      <c r="H19" s="210">
        <v>85</v>
      </c>
      <c r="I19" s="211">
        <v>1121</v>
      </c>
      <c r="J19" s="212">
        <v>0</v>
      </c>
      <c r="K19" s="345">
        <v>0</v>
      </c>
      <c r="L19" s="245">
        <v>0</v>
      </c>
      <c r="M19" s="245">
        <v>0</v>
      </c>
      <c r="N19" s="312">
        <v>88</v>
      </c>
      <c r="O19" s="211">
        <v>1129</v>
      </c>
      <c r="P19" s="212">
        <v>0</v>
      </c>
    </row>
    <row r="20" spans="1:16" ht="15" customHeight="1">
      <c r="A20" s="68" t="s">
        <v>26</v>
      </c>
      <c r="B20" s="233">
        <v>24</v>
      </c>
      <c r="C20" s="234">
        <v>431</v>
      </c>
      <c r="D20" s="235">
        <v>0</v>
      </c>
      <c r="E20" s="345">
        <v>13</v>
      </c>
      <c r="F20" s="245">
        <v>77</v>
      </c>
      <c r="G20" s="303">
        <v>0</v>
      </c>
      <c r="H20" s="210">
        <v>10</v>
      </c>
      <c r="I20" s="211">
        <v>185</v>
      </c>
      <c r="J20" s="212">
        <v>0</v>
      </c>
      <c r="K20" s="345">
        <v>0</v>
      </c>
      <c r="L20" s="245">
        <v>0</v>
      </c>
      <c r="M20" s="245">
        <v>0</v>
      </c>
      <c r="N20" s="312">
        <v>24</v>
      </c>
      <c r="O20" s="211">
        <v>431</v>
      </c>
      <c r="P20" s="212">
        <v>0</v>
      </c>
    </row>
    <row r="21" spans="1:16" ht="15" customHeight="1">
      <c r="A21" s="68" t="s">
        <v>27</v>
      </c>
      <c r="B21" s="233">
        <v>2</v>
      </c>
      <c r="C21" s="234">
        <v>77</v>
      </c>
      <c r="D21" s="235">
        <v>0</v>
      </c>
      <c r="E21" s="345">
        <v>0</v>
      </c>
      <c r="F21" s="245">
        <v>0</v>
      </c>
      <c r="G21" s="303">
        <v>0</v>
      </c>
      <c r="H21" s="210">
        <v>2</v>
      </c>
      <c r="I21" s="211">
        <v>77</v>
      </c>
      <c r="J21" s="212">
        <v>0</v>
      </c>
      <c r="K21" s="345">
        <v>0</v>
      </c>
      <c r="L21" s="245">
        <v>0</v>
      </c>
      <c r="M21" s="245">
        <v>0</v>
      </c>
      <c r="N21" s="312">
        <v>2</v>
      </c>
      <c r="O21" s="211">
        <v>77</v>
      </c>
      <c r="P21" s="212">
        <v>0</v>
      </c>
    </row>
    <row r="22" spans="1:16" ht="15" customHeight="1">
      <c r="A22" s="68" t="s">
        <v>28</v>
      </c>
      <c r="B22" s="233">
        <v>11</v>
      </c>
      <c r="C22" s="234">
        <v>197</v>
      </c>
      <c r="D22" s="235">
        <v>0</v>
      </c>
      <c r="E22" s="345">
        <v>0</v>
      </c>
      <c r="F22" s="245">
        <v>0</v>
      </c>
      <c r="G22" s="303">
        <v>0</v>
      </c>
      <c r="H22" s="210">
        <v>11</v>
      </c>
      <c r="I22" s="211">
        <v>197</v>
      </c>
      <c r="J22" s="212">
        <v>0</v>
      </c>
      <c r="K22" s="345">
        <v>1</v>
      </c>
      <c r="L22" s="245">
        <v>6</v>
      </c>
      <c r="M22" s="245">
        <v>0</v>
      </c>
      <c r="N22" s="312">
        <v>11</v>
      </c>
      <c r="O22" s="211">
        <v>197</v>
      </c>
      <c r="P22" s="212">
        <v>0</v>
      </c>
    </row>
    <row r="23" spans="1:16" ht="15" customHeight="1">
      <c r="A23" s="68" t="s">
        <v>29</v>
      </c>
      <c r="B23" s="233">
        <v>9</v>
      </c>
      <c r="C23" s="234">
        <v>39</v>
      </c>
      <c r="D23" s="235">
        <v>0</v>
      </c>
      <c r="E23" s="345">
        <v>0</v>
      </c>
      <c r="F23" s="245">
        <v>0</v>
      </c>
      <c r="G23" s="303">
        <v>0</v>
      </c>
      <c r="H23" s="210">
        <v>9</v>
      </c>
      <c r="I23" s="211">
        <v>39</v>
      </c>
      <c r="J23" s="212">
        <v>0</v>
      </c>
      <c r="K23" s="345">
        <v>0</v>
      </c>
      <c r="L23" s="245">
        <v>0</v>
      </c>
      <c r="M23" s="245">
        <v>0</v>
      </c>
      <c r="N23" s="312">
        <v>9</v>
      </c>
      <c r="O23" s="211">
        <v>39</v>
      </c>
      <c r="P23" s="212">
        <v>0</v>
      </c>
    </row>
    <row r="24" spans="1:16" ht="15" customHeight="1">
      <c r="A24" s="68" t="s">
        <v>30</v>
      </c>
      <c r="B24" s="233">
        <v>18</v>
      </c>
      <c r="C24" s="234">
        <v>357</v>
      </c>
      <c r="D24" s="235">
        <v>0</v>
      </c>
      <c r="E24" s="345">
        <v>0</v>
      </c>
      <c r="F24" s="245">
        <v>0</v>
      </c>
      <c r="G24" s="303">
        <v>0</v>
      </c>
      <c r="H24" s="210">
        <v>16</v>
      </c>
      <c r="I24" s="211">
        <v>260</v>
      </c>
      <c r="J24" s="212">
        <v>0</v>
      </c>
      <c r="K24" s="345">
        <v>0</v>
      </c>
      <c r="L24" s="245">
        <v>0</v>
      </c>
      <c r="M24" s="245">
        <v>0</v>
      </c>
      <c r="N24" s="312">
        <v>17</v>
      </c>
      <c r="O24" s="211">
        <v>339</v>
      </c>
      <c r="P24" s="212">
        <v>0</v>
      </c>
    </row>
    <row r="25" spans="1:16" ht="15" customHeight="1">
      <c r="A25" s="68" t="s">
        <v>31</v>
      </c>
      <c r="B25" s="233">
        <v>16</v>
      </c>
      <c r="C25" s="234">
        <v>184</v>
      </c>
      <c r="D25" s="235">
        <v>0</v>
      </c>
      <c r="E25" s="345">
        <v>0</v>
      </c>
      <c r="F25" s="245">
        <v>0</v>
      </c>
      <c r="G25" s="303">
        <v>0</v>
      </c>
      <c r="H25" s="210">
        <v>16</v>
      </c>
      <c r="I25" s="211">
        <v>184</v>
      </c>
      <c r="J25" s="212">
        <v>0</v>
      </c>
      <c r="K25" s="345">
        <v>0</v>
      </c>
      <c r="L25" s="245">
        <v>0</v>
      </c>
      <c r="M25" s="245">
        <v>0</v>
      </c>
      <c r="N25" s="312">
        <v>16</v>
      </c>
      <c r="O25" s="211">
        <v>184</v>
      </c>
      <c r="P25" s="212">
        <v>0</v>
      </c>
    </row>
    <row r="26" spans="1:16" ht="15" customHeight="1">
      <c r="A26" s="68" t="s">
        <v>32</v>
      </c>
      <c r="B26" s="233">
        <v>25</v>
      </c>
      <c r="C26" s="234">
        <v>747</v>
      </c>
      <c r="D26" s="235">
        <v>0</v>
      </c>
      <c r="E26" s="345">
        <v>0</v>
      </c>
      <c r="F26" s="245">
        <v>0</v>
      </c>
      <c r="G26" s="303">
        <v>0</v>
      </c>
      <c r="H26" s="210">
        <v>23</v>
      </c>
      <c r="I26" s="211">
        <v>728</v>
      </c>
      <c r="J26" s="212">
        <v>0</v>
      </c>
      <c r="K26" s="345">
        <v>1</v>
      </c>
      <c r="L26" s="245">
        <v>23</v>
      </c>
      <c r="M26" s="245">
        <v>0</v>
      </c>
      <c r="N26" s="312">
        <v>25</v>
      </c>
      <c r="O26" s="211">
        <v>747</v>
      </c>
      <c r="P26" s="212">
        <v>0</v>
      </c>
    </row>
    <row r="27" spans="1:16" ht="15" customHeight="1">
      <c r="A27" s="68" t="s">
        <v>33</v>
      </c>
      <c r="B27" s="233">
        <v>28</v>
      </c>
      <c r="C27" s="234">
        <v>880</v>
      </c>
      <c r="D27" s="235">
        <v>0</v>
      </c>
      <c r="E27" s="345">
        <v>0</v>
      </c>
      <c r="F27" s="245">
        <v>0</v>
      </c>
      <c r="G27" s="303">
        <v>0</v>
      </c>
      <c r="H27" s="210">
        <v>28</v>
      </c>
      <c r="I27" s="211">
        <v>880</v>
      </c>
      <c r="J27" s="212">
        <v>0</v>
      </c>
      <c r="K27" s="345">
        <v>2</v>
      </c>
      <c r="L27" s="245">
        <v>33</v>
      </c>
      <c r="M27" s="245">
        <v>0</v>
      </c>
      <c r="N27" s="312">
        <v>28</v>
      </c>
      <c r="O27" s="211">
        <v>880</v>
      </c>
      <c r="P27" s="212">
        <v>0</v>
      </c>
    </row>
    <row r="28" spans="1:16" ht="15" customHeight="1">
      <c r="A28" s="68" t="s">
        <v>34</v>
      </c>
      <c r="B28" s="233">
        <v>37</v>
      </c>
      <c r="C28" s="234">
        <v>2496</v>
      </c>
      <c r="D28" s="235">
        <v>0</v>
      </c>
      <c r="E28" s="345">
        <v>4</v>
      </c>
      <c r="F28" s="245">
        <v>8</v>
      </c>
      <c r="G28" s="303">
        <v>0</v>
      </c>
      <c r="H28" s="210">
        <v>36</v>
      </c>
      <c r="I28" s="211">
        <v>2495</v>
      </c>
      <c r="J28" s="212">
        <v>0</v>
      </c>
      <c r="K28" s="345">
        <v>1</v>
      </c>
      <c r="L28" s="245">
        <v>17</v>
      </c>
      <c r="M28" s="245">
        <v>0</v>
      </c>
      <c r="N28" s="312">
        <v>33</v>
      </c>
      <c r="O28" s="211">
        <v>2439</v>
      </c>
      <c r="P28" s="212">
        <v>0</v>
      </c>
    </row>
    <row r="29" spans="1:16" ht="15" customHeight="1">
      <c r="A29" s="68" t="s">
        <v>35</v>
      </c>
      <c r="B29" s="233">
        <v>15</v>
      </c>
      <c r="C29" s="234">
        <v>716</v>
      </c>
      <c r="D29" s="235">
        <v>0</v>
      </c>
      <c r="E29" s="345">
        <v>0</v>
      </c>
      <c r="F29" s="245">
        <v>0</v>
      </c>
      <c r="G29" s="303">
        <v>0</v>
      </c>
      <c r="H29" s="210">
        <v>15</v>
      </c>
      <c r="I29" s="211">
        <v>716</v>
      </c>
      <c r="J29" s="212">
        <v>0</v>
      </c>
      <c r="K29" s="345">
        <v>0</v>
      </c>
      <c r="L29" s="245">
        <v>0</v>
      </c>
      <c r="M29" s="245">
        <v>0</v>
      </c>
      <c r="N29" s="312">
        <v>15</v>
      </c>
      <c r="O29" s="211">
        <v>716</v>
      </c>
      <c r="P29" s="212">
        <v>0</v>
      </c>
    </row>
    <row r="30" spans="1:16" ht="15" customHeight="1">
      <c r="A30" s="68" t="s">
        <v>36</v>
      </c>
      <c r="B30" s="233">
        <v>16</v>
      </c>
      <c r="C30" s="234">
        <v>268</v>
      </c>
      <c r="D30" s="235">
        <v>0</v>
      </c>
      <c r="E30" s="345">
        <v>0</v>
      </c>
      <c r="F30" s="245">
        <v>0</v>
      </c>
      <c r="G30" s="303">
        <v>0</v>
      </c>
      <c r="H30" s="210">
        <v>16</v>
      </c>
      <c r="I30" s="211">
        <v>268</v>
      </c>
      <c r="J30" s="212">
        <v>0</v>
      </c>
      <c r="K30" s="345">
        <v>1</v>
      </c>
      <c r="L30" s="245">
        <v>10</v>
      </c>
      <c r="M30" s="245">
        <v>0</v>
      </c>
      <c r="N30" s="312">
        <v>16</v>
      </c>
      <c r="O30" s="211">
        <v>268</v>
      </c>
      <c r="P30" s="212">
        <v>0</v>
      </c>
    </row>
    <row r="31" spans="1:16" ht="15" customHeight="1">
      <c r="A31" s="68" t="s">
        <v>37</v>
      </c>
      <c r="B31" s="233">
        <v>26</v>
      </c>
      <c r="C31" s="234">
        <v>418</v>
      </c>
      <c r="D31" s="235">
        <v>0</v>
      </c>
      <c r="E31" s="345">
        <v>0</v>
      </c>
      <c r="F31" s="245">
        <v>0</v>
      </c>
      <c r="G31" s="303">
        <v>0</v>
      </c>
      <c r="H31" s="210">
        <v>26</v>
      </c>
      <c r="I31" s="211">
        <v>418</v>
      </c>
      <c r="J31" s="212">
        <v>0</v>
      </c>
      <c r="K31" s="345">
        <v>1</v>
      </c>
      <c r="L31" s="245">
        <v>20</v>
      </c>
      <c r="M31" s="245">
        <v>0</v>
      </c>
      <c r="N31" s="312">
        <v>25</v>
      </c>
      <c r="O31" s="211">
        <v>403</v>
      </c>
      <c r="P31" s="212">
        <v>0</v>
      </c>
    </row>
    <row r="32" spans="1:16" ht="15" customHeight="1">
      <c r="A32" s="68" t="s">
        <v>38</v>
      </c>
      <c r="B32" s="233">
        <v>100</v>
      </c>
      <c r="C32" s="234">
        <v>1234</v>
      </c>
      <c r="D32" s="235">
        <v>0</v>
      </c>
      <c r="E32" s="345">
        <v>5</v>
      </c>
      <c r="F32" s="245">
        <v>12</v>
      </c>
      <c r="G32" s="303">
        <v>0</v>
      </c>
      <c r="H32" s="210">
        <v>91</v>
      </c>
      <c r="I32" s="211">
        <v>1212</v>
      </c>
      <c r="J32" s="212">
        <v>0</v>
      </c>
      <c r="K32" s="345">
        <v>0</v>
      </c>
      <c r="L32" s="245">
        <v>0</v>
      </c>
      <c r="M32" s="245">
        <v>0</v>
      </c>
      <c r="N32" s="312">
        <v>100</v>
      </c>
      <c r="O32" s="211">
        <v>1234</v>
      </c>
      <c r="P32" s="212">
        <v>0</v>
      </c>
    </row>
    <row r="33" spans="1:16" ht="15" customHeight="1">
      <c r="A33" s="68" t="s">
        <v>39</v>
      </c>
      <c r="B33" s="233">
        <v>51</v>
      </c>
      <c r="C33" s="234">
        <v>945</v>
      </c>
      <c r="D33" s="235">
        <v>0</v>
      </c>
      <c r="E33" s="345">
        <v>2</v>
      </c>
      <c r="F33" s="245">
        <v>15</v>
      </c>
      <c r="G33" s="303">
        <v>0</v>
      </c>
      <c r="H33" s="210">
        <v>49</v>
      </c>
      <c r="I33" s="211">
        <v>913</v>
      </c>
      <c r="J33" s="212">
        <v>0</v>
      </c>
      <c r="K33" s="345">
        <v>1</v>
      </c>
      <c r="L33" s="245">
        <v>32</v>
      </c>
      <c r="M33" s="245">
        <v>0</v>
      </c>
      <c r="N33" s="312">
        <v>46</v>
      </c>
      <c r="O33" s="211">
        <v>874</v>
      </c>
      <c r="P33" s="212">
        <v>0</v>
      </c>
    </row>
    <row r="34" spans="1:16" ht="15" customHeight="1">
      <c r="A34" s="68" t="s">
        <v>40</v>
      </c>
      <c r="B34" s="233">
        <v>10</v>
      </c>
      <c r="C34" s="234">
        <v>213</v>
      </c>
      <c r="D34" s="235">
        <v>0</v>
      </c>
      <c r="E34" s="345">
        <v>0</v>
      </c>
      <c r="F34" s="245">
        <v>0</v>
      </c>
      <c r="G34" s="303">
        <v>0</v>
      </c>
      <c r="H34" s="210">
        <v>8</v>
      </c>
      <c r="I34" s="211">
        <v>171</v>
      </c>
      <c r="J34" s="212">
        <v>0</v>
      </c>
      <c r="K34" s="345">
        <v>0</v>
      </c>
      <c r="L34" s="245">
        <v>0</v>
      </c>
      <c r="M34" s="245">
        <v>0</v>
      </c>
      <c r="N34" s="312">
        <v>10</v>
      </c>
      <c r="O34" s="211">
        <v>213</v>
      </c>
      <c r="P34" s="212">
        <v>0</v>
      </c>
    </row>
    <row r="35" spans="1:16" ht="15" customHeight="1">
      <c r="A35" s="68" t="s">
        <v>41</v>
      </c>
      <c r="B35" s="233">
        <v>15</v>
      </c>
      <c r="C35" s="234">
        <v>208</v>
      </c>
      <c r="D35" s="235">
        <v>0</v>
      </c>
      <c r="E35" s="345">
        <v>1</v>
      </c>
      <c r="F35" s="245">
        <v>10</v>
      </c>
      <c r="G35" s="303">
        <v>0</v>
      </c>
      <c r="H35" s="210">
        <v>11</v>
      </c>
      <c r="I35" s="211">
        <v>137</v>
      </c>
      <c r="J35" s="212">
        <v>0</v>
      </c>
      <c r="K35" s="345">
        <v>0</v>
      </c>
      <c r="L35" s="245">
        <v>0</v>
      </c>
      <c r="M35" s="245">
        <v>0</v>
      </c>
      <c r="N35" s="312">
        <v>15</v>
      </c>
      <c r="O35" s="211">
        <v>208</v>
      </c>
      <c r="P35" s="212">
        <v>0</v>
      </c>
    </row>
    <row r="36" spans="1:16" ht="15" customHeight="1">
      <c r="A36" s="68" t="s">
        <v>42</v>
      </c>
      <c r="B36" s="233">
        <v>19</v>
      </c>
      <c r="C36" s="234">
        <v>341</v>
      </c>
      <c r="D36" s="235">
        <v>0</v>
      </c>
      <c r="E36" s="345">
        <v>0</v>
      </c>
      <c r="F36" s="245">
        <v>0</v>
      </c>
      <c r="G36" s="303">
        <v>0</v>
      </c>
      <c r="H36" s="210">
        <v>18</v>
      </c>
      <c r="I36" s="211">
        <v>334</v>
      </c>
      <c r="J36" s="212">
        <v>0</v>
      </c>
      <c r="K36" s="345">
        <v>1</v>
      </c>
      <c r="L36" s="245">
        <v>14</v>
      </c>
      <c r="M36" s="245">
        <v>0</v>
      </c>
      <c r="N36" s="312">
        <v>18</v>
      </c>
      <c r="O36" s="211">
        <v>328</v>
      </c>
      <c r="P36" s="212">
        <v>0</v>
      </c>
    </row>
    <row r="37" spans="1:16" ht="15" customHeight="1">
      <c r="A37" s="68" t="s">
        <v>43</v>
      </c>
      <c r="B37" s="233">
        <v>13</v>
      </c>
      <c r="C37" s="234">
        <v>227</v>
      </c>
      <c r="D37" s="235">
        <v>0</v>
      </c>
      <c r="E37" s="345">
        <v>1</v>
      </c>
      <c r="F37" s="245">
        <v>25</v>
      </c>
      <c r="G37" s="303">
        <v>0</v>
      </c>
      <c r="H37" s="210">
        <v>9</v>
      </c>
      <c r="I37" s="211">
        <v>153</v>
      </c>
      <c r="J37" s="212">
        <v>0</v>
      </c>
      <c r="K37" s="345">
        <v>1</v>
      </c>
      <c r="L37" s="245">
        <v>9</v>
      </c>
      <c r="M37" s="245">
        <v>0</v>
      </c>
      <c r="N37" s="312">
        <v>13</v>
      </c>
      <c r="O37" s="211">
        <v>227</v>
      </c>
      <c r="P37" s="212">
        <v>0</v>
      </c>
    </row>
    <row r="38" spans="1:16" ht="15" customHeight="1">
      <c r="A38" s="68" t="s">
        <v>44</v>
      </c>
      <c r="B38" s="233">
        <v>18</v>
      </c>
      <c r="C38" s="234">
        <v>151</v>
      </c>
      <c r="D38" s="235">
        <v>0</v>
      </c>
      <c r="E38" s="345">
        <v>0</v>
      </c>
      <c r="F38" s="245">
        <v>0</v>
      </c>
      <c r="G38" s="303">
        <v>0</v>
      </c>
      <c r="H38" s="210">
        <v>18</v>
      </c>
      <c r="I38" s="211">
        <v>151</v>
      </c>
      <c r="J38" s="212">
        <v>0</v>
      </c>
      <c r="K38" s="345">
        <v>0</v>
      </c>
      <c r="L38" s="245">
        <v>0</v>
      </c>
      <c r="M38" s="245">
        <v>0</v>
      </c>
      <c r="N38" s="312">
        <v>16</v>
      </c>
      <c r="O38" s="211">
        <v>109</v>
      </c>
      <c r="P38" s="212">
        <v>0</v>
      </c>
    </row>
    <row r="39" spans="1:16" ht="15" customHeight="1">
      <c r="A39" s="68" t="s">
        <v>45</v>
      </c>
      <c r="B39" s="233">
        <v>69</v>
      </c>
      <c r="C39" s="234">
        <v>952</v>
      </c>
      <c r="D39" s="235">
        <v>0</v>
      </c>
      <c r="E39" s="345">
        <v>61</v>
      </c>
      <c r="F39" s="245">
        <v>67</v>
      </c>
      <c r="G39" s="303">
        <v>0</v>
      </c>
      <c r="H39" s="210">
        <v>26</v>
      </c>
      <c r="I39" s="211">
        <v>906</v>
      </c>
      <c r="J39" s="212">
        <v>0</v>
      </c>
      <c r="K39" s="345">
        <v>0</v>
      </c>
      <c r="L39" s="245">
        <v>0</v>
      </c>
      <c r="M39" s="245">
        <v>0</v>
      </c>
      <c r="N39" s="312">
        <v>69</v>
      </c>
      <c r="O39" s="211">
        <v>952</v>
      </c>
      <c r="P39" s="212">
        <v>0</v>
      </c>
    </row>
    <row r="40" spans="1:16" ht="15" customHeight="1">
      <c r="A40" s="68" t="s">
        <v>46</v>
      </c>
      <c r="B40" s="233">
        <v>15</v>
      </c>
      <c r="C40" s="234">
        <v>343</v>
      </c>
      <c r="D40" s="235">
        <v>0</v>
      </c>
      <c r="E40" s="345">
        <v>0</v>
      </c>
      <c r="F40" s="245">
        <v>0</v>
      </c>
      <c r="G40" s="303">
        <v>0</v>
      </c>
      <c r="H40" s="210">
        <v>14</v>
      </c>
      <c r="I40" s="211">
        <v>303</v>
      </c>
      <c r="J40" s="212">
        <v>0</v>
      </c>
      <c r="K40" s="345">
        <v>0</v>
      </c>
      <c r="L40" s="245">
        <v>0</v>
      </c>
      <c r="M40" s="245">
        <v>0</v>
      </c>
      <c r="N40" s="312">
        <v>15</v>
      </c>
      <c r="O40" s="211">
        <v>343</v>
      </c>
      <c r="P40" s="212">
        <v>0</v>
      </c>
    </row>
    <row r="41" spans="1:16" ht="15" customHeight="1">
      <c r="A41" s="68" t="s">
        <v>47</v>
      </c>
      <c r="B41" s="233">
        <v>8</v>
      </c>
      <c r="C41" s="234">
        <v>314</v>
      </c>
      <c r="D41" s="235">
        <v>0</v>
      </c>
      <c r="E41" s="345">
        <v>2</v>
      </c>
      <c r="F41" s="245">
        <v>26</v>
      </c>
      <c r="G41" s="303">
        <v>0</v>
      </c>
      <c r="H41" s="210">
        <v>7</v>
      </c>
      <c r="I41" s="211">
        <v>300</v>
      </c>
      <c r="J41" s="212">
        <v>0</v>
      </c>
      <c r="K41" s="345">
        <v>0</v>
      </c>
      <c r="L41" s="245">
        <v>0</v>
      </c>
      <c r="M41" s="245">
        <v>0</v>
      </c>
      <c r="N41" s="312">
        <v>7</v>
      </c>
      <c r="O41" s="211">
        <v>296</v>
      </c>
      <c r="P41" s="212">
        <v>0</v>
      </c>
    </row>
    <row r="42" spans="1:16" ht="15" customHeight="1">
      <c r="A42" s="68" t="s">
        <v>48</v>
      </c>
      <c r="B42" s="233">
        <v>11</v>
      </c>
      <c r="C42" s="234">
        <v>293</v>
      </c>
      <c r="D42" s="235">
        <v>0</v>
      </c>
      <c r="E42" s="345">
        <v>0</v>
      </c>
      <c r="F42" s="245">
        <v>0</v>
      </c>
      <c r="G42" s="303">
        <v>0</v>
      </c>
      <c r="H42" s="210">
        <v>11</v>
      </c>
      <c r="I42" s="211">
        <v>293</v>
      </c>
      <c r="J42" s="212">
        <v>0</v>
      </c>
      <c r="K42" s="345">
        <v>1</v>
      </c>
      <c r="L42" s="245">
        <v>31</v>
      </c>
      <c r="M42" s="245">
        <v>0</v>
      </c>
      <c r="N42" s="312">
        <v>10</v>
      </c>
      <c r="O42" s="211">
        <v>274</v>
      </c>
      <c r="P42" s="212">
        <v>0</v>
      </c>
    </row>
    <row r="43" spans="1:16" ht="15" customHeight="1">
      <c r="A43" s="68" t="s">
        <v>49</v>
      </c>
      <c r="B43" s="233">
        <v>13</v>
      </c>
      <c r="C43" s="234">
        <v>310</v>
      </c>
      <c r="D43" s="235">
        <v>0</v>
      </c>
      <c r="E43" s="345">
        <v>1</v>
      </c>
      <c r="F43" s="245">
        <v>1</v>
      </c>
      <c r="G43" s="303">
        <v>0</v>
      </c>
      <c r="H43" s="210">
        <v>13</v>
      </c>
      <c r="I43" s="211">
        <v>310</v>
      </c>
      <c r="J43" s="212">
        <v>0</v>
      </c>
      <c r="K43" s="345">
        <v>0</v>
      </c>
      <c r="L43" s="245">
        <v>0</v>
      </c>
      <c r="M43" s="245">
        <v>0</v>
      </c>
      <c r="N43" s="312">
        <v>12</v>
      </c>
      <c r="O43" s="211">
        <v>271</v>
      </c>
      <c r="P43" s="212">
        <v>0</v>
      </c>
    </row>
    <row r="44" spans="1:16" ht="15" customHeight="1">
      <c r="A44" s="68" t="s">
        <v>50</v>
      </c>
      <c r="B44" s="233">
        <v>5</v>
      </c>
      <c r="C44" s="234">
        <v>65</v>
      </c>
      <c r="D44" s="235">
        <v>0</v>
      </c>
      <c r="E44" s="345">
        <v>3</v>
      </c>
      <c r="F44" s="245">
        <v>84</v>
      </c>
      <c r="G44" s="303">
        <v>0</v>
      </c>
      <c r="H44" s="210">
        <v>4</v>
      </c>
      <c r="I44" s="211">
        <v>48</v>
      </c>
      <c r="J44" s="212">
        <v>0</v>
      </c>
      <c r="K44" s="345">
        <v>0</v>
      </c>
      <c r="L44" s="245">
        <v>0</v>
      </c>
      <c r="M44" s="245">
        <v>0</v>
      </c>
      <c r="N44" s="312">
        <v>4</v>
      </c>
      <c r="O44" s="211">
        <v>52</v>
      </c>
      <c r="P44" s="212">
        <v>0</v>
      </c>
    </row>
    <row r="45" spans="1:16" ht="15" customHeight="1">
      <c r="A45" s="68" t="s">
        <v>51</v>
      </c>
      <c r="B45" s="233">
        <v>42</v>
      </c>
      <c r="C45" s="234">
        <v>971</v>
      </c>
      <c r="D45" s="235">
        <v>1</v>
      </c>
      <c r="E45" s="345">
        <v>6</v>
      </c>
      <c r="F45" s="245">
        <v>32</v>
      </c>
      <c r="G45" s="303">
        <v>0</v>
      </c>
      <c r="H45" s="210">
        <v>33</v>
      </c>
      <c r="I45" s="211">
        <v>895</v>
      </c>
      <c r="J45" s="212">
        <v>1</v>
      </c>
      <c r="K45" s="345">
        <v>0</v>
      </c>
      <c r="L45" s="245">
        <v>0</v>
      </c>
      <c r="M45" s="245">
        <v>0</v>
      </c>
      <c r="N45" s="312">
        <v>42</v>
      </c>
      <c r="O45" s="211">
        <v>971</v>
      </c>
      <c r="P45" s="212">
        <v>1</v>
      </c>
    </row>
    <row r="46" spans="1:16" ht="15" customHeight="1">
      <c r="A46" s="68" t="s">
        <v>52</v>
      </c>
      <c r="B46" s="233">
        <v>8</v>
      </c>
      <c r="C46" s="234">
        <v>58</v>
      </c>
      <c r="D46" s="235">
        <v>0</v>
      </c>
      <c r="E46" s="345">
        <v>2</v>
      </c>
      <c r="F46" s="245">
        <v>2</v>
      </c>
      <c r="G46" s="303">
        <v>0</v>
      </c>
      <c r="H46" s="210">
        <v>8</v>
      </c>
      <c r="I46" s="211">
        <v>58</v>
      </c>
      <c r="J46" s="212">
        <v>0</v>
      </c>
      <c r="K46" s="345">
        <v>0</v>
      </c>
      <c r="L46" s="245">
        <v>0</v>
      </c>
      <c r="M46" s="245">
        <v>0</v>
      </c>
      <c r="N46" s="312">
        <v>7</v>
      </c>
      <c r="O46" s="211">
        <v>41</v>
      </c>
      <c r="P46" s="212">
        <v>0</v>
      </c>
    </row>
    <row r="47" spans="1:16" ht="15" customHeight="1">
      <c r="A47" s="68" t="s">
        <v>53</v>
      </c>
      <c r="B47" s="233">
        <v>14</v>
      </c>
      <c r="C47" s="234">
        <v>246</v>
      </c>
      <c r="D47" s="235">
        <v>0</v>
      </c>
      <c r="E47" s="345">
        <v>2</v>
      </c>
      <c r="F47" s="245">
        <v>56</v>
      </c>
      <c r="G47" s="303">
        <v>0</v>
      </c>
      <c r="H47" s="210">
        <v>4</v>
      </c>
      <c r="I47" s="211">
        <v>35</v>
      </c>
      <c r="J47" s="212">
        <v>0</v>
      </c>
      <c r="K47" s="345">
        <v>0</v>
      </c>
      <c r="L47" s="245">
        <v>0</v>
      </c>
      <c r="M47" s="245">
        <v>0</v>
      </c>
      <c r="N47" s="312">
        <v>14</v>
      </c>
      <c r="O47" s="211">
        <v>246</v>
      </c>
      <c r="P47" s="212">
        <v>0</v>
      </c>
    </row>
    <row r="48" spans="1:16" ht="15" customHeight="1">
      <c r="A48" s="68" t="s">
        <v>54</v>
      </c>
      <c r="B48" s="233">
        <v>11</v>
      </c>
      <c r="C48" s="234">
        <v>175</v>
      </c>
      <c r="D48" s="235">
        <v>0</v>
      </c>
      <c r="E48" s="345">
        <v>0</v>
      </c>
      <c r="F48" s="245">
        <v>0</v>
      </c>
      <c r="G48" s="303">
        <v>0</v>
      </c>
      <c r="H48" s="210">
        <v>11</v>
      </c>
      <c r="I48" s="211">
        <v>175</v>
      </c>
      <c r="J48" s="212">
        <v>0</v>
      </c>
      <c r="K48" s="345">
        <v>1</v>
      </c>
      <c r="L48" s="245">
        <v>15</v>
      </c>
      <c r="M48" s="245">
        <v>0</v>
      </c>
      <c r="N48" s="312">
        <v>10</v>
      </c>
      <c r="O48" s="211">
        <v>166</v>
      </c>
      <c r="P48" s="212">
        <v>0</v>
      </c>
    </row>
    <row r="49" spans="1:16" ht="15" customHeight="1">
      <c r="A49" s="68" t="s">
        <v>55</v>
      </c>
      <c r="B49" s="233">
        <v>6</v>
      </c>
      <c r="C49" s="234">
        <v>64</v>
      </c>
      <c r="D49" s="235">
        <v>0</v>
      </c>
      <c r="E49" s="345">
        <v>0</v>
      </c>
      <c r="F49" s="245">
        <v>0</v>
      </c>
      <c r="G49" s="303">
        <v>0</v>
      </c>
      <c r="H49" s="210">
        <v>6</v>
      </c>
      <c r="I49" s="211">
        <v>64</v>
      </c>
      <c r="J49" s="212">
        <v>0</v>
      </c>
      <c r="K49" s="345">
        <v>0</v>
      </c>
      <c r="L49" s="245">
        <v>0</v>
      </c>
      <c r="M49" s="245">
        <v>0</v>
      </c>
      <c r="N49" s="312">
        <v>6</v>
      </c>
      <c r="O49" s="211">
        <v>64</v>
      </c>
      <c r="P49" s="212">
        <v>0</v>
      </c>
    </row>
    <row r="50" spans="1:16" ht="15" customHeight="1">
      <c r="A50" s="68" t="s">
        <v>56</v>
      </c>
      <c r="B50" s="233">
        <v>14</v>
      </c>
      <c r="C50" s="234">
        <v>96</v>
      </c>
      <c r="D50" s="235">
        <v>1</v>
      </c>
      <c r="E50" s="345">
        <v>2</v>
      </c>
      <c r="F50" s="245">
        <v>8</v>
      </c>
      <c r="G50" s="303">
        <v>0</v>
      </c>
      <c r="H50" s="210">
        <v>7</v>
      </c>
      <c r="I50" s="211">
        <v>17</v>
      </c>
      <c r="J50" s="212">
        <v>1</v>
      </c>
      <c r="K50" s="345">
        <v>1</v>
      </c>
      <c r="L50" s="245">
        <v>7</v>
      </c>
      <c r="M50" s="245">
        <v>0</v>
      </c>
      <c r="N50" s="312">
        <v>12</v>
      </c>
      <c r="O50" s="211">
        <v>56</v>
      </c>
      <c r="P50" s="212">
        <v>1</v>
      </c>
    </row>
    <row r="51" spans="1:16" ht="15" customHeight="1">
      <c r="A51" s="68" t="s">
        <v>57</v>
      </c>
      <c r="B51" s="233">
        <v>13</v>
      </c>
      <c r="C51" s="234">
        <v>237</v>
      </c>
      <c r="D51" s="235">
        <v>0</v>
      </c>
      <c r="E51" s="345">
        <v>2</v>
      </c>
      <c r="F51" s="245">
        <v>30</v>
      </c>
      <c r="G51" s="303">
        <v>0</v>
      </c>
      <c r="H51" s="210">
        <v>10</v>
      </c>
      <c r="I51" s="211">
        <v>212</v>
      </c>
      <c r="J51" s="212">
        <v>0</v>
      </c>
      <c r="K51" s="345">
        <v>1</v>
      </c>
      <c r="L51" s="245">
        <v>10</v>
      </c>
      <c r="M51" s="245">
        <v>0</v>
      </c>
      <c r="N51" s="312">
        <v>12</v>
      </c>
      <c r="O51" s="211">
        <v>204</v>
      </c>
      <c r="P51" s="212">
        <v>0</v>
      </c>
    </row>
    <row r="52" spans="1:16" ht="15" customHeight="1" thickBot="1">
      <c r="A52" s="72" t="s">
        <v>58</v>
      </c>
      <c r="B52" s="239">
        <v>22</v>
      </c>
      <c r="C52" s="240">
        <v>209</v>
      </c>
      <c r="D52" s="241">
        <v>0</v>
      </c>
      <c r="E52" s="346">
        <v>5</v>
      </c>
      <c r="F52" s="232">
        <v>22</v>
      </c>
      <c r="G52" s="325">
        <v>0</v>
      </c>
      <c r="H52" s="223">
        <v>14</v>
      </c>
      <c r="I52" s="224">
        <v>132</v>
      </c>
      <c r="J52" s="225">
        <v>0</v>
      </c>
      <c r="K52" s="345">
        <v>1</v>
      </c>
      <c r="L52" s="245">
        <v>2</v>
      </c>
      <c r="M52" s="245">
        <v>0</v>
      </c>
      <c r="N52" s="313">
        <v>22</v>
      </c>
      <c r="O52" s="224">
        <v>209</v>
      </c>
      <c r="P52" s="225">
        <v>0</v>
      </c>
    </row>
    <row r="53" spans="1:16" ht="21" customHeight="1" thickBot="1">
      <c r="A53" s="340" t="s">
        <v>59</v>
      </c>
      <c r="B53" s="242" t="s">
        <v>5</v>
      </c>
      <c r="C53" s="243" t="s">
        <v>6</v>
      </c>
      <c r="D53" s="244" t="s">
        <v>7</v>
      </c>
      <c r="E53" s="347"/>
      <c r="F53" s="324"/>
      <c r="G53" s="352"/>
      <c r="H53" s="242" t="s">
        <v>5</v>
      </c>
      <c r="I53" s="243" t="s">
        <v>6</v>
      </c>
      <c r="J53" s="244" t="s">
        <v>7</v>
      </c>
      <c r="K53" s="357"/>
      <c r="L53" s="320"/>
      <c r="M53" s="320"/>
      <c r="N53" s="314" t="s">
        <v>5</v>
      </c>
      <c r="O53" s="243" t="s">
        <v>6</v>
      </c>
      <c r="P53" s="244" t="s">
        <v>7</v>
      </c>
    </row>
    <row r="54" spans="1:16" ht="15" customHeight="1">
      <c r="A54" s="66" t="s">
        <v>60</v>
      </c>
      <c r="B54" s="236">
        <v>12</v>
      </c>
      <c r="C54" s="237">
        <v>225</v>
      </c>
      <c r="D54" s="238">
        <v>3</v>
      </c>
      <c r="E54" s="246">
        <v>1</v>
      </c>
      <c r="F54" s="237">
        <v>1</v>
      </c>
      <c r="G54" s="353">
        <v>0</v>
      </c>
      <c r="H54" s="300">
        <v>9</v>
      </c>
      <c r="I54" s="301">
        <v>219</v>
      </c>
      <c r="J54" s="302">
        <v>1</v>
      </c>
      <c r="K54" s="345">
        <v>0</v>
      </c>
      <c r="L54" s="245">
        <v>0</v>
      </c>
      <c r="M54" s="245">
        <v>0</v>
      </c>
      <c r="N54" s="315">
        <v>12</v>
      </c>
      <c r="O54" s="301">
        <v>225</v>
      </c>
      <c r="P54" s="302">
        <v>3</v>
      </c>
    </row>
    <row r="55" spans="1:16" ht="15" customHeight="1">
      <c r="A55" s="68" t="s">
        <v>61</v>
      </c>
      <c r="B55" s="328">
        <v>11</v>
      </c>
      <c r="C55" s="245">
        <v>148</v>
      </c>
      <c r="D55" s="329">
        <v>0</v>
      </c>
      <c r="E55" s="345">
        <v>0</v>
      </c>
      <c r="F55" s="245">
        <v>0</v>
      </c>
      <c r="G55" s="354">
        <v>0</v>
      </c>
      <c r="H55" s="210">
        <v>11</v>
      </c>
      <c r="I55" s="211">
        <v>148</v>
      </c>
      <c r="J55" s="212">
        <v>0</v>
      </c>
      <c r="K55" s="345">
        <v>0</v>
      </c>
      <c r="L55" s="245">
        <v>0</v>
      </c>
      <c r="M55" s="245">
        <v>0</v>
      </c>
      <c r="N55" s="312">
        <v>11</v>
      </c>
      <c r="O55" s="211">
        <v>148</v>
      </c>
      <c r="P55" s="212">
        <v>0</v>
      </c>
    </row>
    <row r="56" spans="1:16" ht="15" customHeight="1">
      <c r="A56" s="68" t="s">
        <v>62</v>
      </c>
      <c r="B56" s="328">
        <v>5</v>
      </c>
      <c r="C56" s="245">
        <v>98</v>
      </c>
      <c r="D56" s="329">
        <v>0</v>
      </c>
      <c r="E56" s="345">
        <v>0</v>
      </c>
      <c r="F56" s="245">
        <v>0</v>
      </c>
      <c r="G56" s="354">
        <v>0</v>
      </c>
      <c r="H56" s="210">
        <v>5</v>
      </c>
      <c r="I56" s="211">
        <v>98</v>
      </c>
      <c r="J56" s="212">
        <v>0</v>
      </c>
      <c r="K56" s="345">
        <v>0</v>
      </c>
      <c r="L56" s="245">
        <v>0</v>
      </c>
      <c r="M56" s="245">
        <v>0</v>
      </c>
      <c r="N56" s="312">
        <v>5</v>
      </c>
      <c r="O56" s="211">
        <v>98</v>
      </c>
      <c r="P56" s="212">
        <v>0</v>
      </c>
    </row>
    <row r="57" spans="1:16" ht="15" customHeight="1">
      <c r="A57" s="68" t="s">
        <v>63</v>
      </c>
      <c r="B57" s="328">
        <v>6</v>
      </c>
      <c r="C57" s="245">
        <v>113</v>
      </c>
      <c r="D57" s="329">
        <v>0</v>
      </c>
      <c r="E57" s="345">
        <v>0</v>
      </c>
      <c r="F57" s="245">
        <v>0</v>
      </c>
      <c r="G57" s="354">
        <v>0</v>
      </c>
      <c r="H57" s="210">
        <v>6</v>
      </c>
      <c r="I57" s="211">
        <v>113</v>
      </c>
      <c r="J57" s="212">
        <v>0</v>
      </c>
      <c r="K57" s="345">
        <v>0</v>
      </c>
      <c r="L57" s="245">
        <v>0</v>
      </c>
      <c r="M57" s="245">
        <v>0</v>
      </c>
      <c r="N57" s="312">
        <v>6</v>
      </c>
      <c r="O57" s="211">
        <v>113</v>
      </c>
      <c r="P57" s="212">
        <v>0</v>
      </c>
    </row>
    <row r="58" spans="1:16" ht="15" customHeight="1">
      <c r="A58" s="68" t="s">
        <v>64</v>
      </c>
      <c r="B58" s="328">
        <v>116</v>
      </c>
      <c r="C58" s="245">
        <v>1723</v>
      </c>
      <c r="D58" s="329">
        <v>0</v>
      </c>
      <c r="E58" s="345">
        <v>5</v>
      </c>
      <c r="F58" s="245">
        <v>92</v>
      </c>
      <c r="G58" s="354">
        <v>0</v>
      </c>
      <c r="H58" s="210">
        <v>113</v>
      </c>
      <c r="I58" s="211">
        <v>1716</v>
      </c>
      <c r="J58" s="212">
        <v>0</v>
      </c>
      <c r="K58" s="345">
        <v>1</v>
      </c>
      <c r="L58" s="245">
        <v>12</v>
      </c>
      <c r="M58" s="245">
        <v>0</v>
      </c>
      <c r="N58" s="312">
        <v>113</v>
      </c>
      <c r="O58" s="211">
        <v>1652</v>
      </c>
      <c r="P58" s="212">
        <v>0</v>
      </c>
    </row>
    <row r="59" spans="1:16" ht="15" customHeight="1">
      <c r="A59" s="68" t="s">
        <v>65</v>
      </c>
      <c r="B59" s="328">
        <v>47</v>
      </c>
      <c r="C59" s="245">
        <v>399</v>
      </c>
      <c r="D59" s="329">
        <v>0</v>
      </c>
      <c r="E59" s="345">
        <v>9</v>
      </c>
      <c r="F59" s="245">
        <v>26</v>
      </c>
      <c r="G59" s="354">
        <v>0</v>
      </c>
      <c r="H59" s="210">
        <v>44</v>
      </c>
      <c r="I59" s="211">
        <v>392</v>
      </c>
      <c r="J59" s="212">
        <v>0</v>
      </c>
      <c r="K59" s="345">
        <v>0</v>
      </c>
      <c r="L59" s="245">
        <v>0</v>
      </c>
      <c r="M59" s="245">
        <v>0</v>
      </c>
      <c r="N59" s="312">
        <v>47</v>
      </c>
      <c r="O59" s="211">
        <v>399</v>
      </c>
      <c r="P59" s="212">
        <v>0</v>
      </c>
    </row>
    <row r="60" spans="1:16" ht="15" customHeight="1">
      <c r="A60" s="68" t="s">
        <v>66</v>
      </c>
      <c r="B60" s="328">
        <v>7</v>
      </c>
      <c r="C60" s="245">
        <v>43</v>
      </c>
      <c r="D60" s="329">
        <v>0</v>
      </c>
      <c r="E60" s="345">
        <v>0</v>
      </c>
      <c r="F60" s="245">
        <v>0</v>
      </c>
      <c r="G60" s="354">
        <v>0</v>
      </c>
      <c r="H60" s="210">
        <v>6</v>
      </c>
      <c r="I60" s="211">
        <v>28</v>
      </c>
      <c r="J60" s="212">
        <v>0</v>
      </c>
      <c r="K60" s="345">
        <v>0</v>
      </c>
      <c r="L60" s="245">
        <v>0</v>
      </c>
      <c r="M60" s="245">
        <v>0</v>
      </c>
      <c r="N60" s="312">
        <v>7</v>
      </c>
      <c r="O60" s="211">
        <v>43</v>
      </c>
      <c r="P60" s="212">
        <v>0</v>
      </c>
    </row>
    <row r="61" spans="1:16" ht="15" customHeight="1">
      <c r="A61" s="68" t="s">
        <v>91</v>
      </c>
      <c r="B61" s="328">
        <v>12</v>
      </c>
      <c r="C61" s="245">
        <v>296</v>
      </c>
      <c r="D61" s="329">
        <v>0</v>
      </c>
      <c r="E61" s="345">
        <v>0</v>
      </c>
      <c r="F61" s="245">
        <v>0</v>
      </c>
      <c r="G61" s="354">
        <v>0</v>
      </c>
      <c r="H61" s="210">
        <v>12</v>
      </c>
      <c r="I61" s="211">
        <v>296</v>
      </c>
      <c r="J61" s="212">
        <v>0</v>
      </c>
      <c r="K61" s="345">
        <v>0</v>
      </c>
      <c r="L61" s="245">
        <v>0</v>
      </c>
      <c r="M61" s="245">
        <v>0</v>
      </c>
      <c r="N61" s="312">
        <v>12</v>
      </c>
      <c r="O61" s="211">
        <v>296</v>
      </c>
      <c r="P61" s="212">
        <v>0</v>
      </c>
    </row>
    <row r="62" spans="1:16" ht="15" customHeight="1">
      <c r="A62" s="68" t="s">
        <v>67</v>
      </c>
      <c r="B62" s="328">
        <v>4</v>
      </c>
      <c r="C62" s="245">
        <v>13</v>
      </c>
      <c r="D62" s="329">
        <v>0</v>
      </c>
      <c r="E62" s="345">
        <v>5</v>
      </c>
      <c r="F62" s="245">
        <v>30</v>
      </c>
      <c r="G62" s="354">
        <v>0</v>
      </c>
      <c r="H62" s="210">
        <v>1</v>
      </c>
      <c r="I62" s="211">
        <v>1</v>
      </c>
      <c r="J62" s="212">
        <v>0</v>
      </c>
      <c r="K62" s="345">
        <v>0</v>
      </c>
      <c r="L62" s="245">
        <v>0</v>
      </c>
      <c r="M62" s="245">
        <v>0</v>
      </c>
      <c r="N62" s="312">
        <v>4</v>
      </c>
      <c r="O62" s="211">
        <v>13</v>
      </c>
      <c r="P62" s="212">
        <v>0</v>
      </c>
    </row>
    <row r="63" spans="1:16" ht="15" customHeight="1">
      <c r="A63" s="68" t="s">
        <v>68</v>
      </c>
      <c r="B63" s="328">
        <v>7</v>
      </c>
      <c r="C63" s="245">
        <v>232</v>
      </c>
      <c r="D63" s="329">
        <v>0</v>
      </c>
      <c r="E63" s="345">
        <v>0</v>
      </c>
      <c r="F63" s="245">
        <v>0</v>
      </c>
      <c r="G63" s="354">
        <v>0</v>
      </c>
      <c r="H63" s="210">
        <v>7</v>
      </c>
      <c r="I63" s="211">
        <v>232</v>
      </c>
      <c r="J63" s="212">
        <v>0</v>
      </c>
      <c r="K63" s="345">
        <v>2</v>
      </c>
      <c r="L63" s="245">
        <v>33</v>
      </c>
      <c r="M63" s="245">
        <v>0</v>
      </c>
      <c r="N63" s="312">
        <v>7</v>
      </c>
      <c r="O63" s="211">
        <v>232</v>
      </c>
      <c r="P63" s="212">
        <v>0</v>
      </c>
    </row>
    <row r="64" spans="1:16" ht="15" customHeight="1">
      <c r="A64" s="68" t="s">
        <v>69</v>
      </c>
      <c r="B64" s="328">
        <v>3</v>
      </c>
      <c r="C64" s="245">
        <v>66</v>
      </c>
      <c r="D64" s="329">
        <v>0</v>
      </c>
      <c r="E64" s="345">
        <v>0</v>
      </c>
      <c r="F64" s="245">
        <v>0</v>
      </c>
      <c r="G64" s="354">
        <v>0</v>
      </c>
      <c r="H64" s="210">
        <v>3</v>
      </c>
      <c r="I64" s="211">
        <v>66</v>
      </c>
      <c r="J64" s="212">
        <v>0</v>
      </c>
      <c r="K64" s="345">
        <v>0</v>
      </c>
      <c r="L64" s="245">
        <v>0</v>
      </c>
      <c r="M64" s="245">
        <v>0</v>
      </c>
      <c r="N64" s="312">
        <v>3</v>
      </c>
      <c r="O64" s="211">
        <v>66</v>
      </c>
      <c r="P64" s="212">
        <v>0</v>
      </c>
    </row>
    <row r="65" spans="1:16" ht="15" customHeight="1">
      <c r="A65" s="68" t="s">
        <v>70</v>
      </c>
      <c r="B65" s="328">
        <v>9</v>
      </c>
      <c r="C65" s="245">
        <v>136</v>
      </c>
      <c r="D65" s="329">
        <v>0</v>
      </c>
      <c r="E65" s="345">
        <v>1</v>
      </c>
      <c r="F65" s="245">
        <v>1</v>
      </c>
      <c r="G65" s="354">
        <v>0</v>
      </c>
      <c r="H65" s="210">
        <v>9</v>
      </c>
      <c r="I65" s="211">
        <v>136</v>
      </c>
      <c r="J65" s="212">
        <v>0</v>
      </c>
      <c r="K65" s="345">
        <v>1</v>
      </c>
      <c r="L65" s="245">
        <v>17</v>
      </c>
      <c r="M65" s="245">
        <v>0</v>
      </c>
      <c r="N65" s="312">
        <v>9</v>
      </c>
      <c r="O65" s="211">
        <v>136</v>
      </c>
      <c r="P65" s="212">
        <v>0</v>
      </c>
    </row>
    <row r="66" spans="1:16" ht="15" customHeight="1">
      <c r="A66" s="68" t="s">
        <v>71</v>
      </c>
      <c r="B66" s="328">
        <v>18</v>
      </c>
      <c r="C66" s="245">
        <v>307</v>
      </c>
      <c r="D66" s="329">
        <v>0</v>
      </c>
      <c r="E66" s="345">
        <v>0</v>
      </c>
      <c r="F66" s="245">
        <v>0</v>
      </c>
      <c r="G66" s="354">
        <v>0</v>
      </c>
      <c r="H66" s="210">
        <v>18</v>
      </c>
      <c r="I66" s="211">
        <v>307</v>
      </c>
      <c r="J66" s="212">
        <v>0</v>
      </c>
      <c r="K66" s="345">
        <v>0</v>
      </c>
      <c r="L66" s="245">
        <v>0</v>
      </c>
      <c r="M66" s="245">
        <v>0</v>
      </c>
      <c r="N66" s="312">
        <v>18</v>
      </c>
      <c r="O66" s="211">
        <v>307</v>
      </c>
      <c r="P66" s="212">
        <v>0</v>
      </c>
    </row>
    <row r="67" spans="1:16" ht="15" customHeight="1">
      <c r="A67" s="68" t="s">
        <v>72</v>
      </c>
      <c r="B67" s="328">
        <v>53</v>
      </c>
      <c r="C67" s="245">
        <v>473</v>
      </c>
      <c r="D67" s="329">
        <v>0</v>
      </c>
      <c r="E67" s="345">
        <v>2</v>
      </c>
      <c r="F67" s="245">
        <v>2</v>
      </c>
      <c r="G67" s="354">
        <v>0</v>
      </c>
      <c r="H67" s="210">
        <v>51</v>
      </c>
      <c r="I67" s="211">
        <v>470</v>
      </c>
      <c r="J67" s="212">
        <v>0</v>
      </c>
      <c r="K67" s="345">
        <v>0</v>
      </c>
      <c r="L67" s="245">
        <v>0</v>
      </c>
      <c r="M67" s="245">
        <v>0</v>
      </c>
      <c r="N67" s="312">
        <v>53</v>
      </c>
      <c r="O67" s="211">
        <v>473</v>
      </c>
      <c r="P67" s="212">
        <v>0</v>
      </c>
    </row>
    <row r="68" spans="1:16" ht="15" customHeight="1">
      <c r="A68" s="68" t="s">
        <v>73</v>
      </c>
      <c r="B68" s="328">
        <v>4</v>
      </c>
      <c r="C68" s="245">
        <v>85</v>
      </c>
      <c r="D68" s="329">
        <v>0</v>
      </c>
      <c r="E68" s="345">
        <v>0</v>
      </c>
      <c r="F68" s="245">
        <v>0</v>
      </c>
      <c r="G68" s="354">
        <v>0</v>
      </c>
      <c r="H68" s="210">
        <v>4</v>
      </c>
      <c r="I68" s="211">
        <v>85</v>
      </c>
      <c r="J68" s="212">
        <v>0</v>
      </c>
      <c r="K68" s="345">
        <v>0</v>
      </c>
      <c r="L68" s="245">
        <v>0</v>
      </c>
      <c r="M68" s="245">
        <v>0</v>
      </c>
      <c r="N68" s="312">
        <v>4</v>
      </c>
      <c r="O68" s="211">
        <v>85</v>
      </c>
      <c r="P68" s="212">
        <v>0</v>
      </c>
    </row>
    <row r="69" spans="1:16" ht="15" customHeight="1">
      <c r="A69" s="68" t="s">
        <v>74</v>
      </c>
      <c r="B69" s="328">
        <v>16</v>
      </c>
      <c r="C69" s="245">
        <v>212</v>
      </c>
      <c r="D69" s="329">
        <v>0</v>
      </c>
      <c r="E69" s="345">
        <v>0</v>
      </c>
      <c r="F69" s="245">
        <v>0</v>
      </c>
      <c r="G69" s="354">
        <v>0</v>
      </c>
      <c r="H69" s="210">
        <v>16</v>
      </c>
      <c r="I69" s="211">
        <v>212</v>
      </c>
      <c r="J69" s="212">
        <v>0</v>
      </c>
      <c r="K69" s="345">
        <v>0</v>
      </c>
      <c r="L69" s="245">
        <v>0</v>
      </c>
      <c r="M69" s="245">
        <v>0</v>
      </c>
      <c r="N69" s="312">
        <v>16</v>
      </c>
      <c r="O69" s="211">
        <v>212</v>
      </c>
      <c r="P69" s="212">
        <v>0</v>
      </c>
    </row>
    <row r="70" spans="1:16" ht="15" customHeight="1">
      <c r="A70" s="68" t="s">
        <v>237</v>
      </c>
      <c r="B70" s="328">
        <v>7</v>
      </c>
      <c r="C70" s="245">
        <v>66</v>
      </c>
      <c r="D70" s="329">
        <v>0</v>
      </c>
      <c r="E70" s="345">
        <v>0</v>
      </c>
      <c r="F70" s="245">
        <v>0</v>
      </c>
      <c r="G70" s="354">
        <v>0</v>
      </c>
      <c r="H70" s="210">
        <v>7</v>
      </c>
      <c r="I70" s="211">
        <v>66</v>
      </c>
      <c r="J70" s="212">
        <v>0</v>
      </c>
      <c r="K70" s="345">
        <v>0</v>
      </c>
      <c r="L70" s="245">
        <v>0</v>
      </c>
      <c r="M70" s="245">
        <v>0</v>
      </c>
      <c r="N70" s="312">
        <v>7</v>
      </c>
      <c r="O70" s="211">
        <v>66</v>
      </c>
      <c r="P70" s="212">
        <v>0</v>
      </c>
    </row>
    <row r="71" spans="1:16" ht="15" customHeight="1">
      <c r="A71" s="71" t="s">
        <v>75</v>
      </c>
      <c r="B71" s="328">
        <v>47</v>
      </c>
      <c r="C71" s="245">
        <v>447</v>
      </c>
      <c r="D71" s="329">
        <v>0</v>
      </c>
      <c r="E71" s="345">
        <v>58</v>
      </c>
      <c r="F71" s="245">
        <v>64</v>
      </c>
      <c r="G71" s="354">
        <v>0</v>
      </c>
      <c r="H71" s="210">
        <v>8</v>
      </c>
      <c r="I71" s="211">
        <v>405</v>
      </c>
      <c r="J71" s="212">
        <v>0</v>
      </c>
      <c r="K71" s="345">
        <v>0</v>
      </c>
      <c r="L71" s="245">
        <v>0</v>
      </c>
      <c r="M71" s="245">
        <v>0</v>
      </c>
      <c r="N71" s="312">
        <v>47</v>
      </c>
      <c r="O71" s="211">
        <v>447</v>
      </c>
      <c r="P71" s="212">
        <v>0</v>
      </c>
    </row>
    <row r="72" spans="1:16" ht="15" customHeight="1">
      <c r="A72" s="68" t="s">
        <v>76</v>
      </c>
      <c r="B72" s="328">
        <v>5</v>
      </c>
      <c r="C72" s="245">
        <v>38</v>
      </c>
      <c r="D72" s="329">
        <v>0</v>
      </c>
      <c r="E72" s="345">
        <v>0</v>
      </c>
      <c r="F72" s="245">
        <v>0</v>
      </c>
      <c r="G72" s="354">
        <v>0</v>
      </c>
      <c r="H72" s="210">
        <v>4</v>
      </c>
      <c r="I72" s="211">
        <v>23</v>
      </c>
      <c r="J72" s="212">
        <v>0</v>
      </c>
      <c r="K72" s="345">
        <v>0</v>
      </c>
      <c r="L72" s="245">
        <v>0</v>
      </c>
      <c r="M72" s="245">
        <v>0</v>
      </c>
      <c r="N72" s="312">
        <v>5</v>
      </c>
      <c r="O72" s="211">
        <v>38</v>
      </c>
      <c r="P72" s="212">
        <v>0</v>
      </c>
    </row>
    <row r="73" spans="1:16" ht="15" customHeight="1">
      <c r="A73" s="68" t="s">
        <v>77</v>
      </c>
      <c r="B73" s="328">
        <v>22</v>
      </c>
      <c r="C73" s="245">
        <v>411</v>
      </c>
      <c r="D73" s="329">
        <v>0</v>
      </c>
      <c r="E73" s="345">
        <v>6</v>
      </c>
      <c r="F73" s="245">
        <v>32</v>
      </c>
      <c r="G73" s="354">
        <v>0</v>
      </c>
      <c r="H73" s="210">
        <v>15</v>
      </c>
      <c r="I73" s="211">
        <v>351</v>
      </c>
      <c r="J73" s="212">
        <v>0</v>
      </c>
      <c r="K73" s="345">
        <v>0</v>
      </c>
      <c r="L73" s="245">
        <v>0</v>
      </c>
      <c r="M73" s="245">
        <v>0</v>
      </c>
      <c r="N73" s="312">
        <v>22</v>
      </c>
      <c r="O73" s="211">
        <v>411</v>
      </c>
      <c r="P73" s="212">
        <v>0</v>
      </c>
    </row>
    <row r="74" spans="1:16" ht="15" customHeight="1">
      <c r="A74" s="68" t="s">
        <v>113</v>
      </c>
      <c r="B74" s="328">
        <v>6</v>
      </c>
      <c r="C74" s="245">
        <v>126</v>
      </c>
      <c r="D74" s="329">
        <v>0</v>
      </c>
      <c r="E74" s="345">
        <v>0</v>
      </c>
      <c r="F74" s="245">
        <v>0</v>
      </c>
      <c r="G74" s="354">
        <v>0</v>
      </c>
      <c r="H74" s="210">
        <v>6</v>
      </c>
      <c r="I74" s="211">
        <v>126</v>
      </c>
      <c r="J74" s="212">
        <v>0</v>
      </c>
      <c r="K74" s="345">
        <v>1</v>
      </c>
      <c r="L74" s="245">
        <v>15</v>
      </c>
      <c r="M74" s="245">
        <v>0</v>
      </c>
      <c r="N74" s="312">
        <v>5</v>
      </c>
      <c r="O74" s="211">
        <v>117</v>
      </c>
      <c r="P74" s="212">
        <v>0</v>
      </c>
    </row>
    <row r="75" spans="1:16" ht="15" customHeight="1">
      <c r="A75" s="68" t="s">
        <v>78</v>
      </c>
      <c r="B75" s="328">
        <v>4</v>
      </c>
      <c r="C75" s="245">
        <v>72</v>
      </c>
      <c r="D75" s="329">
        <v>0</v>
      </c>
      <c r="E75" s="345">
        <v>0</v>
      </c>
      <c r="F75" s="245">
        <v>0</v>
      </c>
      <c r="G75" s="354">
        <v>0</v>
      </c>
      <c r="H75" s="210">
        <v>4</v>
      </c>
      <c r="I75" s="211">
        <v>72</v>
      </c>
      <c r="J75" s="212">
        <v>0</v>
      </c>
      <c r="K75" s="345">
        <v>0</v>
      </c>
      <c r="L75" s="245">
        <v>0</v>
      </c>
      <c r="M75" s="245">
        <v>0</v>
      </c>
      <c r="N75" s="312">
        <v>4</v>
      </c>
      <c r="O75" s="211">
        <v>72</v>
      </c>
      <c r="P75" s="212">
        <v>0</v>
      </c>
    </row>
    <row r="76" spans="1:16" ht="15" customHeight="1">
      <c r="A76" s="68" t="s">
        <v>79</v>
      </c>
      <c r="B76" s="328">
        <v>0</v>
      </c>
      <c r="C76" s="245">
        <v>0</v>
      </c>
      <c r="D76" s="329">
        <v>0</v>
      </c>
      <c r="E76" s="345">
        <v>0</v>
      </c>
      <c r="F76" s="245">
        <v>0</v>
      </c>
      <c r="G76" s="354">
        <v>0</v>
      </c>
      <c r="H76" s="210">
        <v>0</v>
      </c>
      <c r="I76" s="211">
        <v>0</v>
      </c>
      <c r="J76" s="212">
        <v>0</v>
      </c>
      <c r="K76" s="345">
        <v>0</v>
      </c>
      <c r="L76" s="245">
        <v>0</v>
      </c>
      <c r="M76" s="245">
        <v>0</v>
      </c>
      <c r="N76" s="312">
        <v>0</v>
      </c>
      <c r="O76" s="211">
        <v>0</v>
      </c>
      <c r="P76" s="212">
        <v>0</v>
      </c>
    </row>
    <row r="77" spans="1:16" ht="15" customHeight="1">
      <c r="A77" s="68" t="s">
        <v>80</v>
      </c>
      <c r="B77" s="328">
        <v>2</v>
      </c>
      <c r="C77" s="245">
        <v>25</v>
      </c>
      <c r="D77" s="329">
        <v>0</v>
      </c>
      <c r="E77" s="345">
        <v>1</v>
      </c>
      <c r="F77" s="245">
        <v>12</v>
      </c>
      <c r="G77" s="354">
        <v>0</v>
      </c>
      <c r="H77" s="210">
        <v>1</v>
      </c>
      <c r="I77" s="211">
        <v>22</v>
      </c>
      <c r="J77" s="212">
        <v>0</v>
      </c>
      <c r="K77" s="345">
        <v>0</v>
      </c>
      <c r="L77" s="245">
        <v>0</v>
      </c>
      <c r="M77" s="245">
        <v>0</v>
      </c>
      <c r="N77" s="312">
        <v>2</v>
      </c>
      <c r="O77" s="211">
        <v>25</v>
      </c>
      <c r="P77" s="212">
        <v>0</v>
      </c>
    </row>
    <row r="78" spans="1:16" ht="15" customHeight="1">
      <c r="A78" s="68" t="s">
        <v>81</v>
      </c>
      <c r="B78" s="328">
        <v>7</v>
      </c>
      <c r="C78" s="245">
        <v>158</v>
      </c>
      <c r="D78" s="329">
        <v>0</v>
      </c>
      <c r="E78" s="345">
        <v>0</v>
      </c>
      <c r="F78" s="245">
        <v>0</v>
      </c>
      <c r="G78" s="354">
        <v>0</v>
      </c>
      <c r="H78" s="210">
        <v>7</v>
      </c>
      <c r="I78" s="211">
        <v>158</v>
      </c>
      <c r="J78" s="212">
        <v>0</v>
      </c>
      <c r="K78" s="345">
        <v>0</v>
      </c>
      <c r="L78" s="245">
        <v>0</v>
      </c>
      <c r="M78" s="245">
        <v>0</v>
      </c>
      <c r="N78" s="312">
        <v>7</v>
      </c>
      <c r="O78" s="211">
        <v>158</v>
      </c>
      <c r="P78" s="212">
        <v>0</v>
      </c>
    </row>
    <row r="79" spans="1:16" ht="15" customHeight="1">
      <c r="A79" s="68" t="s">
        <v>82</v>
      </c>
      <c r="B79" s="328">
        <v>4</v>
      </c>
      <c r="C79" s="245">
        <v>67</v>
      </c>
      <c r="D79" s="329">
        <v>0</v>
      </c>
      <c r="E79" s="345">
        <v>0</v>
      </c>
      <c r="F79" s="245">
        <v>0</v>
      </c>
      <c r="G79" s="354">
        <v>0</v>
      </c>
      <c r="H79" s="210">
        <v>3</v>
      </c>
      <c r="I79" s="211">
        <v>48</v>
      </c>
      <c r="J79" s="212">
        <v>0</v>
      </c>
      <c r="K79" s="345">
        <v>0</v>
      </c>
      <c r="L79" s="245">
        <v>0</v>
      </c>
      <c r="M79" s="245">
        <v>0</v>
      </c>
      <c r="N79" s="312">
        <v>4</v>
      </c>
      <c r="O79" s="211">
        <v>67</v>
      </c>
      <c r="P79" s="212">
        <v>0</v>
      </c>
    </row>
    <row r="80" spans="1:16" ht="15" customHeight="1">
      <c r="A80" s="68" t="s">
        <v>83</v>
      </c>
      <c r="B80" s="328">
        <v>3</v>
      </c>
      <c r="C80" s="245">
        <v>15</v>
      </c>
      <c r="D80" s="329">
        <v>0</v>
      </c>
      <c r="E80" s="345">
        <v>1</v>
      </c>
      <c r="F80" s="245">
        <v>1</v>
      </c>
      <c r="G80" s="354">
        <v>0</v>
      </c>
      <c r="H80" s="210">
        <v>3</v>
      </c>
      <c r="I80" s="211">
        <v>15</v>
      </c>
      <c r="J80" s="212">
        <v>0</v>
      </c>
      <c r="K80" s="345">
        <v>0</v>
      </c>
      <c r="L80" s="245">
        <v>0</v>
      </c>
      <c r="M80" s="245">
        <v>0</v>
      </c>
      <c r="N80" s="312">
        <v>3</v>
      </c>
      <c r="O80" s="211">
        <v>15</v>
      </c>
      <c r="P80" s="212">
        <v>0</v>
      </c>
    </row>
    <row r="81" spans="1:16" ht="15" customHeight="1">
      <c r="A81" s="68" t="s">
        <v>84</v>
      </c>
      <c r="B81" s="328">
        <v>2</v>
      </c>
      <c r="C81" s="245">
        <v>19</v>
      </c>
      <c r="D81" s="329">
        <v>0</v>
      </c>
      <c r="E81" s="345">
        <v>1</v>
      </c>
      <c r="F81" s="245">
        <v>1</v>
      </c>
      <c r="G81" s="354">
        <v>0</v>
      </c>
      <c r="H81" s="210">
        <v>2</v>
      </c>
      <c r="I81" s="211">
        <v>19</v>
      </c>
      <c r="J81" s="212">
        <v>0</v>
      </c>
      <c r="K81" s="345">
        <v>0</v>
      </c>
      <c r="L81" s="245">
        <v>0</v>
      </c>
      <c r="M81" s="245">
        <v>0</v>
      </c>
      <c r="N81" s="312">
        <v>2</v>
      </c>
      <c r="O81" s="211">
        <v>19</v>
      </c>
      <c r="P81" s="212">
        <v>0</v>
      </c>
    </row>
    <row r="82" spans="1:16" ht="15" customHeight="1">
      <c r="A82" s="68" t="s">
        <v>85</v>
      </c>
      <c r="B82" s="328">
        <v>5</v>
      </c>
      <c r="C82" s="245">
        <v>74</v>
      </c>
      <c r="D82" s="329">
        <v>0</v>
      </c>
      <c r="E82" s="345">
        <v>0</v>
      </c>
      <c r="F82" s="245">
        <v>0</v>
      </c>
      <c r="G82" s="354">
        <v>0</v>
      </c>
      <c r="H82" s="210">
        <v>5</v>
      </c>
      <c r="I82" s="211">
        <v>74</v>
      </c>
      <c r="J82" s="212">
        <v>0</v>
      </c>
      <c r="K82" s="345">
        <v>0</v>
      </c>
      <c r="L82" s="245">
        <v>0</v>
      </c>
      <c r="M82" s="245">
        <v>0</v>
      </c>
      <c r="N82" s="312">
        <v>4</v>
      </c>
      <c r="O82" s="211">
        <v>25</v>
      </c>
      <c r="P82" s="212">
        <v>0</v>
      </c>
    </row>
    <row r="83" spans="1:16" ht="15" customHeight="1">
      <c r="A83" s="68" t="s">
        <v>86</v>
      </c>
      <c r="B83" s="328">
        <v>7</v>
      </c>
      <c r="C83" s="245">
        <v>339</v>
      </c>
      <c r="D83" s="329">
        <v>0</v>
      </c>
      <c r="E83" s="345">
        <v>1</v>
      </c>
      <c r="F83" s="245">
        <v>9</v>
      </c>
      <c r="G83" s="354">
        <v>0</v>
      </c>
      <c r="H83" s="210">
        <v>7</v>
      </c>
      <c r="I83" s="211">
        <v>339</v>
      </c>
      <c r="J83" s="212">
        <v>0</v>
      </c>
      <c r="K83" s="345">
        <v>0</v>
      </c>
      <c r="L83" s="245">
        <v>0</v>
      </c>
      <c r="M83" s="245">
        <v>0</v>
      </c>
      <c r="N83" s="312">
        <v>7</v>
      </c>
      <c r="O83" s="211">
        <v>339</v>
      </c>
      <c r="P83" s="212">
        <v>0</v>
      </c>
    </row>
    <row r="84" spans="1:16" ht="15" customHeight="1">
      <c r="A84" s="68" t="s">
        <v>238</v>
      </c>
      <c r="B84" s="328">
        <v>6</v>
      </c>
      <c r="C84" s="245">
        <v>122</v>
      </c>
      <c r="D84" s="329">
        <v>0</v>
      </c>
      <c r="E84" s="345">
        <v>0</v>
      </c>
      <c r="F84" s="245">
        <v>0</v>
      </c>
      <c r="G84" s="354">
        <v>0</v>
      </c>
      <c r="H84" s="210">
        <v>6</v>
      </c>
      <c r="I84" s="211">
        <v>122</v>
      </c>
      <c r="J84" s="212">
        <v>0</v>
      </c>
      <c r="K84" s="345">
        <v>1</v>
      </c>
      <c r="L84" s="245">
        <v>50</v>
      </c>
      <c r="M84" s="245">
        <v>0</v>
      </c>
      <c r="N84" s="312">
        <v>5</v>
      </c>
      <c r="O84" s="211">
        <v>77</v>
      </c>
      <c r="P84" s="212">
        <v>0</v>
      </c>
    </row>
    <row r="85" spans="1:16" ht="15" customHeight="1">
      <c r="A85" s="68" t="s">
        <v>87</v>
      </c>
      <c r="B85" s="328">
        <v>1</v>
      </c>
      <c r="C85" s="245">
        <v>8</v>
      </c>
      <c r="D85" s="329">
        <v>0</v>
      </c>
      <c r="E85" s="345">
        <v>0</v>
      </c>
      <c r="F85" s="245">
        <v>0</v>
      </c>
      <c r="G85" s="354">
        <v>0</v>
      </c>
      <c r="H85" s="210">
        <v>1</v>
      </c>
      <c r="I85" s="211">
        <v>8</v>
      </c>
      <c r="J85" s="212">
        <v>0</v>
      </c>
      <c r="K85" s="345">
        <v>0</v>
      </c>
      <c r="L85" s="245">
        <v>0</v>
      </c>
      <c r="M85" s="245">
        <v>0</v>
      </c>
      <c r="N85" s="312">
        <v>1</v>
      </c>
      <c r="O85" s="211">
        <v>8</v>
      </c>
      <c r="P85" s="212">
        <v>0</v>
      </c>
    </row>
    <row r="86" spans="1:16" ht="15" customHeight="1">
      <c r="A86" s="68" t="s">
        <v>274</v>
      </c>
      <c r="B86" s="328">
        <v>0</v>
      </c>
      <c r="C86" s="245">
        <v>0</v>
      </c>
      <c r="D86" s="329">
        <v>0</v>
      </c>
      <c r="E86" s="345"/>
      <c r="F86" s="245"/>
      <c r="G86" s="354"/>
      <c r="H86" s="210">
        <v>0</v>
      </c>
      <c r="I86" s="211">
        <v>0</v>
      </c>
      <c r="J86" s="212">
        <v>0</v>
      </c>
      <c r="K86" s="345"/>
      <c r="L86" s="245"/>
      <c r="M86" s="245"/>
      <c r="N86" s="312">
        <v>0</v>
      </c>
      <c r="O86" s="211">
        <v>0</v>
      </c>
      <c r="P86" s="212">
        <v>0</v>
      </c>
    </row>
    <row r="87" spans="1:16" ht="15" customHeight="1">
      <c r="A87" s="68" t="s">
        <v>88</v>
      </c>
      <c r="B87" s="328">
        <v>9</v>
      </c>
      <c r="C87" s="245">
        <v>157</v>
      </c>
      <c r="D87" s="329">
        <v>0</v>
      </c>
      <c r="E87" s="345">
        <v>1</v>
      </c>
      <c r="F87" s="245">
        <v>3</v>
      </c>
      <c r="G87" s="354">
        <v>0</v>
      </c>
      <c r="H87" s="210">
        <v>9</v>
      </c>
      <c r="I87" s="211">
        <v>157</v>
      </c>
      <c r="J87" s="212">
        <v>0</v>
      </c>
      <c r="K87" s="345">
        <v>0</v>
      </c>
      <c r="L87" s="245">
        <v>0</v>
      </c>
      <c r="M87" s="245">
        <v>0</v>
      </c>
      <c r="N87" s="312">
        <v>9</v>
      </c>
      <c r="O87" s="211">
        <v>157</v>
      </c>
      <c r="P87" s="212">
        <v>0</v>
      </c>
    </row>
    <row r="88" spans="1:16" ht="15" customHeight="1">
      <c r="A88" s="68" t="s">
        <v>89</v>
      </c>
      <c r="B88" s="328">
        <v>4</v>
      </c>
      <c r="C88" s="245">
        <v>18</v>
      </c>
      <c r="D88" s="329">
        <v>0</v>
      </c>
      <c r="E88" s="345">
        <v>0</v>
      </c>
      <c r="F88" s="245">
        <v>0</v>
      </c>
      <c r="G88" s="354">
        <v>0</v>
      </c>
      <c r="H88" s="210">
        <v>3</v>
      </c>
      <c r="I88" s="211">
        <v>11</v>
      </c>
      <c r="J88" s="212">
        <v>0</v>
      </c>
      <c r="K88" s="345">
        <v>0</v>
      </c>
      <c r="L88" s="245">
        <v>0</v>
      </c>
      <c r="M88" s="245">
        <v>0</v>
      </c>
      <c r="N88" s="312">
        <v>4</v>
      </c>
      <c r="O88" s="211">
        <v>18</v>
      </c>
      <c r="P88" s="212">
        <v>0</v>
      </c>
    </row>
    <row r="89" spans="1:16" ht="15" customHeight="1">
      <c r="A89" s="68" t="s">
        <v>275</v>
      </c>
      <c r="B89" s="328">
        <v>8</v>
      </c>
      <c r="C89" s="245">
        <v>129</v>
      </c>
      <c r="D89" s="329">
        <v>0</v>
      </c>
      <c r="E89" s="345"/>
      <c r="F89" s="245"/>
      <c r="G89" s="354"/>
      <c r="H89" s="210">
        <v>8</v>
      </c>
      <c r="I89" s="211">
        <v>129</v>
      </c>
      <c r="J89" s="212">
        <v>0</v>
      </c>
      <c r="K89" s="345"/>
      <c r="L89" s="245"/>
      <c r="M89" s="245"/>
      <c r="N89" s="312">
        <v>8</v>
      </c>
      <c r="O89" s="211">
        <v>129</v>
      </c>
      <c r="P89" s="212">
        <v>0</v>
      </c>
    </row>
    <row r="90" spans="1:16" ht="15" customHeight="1">
      <c r="A90" s="68" t="s">
        <v>90</v>
      </c>
      <c r="B90" s="328">
        <v>3</v>
      </c>
      <c r="C90" s="245">
        <v>42</v>
      </c>
      <c r="D90" s="329">
        <v>0</v>
      </c>
      <c r="E90" s="345">
        <v>2</v>
      </c>
      <c r="F90" s="245">
        <v>118</v>
      </c>
      <c r="G90" s="354">
        <v>0</v>
      </c>
      <c r="H90" s="210">
        <v>2</v>
      </c>
      <c r="I90" s="211">
        <v>41</v>
      </c>
      <c r="J90" s="212">
        <v>0</v>
      </c>
      <c r="K90" s="345">
        <v>0</v>
      </c>
      <c r="L90" s="245">
        <v>0</v>
      </c>
      <c r="M90" s="245">
        <v>0</v>
      </c>
      <c r="N90" s="312">
        <v>3</v>
      </c>
      <c r="O90" s="211">
        <v>42</v>
      </c>
      <c r="P90" s="212">
        <v>0</v>
      </c>
    </row>
    <row r="91" spans="1:16" ht="15" customHeight="1">
      <c r="A91" s="68" t="s">
        <v>92</v>
      </c>
      <c r="B91" s="328">
        <v>0</v>
      </c>
      <c r="C91" s="245">
        <v>0</v>
      </c>
      <c r="D91" s="329">
        <v>0</v>
      </c>
      <c r="E91" s="345">
        <v>0</v>
      </c>
      <c r="F91" s="245">
        <v>0</v>
      </c>
      <c r="G91" s="354">
        <v>0</v>
      </c>
      <c r="H91" s="210">
        <v>0</v>
      </c>
      <c r="I91" s="211">
        <v>0</v>
      </c>
      <c r="J91" s="212">
        <v>0</v>
      </c>
      <c r="K91" s="345">
        <v>0</v>
      </c>
      <c r="L91" s="245">
        <v>0</v>
      </c>
      <c r="M91" s="245">
        <v>0</v>
      </c>
      <c r="N91" s="312">
        <v>0</v>
      </c>
      <c r="O91" s="211">
        <v>0</v>
      </c>
      <c r="P91" s="212">
        <v>0</v>
      </c>
    </row>
    <row r="92" spans="1:16" ht="15" customHeight="1">
      <c r="A92" s="68" t="s">
        <v>93</v>
      </c>
      <c r="B92" s="328">
        <v>5</v>
      </c>
      <c r="C92" s="245">
        <v>133</v>
      </c>
      <c r="D92" s="329">
        <v>0</v>
      </c>
      <c r="E92" s="345">
        <v>0</v>
      </c>
      <c r="F92" s="245">
        <v>0</v>
      </c>
      <c r="G92" s="354">
        <v>0</v>
      </c>
      <c r="H92" s="210">
        <v>5</v>
      </c>
      <c r="I92" s="211">
        <v>133</v>
      </c>
      <c r="J92" s="212">
        <v>0</v>
      </c>
      <c r="K92" s="345">
        <v>0</v>
      </c>
      <c r="L92" s="245">
        <v>0</v>
      </c>
      <c r="M92" s="245">
        <v>0</v>
      </c>
      <c r="N92" s="312">
        <v>5</v>
      </c>
      <c r="O92" s="211">
        <v>133</v>
      </c>
      <c r="P92" s="212">
        <v>0</v>
      </c>
    </row>
    <row r="93" spans="1:16" ht="15" customHeight="1">
      <c r="A93" s="68" t="s">
        <v>94</v>
      </c>
      <c r="B93" s="328">
        <v>3</v>
      </c>
      <c r="C93" s="245">
        <v>23</v>
      </c>
      <c r="D93" s="329">
        <v>0</v>
      </c>
      <c r="E93" s="345">
        <v>0</v>
      </c>
      <c r="F93" s="245">
        <v>0</v>
      </c>
      <c r="G93" s="354">
        <v>0</v>
      </c>
      <c r="H93" s="210">
        <v>3</v>
      </c>
      <c r="I93" s="211">
        <v>23</v>
      </c>
      <c r="J93" s="212">
        <v>0</v>
      </c>
      <c r="K93" s="345">
        <v>0</v>
      </c>
      <c r="L93" s="245">
        <v>0</v>
      </c>
      <c r="M93" s="245">
        <v>0</v>
      </c>
      <c r="N93" s="312">
        <v>3</v>
      </c>
      <c r="O93" s="211">
        <v>23</v>
      </c>
      <c r="P93" s="212">
        <v>0</v>
      </c>
    </row>
    <row r="94" spans="1:16" ht="15" customHeight="1">
      <c r="A94" s="68" t="s">
        <v>95</v>
      </c>
      <c r="B94" s="328">
        <v>3</v>
      </c>
      <c r="C94" s="245">
        <v>33</v>
      </c>
      <c r="D94" s="329">
        <v>0</v>
      </c>
      <c r="E94" s="345">
        <v>0</v>
      </c>
      <c r="F94" s="245">
        <v>0</v>
      </c>
      <c r="G94" s="354">
        <v>0</v>
      </c>
      <c r="H94" s="210">
        <v>1</v>
      </c>
      <c r="I94" s="211">
        <v>14</v>
      </c>
      <c r="J94" s="212">
        <v>0</v>
      </c>
      <c r="K94" s="345">
        <v>0</v>
      </c>
      <c r="L94" s="245">
        <v>0</v>
      </c>
      <c r="M94" s="245">
        <v>0</v>
      </c>
      <c r="N94" s="312">
        <v>3</v>
      </c>
      <c r="O94" s="211">
        <v>33</v>
      </c>
      <c r="P94" s="212">
        <v>0</v>
      </c>
    </row>
    <row r="95" spans="1:16" ht="15" customHeight="1">
      <c r="A95" s="68" t="s">
        <v>96</v>
      </c>
      <c r="B95" s="328">
        <v>3</v>
      </c>
      <c r="C95" s="245">
        <v>26</v>
      </c>
      <c r="D95" s="329">
        <v>0</v>
      </c>
      <c r="E95" s="345">
        <v>2</v>
      </c>
      <c r="F95" s="245">
        <v>2</v>
      </c>
      <c r="G95" s="354">
        <v>0</v>
      </c>
      <c r="H95" s="210">
        <v>3</v>
      </c>
      <c r="I95" s="211">
        <v>26</v>
      </c>
      <c r="J95" s="212">
        <v>0</v>
      </c>
      <c r="K95" s="345">
        <v>0</v>
      </c>
      <c r="L95" s="245">
        <v>0</v>
      </c>
      <c r="M95" s="245">
        <v>0</v>
      </c>
      <c r="N95" s="312">
        <v>3</v>
      </c>
      <c r="O95" s="211">
        <v>26</v>
      </c>
      <c r="P95" s="212">
        <v>0</v>
      </c>
    </row>
    <row r="96" spans="1:16" ht="15" customHeight="1">
      <c r="A96" s="68" t="s">
        <v>97</v>
      </c>
      <c r="B96" s="328">
        <v>5</v>
      </c>
      <c r="C96" s="245">
        <v>98</v>
      </c>
      <c r="D96" s="329">
        <v>0</v>
      </c>
      <c r="E96" s="345">
        <v>0</v>
      </c>
      <c r="F96" s="245">
        <v>0</v>
      </c>
      <c r="G96" s="354">
        <v>0</v>
      </c>
      <c r="H96" s="210">
        <v>5</v>
      </c>
      <c r="I96" s="211">
        <v>98</v>
      </c>
      <c r="J96" s="212">
        <v>0</v>
      </c>
      <c r="K96" s="345">
        <v>0</v>
      </c>
      <c r="L96" s="245">
        <v>0</v>
      </c>
      <c r="M96" s="245">
        <v>0</v>
      </c>
      <c r="N96" s="312">
        <v>3</v>
      </c>
      <c r="O96" s="211">
        <v>86</v>
      </c>
      <c r="P96" s="212">
        <v>0</v>
      </c>
    </row>
    <row r="97" spans="1:16" ht="15" customHeight="1">
      <c r="A97" s="68" t="s">
        <v>98</v>
      </c>
      <c r="B97" s="328">
        <v>2</v>
      </c>
      <c r="C97" s="245">
        <v>39</v>
      </c>
      <c r="D97" s="329">
        <v>0</v>
      </c>
      <c r="E97" s="345">
        <v>0</v>
      </c>
      <c r="F97" s="245">
        <v>0</v>
      </c>
      <c r="G97" s="354">
        <v>0</v>
      </c>
      <c r="H97" s="210">
        <v>2</v>
      </c>
      <c r="I97" s="211">
        <v>39</v>
      </c>
      <c r="J97" s="212">
        <v>0</v>
      </c>
      <c r="K97" s="345">
        <v>0</v>
      </c>
      <c r="L97" s="245">
        <v>0</v>
      </c>
      <c r="M97" s="245">
        <v>0</v>
      </c>
      <c r="N97" s="312">
        <v>2</v>
      </c>
      <c r="O97" s="211">
        <v>39</v>
      </c>
      <c r="P97" s="212">
        <v>0</v>
      </c>
    </row>
    <row r="98" spans="1:16" ht="15" customHeight="1">
      <c r="A98" s="68" t="s">
        <v>99</v>
      </c>
      <c r="B98" s="328">
        <v>3</v>
      </c>
      <c r="C98" s="245">
        <v>39</v>
      </c>
      <c r="D98" s="329">
        <v>0</v>
      </c>
      <c r="E98" s="345">
        <v>0</v>
      </c>
      <c r="F98" s="245">
        <v>0</v>
      </c>
      <c r="G98" s="354">
        <v>0</v>
      </c>
      <c r="H98" s="210">
        <v>3</v>
      </c>
      <c r="I98" s="211">
        <v>39</v>
      </c>
      <c r="J98" s="212">
        <v>0</v>
      </c>
      <c r="K98" s="345">
        <v>0</v>
      </c>
      <c r="L98" s="245">
        <v>0</v>
      </c>
      <c r="M98" s="245">
        <v>0</v>
      </c>
      <c r="N98" s="312">
        <v>3</v>
      </c>
      <c r="O98" s="211">
        <v>39</v>
      </c>
      <c r="P98" s="212">
        <v>0</v>
      </c>
    </row>
    <row r="99" spans="1:16" ht="15.75" customHeight="1">
      <c r="A99" s="68" t="s">
        <v>100</v>
      </c>
      <c r="B99" s="328">
        <v>5</v>
      </c>
      <c r="C99" s="245">
        <v>50</v>
      </c>
      <c r="D99" s="329">
        <v>0</v>
      </c>
      <c r="E99" s="345">
        <v>0</v>
      </c>
      <c r="F99" s="245">
        <v>0</v>
      </c>
      <c r="G99" s="354">
        <v>0</v>
      </c>
      <c r="H99" s="210">
        <v>5</v>
      </c>
      <c r="I99" s="211">
        <v>50</v>
      </c>
      <c r="J99" s="212">
        <v>0</v>
      </c>
      <c r="K99" s="345">
        <v>0</v>
      </c>
      <c r="L99" s="245">
        <v>0</v>
      </c>
      <c r="M99" s="245">
        <v>0</v>
      </c>
      <c r="N99" s="312">
        <v>5</v>
      </c>
      <c r="O99" s="211">
        <v>50</v>
      </c>
      <c r="P99" s="212">
        <v>0</v>
      </c>
    </row>
    <row r="100" spans="1:16" ht="15.75" customHeight="1">
      <c r="A100" s="68" t="s">
        <v>101</v>
      </c>
      <c r="B100" s="328">
        <v>1</v>
      </c>
      <c r="C100" s="245">
        <v>4</v>
      </c>
      <c r="D100" s="329">
        <v>0</v>
      </c>
      <c r="E100" s="345">
        <v>1</v>
      </c>
      <c r="F100" s="245">
        <v>3</v>
      </c>
      <c r="G100" s="354">
        <v>0</v>
      </c>
      <c r="H100" s="210">
        <v>1</v>
      </c>
      <c r="I100" s="211">
        <v>4</v>
      </c>
      <c r="J100" s="212">
        <v>0</v>
      </c>
      <c r="K100" s="345">
        <v>0</v>
      </c>
      <c r="L100" s="245">
        <v>0</v>
      </c>
      <c r="M100" s="245">
        <v>0</v>
      </c>
      <c r="N100" s="312">
        <v>1</v>
      </c>
      <c r="O100" s="211">
        <v>4</v>
      </c>
      <c r="P100" s="212">
        <v>0</v>
      </c>
    </row>
    <row r="101" spans="1:16" ht="15.75" customHeight="1">
      <c r="A101" s="68" t="s">
        <v>240</v>
      </c>
      <c r="B101" s="328">
        <v>4</v>
      </c>
      <c r="C101" s="245">
        <v>35</v>
      </c>
      <c r="D101" s="329">
        <v>0</v>
      </c>
      <c r="E101" s="345">
        <v>1</v>
      </c>
      <c r="F101" s="245">
        <v>1</v>
      </c>
      <c r="G101" s="354">
        <v>0</v>
      </c>
      <c r="H101" s="210">
        <v>4</v>
      </c>
      <c r="I101" s="211">
        <v>35</v>
      </c>
      <c r="J101" s="212">
        <v>0</v>
      </c>
      <c r="K101" s="345">
        <v>0</v>
      </c>
      <c r="L101" s="245">
        <v>0</v>
      </c>
      <c r="M101" s="245">
        <v>0</v>
      </c>
      <c r="N101" s="312">
        <v>4</v>
      </c>
      <c r="O101" s="211">
        <v>35</v>
      </c>
      <c r="P101" s="212">
        <v>0</v>
      </c>
    </row>
    <row r="102" spans="1:16" ht="15" customHeight="1">
      <c r="A102" s="68" t="s">
        <v>271</v>
      </c>
      <c r="B102" s="328">
        <v>2</v>
      </c>
      <c r="C102" s="245">
        <v>21</v>
      </c>
      <c r="D102" s="329">
        <v>0</v>
      </c>
      <c r="E102" s="345">
        <v>0</v>
      </c>
      <c r="F102" s="245">
        <v>0</v>
      </c>
      <c r="G102" s="354">
        <v>0</v>
      </c>
      <c r="H102" s="210">
        <v>2</v>
      </c>
      <c r="I102" s="211">
        <v>21</v>
      </c>
      <c r="J102" s="212">
        <v>0</v>
      </c>
      <c r="K102" s="345">
        <v>0</v>
      </c>
      <c r="L102" s="245">
        <v>0</v>
      </c>
      <c r="M102" s="245">
        <v>0</v>
      </c>
      <c r="N102" s="312">
        <v>2</v>
      </c>
      <c r="O102" s="211">
        <v>21</v>
      </c>
      <c r="P102" s="212">
        <v>0</v>
      </c>
    </row>
    <row r="103" spans="1:16" ht="15" customHeight="1">
      <c r="A103" s="68" t="s">
        <v>102</v>
      </c>
      <c r="B103" s="328">
        <v>5</v>
      </c>
      <c r="C103" s="245">
        <v>86</v>
      </c>
      <c r="D103" s="329">
        <v>0</v>
      </c>
      <c r="E103" s="345">
        <v>0</v>
      </c>
      <c r="F103" s="245">
        <v>0</v>
      </c>
      <c r="G103" s="354">
        <v>0</v>
      </c>
      <c r="H103" s="210">
        <v>5</v>
      </c>
      <c r="I103" s="211">
        <v>86</v>
      </c>
      <c r="J103" s="212">
        <v>0</v>
      </c>
      <c r="K103" s="345">
        <v>0</v>
      </c>
      <c r="L103" s="245">
        <v>0</v>
      </c>
      <c r="M103" s="245">
        <v>0</v>
      </c>
      <c r="N103" s="312">
        <v>5</v>
      </c>
      <c r="O103" s="211">
        <v>86</v>
      </c>
      <c r="P103" s="212">
        <v>0</v>
      </c>
    </row>
    <row r="104" spans="1:16" ht="15" customHeight="1">
      <c r="A104" s="68" t="s">
        <v>120</v>
      </c>
      <c r="B104" s="328">
        <v>6</v>
      </c>
      <c r="C104" s="245">
        <v>66</v>
      </c>
      <c r="D104" s="329">
        <v>0</v>
      </c>
      <c r="E104" s="345"/>
      <c r="F104" s="245"/>
      <c r="G104" s="354"/>
      <c r="H104" s="210">
        <v>4</v>
      </c>
      <c r="I104" s="211">
        <v>34</v>
      </c>
      <c r="J104" s="212">
        <v>0</v>
      </c>
      <c r="K104" s="345"/>
      <c r="L104" s="245"/>
      <c r="M104" s="245"/>
      <c r="N104" s="312">
        <v>6</v>
      </c>
      <c r="O104" s="211">
        <v>66</v>
      </c>
      <c r="P104" s="212">
        <v>0</v>
      </c>
    </row>
    <row r="105" spans="1:16" ht="15" customHeight="1">
      <c r="A105" s="68" t="s">
        <v>121</v>
      </c>
      <c r="B105" s="328">
        <v>2</v>
      </c>
      <c r="C105" s="245">
        <v>25</v>
      </c>
      <c r="D105" s="329">
        <v>0</v>
      </c>
      <c r="E105" s="345"/>
      <c r="F105" s="245"/>
      <c r="G105" s="354"/>
      <c r="H105" s="210">
        <v>2</v>
      </c>
      <c r="I105" s="211">
        <v>25</v>
      </c>
      <c r="J105" s="212">
        <v>0</v>
      </c>
      <c r="K105" s="345"/>
      <c r="L105" s="245"/>
      <c r="M105" s="245"/>
      <c r="N105" s="312">
        <v>2</v>
      </c>
      <c r="O105" s="211">
        <v>25</v>
      </c>
      <c r="P105" s="212">
        <v>0</v>
      </c>
    </row>
    <row r="106" spans="1:16" ht="15" customHeight="1">
      <c r="A106" s="68" t="s">
        <v>103</v>
      </c>
      <c r="B106" s="328">
        <v>3</v>
      </c>
      <c r="C106" s="245">
        <v>61</v>
      </c>
      <c r="D106" s="329">
        <v>0</v>
      </c>
      <c r="E106" s="345">
        <v>0</v>
      </c>
      <c r="F106" s="245">
        <v>0</v>
      </c>
      <c r="G106" s="354">
        <v>0</v>
      </c>
      <c r="H106" s="210">
        <v>3</v>
      </c>
      <c r="I106" s="211">
        <v>61</v>
      </c>
      <c r="J106" s="212">
        <v>0</v>
      </c>
      <c r="K106" s="345">
        <v>0</v>
      </c>
      <c r="L106" s="245">
        <v>0</v>
      </c>
      <c r="M106" s="245">
        <v>0</v>
      </c>
      <c r="N106" s="312">
        <v>3</v>
      </c>
      <c r="O106" s="211">
        <v>61</v>
      </c>
      <c r="P106" s="212">
        <v>0</v>
      </c>
    </row>
    <row r="107" spans="1:16" ht="15" customHeight="1">
      <c r="A107" s="72" t="s">
        <v>104</v>
      </c>
      <c r="B107" s="328">
        <v>10</v>
      </c>
      <c r="C107" s="245">
        <v>117</v>
      </c>
      <c r="D107" s="329">
        <v>0</v>
      </c>
      <c r="E107" s="345">
        <v>0</v>
      </c>
      <c r="F107" s="245">
        <v>0</v>
      </c>
      <c r="G107" s="354">
        <v>0</v>
      </c>
      <c r="H107" s="210">
        <v>6</v>
      </c>
      <c r="I107" s="211">
        <v>46</v>
      </c>
      <c r="J107" s="212">
        <v>0</v>
      </c>
      <c r="K107" s="345">
        <v>0</v>
      </c>
      <c r="L107" s="245">
        <v>0</v>
      </c>
      <c r="M107" s="245">
        <v>0</v>
      </c>
      <c r="N107" s="312">
        <v>10</v>
      </c>
      <c r="O107" s="211">
        <v>117</v>
      </c>
      <c r="P107" s="212">
        <v>0</v>
      </c>
    </row>
    <row r="108" spans="1:16" ht="15" customHeight="1">
      <c r="A108" s="72" t="s">
        <v>105</v>
      </c>
      <c r="B108" s="328">
        <v>3</v>
      </c>
      <c r="C108" s="245">
        <v>11</v>
      </c>
      <c r="D108" s="329">
        <v>0</v>
      </c>
      <c r="E108" s="345">
        <v>0</v>
      </c>
      <c r="F108" s="245">
        <v>0</v>
      </c>
      <c r="G108" s="354">
        <v>0</v>
      </c>
      <c r="H108" s="210">
        <v>3</v>
      </c>
      <c r="I108" s="211">
        <v>11</v>
      </c>
      <c r="J108" s="212">
        <v>0</v>
      </c>
      <c r="K108" s="345">
        <v>0</v>
      </c>
      <c r="L108" s="245">
        <v>0</v>
      </c>
      <c r="M108" s="245">
        <v>0</v>
      </c>
      <c r="N108" s="312">
        <v>3</v>
      </c>
      <c r="O108" s="211">
        <v>11</v>
      </c>
      <c r="P108" s="212">
        <v>0</v>
      </c>
    </row>
    <row r="109" spans="1:16" ht="15" customHeight="1">
      <c r="A109" s="72" t="s">
        <v>106</v>
      </c>
      <c r="B109" s="328">
        <v>4</v>
      </c>
      <c r="C109" s="245">
        <v>82</v>
      </c>
      <c r="D109" s="329">
        <v>0</v>
      </c>
      <c r="E109" s="345">
        <v>1</v>
      </c>
      <c r="F109" s="245">
        <v>1</v>
      </c>
      <c r="G109" s="354">
        <v>0</v>
      </c>
      <c r="H109" s="210">
        <v>3</v>
      </c>
      <c r="I109" s="211">
        <v>81</v>
      </c>
      <c r="J109" s="212">
        <v>0</v>
      </c>
      <c r="K109" s="345">
        <v>0</v>
      </c>
      <c r="L109" s="245">
        <v>0</v>
      </c>
      <c r="M109" s="245">
        <v>0</v>
      </c>
      <c r="N109" s="312">
        <v>4</v>
      </c>
      <c r="O109" s="211">
        <v>82</v>
      </c>
      <c r="P109" s="212">
        <v>0</v>
      </c>
    </row>
    <row r="110" spans="1:16" ht="15" customHeight="1">
      <c r="A110" s="68" t="s">
        <v>107</v>
      </c>
      <c r="B110" s="328">
        <v>3</v>
      </c>
      <c r="C110" s="245">
        <v>34</v>
      </c>
      <c r="D110" s="329">
        <v>0</v>
      </c>
      <c r="E110" s="345">
        <v>0</v>
      </c>
      <c r="F110" s="245">
        <v>0</v>
      </c>
      <c r="G110" s="354">
        <v>0</v>
      </c>
      <c r="H110" s="210">
        <v>3</v>
      </c>
      <c r="I110" s="211">
        <v>34</v>
      </c>
      <c r="J110" s="212">
        <v>0</v>
      </c>
      <c r="K110" s="345">
        <v>0</v>
      </c>
      <c r="L110" s="245">
        <v>0</v>
      </c>
      <c r="M110" s="245">
        <v>0</v>
      </c>
      <c r="N110" s="312">
        <v>3</v>
      </c>
      <c r="O110" s="211">
        <v>34</v>
      </c>
      <c r="P110" s="212">
        <v>0</v>
      </c>
    </row>
    <row r="111" spans="1:16" ht="15" customHeight="1">
      <c r="A111" s="71" t="s">
        <v>108</v>
      </c>
      <c r="B111" s="328">
        <v>3</v>
      </c>
      <c r="C111" s="245">
        <v>95</v>
      </c>
      <c r="D111" s="329">
        <v>0</v>
      </c>
      <c r="E111" s="345">
        <v>0</v>
      </c>
      <c r="F111" s="245">
        <v>0</v>
      </c>
      <c r="G111" s="354">
        <v>0</v>
      </c>
      <c r="H111" s="210">
        <v>3</v>
      </c>
      <c r="I111" s="211">
        <v>95</v>
      </c>
      <c r="J111" s="212">
        <v>0</v>
      </c>
      <c r="K111" s="345">
        <v>1</v>
      </c>
      <c r="L111" s="245">
        <v>31</v>
      </c>
      <c r="M111" s="245">
        <v>0</v>
      </c>
      <c r="N111" s="312">
        <v>2</v>
      </c>
      <c r="O111" s="211">
        <v>76</v>
      </c>
      <c r="P111" s="212">
        <v>0</v>
      </c>
    </row>
    <row r="112" spans="1:16" ht="15" customHeight="1">
      <c r="A112" s="68" t="s">
        <v>109</v>
      </c>
      <c r="B112" s="328">
        <v>6</v>
      </c>
      <c r="C112" s="245">
        <v>55</v>
      </c>
      <c r="D112" s="329">
        <v>0</v>
      </c>
      <c r="E112" s="345">
        <v>1</v>
      </c>
      <c r="F112" s="245">
        <v>1</v>
      </c>
      <c r="G112" s="354">
        <v>0</v>
      </c>
      <c r="H112" s="210">
        <v>6</v>
      </c>
      <c r="I112" s="211">
        <v>55</v>
      </c>
      <c r="J112" s="212">
        <v>0</v>
      </c>
      <c r="K112" s="345">
        <v>0</v>
      </c>
      <c r="L112" s="245">
        <v>0</v>
      </c>
      <c r="M112" s="245">
        <v>0</v>
      </c>
      <c r="N112" s="312">
        <v>6</v>
      </c>
      <c r="O112" s="211">
        <v>55</v>
      </c>
      <c r="P112" s="212">
        <v>0</v>
      </c>
    </row>
    <row r="113" spans="1:16" ht="15" customHeight="1">
      <c r="A113" s="68" t="s">
        <v>110</v>
      </c>
      <c r="B113" s="328">
        <v>3</v>
      </c>
      <c r="C113" s="245">
        <v>38</v>
      </c>
      <c r="D113" s="329">
        <v>0</v>
      </c>
      <c r="E113" s="345">
        <v>3</v>
      </c>
      <c r="F113" s="245">
        <v>84</v>
      </c>
      <c r="G113" s="354">
        <v>0</v>
      </c>
      <c r="H113" s="210">
        <v>2</v>
      </c>
      <c r="I113" s="211">
        <v>21</v>
      </c>
      <c r="J113" s="212">
        <v>0</v>
      </c>
      <c r="K113" s="345">
        <v>0</v>
      </c>
      <c r="L113" s="245">
        <v>0</v>
      </c>
      <c r="M113" s="245">
        <v>0</v>
      </c>
      <c r="N113" s="312">
        <v>3</v>
      </c>
      <c r="O113" s="211">
        <v>38</v>
      </c>
      <c r="P113" s="212">
        <v>0</v>
      </c>
    </row>
    <row r="114" spans="1:16" ht="15" customHeight="1">
      <c r="A114" s="68" t="s">
        <v>111</v>
      </c>
      <c r="B114" s="328">
        <v>3</v>
      </c>
      <c r="C114" s="245">
        <v>39</v>
      </c>
      <c r="D114" s="329">
        <v>0</v>
      </c>
      <c r="E114" s="345">
        <v>0</v>
      </c>
      <c r="F114" s="245">
        <v>0</v>
      </c>
      <c r="G114" s="354">
        <v>0</v>
      </c>
      <c r="H114" s="210">
        <v>3</v>
      </c>
      <c r="I114" s="211">
        <v>39</v>
      </c>
      <c r="J114" s="212">
        <v>0</v>
      </c>
      <c r="K114" s="345">
        <v>0</v>
      </c>
      <c r="L114" s="245">
        <v>0</v>
      </c>
      <c r="M114" s="245">
        <v>0</v>
      </c>
      <c r="N114" s="312">
        <v>3</v>
      </c>
      <c r="O114" s="211">
        <v>39</v>
      </c>
      <c r="P114" s="212">
        <v>0</v>
      </c>
    </row>
    <row r="115" spans="1:16" ht="15" customHeight="1">
      <c r="A115" s="68" t="s">
        <v>112</v>
      </c>
      <c r="B115" s="328">
        <v>3</v>
      </c>
      <c r="C115" s="245">
        <v>47</v>
      </c>
      <c r="D115" s="329">
        <v>0</v>
      </c>
      <c r="E115" s="345">
        <v>1</v>
      </c>
      <c r="F115" s="245">
        <v>23</v>
      </c>
      <c r="G115" s="354">
        <v>0</v>
      </c>
      <c r="H115" s="210">
        <v>1</v>
      </c>
      <c r="I115" s="211">
        <v>15</v>
      </c>
      <c r="J115" s="212">
        <v>0</v>
      </c>
      <c r="K115" s="345">
        <v>0</v>
      </c>
      <c r="L115" s="245">
        <v>0</v>
      </c>
      <c r="M115" s="245">
        <v>0</v>
      </c>
      <c r="N115" s="312">
        <v>3</v>
      </c>
      <c r="O115" s="211">
        <v>47</v>
      </c>
      <c r="P115" s="212">
        <v>0</v>
      </c>
    </row>
    <row r="116" spans="1:16" ht="15" customHeight="1">
      <c r="A116" s="68" t="s">
        <v>114</v>
      </c>
      <c r="B116" s="328">
        <v>1</v>
      </c>
      <c r="C116" s="245">
        <v>4</v>
      </c>
      <c r="D116" s="329">
        <v>0</v>
      </c>
      <c r="E116" s="345">
        <v>0</v>
      </c>
      <c r="F116" s="245">
        <v>0</v>
      </c>
      <c r="G116" s="354">
        <v>0</v>
      </c>
      <c r="H116" s="210">
        <v>1</v>
      </c>
      <c r="I116" s="211">
        <v>4</v>
      </c>
      <c r="J116" s="212">
        <v>0</v>
      </c>
      <c r="K116" s="345">
        <v>0</v>
      </c>
      <c r="L116" s="245">
        <v>0</v>
      </c>
      <c r="M116" s="245">
        <v>0</v>
      </c>
      <c r="N116" s="312">
        <v>1</v>
      </c>
      <c r="O116" s="211">
        <v>4</v>
      </c>
      <c r="P116" s="212">
        <v>0</v>
      </c>
    </row>
    <row r="117" spans="1:16" ht="15" customHeight="1">
      <c r="A117" s="68" t="s">
        <v>115</v>
      </c>
      <c r="B117" s="328">
        <v>2</v>
      </c>
      <c r="C117" s="245">
        <v>15</v>
      </c>
      <c r="D117" s="329">
        <v>0</v>
      </c>
      <c r="E117" s="345">
        <v>1</v>
      </c>
      <c r="F117" s="245">
        <v>1</v>
      </c>
      <c r="G117" s="354">
        <v>0</v>
      </c>
      <c r="H117" s="210">
        <v>0</v>
      </c>
      <c r="I117" s="211">
        <v>0</v>
      </c>
      <c r="J117" s="212">
        <v>0</v>
      </c>
      <c r="K117" s="345">
        <v>0</v>
      </c>
      <c r="L117" s="245">
        <v>0</v>
      </c>
      <c r="M117" s="245">
        <v>0</v>
      </c>
      <c r="N117" s="312">
        <v>2</v>
      </c>
      <c r="O117" s="211">
        <v>15</v>
      </c>
      <c r="P117" s="212">
        <v>0</v>
      </c>
    </row>
    <row r="118" spans="1:16" ht="15" customHeight="1">
      <c r="A118" s="68" t="s">
        <v>116</v>
      </c>
      <c r="B118" s="328">
        <v>4</v>
      </c>
      <c r="C118" s="245">
        <v>151</v>
      </c>
      <c r="D118" s="329">
        <v>0</v>
      </c>
      <c r="E118" s="345">
        <v>1</v>
      </c>
      <c r="F118" s="245">
        <v>29</v>
      </c>
      <c r="G118" s="354">
        <v>0</v>
      </c>
      <c r="H118" s="210">
        <v>4</v>
      </c>
      <c r="I118" s="211">
        <v>151</v>
      </c>
      <c r="J118" s="212">
        <v>0</v>
      </c>
      <c r="K118" s="345">
        <v>0</v>
      </c>
      <c r="L118" s="245">
        <v>0</v>
      </c>
      <c r="M118" s="245">
        <v>0</v>
      </c>
      <c r="N118" s="312">
        <v>3</v>
      </c>
      <c r="O118" s="211">
        <v>118</v>
      </c>
      <c r="P118" s="212">
        <v>0</v>
      </c>
    </row>
    <row r="119" spans="1:16" ht="15" customHeight="1">
      <c r="A119" s="68" t="s">
        <v>241</v>
      </c>
      <c r="B119" s="328">
        <v>4</v>
      </c>
      <c r="C119" s="245">
        <v>52</v>
      </c>
      <c r="D119" s="329">
        <v>0</v>
      </c>
      <c r="E119" s="345">
        <v>0</v>
      </c>
      <c r="F119" s="245">
        <v>0</v>
      </c>
      <c r="G119" s="354">
        <v>0</v>
      </c>
      <c r="H119" s="210">
        <v>3</v>
      </c>
      <c r="I119" s="211">
        <v>6</v>
      </c>
      <c r="J119" s="212">
        <v>0</v>
      </c>
      <c r="K119" s="345">
        <v>0</v>
      </c>
      <c r="L119" s="245">
        <v>0</v>
      </c>
      <c r="M119" s="245">
        <v>0</v>
      </c>
      <c r="N119" s="312">
        <v>4</v>
      </c>
      <c r="O119" s="211">
        <v>52</v>
      </c>
      <c r="P119" s="212">
        <v>0</v>
      </c>
    </row>
    <row r="120" spans="1:16" ht="15" customHeight="1">
      <c r="A120" s="68" t="s">
        <v>117</v>
      </c>
      <c r="B120" s="328">
        <v>1</v>
      </c>
      <c r="C120" s="245">
        <v>1</v>
      </c>
      <c r="D120" s="329">
        <v>0</v>
      </c>
      <c r="E120" s="345">
        <v>0</v>
      </c>
      <c r="F120" s="245">
        <v>0</v>
      </c>
      <c r="G120" s="354">
        <v>0</v>
      </c>
      <c r="H120" s="210">
        <v>1</v>
      </c>
      <c r="I120" s="211">
        <v>1</v>
      </c>
      <c r="J120" s="212">
        <v>0</v>
      </c>
      <c r="K120" s="345">
        <v>0</v>
      </c>
      <c r="L120" s="245">
        <v>0</v>
      </c>
      <c r="M120" s="245">
        <v>0</v>
      </c>
      <c r="N120" s="312">
        <v>1</v>
      </c>
      <c r="O120" s="211">
        <v>1</v>
      </c>
      <c r="P120" s="212">
        <v>0</v>
      </c>
    </row>
    <row r="121" spans="1:16" ht="15" customHeight="1">
      <c r="A121" s="68" t="s">
        <v>242</v>
      </c>
      <c r="B121" s="328">
        <v>3</v>
      </c>
      <c r="C121" s="245">
        <v>40</v>
      </c>
      <c r="D121" s="329">
        <v>0</v>
      </c>
      <c r="E121" s="345">
        <v>0</v>
      </c>
      <c r="F121" s="245">
        <v>0</v>
      </c>
      <c r="G121" s="354">
        <v>0</v>
      </c>
      <c r="H121" s="210">
        <v>3</v>
      </c>
      <c r="I121" s="211">
        <v>40</v>
      </c>
      <c r="J121" s="212">
        <v>0</v>
      </c>
      <c r="K121" s="345">
        <v>0</v>
      </c>
      <c r="L121" s="245">
        <v>0</v>
      </c>
      <c r="M121" s="245">
        <v>0</v>
      </c>
      <c r="N121" s="312">
        <v>3</v>
      </c>
      <c r="O121" s="211">
        <v>40</v>
      </c>
      <c r="P121" s="212">
        <v>0</v>
      </c>
    </row>
    <row r="122" spans="1:16" ht="15" customHeight="1">
      <c r="A122" s="68" t="s">
        <v>118</v>
      </c>
      <c r="B122" s="328">
        <v>6</v>
      </c>
      <c r="C122" s="245">
        <v>224</v>
      </c>
      <c r="D122" s="329">
        <v>0</v>
      </c>
      <c r="E122" s="345">
        <v>0</v>
      </c>
      <c r="F122" s="245">
        <v>0</v>
      </c>
      <c r="G122" s="354">
        <v>0</v>
      </c>
      <c r="H122" s="210">
        <v>6</v>
      </c>
      <c r="I122" s="211">
        <v>224</v>
      </c>
      <c r="J122" s="212">
        <v>0</v>
      </c>
      <c r="K122" s="345">
        <v>0</v>
      </c>
      <c r="L122" s="245">
        <v>0</v>
      </c>
      <c r="M122" s="245">
        <v>0</v>
      </c>
      <c r="N122" s="312">
        <v>5</v>
      </c>
      <c r="O122" s="211">
        <v>215</v>
      </c>
      <c r="P122" s="212">
        <v>0</v>
      </c>
    </row>
    <row r="123" spans="1:16" ht="15" customHeight="1">
      <c r="A123" s="68" t="s">
        <v>119</v>
      </c>
      <c r="B123" s="328">
        <v>2</v>
      </c>
      <c r="C123" s="245">
        <v>24</v>
      </c>
      <c r="D123" s="329">
        <v>0</v>
      </c>
      <c r="E123" s="345">
        <v>0</v>
      </c>
      <c r="F123" s="245">
        <v>0</v>
      </c>
      <c r="G123" s="354">
        <v>0</v>
      </c>
      <c r="H123" s="210">
        <v>2</v>
      </c>
      <c r="I123" s="211">
        <v>24</v>
      </c>
      <c r="J123" s="212">
        <v>0</v>
      </c>
      <c r="K123" s="345">
        <v>0</v>
      </c>
      <c r="L123" s="245">
        <v>0</v>
      </c>
      <c r="M123" s="245">
        <v>0</v>
      </c>
      <c r="N123" s="312">
        <v>2</v>
      </c>
      <c r="O123" s="211">
        <v>24</v>
      </c>
      <c r="P123" s="212">
        <v>0</v>
      </c>
    </row>
    <row r="124" spans="1:16" ht="15" customHeight="1">
      <c r="A124" s="66" t="s">
        <v>122</v>
      </c>
      <c r="B124" s="328">
        <v>5</v>
      </c>
      <c r="C124" s="245">
        <v>57</v>
      </c>
      <c r="D124" s="329">
        <v>0</v>
      </c>
      <c r="E124" s="348">
        <v>2</v>
      </c>
      <c r="F124" s="319">
        <v>2</v>
      </c>
      <c r="G124" s="354">
        <v>0</v>
      </c>
      <c r="H124" s="210">
        <v>4</v>
      </c>
      <c r="I124" s="211">
        <v>56</v>
      </c>
      <c r="J124" s="212">
        <v>0</v>
      </c>
      <c r="K124" s="345">
        <v>0</v>
      </c>
      <c r="L124" s="245">
        <v>0</v>
      </c>
      <c r="M124" s="245">
        <v>0</v>
      </c>
      <c r="N124" s="312">
        <v>5</v>
      </c>
      <c r="O124" s="211">
        <v>57</v>
      </c>
      <c r="P124" s="212">
        <v>0</v>
      </c>
    </row>
    <row r="125" spans="1:16" ht="15" customHeight="1">
      <c r="A125" s="66" t="s">
        <v>123</v>
      </c>
      <c r="B125" s="236">
        <v>1</v>
      </c>
      <c r="C125" s="237">
        <v>10</v>
      </c>
      <c r="D125" s="238">
        <v>0</v>
      </c>
      <c r="E125" s="348">
        <v>0</v>
      </c>
      <c r="F125" s="319">
        <v>0</v>
      </c>
      <c r="G125" s="354">
        <v>0</v>
      </c>
      <c r="H125" s="210">
        <v>1</v>
      </c>
      <c r="I125" s="211">
        <v>10</v>
      </c>
      <c r="J125" s="212">
        <v>0</v>
      </c>
      <c r="K125" s="345">
        <v>0</v>
      </c>
      <c r="L125" s="245">
        <v>0</v>
      </c>
      <c r="M125" s="245">
        <v>0</v>
      </c>
      <c r="N125" s="312">
        <v>1</v>
      </c>
      <c r="O125" s="211">
        <v>10</v>
      </c>
      <c r="P125" s="212">
        <v>0</v>
      </c>
    </row>
    <row r="126" spans="1:16" ht="14.25" thickBot="1">
      <c r="A126" s="68" t="s">
        <v>124</v>
      </c>
      <c r="B126" s="328">
        <v>4</v>
      </c>
      <c r="C126" s="245">
        <v>96</v>
      </c>
      <c r="D126" s="329">
        <v>0</v>
      </c>
      <c r="E126" s="345">
        <v>1</v>
      </c>
      <c r="F126" s="245">
        <v>33</v>
      </c>
      <c r="G126" s="354">
        <v>0</v>
      </c>
      <c r="H126" s="210">
        <v>2</v>
      </c>
      <c r="I126" s="211">
        <v>19</v>
      </c>
      <c r="J126" s="212">
        <v>0</v>
      </c>
      <c r="K126" s="358">
        <v>0</v>
      </c>
      <c r="L126" s="333">
        <v>0</v>
      </c>
      <c r="M126" s="333">
        <v>0</v>
      </c>
      <c r="N126" s="312">
        <v>4</v>
      </c>
      <c r="O126" s="211">
        <v>96</v>
      </c>
      <c r="P126" s="212">
        <v>0</v>
      </c>
    </row>
    <row r="127" spans="1:16" ht="15" customHeight="1" thickTop="1">
      <c r="A127" s="341" t="s">
        <v>125</v>
      </c>
      <c r="B127" s="248" t="s">
        <v>8</v>
      </c>
      <c r="C127" s="249" t="s">
        <v>9</v>
      </c>
      <c r="D127" s="250" t="s">
        <v>7</v>
      </c>
      <c r="E127" s="349" t="s">
        <v>8</v>
      </c>
      <c r="F127" s="321" t="s">
        <v>9</v>
      </c>
      <c r="G127" s="322" t="s">
        <v>7</v>
      </c>
      <c r="H127" s="248" t="s">
        <v>8</v>
      </c>
      <c r="I127" s="249" t="s">
        <v>9</v>
      </c>
      <c r="J127" s="250" t="s">
        <v>7</v>
      </c>
      <c r="K127" s="304"/>
      <c r="L127" s="305"/>
      <c r="M127" s="332"/>
      <c r="N127" s="316" t="s">
        <v>8</v>
      </c>
      <c r="O127" s="249" t="s">
        <v>9</v>
      </c>
      <c r="P127" s="250" t="s">
        <v>10</v>
      </c>
    </row>
    <row r="128" spans="1:16" ht="13.5">
      <c r="A128" s="342" t="s">
        <v>126</v>
      </c>
      <c r="B128" s="252">
        <v>0</v>
      </c>
      <c r="C128" s="253">
        <v>0</v>
      </c>
      <c r="D128" s="254">
        <v>0</v>
      </c>
      <c r="E128" s="350">
        <v>0</v>
      </c>
      <c r="F128" s="323">
        <v>0</v>
      </c>
      <c r="G128" s="355">
        <v>0</v>
      </c>
      <c r="H128" s="213">
        <v>0</v>
      </c>
      <c r="I128" s="214">
        <v>0</v>
      </c>
      <c r="J128" s="215">
        <v>0</v>
      </c>
      <c r="K128" s="345">
        <v>0</v>
      </c>
      <c r="L128" s="245">
        <v>0</v>
      </c>
      <c r="M128" s="329">
        <v>0</v>
      </c>
      <c r="N128" s="317">
        <v>0</v>
      </c>
      <c r="O128" s="214">
        <v>0</v>
      </c>
      <c r="P128" s="215">
        <v>0</v>
      </c>
    </row>
    <row r="129" spans="1:16" ht="14.25" thickBot="1">
      <c r="A129" s="343" t="s">
        <v>127</v>
      </c>
      <c r="B129" s="255">
        <v>1</v>
      </c>
      <c r="C129" s="256">
        <v>4</v>
      </c>
      <c r="D129" s="257">
        <v>0</v>
      </c>
      <c r="E129" s="350">
        <v>1</v>
      </c>
      <c r="F129" s="323">
        <v>1</v>
      </c>
      <c r="G129" s="355">
        <v>0</v>
      </c>
      <c r="H129" s="216">
        <v>1</v>
      </c>
      <c r="I129" s="217">
        <v>4</v>
      </c>
      <c r="J129" s="218">
        <v>0</v>
      </c>
      <c r="K129" s="359">
        <v>0</v>
      </c>
      <c r="L129" s="330">
        <v>0</v>
      </c>
      <c r="M129" s="331">
        <v>0</v>
      </c>
      <c r="N129" s="318">
        <v>1</v>
      </c>
      <c r="O129" s="217">
        <v>4</v>
      </c>
      <c r="P129" s="218">
        <v>0</v>
      </c>
    </row>
    <row r="130" spans="1:16" ht="13.5">
      <c r="A130" s="364"/>
      <c r="B130" s="365"/>
      <c r="C130" s="365"/>
      <c r="D130" s="365"/>
      <c r="E130" s="365"/>
      <c r="F130" s="365"/>
      <c r="G130" s="365"/>
      <c r="H130" s="364"/>
      <c r="I130" s="364"/>
      <c r="J130" s="364"/>
      <c r="K130" s="364"/>
      <c r="L130" s="364"/>
      <c r="M130" s="364"/>
      <c r="N130" s="364"/>
      <c r="O130" s="364"/>
      <c r="P130" s="364"/>
    </row>
    <row r="131" spans="1:16" ht="13.5">
      <c r="A131" s="364"/>
      <c r="B131" s="364"/>
      <c r="C131" s="365"/>
      <c r="D131" s="365"/>
      <c r="E131" s="365"/>
      <c r="F131" s="365"/>
      <c r="G131" s="365"/>
      <c r="H131" s="364"/>
      <c r="I131" s="364"/>
      <c r="J131" s="364"/>
      <c r="K131" s="364"/>
      <c r="L131" s="364"/>
      <c r="M131" s="364"/>
      <c r="N131" s="364"/>
      <c r="O131" s="364"/>
      <c r="P131" s="364"/>
    </row>
    <row r="132" spans="1:16" ht="14.25" thickBot="1">
      <c r="A132" s="366" t="s">
        <v>128</v>
      </c>
      <c r="B132" s="366"/>
      <c r="C132" s="365"/>
      <c r="D132" s="365"/>
      <c r="E132" s="365"/>
      <c r="F132" s="365"/>
      <c r="G132" s="365"/>
      <c r="H132" s="365"/>
      <c r="I132" s="364"/>
      <c r="J132" s="364"/>
      <c r="K132" s="364"/>
      <c r="L132" s="364"/>
      <c r="M132" s="364"/>
      <c r="N132" s="364"/>
      <c r="O132" s="364"/>
      <c r="P132" s="364"/>
    </row>
    <row r="133" spans="1:16" ht="13.5">
      <c r="A133" s="435"/>
      <c r="B133" s="437" t="s">
        <v>0</v>
      </c>
      <c r="C133" s="438"/>
      <c r="D133" s="439"/>
      <c r="E133" s="59" t="s">
        <v>1</v>
      </c>
      <c r="F133" s="59"/>
      <c r="G133" s="59"/>
      <c r="H133" s="440" t="s">
        <v>2</v>
      </c>
      <c r="I133" s="441"/>
      <c r="J133" s="441"/>
      <c r="K133" s="60" t="s">
        <v>3</v>
      </c>
      <c r="L133" s="60"/>
      <c r="M133" s="73"/>
      <c r="N133" s="440" t="s">
        <v>4</v>
      </c>
      <c r="O133" s="441"/>
      <c r="P133" s="442"/>
    </row>
    <row r="134" spans="1:16" ht="14.25" thickBot="1">
      <c r="A134" s="436"/>
      <c r="B134" s="61" t="s">
        <v>5</v>
      </c>
      <c r="C134" s="62" t="s">
        <v>6</v>
      </c>
      <c r="D134" s="63" t="s">
        <v>7</v>
      </c>
      <c r="E134" s="64"/>
      <c r="F134" s="64"/>
      <c r="G134" s="64"/>
      <c r="H134" s="61" t="s">
        <v>8</v>
      </c>
      <c r="I134" s="62" t="s">
        <v>9</v>
      </c>
      <c r="J134" s="62" t="s">
        <v>10</v>
      </c>
      <c r="K134" s="65" t="s">
        <v>8</v>
      </c>
      <c r="L134" s="65" t="s">
        <v>9</v>
      </c>
      <c r="M134" s="64" t="s">
        <v>10</v>
      </c>
      <c r="N134" s="61" t="s">
        <v>8</v>
      </c>
      <c r="O134" s="62" t="s">
        <v>9</v>
      </c>
      <c r="P134" s="63" t="s">
        <v>10</v>
      </c>
    </row>
    <row r="135" spans="1:16" ht="14.25" thickBot="1">
      <c r="A135" s="367" t="s">
        <v>64</v>
      </c>
      <c r="B135" s="258">
        <v>116</v>
      </c>
      <c r="C135" s="259">
        <v>1723</v>
      </c>
      <c r="D135" s="278">
        <v>0</v>
      </c>
      <c r="E135" s="226">
        <f>SUM(E136:E158)</f>
        <v>5</v>
      </c>
      <c r="F135" s="307">
        <f>SUM(F136:F158)</f>
        <v>92</v>
      </c>
      <c r="G135" s="308">
        <f>SUM(G136:G158)</f>
        <v>0</v>
      </c>
      <c r="H135" s="260">
        <v>113</v>
      </c>
      <c r="I135" s="261">
        <v>1716</v>
      </c>
      <c r="J135" s="261">
        <v>0</v>
      </c>
      <c r="K135" s="262">
        <v>1</v>
      </c>
      <c r="L135" s="259">
        <v>12</v>
      </c>
      <c r="M135" s="263">
        <v>0</v>
      </c>
      <c r="N135" s="260">
        <v>113</v>
      </c>
      <c r="O135" s="261">
        <v>1652</v>
      </c>
      <c r="P135" s="264">
        <v>0</v>
      </c>
    </row>
    <row r="136" spans="1:16" ht="14.25" thickTop="1">
      <c r="A136" s="368" t="s">
        <v>243</v>
      </c>
      <c r="B136" s="265">
        <v>11</v>
      </c>
      <c r="C136" s="266">
        <v>107</v>
      </c>
      <c r="D136" s="267">
        <v>0</v>
      </c>
      <c r="E136" s="304">
        <v>0</v>
      </c>
      <c r="F136" s="305">
        <v>0</v>
      </c>
      <c r="G136" s="306">
        <v>0</v>
      </c>
      <c r="H136" s="207">
        <v>11</v>
      </c>
      <c r="I136" s="208">
        <v>107</v>
      </c>
      <c r="J136" s="209">
        <v>0</v>
      </c>
      <c r="K136" s="270">
        <v>1</v>
      </c>
      <c r="L136" s="271">
        <v>12</v>
      </c>
      <c r="M136" s="272">
        <v>0</v>
      </c>
      <c r="N136" s="207">
        <v>10</v>
      </c>
      <c r="O136" s="208">
        <v>75</v>
      </c>
      <c r="P136" s="209">
        <v>0</v>
      </c>
    </row>
    <row r="137" spans="1:16" ht="13.5">
      <c r="A137" s="369" t="s">
        <v>244</v>
      </c>
      <c r="B137" s="273">
        <v>2</v>
      </c>
      <c r="C137" s="274">
        <v>20</v>
      </c>
      <c r="D137" s="275">
        <v>0</v>
      </c>
      <c r="E137" s="268">
        <v>0</v>
      </c>
      <c r="F137" s="251">
        <v>0</v>
      </c>
      <c r="G137" s="269">
        <v>0</v>
      </c>
      <c r="H137" s="210">
        <v>2</v>
      </c>
      <c r="I137" s="211">
        <v>20</v>
      </c>
      <c r="J137" s="212">
        <v>0</v>
      </c>
      <c r="K137" s="334">
        <v>0</v>
      </c>
      <c r="L137" s="276">
        <v>0</v>
      </c>
      <c r="M137" s="335">
        <v>0</v>
      </c>
      <c r="N137" s="210">
        <v>2</v>
      </c>
      <c r="O137" s="211">
        <v>20</v>
      </c>
      <c r="P137" s="212">
        <v>0</v>
      </c>
    </row>
    <row r="138" spans="1:16" ht="13.5">
      <c r="A138" s="369" t="s">
        <v>245</v>
      </c>
      <c r="B138" s="273">
        <v>11</v>
      </c>
      <c r="C138" s="274">
        <v>134</v>
      </c>
      <c r="D138" s="275">
        <v>0</v>
      </c>
      <c r="E138" s="268">
        <v>0</v>
      </c>
      <c r="F138" s="251">
        <v>0</v>
      </c>
      <c r="G138" s="269">
        <v>0</v>
      </c>
      <c r="H138" s="210">
        <v>11</v>
      </c>
      <c r="I138" s="211">
        <v>134</v>
      </c>
      <c r="J138" s="212">
        <v>0</v>
      </c>
      <c r="K138" s="334">
        <v>0</v>
      </c>
      <c r="L138" s="276">
        <v>0</v>
      </c>
      <c r="M138" s="335">
        <v>0</v>
      </c>
      <c r="N138" s="210">
        <v>10</v>
      </c>
      <c r="O138" s="211">
        <v>126</v>
      </c>
      <c r="P138" s="212">
        <v>0</v>
      </c>
    </row>
    <row r="139" spans="1:16" ht="13.5">
      <c r="A139" s="369" t="s">
        <v>246</v>
      </c>
      <c r="B139" s="273">
        <v>15</v>
      </c>
      <c r="C139" s="274">
        <v>154</v>
      </c>
      <c r="D139" s="275">
        <v>0</v>
      </c>
      <c r="E139" s="268">
        <v>0</v>
      </c>
      <c r="F139" s="251">
        <v>0</v>
      </c>
      <c r="G139" s="269">
        <v>0</v>
      </c>
      <c r="H139" s="210">
        <v>15</v>
      </c>
      <c r="I139" s="211">
        <v>154</v>
      </c>
      <c r="J139" s="212">
        <v>0</v>
      </c>
      <c r="K139" s="334">
        <v>0</v>
      </c>
      <c r="L139" s="276">
        <v>0</v>
      </c>
      <c r="M139" s="335">
        <v>0</v>
      </c>
      <c r="N139" s="210">
        <v>15</v>
      </c>
      <c r="O139" s="211">
        <v>154</v>
      </c>
      <c r="P139" s="212">
        <v>0</v>
      </c>
    </row>
    <row r="140" spans="1:16" ht="13.5">
      <c r="A140" s="369" t="s">
        <v>247</v>
      </c>
      <c r="B140" s="273">
        <v>2</v>
      </c>
      <c r="C140" s="274">
        <v>8</v>
      </c>
      <c r="D140" s="275">
        <v>0</v>
      </c>
      <c r="E140" s="268">
        <v>0</v>
      </c>
      <c r="F140" s="251">
        <v>0</v>
      </c>
      <c r="G140" s="269">
        <v>0</v>
      </c>
      <c r="H140" s="210">
        <v>2</v>
      </c>
      <c r="I140" s="211">
        <v>8</v>
      </c>
      <c r="J140" s="212">
        <v>0</v>
      </c>
      <c r="K140" s="334">
        <v>0</v>
      </c>
      <c r="L140" s="276">
        <v>0</v>
      </c>
      <c r="M140" s="335">
        <v>0</v>
      </c>
      <c r="N140" s="210">
        <v>2</v>
      </c>
      <c r="O140" s="211">
        <v>8</v>
      </c>
      <c r="P140" s="212">
        <v>0</v>
      </c>
    </row>
    <row r="141" spans="1:16" ht="13.5">
      <c r="A141" s="370" t="s">
        <v>248</v>
      </c>
      <c r="B141" s="273">
        <v>11</v>
      </c>
      <c r="C141" s="274">
        <v>191</v>
      </c>
      <c r="D141" s="275">
        <v>0</v>
      </c>
      <c r="E141" s="268">
        <v>1</v>
      </c>
      <c r="F141" s="251">
        <v>85</v>
      </c>
      <c r="G141" s="269">
        <v>0</v>
      </c>
      <c r="H141" s="210">
        <v>11</v>
      </c>
      <c r="I141" s="211">
        <v>191</v>
      </c>
      <c r="J141" s="212">
        <v>0</v>
      </c>
      <c r="K141" s="334">
        <v>0</v>
      </c>
      <c r="L141" s="276">
        <v>0</v>
      </c>
      <c r="M141" s="335">
        <v>0</v>
      </c>
      <c r="N141" s="210">
        <v>11</v>
      </c>
      <c r="O141" s="211">
        <v>191</v>
      </c>
      <c r="P141" s="212">
        <v>0</v>
      </c>
    </row>
    <row r="142" spans="1:16" ht="13.5">
      <c r="A142" s="369" t="s">
        <v>249</v>
      </c>
      <c r="B142" s="273">
        <v>2</v>
      </c>
      <c r="C142" s="274">
        <v>72</v>
      </c>
      <c r="D142" s="275">
        <v>0</v>
      </c>
      <c r="E142" s="268">
        <v>0</v>
      </c>
      <c r="F142" s="251">
        <v>0</v>
      </c>
      <c r="G142" s="269">
        <v>0</v>
      </c>
      <c r="H142" s="210">
        <v>2</v>
      </c>
      <c r="I142" s="211">
        <v>72</v>
      </c>
      <c r="J142" s="212">
        <v>0</v>
      </c>
      <c r="K142" s="334">
        <v>0</v>
      </c>
      <c r="L142" s="276">
        <v>0</v>
      </c>
      <c r="M142" s="335">
        <v>0</v>
      </c>
      <c r="N142" s="210">
        <v>2</v>
      </c>
      <c r="O142" s="211">
        <v>72</v>
      </c>
      <c r="P142" s="212">
        <v>0</v>
      </c>
    </row>
    <row r="143" spans="1:16" ht="13.5">
      <c r="A143" s="369" t="s">
        <v>250</v>
      </c>
      <c r="B143" s="273">
        <v>4</v>
      </c>
      <c r="C143" s="274">
        <v>85</v>
      </c>
      <c r="D143" s="275">
        <v>0</v>
      </c>
      <c r="E143" s="268">
        <v>1</v>
      </c>
      <c r="F143" s="251">
        <v>1</v>
      </c>
      <c r="G143" s="269">
        <v>0</v>
      </c>
      <c r="H143" s="210">
        <v>3</v>
      </c>
      <c r="I143" s="211">
        <v>84</v>
      </c>
      <c r="J143" s="212">
        <v>0</v>
      </c>
      <c r="K143" s="334">
        <v>0</v>
      </c>
      <c r="L143" s="276">
        <v>0</v>
      </c>
      <c r="M143" s="335">
        <v>0</v>
      </c>
      <c r="N143" s="210">
        <v>4</v>
      </c>
      <c r="O143" s="211">
        <v>85</v>
      </c>
      <c r="P143" s="212">
        <v>0</v>
      </c>
    </row>
    <row r="144" spans="1:16" ht="13.5">
      <c r="A144" s="369" t="s">
        <v>251</v>
      </c>
      <c r="B144" s="273">
        <v>8</v>
      </c>
      <c r="C144" s="274">
        <v>140</v>
      </c>
      <c r="D144" s="275">
        <v>0</v>
      </c>
      <c r="E144" s="268">
        <v>0</v>
      </c>
      <c r="F144" s="251">
        <v>0</v>
      </c>
      <c r="G144" s="269">
        <v>0</v>
      </c>
      <c r="H144" s="210">
        <v>8</v>
      </c>
      <c r="I144" s="211">
        <v>140</v>
      </c>
      <c r="J144" s="212">
        <v>0</v>
      </c>
      <c r="K144" s="334">
        <v>0</v>
      </c>
      <c r="L144" s="276">
        <v>0</v>
      </c>
      <c r="M144" s="335">
        <v>0</v>
      </c>
      <c r="N144" s="210">
        <v>8</v>
      </c>
      <c r="O144" s="211">
        <v>140</v>
      </c>
      <c r="P144" s="212">
        <v>0</v>
      </c>
    </row>
    <row r="145" spans="1:16" ht="13.5">
      <c r="A145" s="371" t="s">
        <v>252</v>
      </c>
      <c r="B145" s="273">
        <v>9</v>
      </c>
      <c r="C145" s="274">
        <v>112</v>
      </c>
      <c r="D145" s="275">
        <v>0</v>
      </c>
      <c r="E145" s="268">
        <v>0</v>
      </c>
      <c r="F145" s="251">
        <v>0</v>
      </c>
      <c r="G145" s="269">
        <v>0</v>
      </c>
      <c r="H145" s="210">
        <v>9</v>
      </c>
      <c r="I145" s="211">
        <v>112</v>
      </c>
      <c r="J145" s="212">
        <v>0</v>
      </c>
      <c r="K145" s="334">
        <v>0</v>
      </c>
      <c r="L145" s="276">
        <v>0</v>
      </c>
      <c r="M145" s="335">
        <v>0</v>
      </c>
      <c r="N145" s="210">
        <v>9</v>
      </c>
      <c r="O145" s="211">
        <v>112</v>
      </c>
      <c r="P145" s="212">
        <v>0</v>
      </c>
    </row>
    <row r="146" spans="1:16" ht="13.5">
      <c r="A146" s="369" t="s">
        <v>253</v>
      </c>
      <c r="B146" s="273">
        <v>6</v>
      </c>
      <c r="C146" s="274">
        <v>45</v>
      </c>
      <c r="D146" s="275">
        <v>0</v>
      </c>
      <c r="E146" s="268">
        <v>0</v>
      </c>
      <c r="F146" s="251">
        <v>0</v>
      </c>
      <c r="G146" s="269">
        <v>0</v>
      </c>
      <c r="H146" s="210">
        <v>6</v>
      </c>
      <c r="I146" s="211">
        <v>45</v>
      </c>
      <c r="J146" s="212">
        <v>0</v>
      </c>
      <c r="K146" s="334">
        <v>0</v>
      </c>
      <c r="L146" s="276">
        <v>0</v>
      </c>
      <c r="M146" s="335">
        <v>0</v>
      </c>
      <c r="N146" s="210">
        <v>6</v>
      </c>
      <c r="O146" s="211">
        <v>45</v>
      </c>
      <c r="P146" s="212">
        <v>0</v>
      </c>
    </row>
    <row r="147" spans="1:16" ht="13.5">
      <c r="A147" s="369" t="s">
        <v>254</v>
      </c>
      <c r="B147" s="273">
        <v>4</v>
      </c>
      <c r="C147" s="274">
        <v>21</v>
      </c>
      <c r="D147" s="275">
        <v>0</v>
      </c>
      <c r="E147" s="268">
        <v>0</v>
      </c>
      <c r="F147" s="251">
        <v>0</v>
      </c>
      <c r="G147" s="269">
        <v>0</v>
      </c>
      <c r="H147" s="210">
        <v>4</v>
      </c>
      <c r="I147" s="211">
        <v>21</v>
      </c>
      <c r="J147" s="212">
        <v>0</v>
      </c>
      <c r="K147" s="334">
        <v>0</v>
      </c>
      <c r="L147" s="276">
        <v>0</v>
      </c>
      <c r="M147" s="335">
        <v>0</v>
      </c>
      <c r="N147" s="210">
        <v>4</v>
      </c>
      <c r="O147" s="211">
        <v>21</v>
      </c>
      <c r="P147" s="212">
        <v>0</v>
      </c>
    </row>
    <row r="148" spans="1:16" ht="13.5">
      <c r="A148" s="369" t="s">
        <v>255</v>
      </c>
      <c r="B148" s="273">
        <v>7</v>
      </c>
      <c r="C148" s="274">
        <v>125</v>
      </c>
      <c r="D148" s="275">
        <v>0</v>
      </c>
      <c r="E148" s="268">
        <v>0</v>
      </c>
      <c r="F148" s="251">
        <v>0</v>
      </c>
      <c r="G148" s="269">
        <v>0</v>
      </c>
      <c r="H148" s="210">
        <v>7</v>
      </c>
      <c r="I148" s="211">
        <v>125</v>
      </c>
      <c r="J148" s="212">
        <v>0</v>
      </c>
      <c r="K148" s="334">
        <v>0</v>
      </c>
      <c r="L148" s="276">
        <v>0</v>
      </c>
      <c r="M148" s="335">
        <v>0</v>
      </c>
      <c r="N148" s="210">
        <v>7</v>
      </c>
      <c r="O148" s="211">
        <v>125</v>
      </c>
      <c r="P148" s="212">
        <v>0</v>
      </c>
    </row>
    <row r="149" spans="1:16" ht="13.5">
      <c r="A149" s="369" t="s">
        <v>256</v>
      </c>
      <c r="B149" s="273">
        <v>3</v>
      </c>
      <c r="C149" s="274">
        <v>6</v>
      </c>
      <c r="D149" s="275">
        <v>0</v>
      </c>
      <c r="E149" s="268">
        <v>1</v>
      </c>
      <c r="F149" s="251">
        <v>1</v>
      </c>
      <c r="G149" s="269">
        <v>0</v>
      </c>
      <c r="H149" s="210">
        <v>3</v>
      </c>
      <c r="I149" s="211">
        <v>6</v>
      </c>
      <c r="J149" s="212">
        <v>0</v>
      </c>
      <c r="K149" s="334">
        <v>0</v>
      </c>
      <c r="L149" s="276">
        <v>0</v>
      </c>
      <c r="M149" s="335">
        <v>0</v>
      </c>
      <c r="N149" s="210">
        <v>3</v>
      </c>
      <c r="O149" s="211">
        <v>6</v>
      </c>
      <c r="P149" s="212">
        <v>0</v>
      </c>
    </row>
    <row r="150" spans="1:16" ht="13.5">
      <c r="A150" s="369" t="s">
        <v>257</v>
      </c>
      <c r="B150" s="273">
        <v>2</v>
      </c>
      <c r="C150" s="274">
        <v>31</v>
      </c>
      <c r="D150" s="275">
        <v>0</v>
      </c>
      <c r="E150" s="268">
        <v>0</v>
      </c>
      <c r="F150" s="251">
        <v>0</v>
      </c>
      <c r="G150" s="269">
        <v>0</v>
      </c>
      <c r="H150" s="210">
        <v>2</v>
      </c>
      <c r="I150" s="211">
        <v>31</v>
      </c>
      <c r="J150" s="212">
        <v>0</v>
      </c>
      <c r="K150" s="334">
        <v>0</v>
      </c>
      <c r="L150" s="276">
        <v>0</v>
      </c>
      <c r="M150" s="335">
        <v>0</v>
      </c>
      <c r="N150" s="210">
        <v>2</v>
      </c>
      <c r="O150" s="211">
        <v>31</v>
      </c>
      <c r="P150" s="212">
        <v>0</v>
      </c>
    </row>
    <row r="151" spans="1:16" ht="13.5">
      <c r="A151" s="370" t="s">
        <v>258</v>
      </c>
      <c r="B151" s="273">
        <v>7</v>
      </c>
      <c r="C151" s="274">
        <v>66</v>
      </c>
      <c r="D151" s="275">
        <v>0</v>
      </c>
      <c r="E151" s="268">
        <v>1</v>
      </c>
      <c r="F151" s="251">
        <v>1</v>
      </c>
      <c r="G151" s="269">
        <v>0</v>
      </c>
      <c r="H151" s="210">
        <v>6</v>
      </c>
      <c r="I151" s="211">
        <v>64</v>
      </c>
      <c r="J151" s="212">
        <v>0</v>
      </c>
      <c r="K151" s="334">
        <v>0</v>
      </c>
      <c r="L151" s="276">
        <v>0</v>
      </c>
      <c r="M151" s="335">
        <v>0</v>
      </c>
      <c r="N151" s="210">
        <v>6</v>
      </c>
      <c r="O151" s="211">
        <v>35</v>
      </c>
      <c r="P151" s="212">
        <v>0</v>
      </c>
    </row>
    <row r="152" spans="1:16" ht="13.5">
      <c r="A152" s="369" t="s">
        <v>259</v>
      </c>
      <c r="B152" s="273">
        <v>4</v>
      </c>
      <c r="C152" s="274">
        <v>43</v>
      </c>
      <c r="D152" s="275">
        <v>0</v>
      </c>
      <c r="E152" s="268">
        <v>0</v>
      </c>
      <c r="F152" s="251">
        <v>0</v>
      </c>
      <c r="G152" s="269">
        <v>0</v>
      </c>
      <c r="H152" s="210">
        <v>4</v>
      </c>
      <c r="I152" s="211">
        <v>43</v>
      </c>
      <c r="J152" s="212">
        <v>0</v>
      </c>
      <c r="K152" s="334">
        <v>0</v>
      </c>
      <c r="L152" s="276">
        <v>0</v>
      </c>
      <c r="M152" s="335">
        <v>0</v>
      </c>
      <c r="N152" s="210">
        <v>4</v>
      </c>
      <c r="O152" s="211">
        <v>43</v>
      </c>
      <c r="P152" s="212">
        <v>0</v>
      </c>
    </row>
    <row r="153" spans="1:16" ht="13.5">
      <c r="A153" s="369" t="s">
        <v>260</v>
      </c>
      <c r="B153" s="273">
        <v>1</v>
      </c>
      <c r="C153" s="274">
        <v>3</v>
      </c>
      <c r="D153" s="275">
        <v>0</v>
      </c>
      <c r="E153" s="268">
        <v>0</v>
      </c>
      <c r="F153" s="251">
        <v>0</v>
      </c>
      <c r="G153" s="269">
        <v>0</v>
      </c>
      <c r="H153" s="210">
        <v>1</v>
      </c>
      <c r="I153" s="211">
        <v>3</v>
      </c>
      <c r="J153" s="212">
        <v>0</v>
      </c>
      <c r="K153" s="334">
        <v>0</v>
      </c>
      <c r="L153" s="276">
        <v>0</v>
      </c>
      <c r="M153" s="335">
        <v>0</v>
      </c>
      <c r="N153" s="210">
        <v>1</v>
      </c>
      <c r="O153" s="211">
        <v>3</v>
      </c>
      <c r="P153" s="212">
        <v>0</v>
      </c>
    </row>
    <row r="154" spans="1:19" ht="13.5">
      <c r="A154" s="369" t="s">
        <v>261</v>
      </c>
      <c r="B154" s="273">
        <v>1</v>
      </c>
      <c r="C154" s="274">
        <v>19</v>
      </c>
      <c r="D154" s="275">
        <v>0</v>
      </c>
      <c r="E154" s="268">
        <v>0</v>
      </c>
      <c r="F154" s="251">
        <v>0</v>
      </c>
      <c r="G154" s="269">
        <v>0</v>
      </c>
      <c r="H154" s="210">
        <v>1</v>
      </c>
      <c r="I154" s="211">
        <v>19</v>
      </c>
      <c r="J154" s="212">
        <v>0</v>
      </c>
      <c r="K154" s="334">
        <v>0</v>
      </c>
      <c r="L154" s="276">
        <v>0</v>
      </c>
      <c r="M154" s="335">
        <v>0</v>
      </c>
      <c r="N154" s="210">
        <v>1</v>
      </c>
      <c r="O154" s="211">
        <v>19</v>
      </c>
      <c r="P154" s="212">
        <v>0</v>
      </c>
      <c r="S154" s="372"/>
    </row>
    <row r="155" spans="1:16" ht="13.5">
      <c r="A155" s="371" t="s">
        <v>262</v>
      </c>
      <c r="B155" s="273">
        <v>0</v>
      </c>
      <c r="C155" s="274">
        <v>0</v>
      </c>
      <c r="D155" s="275">
        <v>0</v>
      </c>
      <c r="E155" s="268">
        <v>0</v>
      </c>
      <c r="F155" s="251">
        <v>0</v>
      </c>
      <c r="G155" s="269">
        <v>0</v>
      </c>
      <c r="H155" s="210">
        <f>B155-E155</f>
        <v>0</v>
      </c>
      <c r="I155" s="211">
        <f>C155-F155</f>
        <v>0</v>
      </c>
      <c r="J155" s="212">
        <f>D155-G155</f>
        <v>0</v>
      </c>
      <c r="K155" s="334">
        <v>0</v>
      </c>
      <c r="L155" s="276">
        <v>0</v>
      </c>
      <c r="M155" s="335">
        <v>0</v>
      </c>
      <c r="N155" s="210">
        <f>B155-K155</f>
        <v>0</v>
      </c>
      <c r="O155" s="211">
        <f>C155-L155</f>
        <v>0</v>
      </c>
      <c r="P155" s="212">
        <f>D155-M155</f>
        <v>0</v>
      </c>
    </row>
    <row r="156" spans="1:16" ht="13.5">
      <c r="A156" s="369" t="s">
        <v>263</v>
      </c>
      <c r="B156" s="273">
        <v>1</v>
      </c>
      <c r="C156" s="274">
        <v>7</v>
      </c>
      <c r="D156" s="275">
        <v>0</v>
      </c>
      <c r="E156" s="268">
        <v>0</v>
      </c>
      <c r="F156" s="251">
        <v>0</v>
      </c>
      <c r="G156" s="269">
        <v>0</v>
      </c>
      <c r="H156" s="210">
        <v>1</v>
      </c>
      <c r="I156" s="211">
        <v>7</v>
      </c>
      <c r="J156" s="212">
        <v>0</v>
      </c>
      <c r="K156" s="334">
        <v>0</v>
      </c>
      <c r="L156" s="276">
        <v>0</v>
      </c>
      <c r="M156" s="335">
        <v>0</v>
      </c>
      <c r="N156" s="210">
        <v>1</v>
      </c>
      <c r="O156" s="211">
        <v>7</v>
      </c>
      <c r="P156" s="212">
        <v>0</v>
      </c>
    </row>
    <row r="157" spans="1:16" ht="13.5">
      <c r="A157" s="369" t="s">
        <v>264</v>
      </c>
      <c r="B157" s="273">
        <v>2</v>
      </c>
      <c r="C157" s="274">
        <v>323</v>
      </c>
      <c r="D157" s="275">
        <v>0</v>
      </c>
      <c r="E157" s="268">
        <v>0</v>
      </c>
      <c r="F157" s="251">
        <v>0</v>
      </c>
      <c r="G157" s="269">
        <v>0</v>
      </c>
      <c r="H157" s="210">
        <v>2</v>
      </c>
      <c r="I157" s="211">
        <v>323</v>
      </c>
      <c r="J157" s="212">
        <v>0</v>
      </c>
      <c r="K157" s="334">
        <v>0</v>
      </c>
      <c r="L157" s="276">
        <v>0</v>
      </c>
      <c r="M157" s="335">
        <v>0</v>
      </c>
      <c r="N157" s="210">
        <v>2</v>
      </c>
      <c r="O157" s="211">
        <v>323</v>
      </c>
      <c r="P157" s="212">
        <v>0</v>
      </c>
    </row>
    <row r="158" spans="1:16" ht="14.25" thickBot="1">
      <c r="A158" s="373" t="s">
        <v>265</v>
      </c>
      <c r="B158" s="279">
        <v>3</v>
      </c>
      <c r="C158" s="280">
        <v>11</v>
      </c>
      <c r="D158" s="281">
        <v>0</v>
      </c>
      <c r="E158" s="282">
        <v>1</v>
      </c>
      <c r="F158" s="283">
        <v>4</v>
      </c>
      <c r="G158" s="284">
        <v>0</v>
      </c>
      <c r="H158" s="223">
        <v>2</v>
      </c>
      <c r="I158" s="224">
        <v>7</v>
      </c>
      <c r="J158" s="225">
        <v>0</v>
      </c>
      <c r="K158" s="336">
        <v>0</v>
      </c>
      <c r="L158" s="337">
        <v>0</v>
      </c>
      <c r="M158" s="338">
        <v>0</v>
      </c>
      <c r="N158" s="223">
        <v>3</v>
      </c>
      <c r="O158" s="224">
        <v>11</v>
      </c>
      <c r="P158" s="225">
        <v>0</v>
      </c>
    </row>
  </sheetData>
  <sheetProtection/>
  <mergeCells count="8">
    <mergeCell ref="A133:A134"/>
    <mergeCell ref="B133:D133"/>
    <mergeCell ref="H133:J133"/>
    <mergeCell ref="N133:P133"/>
    <mergeCell ref="A3:A4"/>
    <mergeCell ref="B3:D3"/>
    <mergeCell ref="H3:J3"/>
    <mergeCell ref="N3:P3"/>
  </mergeCells>
  <printOptions/>
  <pageMargins left="0.5511811023622047" right="0.5118110236220472" top="0.984251968503937" bottom="1.299212598425197" header="0.5118110236220472" footer="0.5118110236220472"/>
  <pageSetup horizontalDpi="600" verticalDpi="600" orientation="portrait" paperSize="9" scale="61" r:id="rId1"/>
  <rowBreaks count="2" manualBreakCount="2">
    <brk id="52" max="15" man="1"/>
    <brk id="127" max="15" man="1"/>
  </rowBreaks>
  <colBreaks count="1" manualBreakCount="1">
    <brk id="16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V11" sqref="V11"/>
    </sheetView>
  </sheetViews>
  <sheetFormatPr defaultColWidth="9.00390625" defaultRowHeight="13.5"/>
  <cols>
    <col min="1" max="2" width="6.625" style="0" customWidth="1"/>
    <col min="3" max="3" width="7.50390625" style="0" customWidth="1"/>
    <col min="4" max="17" width="6.625" style="0" customWidth="1"/>
    <col min="18" max="18" width="7.50390625" style="0" bestFit="1" customWidth="1"/>
    <col min="19" max="22" width="6.625" style="0" customWidth="1"/>
  </cols>
  <sheetData>
    <row r="1" spans="1:9" ht="17.25">
      <c r="A1" s="1" t="s">
        <v>276</v>
      </c>
      <c r="I1" t="s">
        <v>129</v>
      </c>
    </row>
    <row r="2" ht="18" customHeight="1" thickBot="1">
      <c r="A2" s="1"/>
    </row>
    <row r="3" spans="1:22" ht="30" customHeight="1">
      <c r="A3" s="451" t="s">
        <v>130</v>
      </c>
      <c r="B3" s="446" t="s">
        <v>131</v>
      </c>
      <c r="C3" s="445"/>
      <c r="D3" s="447"/>
      <c r="E3" s="445" t="s">
        <v>132</v>
      </c>
      <c r="F3" s="445"/>
      <c r="G3" s="445"/>
      <c r="H3" s="446" t="s">
        <v>133</v>
      </c>
      <c r="I3" s="445"/>
      <c r="J3" s="447"/>
      <c r="K3" s="445" t="s">
        <v>134</v>
      </c>
      <c r="L3" s="445"/>
      <c r="M3" s="445"/>
      <c r="N3" s="446" t="s">
        <v>135</v>
      </c>
      <c r="O3" s="445"/>
      <c r="P3" s="447"/>
      <c r="Q3" s="445" t="s">
        <v>136</v>
      </c>
      <c r="R3" s="445"/>
      <c r="S3" s="445"/>
      <c r="T3" s="446" t="s">
        <v>137</v>
      </c>
      <c r="U3" s="445"/>
      <c r="V3" s="447"/>
    </row>
    <row r="4" spans="1:22" ht="30" customHeight="1" thickBot="1">
      <c r="A4" s="452"/>
      <c r="B4" s="2" t="s">
        <v>5</v>
      </c>
      <c r="C4" s="3" t="s">
        <v>6</v>
      </c>
      <c r="D4" s="4" t="s">
        <v>7</v>
      </c>
      <c r="E4" s="5" t="s">
        <v>5</v>
      </c>
      <c r="F4" s="3" t="s">
        <v>6</v>
      </c>
      <c r="G4" s="6" t="s">
        <v>7</v>
      </c>
      <c r="H4" s="2" t="s">
        <v>5</v>
      </c>
      <c r="I4" s="3" t="s">
        <v>6</v>
      </c>
      <c r="J4" s="4" t="s">
        <v>7</v>
      </c>
      <c r="K4" s="5" t="s">
        <v>5</v>
      </c>
      <c r="L4" s="3" t="s">
        <v>6</v>
      </c>
      <c r="M4" s="6" t="s">
        <v>7</v>
      </c>
      <c r="N4" s="2" t="s">
        <v>5</v>
      </c>
      <c r="O4" s="3" t="s">
        <v>6</v>
      </c>
      <c r="P4" s="4" t="s">
        <v>7</v>
      </c>
      <c r="Q4" s="5" t="s">
        <v>5</v>
      </c>
      <c r="R4" s="3" t="s">
        <v>6</v>
      </c>
      <c r="S4" s="6" t="s">
        <v>7</v>
      </c>
      <c r="T4" s="2" t="s">
        <v>5</v>
      </c>
      <c r="U4" s="3" t="s">
        <v>6</v>
      </c>
      <c r="V4" s="4" t="s">
        <v>7</v>
      </c>
    </row>
    <row r="5" spans="1:22" ht="33" customHeight="1" thickBot="1" thickTop="1">
      <c r="A5" s="76">
        <v>27</v>
      </c>
      <c r="B5" s="86">
        <v>1202</v>
      </c>
      <c r="C5" s="87">
        <v>22718</v>
      </c>
      <c r="D5" s="88">
        <v>6</v>
      </c>
      <c r="E5" s="85">
        <v>153</v>
      </c>
      <c r="F5" s="77">
        <v>4001</v>
      </c>
      <c r="G5" s="89" t="s">
        <v>138</v>
      </c>
      <c r="H5" s="86">
        <v>152</v>
      </c>
      <c r="I5" s="87">
        <v>2684</v>
      </c>
      <c r="J5" s="58">
        <v>1</v>
      </c>
      <c r="K5" s="85">
        <v>142</v>
      </c>
      <c r="L5" s="77">
        <v>4085</v>
      </c>
      <c r="M5" s="90">
        <v>1</v>
      </c>
      <c r="N5" s="86">
        <v>89</v>
      </c>
      <c r="O5" s="87">
        <v>1202</v>
      </c>
      <c r="P5" s="88" t="s">
        <v>138</v>
      </c>
      <c r="Q5" s="86">
        <v>75</v>
      </c>
      <c r="R5" s="87">
        <v>990</v>
      </c>
      <c r="S5" s="88" t="s">
        <v>138</v>
      </c>
      <c r="T5" s="85">
        <v>100</v>
      </c>
      <c r="U5" s="77">
        <v>1529</v>
      </c>
      <c r="V5" s="56">
        <v>3</v>
      </c>
    </row>
    <row r="6" spans="1:22" s="8" customFormat="1" ht="33" customHeight="1" thickTop="1">
      <c r="A6" s="7">
        <v>26</v>
      </c>
      <c r="B6" s="80">
        <v>976</v>
      </c>
      <c r="C6" s="81">
        <v>19355</v>
      </c>
      <c r="D6" s="82">
        <v>2</v>
      </c>
      <c r="E6" s="80">
        <v>114</v>
      </c>
      <c r="F6" s="81">
        <v>4921</v>
      </c>
      <c r="G6" s="83" t="s">
        <v>138</v>
      </c>
      <c r="H6" s="84">
        <v>64</v>
      </c>
      <c r="I6" s="81">
        <v>1566</v>
      </c>
      <c r="J6" s="82" t="s">
        <v>138</v>
      </c>
      <c r="K6" s="80">
        <v>100</v>
      </c>
      <c r="L6" s="81">
        <v>2144</v>
      </c>
      <c r="M6" s="83" t="s">
        <v>138</v>
      </c>
      <c r="N6" s="84">
        <v>80</v>
      </c>
      <c r="O6" s="81">
        <v>1355</v>
      </c>
      <c r="P6" s="82" t="s">
        <v>138</v>
      </c>
      <c r="Q6" s="80">
        <v>62</v>
      </c>
      <c r="R6" s="81">
        <v>1474</v>
      </c>
      <c r="S6" s="83" t="s">
        <v>138</v>
      </c>
      <c r="T6" s="84">
        <v>72</v>
      </c>
      <c r="U6" s="81">
        <v>925</v>
      </c>
      <c r="V6" s="83" t="s">
        <v>138</v>
      </c>
    </row>
    <row r="7" spans="1:22" ht="33" customHeight="1">
      <c r="A7" s="55">
        <v>25</v>
      </c>
      <c r="B7" s="53">
        <v>931</v>
      </c>
      <c r="C7" s="52">
        <v>20802</v>
      </c>
      <c r="D7" s="54">
        <v>1</v>
      </c>
      <c r="E7" s="53">
        <v>91</v>
      </c>
      <c r="F7" s="52">
        <v>2053</v>
      </c>
      <c r="G7" s="51" t="s">
        <v>138</v>
      </c>
      <c r="H7" s="14">
        <v>79</v>
      </c>
      <c r="I7" s="52">
        <v>2437</v>
      </c>
      <c r="J7" s="54" t="s">
        <v>138</v>
      </c>
      <c r="K7" s="53">
        <v>93</v>
      </c>
      <c r="L7" s="52">
        <v>2547</v>
      </c>
      <c r="M7" s="51" t="s">
        <v>138</v>
      </c>
      <c r="N7" s="14">
        <v>78</v>
      </c>
      <c r="O7" s="52">
        <v>2667</v>
      </c>
      <c r="P7" s="54" t="s">
        <v>138</v>
      </c>
      <c r="Q7" s="53">
        <v>61</v>
      </c>
      <c r="R7" s="52">
        <v>1410</v>
      </c>
      <c r="S7" s="51" t="s">
        <v>138</v>
      </c>
      <c r="T7" s="14">
        <v>59</v>
      </c>
      <c r="U7" s="52">
        <v>1283</v>
      </c>
      <c r="V7" s="51" t="s">
        <v>138</v>
      </c>
    </row>
    <row r="8" ht="24.75" customHeight="1"/>
    <row r="9" ht="24.75" customHeight="1"/>
    <row r="10" ht="24.75" customHeight="1" thickBot="1"/>
    <row r="11" spans="1:19" ht="30" customHeight="1">
      <c r="A11" s="453" t="s">
        <v>130</v>
      </c>
      <c r="B11" s="449" t="s">
        <v>139</v>
      </c>
      <c r="C11" s="449"/>
      <c r="D11" s="449"/>
      <c r="E11" s="448" t="s">
        <v>140</v>
      </c>
      <c r="F11" s="449"/>
      <c r="G11" s="450"/>
      <c r="H11" s="449" t="s">
        <v>141</v>
      </c>
      <c r="I11" s="449"/>
      <c r="J11" s="449"/>
      <c r="K11" s="448" t="s">
        <v>142</v>
      </c>
      <c r="L11" s="449"/>
      <c r="M11" s="450"/>
      <c r="N11" s="449" t="s">
        <v>143</v>
      </c>
      <c r="O11" s="449"/>
      <c r="P11" s="449"/>
      <c r="Q11" s="448" t="s">
        <v>144</v>
      </c>
      <c r="R11" s="449"/>
      <c r="S11" s="450"/>
    </row>
    <row r="12" spans="1:19" ht="30" customHeight="1" thickBot="1">
      <c r="A12" s="454"/>
      <c r="B12" s="9" t="s">
        <v>5</v>
      </c>
      <c r="C12" s="10" t="s">
        <v>6</v>
      </c>
      <c r="D12" s="11" t="s">
        <v>7</v>
      </c>
      <c r="E12" s="12" t="s">
        <v>5</v>
      </c>
      <c r="F12" s="10" t="s">
        <v>6</v>
      </c>
      <c r="G12" s="13" t="s">
        <v>7</v>
      </c>
      <c r="H12" s="9" t="s">
        <v>5</v>
      </c>
      <c r="I12" s="10" t="s">
        <v>6</v>
      </c>
      <c r="J12" s="11" t="s">
        <v>7</v>
      </c>
      <c r="K12" s="12" t="s">
        <v>5</v>
      </c>
      <c r="L12" s="10" t="s">
        <v>6</v>
      </c>
      <c r="M12" s="13" t="s">
        <v>7</v>
      </c>
      <c r="N12" s="9" t="s">
        <v>5</v>
      </c>
      <c r="O12" s="10" t="s">
        <v>6</v>
      </c>
      <c r="P12" s="11" t="s">
        <v>7</v>
      </c>
      <c r="Q12" s="12" t="s">
        <v>5</v>
      </c>
      <c r="R12" s="10" t="s">
        <v>6</v>
      </c>
      <c r="S12" s="13" t="s">
        <v>7</v>
      </c>
    </row>
    <row r="13" spans="1:19" ht="33" customHeight="1" thickBot="1" thickTop="1">
      <c r="A13" s="74">
        <v>27</v>
      </c>
      <c r="B13" s="86">
        <v>92</v>
      </c>
      <c r="C13" s="87">
        <v>1095</v>
      </c>
      <c r="D13" s="58" t="s">
        <v>138</v>
      </c>
      <c r="E13" s="79">
        <v>69</v>
      </c>
      <c r="F13" s="75">
        <v>1236</v>
      </c>
      <c r="G13" s="91" t="s">
        <v>138</v>
      </c>
      <c r="H13" s="86">
        <v>100</v>
      </c>
      <c r="I13" s="87">
        <v>698</v>
      </c>
      <c r="J13" s="58">
        <v>1</v>
      </c>
      <c r="K13" s="79">
        <v>81</v>
      </c>
      <c r="L13" s="75">
        <v>879</v>
      </c>
      <c r="M13" s="78" t="s">
        <v>138</v>
      </c>
      <c r="N13" s="86">
        <v>68</v>
      </c>
      <c r="O13" s="87">
        <v>1388</v>
      </c>
      <c r="P13" s="58" t="s">
        <v>138</v>
      </c>
      <c r="Q13" s="79">
        <v>81</v>
      </c>
      <c r="R13" s="75">
        <v>2931</v>
      </c>
      <c r="S13" s="57" t="s">
        <v>138</v>
      </c>
    </row>
    <row r="14" spans="1:19" s="8" customFormat="1" ht="33" customHeight="1" thickTop="1">
      <c r="A14" s="7">
        <v>26</v>
      </c>
      <c r="B14" s="80">
        <v>81</v>
      </c>
      <c r="C14" s="81">
        <v>2012</v>
      </c>
      <c r="D14" s="83" t="s">
        <v>138</v>
      </c>
      <c r="E14" s="84">
        <v>78</v>
      </c>
      <c r="F14" s="81">
        <v>834</v>
      </c>
      <c r="G14" s="82" t="s">
        <v>138</v>
      </c>
      <c r="H14" s="80">
        <v>88</v>
      </c>
      <c r="I14" s="81">
        <v>796</v>
      </c>
      <c r="J14" s="83">
        <v>2</v>
      </c>
      <c r="K14" s="84">
        <v>82</v>
      </c>
      <c r="L14" s="139">
        <v>791</v>
      </c>
      <c r="M14" s="82" t="s">
        <v>138</v>
      </c>
      <c r="N14" s="80">
        <v>64</v>
      </c>
      <c r="O14" s="81">
        <v>687</v>
      </c>
      <c r="P14" s="83" t="s">
        <v>138</v>
      </c>
      <c r="Q14" s="84">
        <v>91</v>
      </c>
      <c r="R14" s="81">
        <v>1850</v>
      </c>
      <c r="S14" s="83" t="s">
        <v>138</v>
      </c>
    </row>
    <row r="15" spans="1:19" ht="33" customHeight="1">
      <c r="A15" s="55">
        <v>25</v>
      </c>
      <c r="B15" s="53">
        <v>58</v>
      </c>
      <c r="C15" s="52">
        <v>917</v>
      </c>
      <c r="D15" s="51" t="s">
        <v>138</v>
      </c>
      <c r="E15" s="14">
        <v>72</v>
      </c>
      <c r="F15" s="52">
        <v>808</v>
      </c>
      <c r="G15" s="54" t="s">
        <v>138</v>
      </c>
      <c r="H15" s="53">
        <v>91</v>
      </c>
      <c r="I15" s="52">
        <v>1860</v>
      </c>
      <c r="J15" s="51" t="s">
        <v>138</v>
      </c>
      <c r="K15" s="14">
        <v>93</v>
      </c>
      <c r="L15" s="52">
        <v>1105</v>
      </c>
      <c r="M15" s="54">
        <v>1</v>
      </c>
      <c r="N15" s="53">
        <v>66</v>
      </c>
      <c r="O15" s="52">
        <v>1058</v>
      </c>
      <c r="P15" s="51" t="s">
        <v>138</v>
      </c>
      <c r="Q15" s="14">
        <v>90</v>
      </c>
      <c r="R15" s="52">
        <v>2657</v>
      </c>
      <c r="S15" s="51" t="s">
        <v>138</v>
      </c>
    </row>
    <row r="17" ht="24.75" customHeight="1">
      <c r="B17" s="15"/>
    </row>
  </sheetData>
  <sheetProtection/>
  <mergeCells count="15">
    <mergeCell ref="A3:A4"/>
    <mergeCell ref="B3:D3"/>
    <mergeCell ref="A11:A12"/>
    <mergeCell ref="B11:D11"/>
    <mergeCell ref="E11:G11"/>
    <mergeCell ref="H11:J11"/>
    <mergeCell ref="E3:G3"/>
    <mergeCell ref="H3:J3"/>
    <mergeCell ref="K3:M3"/>
    <mergeCell ref="N3:P3"/>
    <mergeCell ref="Q3:S3"/>
    <mergeCell ref="T3:V3"/>
    <mergeCell ref="Q11:S11"/>
    <mergeCell ref="K11:M11"/>
    <mergeCell ref="N11:P11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15.50390625" style="0" customWidth="1"/>
  </cols>
  <sheetData>
    <row r="1" ht="17.25">
      <c r="A1" s="1" t="s">
        <v>277</v>
      </c>
    </row>
    <row r="2" spans="1:8" ht="18" thickBot="1">
      <c r="A2" s="1"/>
      <c r="H2" t="s">
        <v>145</v>
      </c>
    </row>
    <row r="3" spans="1:23" ht="17.25" customHeight="1">
      <c r="A3" s="468" t="s">
        <v>146</v>
      </c>
      <c r="B3" s="469"/>
      <c r="C3" s="455" t="s">
        <v>131</v>
      </c>
      <c r="D3" s="456"/>
      <c r="E3" s="459"/>
      <c r="F3" s="455" t="s">
        <v>132</v>
      </c>
      <c r="G3" s="456"/>
      <c r="H3" s="457"/>
      <c r="I3" s="458" t="s">
        <v>133</v>
      </c>
      <c r="J3" s="456"/>
      <c r="K3" s="459"/>
      <c r="L3" s="455" t="s">
        <v>134</v>
      </c>
      <c r="M3" s="456"/>
      <c r="N3" s="457"/>
      <c r="O3" s="458" t="s">
        <v>135</v>
      </c>
      <c r="P3" s="456"/>
      <c r="Q3" s="459"/>
      <c r="R3" s="455" t="s">
        <v>136</v>
      </c>
      <c r="S3" s="456"/>
      <c r="T3" s="457"/>
      <c r="U3" s="458" t="s">
        <v>137</v>
      </c>
      <c r="V3" s="456"/>
      <c r="W3" s="459"/>
    </row>
    <row r="4" spans="1:23" ht="17.25" customHeight="1" thickBot="1">
      <c r="A4" s="470"/>
      <c r="B4" s="471"/>
      <c r="C4" s="16" t="s">
        <v>5</v>
      </c>
      <c r="D4" s="17" t="s">
        <v>6</v>
      </c>
      <c r="E4" s="18" t="s">
        <v>7</v>
      </c>
      <c r="F4" s="16" t="s">
        <v>5</v>
      </c>
      <c r="G4" s="17" t="s">
        <v>6</v>
      </c>
      <c r="H4" s="19" t="s">
        <v>7</v>
      </c>
      <c r="I4" s="20" t="s">
        <v>5</v>
      </c>
      <c r="J4" s="17" t="s">
        <v>6</v>
      </c>
      <c r="K4" s="18" t="s">
        <v>7</v>
      </c>
      <c r="L4" s="16" t="s">
        <v>5</v>
      </c>
      <c r="M4" s="17" t="s">
        <v>6</v>
      </c>
      <c r="N4" s="19" t="s">
        <v>7</v>
      </c>
      <c r="O4" s="21" t="s">
        <v>5</v>
      </c>
      <c r="P4" s="17" t="s">
        <v>6</v>
      </c>
      <c r="Q4" s="22" t="s">
        <v>7</v>
      </c>
      <c r="R4" s="16" t="s">
        <v>5</v>
      </c>
      <c r="S4" s="17" t="s">
        <v>6</v>
      </c>
      <c r="T4" s="19" t="s">
        <v>7</v>
      </c>
      <c r="U4" s="20" t="s">
        <v>5</v>
      </c>
      <c r="V4" s="17" t="s">
        <v>6</v>
      </c>
      <c r="W4" s="18" t="s">
        <v>7</v>
      </c>
    </row>
    <row r="5" spans="1:23" ht="17.25" customHeight="1" thickBot="1" thickTop="1">
      <c r="A5" s="460" t="s">
        <v>147</v>
      </c>
      <c r="B5" s="461"/>
      <c r="C5" s="93">
        <v>1202</v>
      </c>
      <c r="D5" s="94">
        <v>22718</v>
      </c>
      <c r="E5" s="95">
        <v>6</v>
      </c>
      <c r="F5" s="96">
        <v>153</v>
      </c>
      <c r="G5" s="97">
        <v>4001</v>
      </c>
      <c r="H5" s="98" t="s">
        <v>138</v>
      </c>
      <c r="I5" s="97">
        <v>152</v>
      </c>
      <c r="J5" s="99">
        <v>2684</v>
      </c>
      <c r="K5" s="97">
        <v>1</v>
      </c>
      <c r="L5" s="96">
        <v>142</v>
      </c>
      <c r="M5" s="97">
        <v>4085</v>
      </c>
      <c r="N5" s="98">
        <v>1</v>
      </c>
      <c r="O5" s="97">
        <v>89</v>
      </c>
      <c r="P5" s="99">
        <v>1202</v>
      </c>
      <c r="Q5" s="97" t="s">
        <v>138</v>
      </c>
      <c r="R5" s="96">
        <v>75</v>
      </c>
      <c r="S5" s="97">
        <v>990</v>
      </c>
      <c r="T5" s="98" t="s">
        <v>138</v>
      </c>
      <c r="U5" s="97">
        <v>100</v>
      </c>
      <c r="V5" s="99">
        <v>1529</v>
      </c>
      <c r="W5" s="98">
        <v>3</v>
      </c>
    </row>
    <row r="6" spans="1:23" ht="17.25" customHeight="1" thickTop="1">
      <c r="A6" s="462" t="s">
        <v>148</v>
      </c>
      <c r="B6" s="463"/>
      <c r="C6" s="100">
        <v>209</v>
      </c>
      <c r="D6" s="101">
        <v>1632</v>
      </c>
      <c r="E6" s="100">
        <v>2</v>
      </c>
      <c r="F6" s="102">
        <v>42</v>
      </c>
      <c r="G6" s="103">
        <v>534</v>
      </c>
      <c r="H6" s="67" t="s">
        <v>138</v>
      </c>
      <c r="I6" s="103">
        <v>33</v>
      </c>
      <c r="J6" s="104">
        <v>389</v>
      </c>
      <c r="K6" s="103">
        <v>1</v>
      </c>
      <c r="L6" s="102">
        <v>20</v>
      </c>
      <c r="M6" s="103">
        <v>165</v>
      </c>
      <c r="N6" s="67">
        <v>1</v>
      </c>
      <c r="O6" s="103">
        <v>13</v>
      </c>
      <c r="P6" s="104">
        <v>63</v>
      </c>
      <c r="Q6" s="103" t="s">
        <v>138</v>
      </c>
      <c r="R6" s="102">
        <v>7</v>
      </c>
      <c r="S6" s="103">
        <v>45</v>
      </c>
      <c r="T6" s="67" t="s">
        <v>138</v>
      </c>
      <c r="U6" s="103">
        <v>8</v>
      </c>
      <c r="V6" s="104">
        <v>25</v>
      </c>
      <c r="W6" s="67" t="s">
        <v>138</v>
      </c>
    </row>
    <row r="7" spans="1:23" ht="17.25" customHeight="1">
      <c r="A7" s="23"/>
      <c r="B7" s="24" t="s">
        <v>149</v>
      </c>
      <c r="C7" s="92">
        <v>73</v>
      </c>
      <c r="D7" s="105">
        <v>1128</v>
      </c>
      <c r="E7" s="106" t="s">
        <v>138</v>
      </c>
      <c r="F7" s="107">
        <v>34</v>
      </c>
      <c r="G7" s="108">
        <v>452</v>
      </c>
      <c r="H7" s="70" t="s">
        <v>138</v>
      </c>
      <c r="I7" s="108">
        <v>18</v>
      </c>
      <c r="J7" s="109">
        <v>363</v>
      </c>
      <c r="K7" s="108" t="s">
        <v>138</v>
      </c>
      <c r="L7" s="107">
        <v>10</v>
      </c>
      <c r="M7" s="108">
        <v>155</v>
      </c>
      <c r="N7" s="70" t="s">
        <v>138</v>
      </c>
      <c r="O7" s="108">
        <v>1</v>
      </c>
      <c r="P7" s="109">
        <v>9</v>
      </c>
      <c r="Q7" s="108" t="s">
        <v>138</v>
      </c>
      <c r="R7" s="107">
        <v>1</v>
      </c>
      <c r="S7" s="108">
        <v>4</v>
      </c>
      <c r="T7" s="70" t="s">
        <v>138</v>
      </c>
      <c r="U7" s="108">
        <v>1</v>
      </c>
      <c r="V7" s="109">
        <v>9</v>
      </c>
      <c r="W7" s="70" t="s">
        <v>138</v>
      </c>
    </row>
    <row r="8" spans="1:23" ht="17.25" customHeight="1">
      <c r="A8" s="23"/>
      <c r="B8" s="25" t="s">
        <v>150</v>
      </c>
      <c r="C8" s="110">
        <v>29</v>
      </c>
      <c r="D8" s="101">
        <v>46</v>
      </c>
      <c r="E8" s="111">
        <v>1</v>
      </c>
      <c r="F8" s="102">
        <v>3</v>
      </c>
      <c r="G8" s="112">
        <v>7</v>
      </c>
      <c r="H8" s="67" t="s">
        <v>138</v>
      </c>
      <c r="I8" s="112">
        <v>4</v>
      </c>
      <c r="J8" s="104">
        <v>12</v>
      </c>
      <c r="K8" s="112" t="s">
        <v>138</v>
      </c>
      <c r="L8" s="102">
        <v>4</v>
      </c>
      <c r="M8" s="112">
        <v>4</v>
      </c>
      <c r="N8" s="67">
        <v>1</v>
      </c>
      <c r="O8" s="112">
        <v>1</v>
      </c>
      <c r="P8" s="104">
        <v>2</v>
      </c>
      <c r="Q8" s="112" t="s">
        <v>138</v>
      </c>
      <c r="R8" s="102" t="s">
        <v>138</v>
      </c>
      <c r="S8" s="112" t="s">
        <v>138</v>
      </c>
      <c r="T8" s="67" t="s">
        <v>138</v>
      </c>
      <c r="U8" s="112">
        <v>3</v>
      </c>
      <c r="V8" s="104">
        <v>4</v>
      </c>
      <c r="W8" s="67" t="s">
        <v>138</v>
      </c>
    </row>
    <row r="9" spans="1:23" ht="17.25" customHeight="1">
      <c r="A9" s="23"/>
      <c r="B9" s="25" t="s">
        <v>151</v>
      </c>
      <c r="C9" s="113">
        <v>107</v>
      </c>
      <c r="D9" s="114">
        <v>458</v>
      </c>
      <c r="E9" s="115">
        <v>1</v>
      </c>
      <c r="F9" s="116">
        <v>5</v>
      </c>
      <c r="G9" s="117">
        <v>75</v>
      </c>
      <c r="H9" s="69" t="s">
        <v>138</v>
      </c>
      <c r="I9" s="117">
        <v>11</v>
      </c>
      <c r="J9" s="118">
        <v>14</v>
      </c>
      <c r="K9" s="117">
        <v>1</v>
      </c>
      <c r="L9" s="116">
        <v>6</v>
      </c>
      <c r="M9" s="117">
        <v>6</v>
      </c>
      <c r="N9" s="69" t="s">
        <v>138</v>
      </c>
      <c r="O9" s="117">
        <v>11</v>
      </c>
      <c r="P9" s="118">
        <v>52</v>
      </c>
      <c r="Q9" s="117" t="s">
        <v>138</v>
      </c>
      <c r="R9" s="116">
        <v>6</v>
      </c>
      <c r="S9" s="117">
        <v>41</v>
      </c>
      <c r="T9" s="69" t="s">
        <v>138</v>
      </c>
      <c r="U9" s="117">
        <v>4</v>
      </c>
      <c r="V9" s="118">
        <v>12</v>
      </c>
      <c r="W9" s="69" t="s">
        <v>138</v>
      </c>
    </row>
    <row r="10" spans="1:23" ht="17.25" customHeight="1">
      <c r="A10" s="464" t="s">
        <v>152</v>
      </c>
      <c r="B10" s="465"/>
      <c r="C10" s="100">
        <v>15</v>
      </c>
      <c r="D10" s="101">
        <v>368</v>
      </c>
      <c r="E10" s="100" t="s">
        <v>138</v>
      </c>
      <c r="F10" s="102">
        <v>1</v>
      </c>
      <c r="G10" s="103">
        <v>5</v>
      </c>
      <c r="H10" s="67" t="s">
        <v>138</v>
      </c>
      <c r="I10" s="103" t="s">
        <v>138</v>
      </c>
      <c r="J10" s="104" t="s">
        <v>138</v>
      </c>
      <c r="K10" s="103" t="s">
        <v>138</v>
      </c>
      <c r="L10" s="102" t="s">
        <v>138</v>
      </c>
      <c r="M10" s="103" t="s">
        <v>138</v>
      </c>
      <c r="N10" s="67" t="s">
        <v>138</v>
      </c>
      <c r="O10" s="103">
        <v>1</v>
      </c>
      <c r="P10" s="104">
        <v>1</v>
      </c>
      <c r="Q10" s="103" t="s">
        <v>138</v>
      </c>
      <c r="R10" s="102">
        <v>1</v>
      </c>
      <c r="S10" s="103">
        <v>1</v>
      </c>
      <c r="T10" s="67" t="s">
        <v>138</v>
      </c>
      <c r="U10" s="103">
        <v>1</v>
      </c>
      <c r="V10" s="104">
        <v>231</v>
      </c>
      <c r="W10" s="67" t="s">
        <v>138</v>
      </c>
    </row>
    <row r="11" spans="1:23" ht="17.25" customHeight="1">
      <c r="A11" s="26"/>
      <c r="B11" s="24" t="s">
        <v>153</v>
      </c>
      <c r="C11" s="92" t="s">
        <v>138</v>
      </c>
      <c r="D11" s="105" t="s">
        <v>138</v>
      </c>
      <c r="E11" s="106" t="s">
        <v>138</v>
      </c>
      <c r="F11" s="107" t="s">
        <v>138</v>
      </c>
      <c r="G11" s="108" t="s">
        <v>138</v>
      </c>
      <c r="H11" s="70" t="s">
        <v>138</v>
      </c>
      <c r="I11" s="108" t="s">
        <v>138</v>
      </c>
      <c r="J11" s="109" t="s">
        <v>138</v>
      </c>
      <c r="K11" s="108" t="s">
        <v>138</v>
      </c>
      <c r="L11" s="107" t="s">
        <v>138</v>
      </c>
      <c r="M11" s="108" t="s">
        <v>138</v>
      </c>
      <c r="N11" s="70" t="s">
        <v>138</v>
      </c>
      <c r="O11" s="108" t="s">
        <v>138</v>
      </c>
      <c r="P11" s="109" t="s">
        <v>138</v>
      </c>
      <c r="Q11" s="108" t="s">
        <v>138</v>
      </c>
      <c r="R11" s="107" t="s">
        <v>138</v>
      </c>
      <c r="S11" s="108" t="s">
        <v>138</v>
      </c>
      <c r="T11" s="70" t="s">
        <v>138</v>
      </c>
      <c r="U11" s="108" t="s">
        <v>138</v>
      </c>
      <c r="V11" s="109" t="s">
        <v>138</v>
      </c>
      <c r="W11" s="70" t="s">
        <v>138</v>
      </c>
    </row>
    <row r="12" spans="1:23" ht="17.25" customHeight="1">
      <c r="A12" s="27"/>
      <c r="B12" s="28" t="s">
        <v>151</v>
      </c>
      <c r="C12" s="113">
        <v>15</v>
      </c>
      <c r="D12" s="114">
        <v>368</v>
      </c>
      <c r="E12" s="115" t="s">
        <v>138</v>
      </c>
      <c r="F12" s="116">
        <v>1</v>
      </c>
      <c r="G12" s="117">
        <v>5</v>
      </c>
      <c r="H12" s="69" t="s">
        <v>138</v>
      </c>
      <c r="I12" s="117" t="s">
        <v>138</v>
      </c>
      <c r="J12" s="118" t="s">
        <v>138</v>
      </c>
      <c r="K12" s="117" t="s">
        <v>138</v>
      </c>
      <c r="L12" s="116" t="s">
        <v>138</v>
      </c>
      <c r="M12" s="117" t="s">
        <v>138</v>
      </c>
      <c r="N12" s="69" t="s">
        <v>138</v>
      </c>
      <c r="O12" s="117">
        <v>1</v>
      </c>
      <c r="P12" s="118">
        <v>1</v>
      </c>
      <c r="Q12" s="117" t="s">
        <v>138</v>
      </c>
      <c r="R12" s="116">
        <v>1</v>
      </c>
      <c r="S12" s="117">
        <v>1</v>
      </c>
      <c r="T12" s="69" t="s">
        <v>138</v>
      </c>
      <c r="U12" s="117">
        <v>1</v>
      </c>
      <c r="V12" s="118">
        <v>231</v>
      </c>
      <c r="W12" s="69" t="s">
        <v>138</v>
      </c>
    </row>
    <row r="13" spans="1:23" ht="17.25" customHeight="1">
      <c r="A13" s="466" t="s">
        <v>154</v>
      </c>
      <c r="B13" s="467"/>
      <c r="C13" s="119">
        <v>64</v>
      </c>
      <c r="D13" s="120">
        <v>574</v>
      </c>
      <c r="E13" s="121" t="s">
        <v>138</v>
      </c>
      <c r="F13" s="122">
        <v>2</v>
      </c>
      <c r="G13" s="123">
        <v>19</v>
      </c>
      <c r="H13" s="124" t="s">
        <v>138</v>
      </c>
      <c r="I13" s="123">
        <v>3</v>
      </c>
      <c r="J13" s="125">
        <v>12</v>
      </c>
      <c r="K13" s="123" t="s">
        <v>138</v>
      </c>
      <c r="L13" s="122">
        <v>8</v>
      </c>
      <c r="M13" s="123">
        <v>42</v>
      </c>
      <c r="N13" s="124" t="s">
        <v>138</v>
      </c>
      <c r="O13" s="123">
        <v>8</v>
      </c>
      <c r="P13" s="125">
        <v>71</v>
      </c>
      <c r="Q13" s="123" t="s">
        <v>138</v>
      </c>
      <c r="R13" s="122">
        <v>5</v>
      </c>
      <c r="S13" s="123">
        <v>89</v>
      </c>
      <c r="T13" s="124" t="s">
        <v>138</v>
      </c>
      <c r="U13" s="123">
        <v>10</v>
      </c>
      <c r="V13" s="125">
        <v>102</v>
      </c>
      <c r="W13" s="124" t="s">
        <v>138</v>
      </c>
    </row>
    <row r="14" spans="1:23" ht="17.25" customHeight="1">
      <c r="A14" s="472" t="s">
        <v>155</v>
      </c>
      <c r="B14" s="473"/>
      <c r="C14" s="119">
        <v>1</v>
      </c>
      <c r="D14" s="120">
        <v>2</v>
      </c>
      <c r="E14" s="121" t="s">
        <v>138</v>
      </c>
      <c r="F14" s="122" t="s">
        <v>138</v>
      </c>
      <c r="G14" s="123" t="s">
        <v>138</v>
      </c>
      <c r="H14" s="124" t="s">
        <v>138</v>
      </c>
      <c r="I14" s="123" t="s">
        <v>138</v>
      </c>
      <c r="J14" s="125" t="s">
        <v>138</v>
      </c>
      <c r="K14" s="123" t="s">
        <v>138</v>
      </c>
      <c r="L14" s="122" t="s">
        <v>138</v>
      </c>
      <c r="M14" s="123" t="s">
        <v>138</v>
      </c>
      <c r="N14" s="124" t="s">
        <v>138</v>
      </c>
      <c r="O14" s="123" t="s">
        <v>138</v>
      </c>
      <c r="P14" s="125" t="s">
        <v>138</v>
      </c>
      <c r="Q14" s="123" t="s">
        <v>138</v>
      </c>
      <c r="R14" s="122" t="s">
        <v>138</v>
      </c>
      <c r="S14" s="123" t="s">
        <v>138</v>
      </c>
      <c r="T14" s="124" t="s">
        <v>138</v>
      </c>
      <c r="U14" s="123" t="s">
        <v>138</v>
      </c>
      <c r="V14" s="125" t="s">
        <v>138</v>
      </c>
      <c r="W14" s="124" t="s">
        <v>138</v>
      </c>
    </row>
    <row r="15" spans="1:23" ht="17.25" customHeight="1">
      <c r="A15" s="466" t="s">
        <v>156</v>
      </c>
      <c r="B15" s="467"/>
      <c r="C15" s="119" t="s">
        <v>138</v>
      </c>
      <c r="D15" s="120" t="s">
        <v>138</v>
      </c>
      <c r="E15" s="121" t="s">
        <v>138</v>
      </c>
      <c r="F15" s="122" t="s">
        <v>138</v>
      </c>
      <c r="G15" s="123" t="s">
        <v>138</v>
      </c>
      <c r="H15" s="124" t="s">
        <v>138</v>
      </c>
      <c r="I15" s="123" t="s">
        <v>138</v>
      </c>
      <c r="J15" s="125" t="s">
        <v>138</v>
      </c>
      <c r="K15" s="123" t="s">
        <v>138</v>
      </c>
      <c r="L15" s="122" t="s">
        <v>138</v>
      </c>
      <c r="M15" s="123" t="s">
        <v>138</v>
      </c>
      <c r="N15" s="124" t="s">
        <v>138</v>
      </c>
      <c r="O15" s="123" t="s">
        <v>138</v>
      </c>
      <c r="P15" s="125" t="s">
        <v>138</v>
      </c>
      <c r="Q15" s="123" t="s">
        <v>138</v>
      </c>
      <c r="R15" s="122" t="s">
        <v>138</v>
      </c>
      <c r="S15" s="123" t="s">
        <v>138</v>
      </c>
      <c r="T15" s="124" t="s">
        <v>138</v>
      </c>
      <c r="U15" s="123" t="s">
        <v>138</v>
      </c>
      <c r="V15" s="125" t="s">
        <v>138</v>
      </c>
      <c r="W15" s="124" t="s">
        <v>138</v>
      </c>
    </row>
    <row r="16" spans="1:23" ht="17.25" customHeight="1">
      <c r="A16" s="472" t="s">
        <v>157</v>
      </c>
      <c r="B16" s="473"/>
      <c r="C16" s="119">
        <v>7</v>
      </c>
      <c r="D16" s="120">
        <v>133</v>
      </c>
      <c r="E16" s="121" t="s">
        <v>138</v>
      </c>
      <c r="F16" s="122" t="s">
        <v>138</v>
      </c>
      <c r="G16" s="123" t="s">
        <v>138</v>
      </c>
      <c r="H16" s="124" t="s">
        <v>138</v>
      </c>
      <c r="I16" s="123" t="s">
        <v>138</v>
      </c>
      <c r="J16" s="125" t="s">
        <v>138</v>
      </c>
      <c r="K16" s="123" t="s">
        <v>138</v>
      </c>
      <c r="L16" s="122" t="s">
        <v>138</v>
      </c>
      <c r="M16" s="123" t="s">
        <v>138</v>
      </c>
      <c r="N16" s="124" t="s">
        <v>138</v>
      </c>
      <c r="O16" s="123" t="s">
        <v>138</v>
      </c>
      <c r="P16" s="125" t="s">
        <v>138</v>
      </c>
      <c r="Q16" s="123" t="s">
        <v>138</v>
      </c>
      <c r="R16" s="122" t="s">
        <v>138</v>
      </c>
      <c r="S16" s="123" t="s">
        <v>138</v>
      </c>
      <c r="T16" s="124" t="s">
        <v>138</v>
      </c>
      <c r="U16" s="123">
        <v>2</v>
      </c>
      <c r="V16" s="125">
        <v>34</v>
      </c>
      <c r="W16" s="124" t="s">
        <v>138</v>
      </c>
    </row>
    <row r="17" spans="1:23" ht="17.25" customHeight="1">
      <c r="A17" s="462" t="s">
        <v>158</v>
      </c>
      <c r="B17" s="463"/>
      <c r="C17" s="119">
        <v>48</v>
      </c>
      <c r="D17" s="120">
        <v>190</v>
      </c>
      <c r="E17" s="121">
        <v>1</v>
      </c>
      <c r="F17" s="122">
        <v>1</v>
      </c>
      <c r="G17" s="123">
        <v>31</v>
      </c>
      <c r="H17" s="124" t="s">
        <v>138</v>
      </c>
      <c r="I17" s="123">
        <v>3</v>
      </c>
      <c r="J17" s="125">
        <v>29</v>
      </c>
      <c r="K17" s="123" t="s">
        <v>138</v>
      </c>
      <c r="L17" s="122" t="s">
        <v>138</v>
      </c>
      <c r="M17" s="123" t="s">
        <v>138</v>
      </c>
      <c r="N17" s="124" t="s">
        <v>138</v>
      </c>
      <c r="O17" s="123" t="s">
        <v>138</v>
      </c>
      <c r="P17" s="125" t="s">
        <v>138</v>
      </c>
      <c r="Q17" s="123" t="s">
        <v>138</v>
      </c>
      <c r="R17" s="122" t="s">
        <v>138</v>
      </c>
      <c r="S17" s="123" t="s">
        <v>138</v>
      </c>
      <c r="T17" s="124" t="s">
        <v>138</v>
      </c>
      <c r="U17" s="123">
        <v>3</v>
      </c>
      <c r="V17" s="125">
        <v>3</v>
      </c>
      <c r="W17" s="124">
        <v>1</v>
      </c>
    </row>
    <row r="18" spans="1:23" ht="17.25" customHeight="1">
      <c r="A18" s="26"/>
      <c r="B18" s="24" t="s">
        <v>159</v>
      </c>
      <c r="C18" s="92" t="s">
        <v>138</v>
      </c>
      <c r="D18" s="105" t="s">
        <v>138</v>
      </c>
      <c r="E18" s="106" t="s">
        <v>138</v>
      </c>
      <c r="F18" s="107" t="s">
        <v>138</v>
      </c>
      <c r="G18" s="108" t="s">
        <v>138</v>
      </c>
      <c r="H18" s="70" t="s">
        <v>138</v>
      </c>
      <c r="I18" s="108" t="s">
        <v>138</v>
      </c>
      <c r="J18" s="109" t="s">
        <v>138</v>
      </c>
      <c r="K18" s="108" t="s">
        <v>138</v>
      </c>
      <c r="L18" s="107" t="s">
        <v>138</v>
      </c>
      <c r="M18" s="108" t="s">
        <v>138</v>
      </c>
      <c r="N18" s="70" t="s">
        <v>138</v>
      </c>
      <c r="O18" s="108" t="s">
        <v>138</v>
      </c>
      <c r="P18" s="109" t="s">
        <v>138</v>
      </c>
      <c r="Q18" s="108" t="s">
        <v>138</v>
      </c>
      <c r="R18" s="107" t="s">
        <v>138</v>
      </c>
      <c r="S18" s="108" t="s">
        <v>138</v>
      </c>
      <c r="T18" s="70" t="s">
        <v>138</v>
      </c>
      <c r="U18" s="108" t="s">
        <v>138</v>
      </c>
      <c r="V18" s="109" t="s">
        <v>138</v>
      </c>
      <c r="W18" s="70" t="s">
        <v>138</v>
      </c>
    </row>
    <row r="19" spans="1:23" ht="17.25" customHeight="1">
      <c r="A19" s="26"/>
      <c r="B19" s="25" t="s">
        <v>160</v>
      </c>
      <c r="C19" s="110">
        <v>38</v>
      </c>
      <c r="D19" s="101">
        <v>95</v>
      </c>
      <c r="E19" s="111" t="s">
        <v>138</v>
      </c>
      <c r="F19" s="102" t="s">
        <v>138</v>
      </c>
      <c r="G19" s="112" t="s">
        <v>138</v>
      </c>
      <c r="H19" s="67" t="s">
        <v>138</v>
      </c>
      <c r="I19" s="112" t="s">
        <v>138</v>
      </c>
      <c r="J19" s="104" t="s">
        <v>138</v>
      </c>
      <c r="K19" s="112" t="s">
        <v>138</v>
      </c>
      <c r="L19" s="102" t="s">
        <v>138</v>
      </c>
      <c r="M19" s="112" t="s">
        <v>138</v>
      </c>
      <c r="N19" s="67" t="s">
        <v>138</v>
      </c>
      <c r="O19" s="112" t="s">
        <v>138</v>
      </c>
      <c r="P19" s="104" t="s">
        <v>138</v>
      </c>
      <c r="Q19" s="112" t="s">
        <v>138</v>
      </c>
      <c r="R19" s="102" t="s">
        <v>138</v>
      </c>
      <c r="S19" s="112" t="s">
        <v>138</v>
      </c>
      <c r="T19" s="67" t="s">
        <v>138</v>
      </c>
      <c r="U19" s="112">
        <v>2</v>
      </c>
      <c r="V19" s="104">
        <v>2</v>
      </c>
      <c r="W19" s="67" t="s">
        <v>138</v>
      </c>
    </row>
    <row r="20" spans="1:23" ht="17.25" customHeight="1">
      <c r="A20" s="26"/>
      <c r="B20" s="25" t="s">
        <v>151</v>
      </c>
      <c r="C20" s="113">
        <v>10</v>
      </c>
      <c r="D20" s="114">
        <v>95</v>
      </c>
      <c r="E20" s="115">
        <v>1</v>
      </c>
      <c r="F20" s="116">
        <v>1</v>
      </c>
      <c r="G20" s="117">
        <v>31</v>
      </c>
      <c r="H20" s="69" t="s">
        <v>138</v>
      </c>
      <c r="I20" s="117">
        <v>3</v>
      </c>
      <c r="J20" s="118">
        <v>29</v>
      </c>
      <c r="K20" s="117" t="s">
        <v>138</v>
      </c>
      <c r="L20" s="116" t="s">
        <v>138</v>
      </c>
      <c r="M20" s="117" t="s">
        <v>138</v>
      </c>
      <c r="N20" s="69" t="s">
        <v>138</v>
      </c>
      <c r="O20" s="117" t="s">
        <v>138</v>
      </c>
      <c r="P20" s="118" t="s">
        <v>138</v>
      </c>
      <c r="Q20" s="117" t="s">
        <v>138</v>
      </c>
      <c r="R20" s="116" t="s">
        <v>138</v>
      </c>
      <c r="S20" s="117" t="s">
        <v>138</v>
      </c>
      <c r="T20" s="69" t="s">
        <v>138</v>
      </c>
      <c r="U20" s="117">
        <v>1</v>
      </c>
      <c r="V20" s="118">
        <v>1</v>
      </c>
      <c r="W20" s="69">
        <v>1</v>
      </c>
    </row>
    <row r="21" spans="1:23" ht="17.25" customHeight="1">
      <c r="A21" s="472" t="s">
        <v>161</v>
      </c>
      <c r="B21" s="473"/>
      <c r="C21" s="119">
        <v>4</v>
      </c>
      <c r="D21" s="120">
        <v>147</v>
      </c>
      <c r="E21" s="121" t="s">
        <v>138</v>
      </c>
      <c r="F21" s="122" t="s">
        <v>138</v>
      </c>
      <c r="G21" s="123" t="s">
        <v>138</v>
      </c>
      <c r="H21" s="124" t="s">
        <v>138</v>
      </c>
      <c r="I21" s="123">
        <v>2</v>
      </c>
      <c r="J21" s="125">
        <v>61</v>
      </c>
      <c r="K21" s="123" t="s">
        <v>138</v>
      </c>
      <c r="L21" s="122">
        <v>1</v>
      </c>
      <c r="M21" s="123">
        <v>57</v>
      </c>
      <c r="N21" s="124" t="s">
        <v>138</v>
      </c>
      <c r="O21" s="123" t="s">
        <v>138</v>
      </c>
      <c r="P21" s="125" t="s">
        <v>138</v>
      </c>
      <c r="Q21" s="123" t="s">
        <v>138</v>
      </c>
      <c r="R21" s="122" t="s">
        <v>138</v>
      </c>
      <c r="S21" s="123" t="s">
        <v>138</v>
      </c>
      <c r="T21" s="124" t="s">
        <v>138</v>
      </c>
      <c r="U21" s="123" t="s">
        <v>138</v>
      </c>
      <c r="V21" s="125" t="s">
        <v>138</v>
      </c>
      <c r="W21" s="124" t="s">
        <v>138</v>
      </c>
    </row>
    <row r="22" spans="1:23" ht="17.25" customHeight="1">
      <c r="A22" s="466" t="s">
        <v>162</v>
      </c>
      <c r="B22" s="467"/>
      <c r="C22" s="119">
        <v>69</v>
      </c>
      <c r="D22" s="120">
        <v>1857</v>
      </c>
      <c r="E22" s="121" t="s">
        <v>138</v>
      </c>
      <c r="F22" s="122">
        <v>10</v>
      </c>
      <c r="G22" s="123">
        <v>500</v>
      </c>
      <c r="H22" s="124" t="s">
        <v>138</v>
      </c>
      <c r="I22" s="123">
        <v>8</v>
      </c>
      <c r="J22" s="125">
        <v>115</v>
      </c>
      <c r="K22" s="123" t="s">
        <v>138</v>
      </c>
      <c r="L22" s="122">
        <v>7</v>
      </c>
      <c r="M22" s="123">
        <v>198</v>
      </c>
      <c r="N22" s="124" t="s">
        <v>138</v>
      </c>
      <c r="O22" s="123">
        <v>3</v>
      </c>
      <c r="P22" s="125">
        <v>133</v>
      </c>
      <c r="Q22" s="123" t="s">
        <v>138</v>
      </c>
      <c r="R22" s="122">
        <v>2</v>
      </c>
      <c r="S22" s="123">
        <v>24</v>
      </c>
      <c r="T22" s="124" t="s">
        <v>138</v>
      </c>
      <c r="U22" s="123">
        <v>4</v>
      </c>
      <c r="V22" s="125">
        <v>77</v>
      </c>
      <c r="W22" s="124" t="s">
        <v>138</v>
      </c>
    </row>
    <row r="23" spans="1:23" ht="17.25" customHeight="1">
      <c r="A23" s="464" t="s">
        <v>163</v>
      </c>
      <c r="B23" s="465"/>
      <c r="C23" s="100">
        <v>629</v>
      </c>
      <c r="D23" s="101">
        <v>16442</v>
      </c>
      <c r="E23" s="100">
        <v>1</v>
      </c>
      <c r="F23" s="102">
        <v>84</v>
      </c>
      <c r="G23" s="103">
        <v>2748</v>
      </c>
      <c r="H23" s="67" t="s">
        <v>138</v>
      </c>
      <c r="I23" s="103">
        <v>88</v>
      </c>
      <c r="J23" s="104">
        <v>1764</v>
      </c>
      <c r="K23" s="103" t="s">
        <v>138</v>
      </c>
      <c r="L23" s="102">
        <v>93</v>
      </c>
      <c r="M23" s="103">
        <v>3436</v>
      </c>
      <c r="N23" s="67" t="s">
        <v>138</v>
      </c>
      <c r="O23" s="103">
        <v>44</v>
      </c>
      <c r="P23" s="104">
        <v>829</v>
      </c>
      <c r="Q23" s="103" t="s">
        <v>138</v>
      </c>
      <c r="R23" s="102">
        <v>44</v>
      </c>
      <c r="S23" s="103">
        <v>745</v>
      </c>
      <c r="T23" s="67" t="s">
        <v>138</v>
      </c>
      <c r="U23" s="103">
        <v>55</v>
      </c>
      <c r="V23" s="104">
        <v>914</v>
      </c>
      <c r="W23" s="67" t="s">
        <v>138</v>
      </c>
    </row>
    <row r="24" spans="1:23" ht="17.25" customHeight="1">
      <c r="A24" s="26"/>
      <c r="B24" s="24" t="s">
        <v>164</v>
      </c>
      <c r="C24" s="92">
        <v>30</v>
      </c>
      <c r="D24" s="105">
        <v>1001</v>
      </c>
      <c r="E24" s="106">
        <v>1</v>
      </c>
      <c r="F24" s="107">
        <v>2</v>
      </c>
      <c r="G24" s="108">
        <v>35</v>
      </c>
      <c r="H24" s="70" t="s">
        <v>138</v>
      </c>
      <c r="I24" s="108">
        <v>1</v>
      </c>
      <c r="J24" s="109">
        <v>11</v>
      </c>
      <c r="K24" s="108" t="s">
        <v>138</v>
      </c>
      <c r="L24" s="107">
        <v>4</v>
      </c>
      <c r="M24" s="108">
        <v>514</v>
      </c>
      <c r="N24" s="70" t="s">
        <v>138</v>
      </c>
      <c r="O24" s="108">
        <v>2</v>
      </c>
      <c r="P24" s="109">
        <v>4</v>
      </c>
      <c r="Q24" s="108" t="s">
        <v>138</v>
      </c>
      <c r="R24" s="107">
        <v>7</v>
      </c>
      <c r="S24" s="108">
        <v>51</v>
      </c>
      <c r="T24" s="70" t="s">
        <v>138</v>
      </c>
      <c r="U24" s="108">
        <v>3</v>
      </c>
      <c r="V24" s="109">
        <v>61</v>
      </c>
      <c r="W24" s="70" t="s">
        <v>138</v>
      </c>
    </row>
    <row r="25" spans="1:23" ht="17.25" customHeight="1">
      <c r="A25" s="27"/>
      <c r="B25" s="28" t="s">
        <v>165</v>
      </c>
      <c r="C25" s="113">
        <v>599</v>
      </c>
      <c r="D25" s="114">
        <v>15441</v>
      </c>
      <c r="E25" s="115" t="s">
        <v>138</v>
      </c>
      <c r="F25" s="116">
        <v>82</v>
      </c>
      <c r="G25" s="117">
        <v>2713</v>
      </c>
      <c r="H25" s="69" t="s">
        <v>138</v>
      </c>
      <c r="I25" s="117">
        <v>87</v>
      </c>
      <c r="J25" s="118">
        <v>1753</v>
      </c>
      <c r="K25" s="117" t="s">
        <v>138</v>
      </c>
      <c r="L25" s="116">
        <v>89</v>
      </c>
      <c r="M25" s="117">
        <v>2922</v>
      </c>
      <c r="N25" s="69" t="s">
        <v>138</v>
      </c>
      <c r="O25" s="117">
        <v>42</v>
      </c>
      <c r="P25" s="118">
        <v>825</v>
      </c>
      <c r="Q25" s="117" t="s">
        <v>138</v>
      </c>
      <c r="R25" s="116">
        <v>37</v>
      </c>
      <c r="S25" s="117">
        <v>694</v>
      </c>
      <c r="T25" s="69" t="s">
        <v>138</v>
      </c>
      <c r="U25" s="117">
        <v>52</v>
      </c>
      <c r="V25" s="118">
        <v>853</v>
      </c>
      <c r="W25" s="69" t="s">
        <v>138</v>
      </c>
    </row>
    <row r="26" spans="1:23" ht="17.25" customHeight="1" thickBot="1">
      <c r="A26" s="474" t="s">
        <v>166</v>
      </c>
      <c r="B26" s="475"/>
      <c r="C26" s="126">
        <v>156</v>
      </c>
      <c r="D26" s="127">
        <v>1373</v>
      </c>
      <c r="E26" s="128">
        <v>2</v>
      </c>
      <c r="F26" s="129">
        <v>13</v>
      </c>
      <c r="G26" s="130">
        <v>164</v>
      </c>
      <c r="H26" s="131" t="s">
        <v>138</v>
      </c>
      <c r="I26" s="130">
        <v>15</v>
      </c>
      <c r="J26" s="132">
        <v>314</v>
      </c>
      <c r="K26" s="130" t="s">
        <v>138</v>
      </c>
      <c r="L26" s="129">
        <v>13</v>
      </c>
      <c r="M26" s="130">
        <v>187</v>
      </c>
      <c r="N26" s="131" t="s">
        <v>138</v>
      </c>
      <c r="O26" s="130">
        <v>20</v>
      </c>
      <c r="P26" s="132">
        <v>105</v>
      </c>
      <c r="Q26" s="130" t="s">
        <v>138</v>
      </c>
      <c r="R26" s="129">
        <v>16</v>
      </c>
      <c r="S26" s="130">
        <v>86</v>
      </c>
      <c r="T26" s="131" t="s">
        <v>138</v>
      </c>
      <c r="U26" s="130">
        <v>17</v>
      </c>
      <c r="V26" s="132">
        <v>143</v>
      </c>
      <c r="W26" s="131">
        <v>2</v>
      </c>
    </row>
    <row r="27" ht="17.25" customHeight="1"/>
    <row r="28" ht="17.25" customHeight="1" thickBot="1"/>
    <row r="29" spans="1:20" ht="17.25" customHeight="1">
      <c r="A29" s="468" t="s">
        <v>146</v>
      </c>
      <c r="B29" s="469"/>
      <c r="C29" s="455" t="s">
        <v>139</v>
      </c>
      <c r="D29" s="456"/>
      <c r="E29" s="457"/>
      <c r="F29" s="476" t="s">
        <v>140</v>
      </c>
      <c r="G29" s="477"/>
      <c r="H29" s="478"/>
      <c r="I29" s="455" t="s">
        <v>141</v>
      </c>
      <c r="J29" s="456"/>
      <c r="K29" s="457"/>
      <c r="L29" s="458" t="s">
        <v>142</v>
      </c>
      <c r="M29" s="456"/>
      <c r="N29" s="459"/>
      <c r="O29" s="455" t="s">
        <v>143</v>
      </c>
      <c r="P29" s="456"/>
      <c r="Q29" s="457"/>
      <c r="R29" s="458" t="s">
        <v>144</v>
      </c>
      <c r="S29" s="456"/>
      <c r="T29" s="459"/>
    </row>
    <row r="30" spans="1:20" ht="17.25" customHeight="1" thickBot="1">
      <c r="A30" s="470"/>
      <c r="B30" s="471"/>
      <c r="C30" s="16" t="s">
        <v>5</v>
      </c>
      <c r="D30" s="17" t="s">
        <v>6</v>
      </c>
      <c r="E30" s="19" t="s">
        <v>7</v>
      </c>
      <c r="F30" s="20" t="s">
        <v>5</v>
      </c>
      <c r="G30" s="17" t="s">
        <v>6</v>
      </c>
      <c r="H30" s="18" t="s">
        <v>7</v>
      </c>
      <c r="I30" s="16" t="s">
        <v>5</v>
      </c>
      <c r="J30" s="17" t="s">
        <v>6</v>
      </c>
      <c r="K30" s="19" t="s">
        <v>7</v>
      </c>
      <c r="L30" s="20" t="s">
        <v>5</v>
      </c>
      <c r="M30" s="17" t="s">
        <v>6</v>
      </c>
      <c r="N30" s="18" t="s">
        <v>7</v>
      </c>
      <c r="O30" s="16" t="s">
        <v>5</v>
      </c>
      <c r="P30" s="17" t="s">
        <v>6</v>
      </c>
      <c r="Q30" s="19" t="s">
        <v>7</v>
      </c>
      <c r="R30" s="20" t="s">
        <v>5</v>
      </c>
      <c r="S30" s="17" t="s">
        <v>6</v>
      </c>
      <c r="T30" s="18" t="s">
        <v>7</v>
      </c>
    </row>
    <row r="31" spans="1:20" ht="17.25" customHeight="1" thickBot="1" thickTop="1">
      <c r="A31" s="460" t="s">
        <v>147</v>
      </c>
      <c r="B31" s="461"/>
      <c r="C31" s="133">
        <v>92</v>
      </c>
      <c r="D31" s="99">
        <v>1095</v>
      </c>
      <c r="E31" s="97" t="s">
        <v>138</v>
      </c>
      <c r="F31" s="96">
        <v>69</v>
      </c>
      <c r="G31" s="99">
        <v>1236</v>
      </c>
      <c r="H31" s="98" t="s">
        <v>138</v>
      </c>
      <c r="I31" s="96">
        <v>100</v>
      </c>
      <c r="J31" s="99">
        <v>698</v>
      </c>
      <c r="K31" s="98">
        <v>1</v>
      </c>
      <c r="L31" s="96">
        <v>81</v>
      </c>
      <c r="M31" s="99">
        <v>879</v>
      </c>
      <c r="N31" s="98" t="s">
        <v>138</v>
      </c>
      <c r="O31" s="96">
        <v>68</v>
      </c>
      <c r="P31" s="99">
        <v>1388</v>
      </c>
      <c r="Q31" s="98" t="s">
        <v>138</v>
      </c>
      <c r="R31" s="96">
        <v>81</v>
      </c>
      <c r="S31" s="99">
        <v>2931</v>
      </c>
      <c r="T31" s="98" t="s">
        <v>138</v>
      </c>
    </row>
    <row r="32" spans="1:20" ht="17.25" customHeight="1" thickTop="1">
      <c r="A32" s="462" t="s">
        <v>148</v>
      </c>
      <c r="B32" s="463"/>
      <c r="C32" s="103">
        <v>13</v>
      </c>
      <c r="D32" s="104">
        <v>42</v>
      </c>
      <c r="E32" s="103" t="s">
        <v>138</v>
      </c>
      <c r="F32" s="102">
        <v>12</v>
      </c>
      <c r="G32" s="104">
        <v>110</v>
      </c>
      <c r="H32" s="67" t="s">
        <v>138</v>
      </c>
      <c r="I32" s="102">
        <v>21</v>
      </c>
      <c r="J32" s="104">
        <v>71</v>
      </c>
      <c r="K32" s="67" t="s">
        <v>138</v>
      </c>
      <c r="L32" s="102">
        <v>11</v>
      </c>
      <c r="M32" s="104">
        <v>26</v>
      </c>
      <c r="N32" s="67" t="s">
        <v>138</v>
      </c>
      <c r="O32" s="102">
        <v>15</v>
      </c>
      <c r="P32" s="104">
        <v>78</v>
      </c>
      <c r="Q32" s="67" t="s">
        <v>138</v>
      </c>
      <c r="R32" s="102">
        <v>14</v>
      </c>
      <c r="S32" s="104">
        <v>84</v>
      </c>
      <c r="T32" s="67" t="s">
        <v>138</v>
      </c>
    </row>
    <row r="33" spans="1:20" ht="17.25" customHeight="1">
      <c r="A33" s="23"/>
      <c r="B33" s="24" t="s">
        <v>149</v>
      </c>
      <c r="C33" s="134" t="s">
        <v>138</v>
      </c>
      <c r="D33" s="109" t="s">
        <v>138</v>
      </c>
      <c r="E33" s="108" t="s">
        <v>138</v>
      </c>
      <c r="F33" s="107" t="s">
        <v>138</v>
      </c>
      <c r="G33" s="109" t="s">
        <v>138</v>
      </c>
      <c r="H33" s="70" t="s">
        <v>138</v>
      </c>
      <c r="I33" s="107" t="s">
        <v>138</v>
      </c>
      <c r="J33" s="109" t="s">
        <v>138</v>
      </c>
      <c r="K33" s="70" t="s">
        <v>138</v>
      </c>
      <c r="L33" s="107">
        <v>1</v>
      </c>
      <c r="M33" s="109">
        <v>15</v>
      </c>
      <c r="N33" s="70" t="s">
        <v>138</v>
      </c>
      <c r="O33" s="107">
        <v>3</v>
      </c>
      <c r="P33" s="109">
        <v>64</v>
      </c>
      <c r="Q33" s="70" t="s">
        <v>138</v>
      </c>
      <c r="R33" s="107">
        <v>4</v>
      </c>
      <c r="S33" s="109">
        <v>57</v>
      </c>
      <c r="T33" s="70" t="s">
        <v>138</v>
      </c>
    </row>
    <row r="34" spans="1:20" ht="17.25" customHeight="1">
      <c r="A34" s="23"/>
      <c r="B34" s="25" t="s">
        <v>150</v>
      </c>
      <c r="C34" s="135">
        <v>2</v>
      </c>
      <c r="D34" s="104">
        <v>2</v>
      </c>
      <c r="E34" s="112" t="s">
        <v>138</v>
      </c>
      <c r="F34" s="102">
        <v>1</v>
      </c>
      <c r="G34" s="104">
        <v>2</v>
      </c>
      <c r="H34" s="67" t="s">
        <v>138</v>
      </c>
      <c r="I34" s="102">
        <v>2</v>
      </c>
      <c r="J34" s="104">
        <v>3</v>
      </c>
      <c r="K34" s="67" t="s">
        <v>138</v>
      </c>
      <c r="L34" s="102">
        <v>4</v>
      </c>
      <c r="M34" s="104">
        <v>5</v>
      </c>
      <c r="N34" s="67" t="s">
        <v>138</v>
      </c>
      <c r="O34" s="102">
        <v>5</v>
      </c>
      <c r="P34" s="104">
        <v>5</v>
      </c>
      <c r="Q34" s="67" t="s">
        <v>138</v>
      </c>
      <c r="R34" s="102" t="s">
        <v>138</v>
      </c>
      <c r="S34" s="104" t="s">
        <v>138</v>
      </c>
      <c r="T34" s="67" t="s">
        <v>138</v>
      </c>
    </row>
    <row r="35" spans="1:20" ht="17.25" customHeight="1">
      <c r="A35" s="23"/>
      <c r="B35" s="25" t="s">
        <v>151</v>
      </c>
      <c r="C35" s="136">
        <v>11</v>
      </c>
      <c r="D35" s="118">
        <v>40</v>
      </c>
      <c r="E35" s="117" t="s">
        <v>138</v>
      </c>
      <c r="F35" s="116">
        <v>11</v>
      </c>
      <c r="G35" s="118">
        <v>108</v>
      </c>
      <c r="H35" s="69" t="s">
        <v>138</v>
      </c>
      <c r="I35" s="116">
        <v>19</v>
      </c>
      <c r="J35" s="118">
        <v>68</v>
      </c>
      <c r="K35" s="69" t="s">
        <v>138</v>
      </c>
      <c r="L35" s="116">
        <v>6</v>
      </c>
      <c r="M35" s="118">
        <v>6</v>
      </c>
      <c r="N35" s="69" t="s">
        <v>138</v>
      </c>
      <c r="O35" s="116">
        <v>7</v>
      </c>
      <c r="P35" s="118">
        <v>9</v>
      </c>
      <c r="Q35" s="69" t="s">
        <v>138</v>
      </c>
      <c r="R35" s="116">
        <v>10</v>
      </c>
      <c r="S35" s="118">
        <v>27</v>
      </c>
      <c r="T35" s="69" t="s">
        <v>138</v>
      </c>
    </row>
    <row r="36" spans="1:20" ht="17.25" customHeight="1">
      <c r="A36" s="464" t="s">
        <v>152</v>
      </c>
      <c r="B36" s="465"/>
      <c r="C36" s="103">
        <v>3</v>
      </c>
      <c r="D36" s="104">
        <v>33</v>
      </c>
      <c r="E36" s="103" t="s">
        <v>138</v>
      </c>
      <c r="F36" s="102" t="s">
        <v>138</v>
      </c>
      <c r="G36" s="104" t="s">
        <v>138</v>
      </c>
      <c r="H36" s="67" t="s">
        <v>138</v>
      </c>
      <c r="I36" s="102">
        <v>5</v>
      </c>
      <c r="J36" s="104">
        <v>94</v>
      </c>
      <c r="K36" s="67" t="s">
        <v>138</v>
      </c>
      <c r="L36" s="102">
        <v>2</v>
      </c>
      <c r="M36" s="104">
        <v>2</v>
      </c>
      <c r="N36" s="67" t="s">
        <v>138</v>
      </c>
      <c r="O36" s="102" t="s">
        <v>138</v>
      </c>
      <c r="P36" s="104" t="s">
        <v>138</v>
      </c>
      <c r="Q36" s="67" t="s">
        <v>138</v>
      </c>
      <c r="R36" s="102">
        <v>1</v>
      </c>
      <c r="S36" s="104">
        <v>1</v>
      </c>
      <c r="T36" s="67" t="s">
        <v>138</v>
      </c>
    </row>
    <row r="37" spans="1:20" ht="17.25" customHeight="1">
      <c r="A37" s="26"/>
      <c r="B37" s="24" t="s">
        <v>153</v>
      </c>
      <c r="C37" s="134" t="s">
        <v>138</v>
      </c>
      <c r="D37" s="109" t="s">
        <v>138</v>
      </c>
      <c r="E37" s="108" t="s">
        <v>138</v>
      </c>
      <c r="F37" s="107" t="s">
        <v>138</v>
      </c>
      <c r="G37" s="109" t="s">
        <v>138</v>
      </c>
      <c r="H37" s="70" t="s">
        <v>138</v>
      </c>
      <c r="I37" s="107" t="s">
        <v>138</v>
      </c>
      <c r="J37" s="109" t="s">
        <v>138</v>
      </c>
      <c r="K37" s="70" t="s">
        <v>138</v>
      </c>
      <c r="L37" s="107" t="s">
        <v>138</v>
      </c>
      <c r="M37" s="109" t="s">
        <v>138</v>
      </c>
      <c r="N37" s="70" t="s">
        <v>138</v>
      </c>
      <c r="O37" s="107" t="s">
        <v>138</v>
      </c>
      <c r="P37" s="109" t="s">
        <v>138</v>
      </c>
      <c r="Q37" s="70" t="s">
        <v>138</v>
      </c>
      <c r="R37" s="107" t="s">
        <v>138</v>
      </c>
      <c r="S37" s="109" t="s">
        <v>138</v>
      </c>
      <c r="T37" s="70" t="s">
        <v>138</v>
      </c>
    </row>
    <row r="38" spans="1:20" ht="17.25" customHeight="1">
      <c r="A38" s="27"/>
      <c r="B38" s="28" t="s">
        <v>151</v>
      </c>
      <c r="C38" s="136">
        <v>3</v>
      </c>
      <c r="D38" s="118">
        <v>33</v>
      </c>
      <c r="E38" s="117" t="s">
        <v>138</v>
      </c>
      <c r="F38" s="116" t="s">
        <v>138</v>
      </c>
      <c r="G38" s="118" t="s">
        <v>138</v>
      </c>
      <c r="H38" s="69" t="s">
        <v>138</v>
      </c>
      <c r="I38" s="116">
        <v>5</v>
      </c>
      <c r="J38" s="118">
        <v>94</v>
      </c>
      <c r="K38" s="69" t="s">
        <v>138</v>
      </c>
      <c r="L38" s="116">
        <v>2</v>
      </c>
      <c r="M38" s="118">
        <v>2</v>
      </c>
      <c r="N38" s="69" t="s">
        <v>138</v>
      </c>
      <c r="O38" s="116" t="s">
        <v>138</v>
      </c>
      <c r="P38" s="118" t="s">
        <v>138</v>
      </c>
      <c r="Q38" s="69" t="s">
        <v>138</v>
      </c>
      <c r="R38" s="116">
        <v>1</v>
      </c>
      <c r="S38" s="118">
        <v>1</v>
      </c>
      <c r="T38" s="69" t="s">
        <v>138</v>
      </c>
    </row>
    <row r="39" spans="1:20" ht="17.25" customHeight="1">
      <c r="A39" s="466" t="s">
        <v>154</v>
      </c>
      <c r="B39" s="467"/>
      <c r="C39" s="137">
        <v>5</v>
      </c>
      <c r="D39" s="125">
        <v>24</v>
      </c>
      <c r="E39" s="123" t="s">
        <v>138</v>
      </c>
      <c r="F39" s="122">
        <v>4</v>
      </c>
      <c r="G39" s="125">
        <v>70</v>
      </c>
      <c r="H39" s="124" t="s">
        <v>138</v>
      </c>
      <c r="I39" s="122">
        <v>4</v>
      </c>
      <c r="J39" s="125">
        <v>20</v>
      </c>
      <c r="K39" s="124" t="s">
        <v>138</v>
      </c>
      <c r="L39" s="122">
        <v>6</v>
      </c>
      <c r="M39" s="125">
        <v>28</v>
      </c>
      <c r="N39" s="124" t="s">
        <v>138</v>
      </c>
      <c r="O39" s="122">
        <v>3</v>
      </c>
      <c r="P39" s="125">
        <v>66</v>
      </c>
      <c r="Q39" s="124" t="s">
        <v>138</v>
      </c>
      <c r="R39" s="122">
        <v>6</v>
      </c>
      <c r="S39" s="125">
        <v>31</v>
      </c>
      <c r="T39" s="124" t="s">
        <v>138</v>
      </c>
    </row>
    <row r="40" spans="1:20" ht="17.25" customHeight="1">
      <c r="A40" s="472" t="s">
        <v>155</v>
      </c>
      <c r="B40" s="473"/>
      <c r="C40" s="137">
        <v>1</v>
      </c>
      <c r="D40" s="125">
        <v>2</v>
      </c>
      <c r="E40" s="123" t="s">
        <v>138</v>
      </c>
      <c r="F40" s="122" t="s">
        <v>138</v>
      </c>
      <c r="G40" s="125" t="s">
        <v>138</v>
      </c>
      <c r="H40" s="124" t="s">
        <v>138</v>
      </c>
      <c r="I40" s="122" t="s">
        <v>138</v>
      </c>
      <c r="J40" s="125" t="s">
        <v>138</v>
      </c>
      <c r="K40" s="124" t="s">
        <v>138</v>
      </c>
      <c r="L40" s="122" t="s">
        <v>138</v>
      </c>
      <c r="M40" s="125" t="s">
        <v>138</v>
      </c>
      <c r="N40" s="124" t="s">
        <v>138</v>
      </c>
      <c r="O40" s="122" t="s">
        <v>138</v>
      </c>
      <c r="P40" s="125" t="s">
        <v>138</v>
      </c>
      <c r="Q40" s="124" t="s">
        <v>138</v>
      </c>
      <c r="R40" s="122" t="s">
        <v>138</v>
      </c>
      <c r="S40" s="125" t="s">
        <v>138</v>
      </c>
      <c r="T40" s="124" t="s">
        <v>138</v>
      </c>
    </row>
    <row r="41" spans="1:20" ht="17.25" customHeight="1">
      <c r="A41" s="466" t="s">
        <v>156</v>
      </c>
      <c r="B41" s="467"/>
      <c r="C41" s="137" t="s">
        <v>138</v>
      </c>
      <c r="D41" s="125" t="s">
        <v>138</v>
      </c>
      <c r="E41" s="123" t="s">
        <v>138</v>
      </c>
      <c r="F41" s="122" t="s">
        <v>138</v>
      </c>
      <c r="G41" s="125" t="s">
        <v>138</v>
      </c>
      <c r="H41" s="124" t="s">
        <v>138</v>
      </c>
      <c r="I41" s="122" t="s">
        <v>138</v>
      </c>
      <c r="J41" s="125" t="s">
        <v>138</v>
      </c>
      <c r="K41" s="124" t="s">
        <v>138</v>
      </c>
      <c r="L41" s="122" t="s">
        <v>138</v>
      </c>
      <c r="M41" s="125" t="s">
        <v>138</v>
      </c>
      <c r="N41" s="124" t="s">
        <v>138</v>
      </c>
      <c r="O41" s="122" t="s">
        <v>138</v>
      </c>
      <c r="P41" s="125" t="s">
        <v>138</v>
      </c>
      <c r="Q41" s="124" t="s">
        <v>138</v>
      </c>
      <c r="R41" s="122" t="s">
        <v>138</v>
      </c>
      <c r="S41" s="125" t="s">
        <v>138</v>
      </c>
      <c r="T41" s="124" t="s">
        <v>138</v>
      </c>
    </row>
    <row r="42" spans="1:20" ht="17.25" customHeight="1">
      <c r="A42" s="472" t="s">
        <v>157</v>
      </c>
      <c r="B42" s="473"/>
      <c r="C42" s="137">
        <v>1</v>
      </c>
      <c r="D42" s="125">
        <v>14</v>
      </c>
      <c r="E42" s="123" t="s">
        <v>138</v>
      </c>
      <c r="F42" s="122">
        <v>2</v>
      </c>
      <c r="G42" s="125">
        <v>36</v>
      </c>
      <c r="H42" s="124" t="s">
        <v>138</v>
      </c>
      <c r="I42" s="122">
        <v>1</v>
      </c>
      <c r="J42" s="125">
        <v>11</v>
      </c>
      <c r="K42" s="124" t="s">
        <v>138</v>
      </c>
      <c r="L42" s="122" t="s">
        <v>138</v>
      </c>
      <c r="M42" s="125" t="s">
        <v>138</v>
      </c>
      <c r="N42" s="124" t="s">
        <v>138</v>
      </c>
      <c r="O42" s="122" t="s">
        <v>138</v>
      </c>
      <c r="P42" s="125" t="s">
        <v>138</v>
      </c>
      <c r="Q42" s="124" t="s">
        <v>138</v>
      </c>
      <c r="R42" s="122">
        <v>1</v>
      </c>
      <c r="S42" s="125">
        <v>38</v>
      </c>
      <c r="T42" s="124" t="s">
        <v>138</v>
      </c>
    </row>
    <row r="43" spans="1:20" ht="17.25" customHeight="1">
      <c r="A43" s="462" t="s">
        <v>158</v>
      </c>
      <c r="B43" s="463"/>
      <c r="C43" s="137" t="s">
        <v>138</v>
      </c>
      <c r="D43" s="125" t="s">
        <v>138</v>
      </c>
      <c r="E43" s="123" t="s">
        <v>138</v>
      </c>
      <c r="F43" s="122" t="s">
        <v>138</v>
      </c>
      <c r="G43" s="125" t="s">
        <v>138</v>
      </c>
      <c r="H43" s="124" t="s">
        <v>138</v>
      </c>
      <c r="I43" s="122">
        <v>25</v>
      </c>
      <c r="J43" s="125">
        <v>74</v>
      </c>
      <c r="K43" s="124" t="s">
        <v>138</v>
      </c>
      <c r="L43" s="122">
        <v>12</v>
      </c>
      <c r="M43" s="125">
        <v>29</v>
      </c>
      <c r="N43" s="124" t="s">
        <v>138</v>
      </c>
      <c r="O43" s="122">
        <v>3</v>
      </c>
      <c r="P43" s="125">
        <v>7</v>
      </c>
      <c r="Q43" s="124" t="s">
        <v>138</v>
      </c>
      <c r="R43" s="122">
        <v>1</v>
      </c>
      <c r="S43" s="125">
        <v>17</v>
      </c>
      <c r="T43" s="124" t="s">
        <v>138</v>
      </c>
    </row>
    <row r="44" spans="1:20" ht="17.25" customHeight="1">
      <c r="A44" s="26"/>
      <c r="B44" s="24" t="s">
        <v>159</v>
      </c>
      <c r="C44" s="134" t="s">
        <v>138</v>
      </c>
      <c r="D44" s="109" t="s">
        <v>138</v>
      </c>
      <c r="E44" s="108" t="s">
        <v>138</v>
      </c>
      <c r="F44" s="107" t="s">
        <v>138</v>
      </c>
      <c r="G44" s="109" t="s">
        <v>138</v>
      </c>
      <c r="H44" s="70" t="s">
        <v>138</v>
      </c>
      <c r="I44" s="107" t="s">
        <v>138</v>
      </c>
      <c r="J44" s="109" t="s">
        <v>138</v>
      </c>
      <c r="K44" s="70" t="s">
        <v>138</v>
      </c>
      <c r="L44" s="107" t="s">
        <v>138</v>
      </c>
      <c r="M44" s="109" t="s">
        <v>138</v>
      </c>
      <c r="N44" s="70" t="s">
        <v>138</v>
      </c>
      <c r="O44" s="107" t="s">
        <v>138</v>
      </c>
      <c r="P44" s="109" t="s">
        <v>138</v>
      </c>
      <c r="Q44" s="70" t="s">
        <v>138</v>
      </c>
      <c r="R44" s="107" t="s">
        <v>138</v>
      </c>
      <c r="S44" s="109" t="s">
        <v>138</v>
      </c>
      <c r="T44" s="70" t="s">
        <v>138</v>
      </c>
    </row>
    <row r="45" spans="1:20" ht="17.25" customHeight="1">
      <c r="A45" s="26"/>
      <c r="B45" s="25" t="s">
        <v>160</v>
      </c>
      <c r="C45" s="135" t="s">
        <v>138</v>
      </c>
      <c r="D45" s="104" t="s">
        <v>138</v>
      </c>
      <c r="E45" s="112" t="s">
        <v>138</v>
      </c>
      <c r="F45" s="102" t="s">
        <v>138</v>
      </c>
      <c r="G45" s="104" t="s">
        <v>138</v>
      </c>
      <c r="H45" s="67" t="s">
        <v>138</v>
      </c>
      <c r="I45" s="102">
        <v>23</v>
      </c>
      <c r="J45" s="104">
        <v>63</v>
      </c>
      <c r="K45" s="67" t="s">
        <v>138</v>
      </c>
      <c r="L45" s="102">
        <v>12</v>
      </c>
      <c r="M45" s="104">
        <v>29</v>
      </c>
      <c r="N45" s="67" t="s">
        <v>138</v>
      </c>
      <c r="O45" s="102">
        <v>1</v>
      </c>
      <c r="P45" s="104">
        <v>1</v>
      </c>
      <c r="Q45" s="67" t="s">
        <v>138</v>
      </c>
      <c r="R45" s="102" t="s">
        <v>138</v>
      </c>
      <c r="S45" s="104" t="s">
        <v>138</v>
      </c>
      <c r="T45" s="67" t="s">
        <v>138</v>
      </c>
    </row>
    <row r="46" spans="1:20" ht="17.25" customHeight="1">
      <c r="A46" s="26"/>
      <c r="B46" s="25" t="s">
        <v>151</v>
      </c>
      <c r="C46" s="136" t="s">
        <v>138</v>
      </c>
      <c r="D46" s="118" t="s">
        <v>138</v>
      </c>
      <c r="E46" s="117" t="s">
        <v>138</v>
      </c>
      <c r="F46" s="116" t="s">
        <v>138</v>
      </c>
      <c r="G46" s="118" t="s">
        <v>138</v>
      </c>
      <c r="H46" s="69" t="s">
        <v>138</v>
      </c>
      <c r="I46" s="116">
        <v>2</v>
      </c>
      <c r="J46" s="118">
        <v>11</v>
      </c>
      <c r="K46" s="69" t="s">
        <v>138</v>
      </c>
      <c r="L46" s="116" t="s">
        <v>138</v>
      </c>
      <c r="M46" s="118" t="s">
        <v>138</v>
      </c>
      <c r="N46" s="69" t="s">
        <v>138</v>
      </c>
      <c r="O46" s="116">
        <v>2</v>
      </c>
      <c r="P46" s="118">
        <v>6</v>
      </c>
      <c r="Q46" s="69" t="s">
        <v>138</v>
      </c>
      <c r="R46" s="116">
        <v>1</v>
      </c>
      <c r="S46" s="118">
        <v>17</v>
      </c>
      <c r="T46" s="69" t="s">
        <v>138</v>
      </c>
    </row>
    <row r="47" spans="1:20" ht="17.25" customHeight="1">
      <c r="A47" s="472" t="s">
        <v>161</v>
      </c>
      <c r="B47" s="473"/>
      <c r="C47" s="137" t="s">
        <v>138</v>
      </c>
      <c r="D47" s="125" t="s">
        <v>138</v>
      </c>
      <c r="E47" s="123" t="s">
        <v>138</v>
      </c>
      <c r="F47" s="122" t="s">
        <v>138</v>
      </c>
      <c r="G47" s="125" t="s">
        <v>138</v>
      </c>
      <c r="H47" s="124" t="s">
        <v>138</v>
      </c>
      <c r="I47" s="122" t="s">
        <v>138</v>
      </c>
      <c r="J47" s="125" t="s">
        <v>138</v>
      </c>
      <c r="K47" s="124" t="s">
        <v>138</v>
      </c>
      <c r="L47" s="122" t="s">
        <v>138</v>
      </c>
      <c r="M47" s="125" t="s">
        <v>138</v>
      </c>
      <c r="N47" s="124" t="s">
        <v>138</v>
      </c>
      <c r="O47" s="122" t="s">
        <v>138</v>
      </c>
      <c r="P47" s="125" t="s">
        <v>138</v>
      </c>
      <c r="Q47" s="124" t="s">
        <v>138</v>
      </c>
      <c r="R47" s="122">
        <v>1</v>
      </c>
      <c r="S47" s="125">
        <v>29</v>
      </c>
      <c r="T47" s="124" t="s">
        <v>138</v>
      </c>
    </row>
    <row r="48" spans="1:20" ht="17.25" customHeight="1">
      <c r="A48" s="466" t="s">
        <v>162</v>
      </c>
      <c r="B48" s="467"/>
      <c r="C48" s="137">
        <v>9</v>
      </c>
      <c r="D48" s="125">
        <v>210</v>
      </c>
      <c r="E48" s="123" t="s">
        <v>138</v>
      </c>
      <c r="F48" s="122">
        <v>4</v>
      </c>
      <c r="G48" s="125">
        <v>81</v>
      </c>
      <c r="H48" s="124" t="s">
        <v>138</v>
      </c>
      <c r="I48" s="122">
        <v>4</v>
      </c>
      <c r="J48" s="125">
        <v>60</v>
      </c>
      <c r="K48" s="124" t="s">
        <v>138</v>
      </c>
      <c r="L48" s="122">
        <v>7</v>
      </c>
      <c r="M48" s="125">
        <v>109</v>
      </c>
      <c r="N48" s="124" t="s">
        <v>138</v>
      </c>
      <c r="O48" s="122">
        <v>5</v>
      </c>
      <c r="P48" s="125">
        <v>153</v>
      </c>
      <c r="Q48" s="124" t="s">
        <v>138</v>
      </c>
      <c r="R48" s="122">
        <v>6</v>
      </c>
      <c r="S48" s="125">
        <v>197</v>
      </c>
      <c r="T48" s="124" t="s">
        <v>138</v>
      </c>
    </row>
    <row r="49" spans="1:20" ht="17.25" customHeight="1">
      <c r="A49" s="464" t="s">
        <v>163</v>
      </c>
      <c r="B49" s="465"/>
      <c r="C49" s="103">
        <v>51</v>
      </c>
      <c r="D49" s="104">
        <v>754</v>
      </c>
      <c r="E49" s="103" t="s">
        <v>138</v>
      </c>
      <c r="F49" s="102">
        <v>37</v>
      </c>
      <c r="G49" s="104">
        <v>854</v>
      </c>
      <c r="H49" s="67" t="s">
        <v>138</v>
      </c>
      <c r="I49" s="102">
        <v>27</v>
      </c>
      <c r="J49" s="104">
        <v>319</v>
      </c>
      <c r="K49" s="67">
        <v>1</v>
      </c>
      <c r="L49" s="102">
        <v>30</v>
      </c>
      <c r="M49" s="104">
        <v>633</v>
      </c>
      <c r="N49" s="67" t="s">
        <v>138</v>
      </c>
      <c r="O49" s="102">
        <v>33</v>
      </c>
      <c r="P49" s="104">
        <v>1043</v>
      </c>
      <c r="Q49" s="67" t="s">
        <v>138</v>
      </c>
      <c r="R49" s="102">
        <v>43</v>
      </c>
      <c r="S49" s="104">
        <v>2403</v>
      </c>
      <c r="T49" s="67" t="s">
        <v>138</v>
      </c>
    </row>
    <row r="50" spans="1:20" ht="17.25" customHeight="1">
      <c r="A50" s="26"/>
      <c r="B50" s="24" t="s">
        <v>164</v>
      </c>
      <c r="C50" s="134">
        <v>4</v>
      </c>
      <c r="D50" s="109">
        <v>83</v>
      </c>
      <c r="E50" s="108" t="s">
        <v>138</v>
      </c>
      <c r="F50" s="107">
        <v>3</v>
      </c>
      <c r="G50" s="109">
        <v>153</v>
      </c>
      <c r="H50" s="70" t="s">
        <v>138</v>
      </c>
      <c r="I50" s="107">
        <v>2</v>
      </c>
      <c r="J50" s="109">
        <v>2</v>
      </c>
      <c r="K50" s="70">
        <v>1</v>
      </c>
      <c r="L50" s="107">
        <v>1</v>
      </c>
      <c r="M50" s="109">
        <v>5</v>
      </c>
      <c r="N50" s="70" t="s">
        <v>138</v>
      </c>
      <c r="O50" s="107" t="s">
        <v>138</v>
      </c>
      <c r="P50" s="109" t="s">
        <v>138</v>
      </c>
      <c r="Q50" s="70" t="s">
        <v>138</v>
      </c>
      <c r="R50" s="107">
        <v>1</v>
      </c>
      <c r="S50" s="109">
        <v>82</v>
      </c>
      <c r="T50" s="70" t="s">
        <v>138</v>
      </c>
    </row>
    <row r="51" spans="1:20" ht="17.25" customHeight="1">
      <c r="A51" s="27"/>
      <c r="B51" s="28" t="s">
        <v>165</v>
      </c>
      <c r="C51" s="136">
        <v>47</v>
      </c>
      <c r="D51" s="118">
        <v>671</v>
      </c>
      <c r="E51" s="117" t="s">
        <v>138</v>
      </c>
      <c r="F51" s="116">
        <v>34</v>
      </c>
      <c r="G51" s="118">
        <v>701</v>
      </c>
      <c r="H51" s="69" t="s">
        <v>138</v>
      </c>
      <c r="I51" s="116">
        <v>25</v>
      </c>
      <c r="J51" s="118">
        <v>317</v>
      </c>
      <c r="K51" s="69" t="s">
        <v>138</v>
      </c>
      <c r="L51" s="116">
        <v>29</v>
      </c>
      <c r="M51" s="118">
        <v>628</v>
      </c>
      <c r="N51" s="69" t="s">
        <v>138</v>
      </c>
      <c r="O51" s="116">
        <v>33</v>
      </c>
      <c r="P51" s="118">
        <v>1043</v>
      </c>
      <c r="Q51" s="69" t="s">
        <v>138</v>
      </c>
      <c r="R51" s="116">
        <v>42</v>
      </c>
      <c r="S51" s="118">
        <v>2321</v>
      </c>
      <c r="T51" s="69" t="s">
        <v>138</v>
      </c>
    </row>
    <row r="52" spans="1:20" ht="17.25" customHeight="1" thickBot="1">
      <c r="A52" s="474" t="s">
        <v>166</v>
      </c>
      <c r="B52" s="475"/>
      <c r="C52" s="138">
        <v>9</v>
      </c>
      <c r="D52" s="132">
        <v>16</v>
      </c>
      <c r="E52" s="130" t="s">
        <v>138</v>
      </c>
      <c r="F52" s="129">
        <v>10</v>
      </c>
      <c r="G52" s="132">
        <v>85</v>
      </c>
      <c r="H52" s="131" t="s">
        <v>138</v>
      </c>
      <c r="I52" s="129">
        <v>13</v>
      </c>
      <c r="J52" s="132">
        <v>49</v>
      </c>
      <c r="K52" s="131" t="s">
        <v>138</v>
      </c>
      <c r="L52" s="129">
        <v>13</v>
      </c>
      <c r="M52" s="132">
        <v>52</v>
      </c>
      <c r="N52" s="131" t="s">
        <v>138</v>
      </c>
      <c r="O52" s="129">
        <v>9</v>
      </c>
      <c r="P52" s="132">
        <v>41</v>
      </c>
      <c r="Q52" s="131" t="s">
        <v>138</v>
      </c>
      <c r="R52" s="129">
        <v>8</v>
      </c>
      <c r="S52" s="132">
        <v>131</v>
      </c>
      <c r="T52" s="131" t="s">
        <v>138</v>
      </c>
    </row>
  </sheetData>
  <sheetProtection/>
  <mergeCells count="39"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  <mergeCell ref="L29:N29"/>
    <mergeCell ref="O29:Q29"/>
    <mergeCell ref="R29:T29"/>
    <mergeCell ref="A31:B31"/>
    <mergeCell ref="A32:B32"/>
    <mergeCell ref="A36:B36"/>
    <mergeCell ref="A23:B23"/>
    <mergeCell ref="A26:B26"/>
    <mergeCell ref="A29:B30"/>
    <mergeCell ref="C29:E29"/>
    <mergeCell ref="F29:H29"/>
    <mergeCell ref="I29:K29"/>
    <mergeCell ref="A14:B14"/>
    <mergeCell ref="A15:B15"/>
    <mergeCell ref="A16:B16"/>
    <mergeCell ref="A17:B17"/>
    <mergeCell ref="A21:B21"/>
    <mergeCell ref="A22:B22"/>
    <mergeCell ref="A10:B10"/>
    <mergeCell ref="A13:B13"/>
    <mergeCell ref="A3:B4"/>
    <mergeCell ref="C3:E3"/>
    <mergeCell ref="F3:H3"/>
    <mergeCell ref="I3:K3"/>
    <mergeCell ref="L3:N3"/>
    <mergeCell ref="O3:Q3"/>
    <mergeCell ref="R3:T3"/>
    <mergeCell ref="U3:W3"/>
    <mergeCell ref="A5:B5"/>
    <mergeCell ref="A6:B6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40">
      <selection activeCell="A45" sqref="A45:IV45"/>
    </sheetView>
  </sheetViews>
  <sheetFormatPr defaultColWidth="9.00390625" defaultRowHeight="13.5"/>
  <cols>
    <col min="2" max="2" width="22.625" style="0" customWidth="1"/>
  </cols>
  <sheetData>
    <row r="1" ht="17.25">
      <c r="A1" s="1" t="s">
        <v>278</v>
      </c>
    </row>
    <row r="2" spans="1:7" ht="18" thickBot="1">
      <c r="A2" s="1"/>
      <c r="G2" t="s">
        <v>145</v>
      </c>
    </row>
    <row r="3" spans="1:23" ht="14.25" customHeight="1">
      <c r="A3" s="468" t="s">
        <v>239</v>
      </c>
      <c r="B3" s="469"/>
      <c r="C3" s="455" t="s">
        <v>131</v>
      </c>
      <c r="D3" s="456"/>
      <c r="E3" s="457"/>
      <c r="F3" s="458" t="s">
        <v>132</v>
      </c>
      <c r="G3" s="456"/>
      <c r="H3" s="459"/>
      <c r="I3" s="455" t="s">
        <v>133</v>
      </c>
      <c r="J3" s="456"/>
      <c r="K3" s="457"/>
      <c r="L3" s="458" t="s">
        <v>134</v>
      </c>
      <c r="M3" s="456"/>
      <c r="N3" s="459"/>
      <c r="O3" s="455" t="s">
        <v>135</v>
      </c>
      <c r="P3" s="456"/>
      <c r="Q3" s="457"/>
      <c r="R3" s="458" t="s">
        <v>136</v>
      </c>
      <c r="S3" s="456"/>
      <c r="T3" s="459"/>
      <c r="U3" s="458" t="s">
        <v>137</v>
      </c>
      <c r="V3" s="456"/>
      <c r="W3" s="459"/>
    </row>
    <row r="4" spans="1:23" ht="14.25" customHeight="1" thickBot="1">
      <c r="A4" s="470"/>
      <c r="B4" s="471"/>
      <c r="C4" s="16" t="s">
        <v>5</v>
      </c>
      <c r="D4" s="17" t="s">
        <v>6</v>
      </c>
      <c r="E4" s="19" t="s">
        <v>7</v>
      </c>
      <c r="F4" s="20" t="s">
        <v>5</v>
      </c>
      <c r="G4" s="17" t="s">
        <v>6</v>
      </c>
      <c r="H4" s="18" t="s">
        <v>7</v>
      </c>
      <c r="I4" s="16" t="s">
        <v>5</v>
      </c>
      <c r="J4" s="17" t="s">
        <v>6</v>
      </c>
      <c r="K4" s="19" t="s">
        <v>7</v>
      </c>
      <c r="L4" s="20" t="s">
        <v>5</v>
      </c>
      <c r="M4" s="17" t="s">
        <v>6</v>
      </c>
      <c r="N4" s="18" t="s">
        <v>7</v>
      </c>
      <c r="O4" s="16" t="s">
        <v>5</v>
      </c>
      <c r="P4" s="17" t="s">
        <v>6</v>
      </c>
      <c r="Q4" s="19" t="s">
        <v>7</v>
      </c>
      <c r="R4" s="20" t="s">
        <v>5</v>
      </c>
      <c r="S4" s="17" t="s">
        <v>6</v>
      </c>
      <c r="T4" s="18" t="s">
        <v>7</v>
      </c>
      <c r="U4" s="20" t="s">
        <v>5</v>
      </c>
      <c r="V4" s="17" t="s">
        <v>6</v>
      </c>
      <c r="W4" s="18" t="s">
        <v>7</v>
      </c>
    </row>
    <row r="5" spans="1:23" ht="14.25" customHeight="1" thickBot="1" thickTop="1">
      <c r="A5" s="460" t="s">
        <v>167</v>
      </c>
      <c r="B5" s="461"/>
      <c r="C5" s="140">
        <v>1202</v>
      </c>
      <c r="D5" s="94">
        <v>22718</v>
      </c>
      <c r="E5" s="141">
        <v>6</v>
      </c>
      <c r="F5" s="96">
        <v>153</v>
      </c>
      <c r="G5" s="99">
        <v>4001</v>
      </c>
      <c r="H5" s="98" t="s">
        <v>138</v>
      </c>
      <c r="I5" s="96">
        <v>152</v>
      </c>
      <c r="J5" s="99">
        <v>2684</v>
      </c>
      <c r="K5" s="98">
        <v>1</v>
      </c>
      <c r="L5" s="96">
        <v>142</v>
      </c>
      <c r="M5" s="99">
        <v>4085</v>
      </c>
      <c r="N5" s="98">
        <v>1</v>
      </c>
      <c r="O5" s="96">
        <v>89</v>
      </c>
      <c r="P5" s="99">
        <v>1202</v>
      </c>
      <c r="Q5" s="98" t="s">
        <v>138</v>
      </c>
      <c r="R5" s="96">
        <v>75</v>
      </c>
      <c r="S5" s="99">
        <v>990</v>
      </c>
      <c r="T5" s="98" t="s">
        <v>138</v>
      </c>
      <c r="U5" s="96">
        <v>100</v>
      </c>
      <c r="V5" s="99">
        <v>1529</v>
      </c>
      <c r="W5" s="98">
        <v>3</v>
      </c>
    </row>
    <row r="6" spans="1:23" ht="14.25" customHeight="1" thickTop="1">
      <c r="A6" s="462" t="s">
        <v>168</v>
      </c>
      <c r="B6" s="463"/>
      <c r="C6" s="142">
        <v>431</v>
      </c>
      <c r="D6" s="143">
        <v>6029</v>
      </c>
      <c r="E6" s="144" t="s">
        <v>138</v>
      </c>
      <c r="F6" s="145">
        <v>12</v>
      </c>
      <c r="G6" s="146">
        <v>70</v>
      </c>
      <c r="H6" s="147" t="s">
        <v>138</v>
      </c>
      <c r="I6" s="145">
        <v>17</v>
      </c>
      <c r="J6" s="146">
        <v>79</v>
      </c>
      <c r="K6" s="147" t="s">
        <v>138</v>
      </c>
      <c r="L6" s="145">
        <v>28</v>
      </c>
      <c r="M6" s="146">
        <v>182</v>
      </c>
      <c r="N6" s="147" t="s">
        <v>138</v>
      </c>
      <c r="O6" s="145">
        <v>46</v>
      </c>
      <c r="P6" s="146">
        <v>335</v>
      </c>
      <c r="Q6" s="147" t="s">
        <v>138</v>
      </c>
      <c r="R6" s="145">
        <v>45</v>
      </c>
      <c r="S6" s="146">
        <v>540</v>
      </c>
      <c r="T6" s="147" t="s">
        <v>138</v>
      </c>
      <c r="U6" s="145">
        <v>67</v>
      </c>
      <c r="V6" s="146">
        <v>745</v>
      </c>
      <c r="W6" s="147" t="s">
        <v>138</v>
      </c>
    </row>
    <row r="7" spans="1:23" ht="14.25" customHeight="1">
      <c r="A7" s="26"/>
      <c r="B7" s="29" t="s">
        <v>169</v>
      </c>
      <c r="C7" s="148">
        <v>24</v>
      </c>
      <c r="D7" s="101">
        <v>1918</v>
      </c>
      <c r="E7" s="149" t="s">
        <v>138</v>
      </c>
      <c r="F7" s="102" t="s">
        <v>138</v>
      </c>
      <c r="G7" s="104" t="s">
        <v>138</v>
      </c>
      <c r="H7" s="67" t="s">
        <v>138</v>
      </c>
      <c r="I7" s="102" t="s">
        <v>138</v>
      </c>
      <c r="J7" s="104" t="s">
        <v>138</v>
      </c>
      <c r="K7" s="67" t="s">
        <v>138</v>
      </c>
      <c r="L7" s="102" t="s">
        <v>138</v>
      </c>
      <c r="M7" s="104" t="s">
        <v>138</v>
      </c>
      <c r="N7" s="67" t="s">
        <v>138</v>
      </c>
      <c r="O7" s="102" t="s">
        <v>138</v>
      </c>
      <c r="P7" s="104" t="s">
        <v>138</v>
      </c>
      <c r="Q7" s="67" t="s">
        <v>138</v>
      </c>
      <c r="R7" s="102">
        <v>5</v>
      </c>
      <c r="S7" s="104">
        <v>254</v>
      </c>
      <c r="T7" s="67" t="s">
        <v>138</v>
      </c>
      <c r="U7" s="102">
        <v>2</v>
      </c>
      <c r="V7" s="104">
        <v>17</v>
      </c>
      <c r="W7" s="67" t="s">
        <v>138</v>
      </c>
    </row>
    <row r="8" spans="1:23" ht="14.25" customHeight="1">
      <c r="A8" s="26"/>
      <c r="B8" s="30" t="s">
        <v>170</v>
      </c>
      <c r="C8" s="148">
        <v>33</v>
      </c>
      <c r="D8" s="101">
        <v>619</v>
      </c>
      <c r="E8" s="149" t="s">
        <v>138</v>
      </c>
      <c r="F8" s="102" t="s">
        <v>138</v>
      </c>
      <c r="G8" s="104" t="s">
        <v>138</v>
      </c>
      <c r="H8" s="67" t="s">
        <v>138</v>
      </c>
      <c r="I8" s="102">
        <v>1</v>
      </c>
      <c r="J8" s="104">
        <v>19</v>
      </c>
      <c r="K8" s="67" t="s">
        <v>138</v>
      </c>
      <c r="L8" s="102" t="s">
        <v>138</v>
      </c>
      <c r="M8" s="104" t="s">
        <v>138</v>
      </c>
      <c r="N8" s="67" t="s">
        <v>138</v>
      </c>
      <c r="O8" s="102">
        <v>1</v>
      </c>
      <c r="P8" s="104">
        <v>17</v>
      </c>
      <c r="Q8" s="67" t="s">
        <v>138</v>
      </c>
      <c r="R8" s="102">
        <v>2</v>
      </c>
      <c r="S8" s="104">
        <v>28</v>
      </c>
      <c r="T8" s="67" t="s">
        <v>138</v>
      </c>
      <c r="U8" s="102">
        <v>6</v>
      </c>
      <c r="V8" s="104">
        <v>116</v>
      </c>
      <c r="W8" s="67" t="s">
        <v>138</v>
      </c>
    </row>
    <row r="9" spans="1:23" ht="14.25" customHeight="1">
      <c r="A9" s="26"/>
      <c r="B9" s="30" t="s">
        <v>171</v>
      </c>
      <c r="C9" s="148" t="s">
        <v>138</v>
      </c>
      <c r="D9" s="101" t="s">
        <v>138</v>
      </c>
      <c r="E9" s="149" t="s">
        <v>138</v>
      </c>
      <c r="F9" s="102" t="s">
        <v>138</v>
      </c>
      <c r="G9" s="104" t="s">
        <v>138</v>
      </c>
      <c r="H9" s="67" t="s">
        <v>138</v>
      </c>
      <c r="I9" s="102" t="s">
        <v>138</v>
      </c>
      <c r="J9" s="104" t="s">
        <v>138</v>
      </c>
      <c r="K9" s="67" t="s">
        <v>138</v>
      </c>
      <c r="L9" s="102" t="s">
        <v>138</v>
      </c>
      <c r="M9" s="104" t="s">
        <v>138</v>
      </c>
      <c r="N9" s="67" t="s">
        <v>138</v>
      </c>
      <c r="O9" s="102" t="s">
        <v>138</v>
      </c>
      <c r="P9" s="104" t="s">
        <v>138</v>
      </c>
      <c r="Q9" s="67" t="s">
        <v>138</v>
      </c>
      <c r="R9" s="102" t="s">
        <v>138</v>
      </c>
      <c r="S9" s="104" t="s">
        <v>138</v>
      </c>
      <c r="T9" s="67" t="s">
        <v>138</v>
      </c>
      <c r="U9" s="102" t="s">
        <v>138</v>
      </c>
      <c r="V9" s="104" t="s">
        <v>138</v>
      </c>
      <c r="W9" s="67" t="s">
        <v>138</v>
      </c>
    </row>
    <row r="10" spans="1:23" ht="14.25" customHeight="1">
      <c r="A10" s="26"/>
      <c r="B10" s="30" t="s">
        <v>172</v>
      </c>
      <c r="C10" s="148">
        <v>3</v>
      </c>
      <c r="D10" s="101">
        <v>224</v>
      </c>
      <c r="E10" s="149" t="s">
        <v>138</v>
      </c>
      <c r="F10" s="102" t="s">
        <v>138</v>
      </c>
      <c r="G10" s="104" t="s">
        <v>138</v>
      </c>
      <c r="H10" s="67" t="s">
        <v>138</v>
      </c>
      <c r="I10" s="102" t="s">
        <v>138</v>
      </c>
      <c r="J10" s="104" t="s">
        <v>138</v>
      </c>
      <c r="K10" s="67" t="s">
        <v>138</v>
      </c>
      <c r="L10" s="102" t="s">
        <v>138</v>
      </c>
      <c r="M10" s="104" t="s">
        <v>138</v>
      </c>
      <c r="N10" s="67" t="s">
        <v>138</v>
      </c>
      <c r="O10" s="102" t="s">
        <v>138</v>
      </c>
      <c r="P10" s="104" t="s">
        <v>138</v>
      </c>
      <c r="Q10" s="67" t="s">
        <v>138</v>
      </c>
      <c r="R10" s="102" t="s">
        <v>138</v>
      </c>
      <c r="S10" s="104" t="s">
        <v>138</v>
      </c>
      <c r="T10" s="67" t="s">
        <v>138</v>
      </c>
      <c r="U10" s="102" t="s">
        <v>138</v>
      </c>
      <c r="V10" s="104" t="s">
        <v>138</v>
      </c>
      <c r="W10" s="67" t="s">
        <v>138</v>
      </c>
    </row>
    <row r="11" spans="1:23" ht="14.25" customHeight="1">
      <c r="A11" s="31"/>
      <c r="B11" s="32" t="s">
        <v>173</v>
      </c>
      <c r="C11" s="148">
        <v>17</v>
      </c>
      <c r="D11" s="101">
        <v>156</v>
      </c>
      <c r="E11" s="149" t="s">
        <v>138</v>
      </c>
      <c r="F11" s="102" t="s">
        <v>138</v>
      </c>
      <c r="G11" s="104" t="s">
        <v>138</v>
      </c>
      <c r="H11" s="67" t="s">
        <v>138</v>
      </c>
      <c r="I11" s="102" t="s">
        <v>138</v>
      </c>
      <c r="J11" s="104" t="s">
        <v>138</v>
      </c>
      <c r="K11" s="67" t="s">
        <v>138</v>
      </c>
      <c r="L11" s="102" t="s">
        <v>138</v>
      </c>
      <c r="M11" s="104" t="s">
        <v>138</v>
      </c>
      <c r="N11" s="67" t="s">
        <v>138</v>
      </c>
      <c r="O11" s="102">
        <v>1</v>
      </c>
      <c r="P11" s="104">
        <v>2</v>
      </c>
      <c r="Q11" s="67" t="s">
        <v>138</v>
      </c>
      <c r="R11" s="102">
        <v>3</v>
      </c>
      <c r="S11" s="104">
        <v>13</v>
      </c>
      <c r="T11" s="67" t="s">
        <v>138</v>
      </c>
      <c r="U11" s="102">
        <v>2</v>
      </c>
      <c r="V11" s="104">
        <v>21</v>
      </c>
      <c r="W11" s="67" t="s">
        <v>138</v>
      </c>
    </row>
    <row r="12" spans="1:23" ht="14.25" customHeight="1">
      <c r="A12" s="33"/>
      <c r="B12" s="30" t="s">
        <v>174</v>
      </c>
      <c r="C12" s="148">
        <v>6</v>
      </c>
      <c r="D12" s="101">
        <v>362</v>
      </c>
      <c r="E12" s="149" t="s">
        <v>138</v>
      </c>
      <c r="F12" s="102" t="s">
        <v>138</v>
      </c>
      <c r="G12" s="104" t="s">
        <v>138</v>
      </c>
      <c r="H12" s="67" t="s">
        <v>138</v>
      </c>
      <c r="I12" s="102" t="s">
        <v>138</v>
      </c>
      <c r="J12" s="104" t="s">
        <v>138</v>
      </c>
      <c r="K12" s="67" t="s">
        <v>138</v>
      </c>
      <c r="L12" s="102" t="s">
        <v>138</v>
      </c>
      <c r="M12" s="104" t="s">
        <v>138</v>
      </c>
      <c r="N12" s="67" t="s">
        <v>138</v>
      </c>
      <c r="O12" s="102" t="s">
        <v>138</v>
      </c>
      <c r="P12" s="104" t="s">
        <v>138</v>
      </c>
      <c r="Q12" s="67" t="s">
        <v>138</v>
      </c>
      <c r="R12" s="102" t="s">
        <v>138</v>
      </c>
      <c r="S12" s="104" t="s">
        <v>138</v>
      </c>
      <c r="T12" s="67" t="s">
        <v>138</v>
      </c>
      <c r="U12" s="102">
        <v>1</v>
      </c>
      <c r="V12" s="104">
        <v>67</v>
      </c>
      <c r="W12" s="67" t="s">
        <v>138</v>
      </c>
    </row>
    <row r="13" spans="1:23" ht="14.25" customHeight="1">
      <c r="A13" s="26"/>
      <c r="B13" s="30" t="s">
        <v>175</v>
      </c>
      <c r="C13" s="148">
        <v>21</v>
      </c>
      <c r="D13" s="101">
        <v>551</v>
      </c>
      <c r="E13" s="149" t="s">
        <v>138</v>
      </c>
      <c r="F13" s="102">
        <v>1</v>
      </c>
      <c r="G13" s="104">
        <v>10</v>
      </c>
      <c r="H13" s="67" t="s">
        <v>138</v>
      </c>
      <c r="I13" s="102" t="s">
        <v>138</v>
      </c>
      <c r="J13" s="104" t="s">
        <v>138</v>
      </c>
      <c r="K13" s="67" t="s">
        <v>138</v>
      </c>
      <c r="L13" s="102" t="s">
        <v>138</v>
      </c>
      <c r="M13" s="104" t="s">
        <v>138</v>
      </c>
      <c r="N13" s="67" t="s">
        <v>138</v>
      </c>
      <c r="O13" s="102" t="s">
        <v>138</v>
      </c>
      <c r="P13" s="104" t="s">
        <v>138</v>
      </c>
      <c r="Q13" s="67" t="s">
        <v>138</v>
      </c>
      <c r="R13" s="102">
        <v>2</v>
      </c>
      <c r="S13" s="104">
        <v>77</v>
      </c>
      <c r="T13" s="67" t="s">
        <v>138</v>
      </c>
      <c r="U13" s="102">
        <v>7</v>
      </c>
      <c r="V13" s="104">
        <v>156</v>
      </c>
      <c r="W13" s="67" t="s">
        <v>138</v>
      </c>
    </row>
    <row r="14" spans="1:23" ht="14.25" customHeight="1">
      <c r="A14" s="26"/>
      <c r="B14" s="30" t="s">
        <v>176</v>
      </c>
      <c r="C14" s="148">
        <v>6</v>
      </c>
      <c r="D14" s="101">
        <v>95</v>
      </c>
      <c r="E14" s="149" t="s">
        <v>138</v>
      </c>
      <c r="F14" s="102" t="s">
        <v>138</v>
      </c>
      <c r="G14" s="104" t="s">
        <v>138</v>
      </c>
      <c r="H14" s="67" t="s">
        <v>138</v>
      </c>
      <c r="I14" s="102" t="s">
        <v>138</v>
      </c>
      <c r="J14" s="104" t="s">
        <v>138</v>
      </c>
      <c r="K14" s="67" t="s">
        <v>138</v>
      </c>
      <c r="L14" s="102" t="s">
        <v>138</v>
      </c>
      <c r="M14" s="104" t="s">
        <v>138</v>
      </c>
      <c r="N14" s="67" t="s">
        <v>138</v>
      </c>
      <c r="O14" s="102" t="s">
        <v>138</v>
      </c>
      <c r="P14" s="104" t="s">
        <v>138</v>
      </c>
      <c r="Q14" s="67" t="s">
        <v>138</v>
      </c>
      <c r="R14" s="102" t="s">
        <v>138</v>
      </c>
      <c r="S14" s="104" t="s">
        <v>138</v>
      </c>
      <c r="T14" s="67" t="s">
        <v>138</v>
      </c>
      <c r="U14" s="102" t="s">
        <v>138</v>
      </c>
      <c r="V14" s="104" t="s">
        <v>138</v>
      </c>
      <c r="W14" s="67" t="s">
        <v>138</v>
      </c>
    </row>
    <row r="15" spans="1:23" ht="14.25" customHeight="1">
      <c r="A15" s="31"/>
      <c r="B15" s="32" t="s">
        <v>177</v>
      </c>
      <c r="C15" s="148" t="s">
        <v>138</v>
      </c>
      <c r="D15" s="101" t="s">
        <v>138</v>
      </c>
      <c r="E15" s="149" t="s">
        <v>138</v>
      </c>
      <c r="F15" s="102" t="s">
        <v>138</v>
      </c>
      <c r="G15" s="104" t="s">
        <v>138</v>
      </c>
      <c r="H15" s="67" t="s">
        <v>138</v>
      </c>
      <c r="I15" s="102" t="s">
        <v>138</v>
      </c>
      <c r="J15" s="104" t="s">
        <v>138</v>
      </c>
      <c r="K15" s="67" t="s">
        <v>138</v>
      </c>
      <c r="L15" s="102" t="s">
        <v>138</v>
      </c>
      <c r="M15" s="104" t="s">
        <v>138</v>
      </c>
      <c r="N15" s="67" t="s">
        <v>138</v>
      </c>
      <c r="O15" s="102" t="s">
        <v>138</v>
      </c>
      <c r="P15" s="104" t="s">
        <v>138</v>
      </c>
      <c r="Q15" s="67" t="s">
        <v>138</v>
      </c>
      <c r="R15" s="102" t="s">
        <v>138</v>
      </c>
      <c r="S15" s="104" t="s">
        <v>138</v>
      </c>
      <c r="T15" s="67" t="s">
        <v>138</v>
      </c>
      <c r="U15" s="102" t="s">
        <v>138</v>
      </c>
      <c r="V15" s="104" t="s">
        <v>138</v>
      </c>
      <c r="W15" s="67" t="s">
        <v>138</v>
      </c>
    </row>
    <row r="16" spans="1:23" ht="14.25" customHeight="1">
      <c r="A16" s="34"/>
      <c r="B16" s="35" t="s">
        <v>178</v>
      </c>
      <c r="C16" s="148">
        <v>318</v>
      </c>
      <c r="D16" s="101">
        <v>2089</v>
      </c>
      <c r="E16" s="149" t="s">
        <v>138</v>
      </c>
      <c r="F16" s="102">
        <v>11</v>
      </c>
      <c r="G16" s="104">
        <v>60</v>
      </c>
      <c r="H16" s="67" t="s">
        <v>138</v>
      </c>
      <c r="I16" s="102">
        <v>16</v>
      </c>
      <c r="J16" s="104">
        <v>60</v>
      </c>
      <c r="K16" s="67" t="s">
        <v>138</v>
      </c>
      <c r="L16" s="102">
        <v>28</v>
      </c>
      <c r="M16" s="104">
        <v>182</v>
      </c>
      <c r="N16" s="67" t="s">
        <v>138</v>
      </c>
      <c r="O16" s="102">
        <v>43</v>
      </c>
      <c r="P16" s="104">
        <v>313</v>
      </c>
      <c r="Q16" s="67" t="s">
        <v>138</v>
      </c>
      <c r="R16" s="102">
        <v>32</v>
      </c>
      <c r="S16" s="104">
        <v>167</v>
      </c>
      <c r="T16" s="67" t="s">
        <v>138</v>
      </c>
      <c r="U16" s="102">
        <v>49</v>
      </c>
      <c r="V16" s="104">
        <v>368</v>
      </c>
      <c r="W16" s="67" t="s">
        <v>138</v>
      </c>
    </row>
    <row r="17" spans="1:23" ht="14.25" customHeight="1">
      <c r="A17" s="26"/>
      <c r="B17" s="30" t="s">
        <v>179</v>
      </c>
      <c r="C17" s="148" t="s">
        <v>138</v>
      </c>
      <c r="D17" s="101" t="s">
        <v>138</v>
      </c>
      <c r="E17" s="149" t="s">
        <v>138</v>
      </c>
      <c r="F17" s="102" t="s">
        <v>138</v>
      </c>
      <c r="G17" s="104" t="s">
        <v>138</v>
      </c>
      <c r="H17" s="67" t="s">
        <v>138</v>
      </c>
      <c r="I17" s="102" t="s">
        <v>138</v>
      </c>
      <c r="J17" s="104" t="s">
        <v>138</v>
      </c>
      <c r="K17" s="67" t="s">
        <v>138</v>
      </c>
      <c r="L17" s="102" t="s">
        <v>138</v>
      </c>
      <c r="M17" s="104" t="s">
        <v>138</v>
      </c>
      <c r="N17" s="67" t="s">
        <v>138</v>
      </c>
      <c r="O17" s="102" t="s">
        <v>138</v>
      </c>
      <c r="P17" s="104" t="s">
        <v>138</v>
      </c>
      <c r="Q17" s="67" t="s">
        <v>138</v>
      </c>
      <c r="R17" s="102" t="s">
        <v>138</v>
      </c>
      <c r="S17" s="104" t="s">
        <v>138</v>
      </c>
      <c r="T17" s="67" t="s">
        <v>138</v>
      </c>
      <c r="U17" s="102" t="s">
        <v>138</v>
      </c>
      <c r="V17" s="104" t="s">
        <v>138</v>
      </c>
      <c r="W17" s="67" t="s">
        <v>138</v>
      </c>
    </row>
    <row r="18" spans="1:23" ht="14.25" customHeight="1">
      <c r="A18" s="26"/>
      <c r="B18" s="30" t="s">
        <v>180</v>
      </c>
      <c r="C18" s="148" t="s">
        <v>138</v>
      </c>
      <c r="D18" s="101" t="s">
        <v>138</v>
      </c>
      <c r="E18" s="149" t="s">
        <v>138</v>
      </c>
      <c r="F18" s="102" t="s">
        <v>138</v>
      </c>
      <c r="G18" s="104" t="s">
        <v>138</v>
      </c>
      <c r="H18" s="67" t="s">
        <v>138</v>
      </c>
      <c r="I18" s="102" t="s">
        <v>138</v>
      </c>
      <c r="J18" s="104" t="s">
        <v>138</v>
      </c>
      <c r="K18" s="67" t="s">
        <v>138</v>
      </c>
      <c r="L18" s="102" t="s">
        <v>138</v>
      </c>
      <c r="M18" s="104" t="s">
        <v>138</v>
      </c>
      <c r="N18" s="67" t="s">
        <v>138</v>
      </c>
      <c r="O18" s="102" t="s">
        <v>138</v>
      </c>
      <c r="P18" s="104" t="s">
        <v>138</v>
      </c>
      <c r="Q18" s="67" t="s">
        <v>138</v>
      </c>
      <c r="R18" s="102" t="s">
        <v>138</v>
      </c>
      <c r="S18" s="104" t="s">
        <v>138</v>
      </c>
      <c r="T18" s="67" t="s">
        <v>138</v>
      </c>
      <c r="U18" s="102" t="s">
        <v>138</v>
      </c>
      <c r="V18" s="104" t="s">
        <v>138</v>
      </c>
      <c r="W18" s="67" t="s">
        <v>138</v>
      </c>
    </row>
    <row r="19" spans="1:23" ht="14.25" customHeight="1">
      <c r="A19" s="26"/>
      <c r="B19" s="30" t="s">
        <v>181</v>
      </c>
      <c r="C19" s="148" t="s">
        <v>138</v>
      </c>
      <c r="D19" s="101" t="s">
        <v>138</v>
      </c>
      <c r="E19" s="149" t="s">
        <v>138</v>
      </c>
      <c r="F19" s="102" t="s">
        <v>138</v>
      </c>
      <c r="G19" s="104" t="s">
        <v>138</v>
      </c>
      <c r="H19" s="67" t="s">
        <v>138</v>
      </c>
      <c r="I19" s="102" t="s">
        <v>138</v>
      </c>
      <c r="J19" s="104" t="s">
        <v>138</v>
      </c>
      <c r="K19" s="67" t="s">
        <v>138</v>
      </c>
      <c r="L19" s="102" t="s">
        <v>138</v>
      </c>
      <c r="M19" s="104" t="s">
        <v>138</v>
      </c>
      <c r="N19" s="67" t="s">
        <v>138</v>
      </c>
      <c r="O19" s="102" t="s">
        <v>138</v>
      </c>
      <c r="P19" s="104" t="s">
        <v>138</v>
      </c>
      <c r="Q19" s="67" t="s">
        <v>138</v>
      </c>
      <c r="R19" s="102" t="s">
        <v>138</v>
      </c>
      <c r="S19" s="104" t="s">
        <v>138</v>
      </c>
      <c r="T19" s="67" t="s">
        <v>138</v>
      </c>
      <c r="U19" s="102" t="s">
        <v>138</v>
      </c>
      <c r="V19" s="104" t="s">
        <v>138</v>
      </c>
      <c r="W19" s="67" t="s">
        <v>138</v>
      </c>
    </row>
    <row r="20" spans="1:23" ht="14.25" customHeight="1">
      <c r="A20" s="26"/>
      <c r="B20" s="30" t="s">
        <v>182</v>
      </c>
      <c r="C20" s="148" t="s">
        <v>138</v>
      </c>
      <c r="D20" s="101" t="s">
        <v>138</v>
      </c>
      <c r="E20" s="149" t="s">
        <v>138</v>
      </c>
      <c r="F20" s="102" t="s">
        <v>138</v>
      </c>
      <c r="G20" s="104" t="s">
        <v>138</v>
      </c>
      <c r="H20" s="67" t="s">
        <v>138</v>
      </c>
      <c r="I20" s="102" t="s">
        <v>138</v>
      </c>
      <c r="J20" s="104" t="s">
        <v>138</v>
      </c>
      <c r="K20" s="67" t="s">
        <v>138</v>
      </c>
      <c r="L20" s="102" t="s">
        <v>138</v>
      </c>
      <c r="M20" s="104" t="s">
        <v>138</v>
      </c>
      <c r="N20" s="67" t="s">
        <v>138</v>
      </c>
      <c r="O20" s="102" t="s">
        <v>138</v>
      </c>
      <c r="P20" s="104" t="s">
        <v>138</v>
      </c>
      <c r="Q20" s="67" t="s">
        <v>138</v>
      </c>
      <c r="R20" s="102" t="s">
        <v>138</v>
      </c>
      <c r="S20" s="104" t="s">
        <v>138</v>
      </c>
      <c r="T20" s="67" t="s">
        <v>138</v>
      </c>
      <c r="U20" s="102" t="s">
        <v>138</v>
      </c>
      <c r="V20" s="104" t="s">
        <v>138</v>
      </c>
      <c r="W20" s="67" t="s">
        <v>138</v>
      </c>
    </row>
    <row r="21" spans="1:23" ht="14.25" customHeight="1">
      <c r="A21" s="26"/>
      <c r="B21" s="30" t="s">
        <v>183</v>
      </c>
      <c r="C21" s="148" t="s">
        <v>138</v>
      </c>
      <c r="D21" s="101" t="s">
        <v>138</v>
      </c>
      <c r="E21" s="149" t="s">
        <v>138</v>
      </c>
      <c r="F21" s="102" t="s">
        <v>138</v>
      </c>
      <c r="G21" s="104" t="s">
        <v>138</v>
      </c>
      <c r="H21" s="67" t="s">
        <v>138</v>
      </c>
      <c r="I21" s="102" t="s">
        <v>138</v>
      </c>
      <c r="J21" s="104" t="s">
        <v>138</v>
      </c>
      <c r="K21" s="67" t="s">
        <v>138</v>
      </c>
      <c r="L21" s="102" t="s">
        <v>138</v>
      </c>
      <c r="M21" s="104" t="s">
        <v>138</v>
      </c>
      <c r="N21" s="67" t="s">
        <v>138</v>
      </c>
      <c r="O21" s="102" t="s">
        <v>138</v>
      </c>
      <c r="P21" s="104" t="s">
        <v>138</v>
      </c>
      <c r="Q21" s="67" t="s">
        <v>138</v>
      </c>
      <c r="R21" s="102" t="s">
        <v>138</v>
      </c>
      <c r="S21" s="104" t="s">
        <v>138</v>
      </c>
      <c r="T21" s="67" t="s">
        <v>138</v>
      </c>
      <c r="U21" s="102" t="s">
        <v>138</v>
      </c>
      <c r="V21" s="104" t="s">
        <v>138</v>
      </c>
      <c r="W21" s="67" t="s">
        <v>138</v>
      </c>
    </row>
    <row r="22" spans="1:23" ht="14.25" customHeight="1">
      <c r="A22" s="26"/>
      <c r="B22" s="30" t="s">
        <v>184</v>
      </c>
      <c r="C22" s="148">
        <v>3</v>
      </c>
      <c r="D22" s="101">
        <v>15</v>
      </c>
      <c r="E22" s="149" t="s">
        <v>138</v>
      </c>
      <c r="F22" s="102" t="s">
        <v>138</v>
      </c>
      <c r="G22" s="104" t="s">
        <v>138</v>
      </c>
      <c r="H22" s="67" t="s">
        <v>138</v>
      </c>
      <c r="I22" s="102" t="s">
        <v>138</v>
      </c>
      <c r="J22" s="104" t="s">
        <v>138</v>
      </c>
      <c r="K22" s="67" t="s">
        <v>138</v>
      </c>
      <c r="L22" s="102" t="s">
        <v>138</v>
      </c>
      <c r="M22" s="104" t="s">
        <v>138</v>
      </c>
      <c r="N22" s="67" t="s">
        <v>138</v>
      </c>
      <c r="O22" s="102">
        <v>1</v>
      </c>
      <c r="P22" s="104">
        <v>3</v>
      </c>
      <c r="Q22" s="67" t="s">
        <v>138</v>
      </c>
      <c r="R22" s="102">
        <v>1</v>
      </c>
      <c r="S22" s="104">
        <v>1</v>
      </c>
      <c r="T22" s="67" t="s">
        <v>138</v>
      </c>
      <c r="U22" s="102" t="s">
        <v>138</v>
      </c>
      <c r="V22" s="104" t="s">
        <v>138</v>
      </c>
      <c r="W22" s="67" t="s">
        <v>138</v>
      </c>
    </row>
    <row r="23" spans="1:23" ht="14.25" customHeight="1">
      <c r="A23" s="464" t="s">
        <v>185</v>
      </c>
      <c r="B23" s="465"/>
      <c r="C23" s="150">
        <v>485</v>
      </c>
      <c r="D23" s="120">
        <v>15127</v>
      </c>
      <c r="E23" s="151" t="s">
        <v>138</v>
      </c>
      <c r="F23" s="122">
        <v>125</v>
      </c>
      <c r="G23" s="125">
        <v>3847</v>
      </c>
      <c r="H23" s="124" t="s">
        <v>138</v>
      </c>
      <c r="I23" s="122">
        <v>114</v>
      </c>
      <c r="J23" s="125">
        <v>2524</v>
      </c>
      <c r="K23" s="124" t="s">
        <v>138</v>
      </c>
      <c r="L23" s="122">
        <v>94</v>
      </c>
      <c r="M23" s="125">
        <v>3792</v>
      </c>
      <c r="N23" s="124" t="s">
        <v>138</v>
      </c>
      <c r="O23" s="122">
        <v>24</v>
      </c>
      <c r="P23" s="125">
        <v>790</v>
      </c>
      <c r="Q23" s="124" t="s">
        <v>138</v>
      </c>
      <c r="R23" s="122">
        <v>13</v>
      </c>
      <c r="S23" s="125">
        <v>333</v>
      </c>
      <c r="T23" s="124" t="s">
        <v>138</v>
      </c>
      <c r="U23" s="122">
        <v>15</v>
      </c>
      <c r="V23" s="125">
        <v>519</v>
      </c>
      <c r="W23" s="124" t="s">
        <v>138</v>
      </c>
    </row>
    <row r="24" spans="1:23" ht="14.25" customHeight="1">
      <c r="A24" s="26"/>
      <c r="B24" s="36" t="s">
        <v>186</v>
      </c>
      <c r="C24" s="152">
        <v>481</v>
      </c>
      <c r="D24" s="105">
        <v>14876</v>
      </c>
      <c r="E24" s="153" t="s">
        <v>138</v>
      </c>
      <c r="F24" s="107">
        <v>124</v>
      </c>
      <c r="G24" s="109">
        <v>3787</v>
      </c>
      <c r="H24" s="70" t="s">
        <v>138</v>
      </c>
      <c r="I24" s="107">
        <v>114</v>
      </c>
      <c r="J24" s="109">
        <v>2524</v>
      </c>
      <c r="K24" s="70" t="s">
        <v>138</v>
      </c>
      <c r="L24" s="107">
        <v>94</v>
      </c>
      <c r="M24" s="109">
        <v>3792</v>
      </c>
      <c r="N24" s="70" t="s">
        <v>138</v>
      </c>
      <c r="O24" s="107">
        <v>24</v>
      </c>
      <c r="P24" s="109">
        <v>790</v>
      </c>
      <c r="Q24" s="70" t="s">
        <v>138</v>
      </c>
      <c r="R24" s="107">
        <v>13</v>
      </c>
      <c r="S24" s="109">
        <v>333</v>
      </c>
      <c r="T24" s="70" t="s">
        <v>138</v>
      </c>
      <c r="U24" s="107">
        <v>13</v>
      </c>
      <c r="V24" s="109">
        <v>345</v>
      </c>
      <c r="W24" s="70" t="s">
        <v>138</v>
      </c>
    </row>
    <row r="25" spans="1:23" ht="14.25" customHeight="1">
      <c r="A25" s="27"/>
      <c r="B25" s="37" t="s">
        <v>187</v>
      </c>
      <c r="C25" s="154">
        <v>4</v>
      </c>
      <c r="D25" s="114">
        <v>251</v>
      </c>
      <c r="E25" s="155" t="s">
        <v>138</v>
      </c>
      <c r="F25" s="116">
        <v>1</v>
      </c>
      <c r="G25" s="118">
        <v>60</v>
      </c>
      <c r="H25" s="69" t="s">
        <v>138</v>
      </c>
      <c r="I25" s="116" t="s">
        <v>138</v>
      </c>
      <c r="J25" s="118" t="s">
        <v>138</v>
      </c>
      <c r="K25" s="69" t="s">
        <v>138</v>
      </c>
      <c r="L25" s="116" t="s">
        <v>138</v>
      </c>
      <c r="M25" s="118" t="s">
        <v>138</v>
      </c>
      <c r="N25" s="69" t="s">
        <v>138</v>
      </c>
      <c r="O25" s="116" t="s">
        <v>138</v>
      </c>
      <c r="P25" s="118" t="s">
        <v>138</v>
      </c>
      <c r="Q25" s="69" t="s">
        <v>138</v>
      </c>
      <c r="R25" s="116" t="s">
        <v>138</v>
      </c>
      <c r="S25" s="118" t="s">
        <v>138</v>
      </c>
      <c r="T25" s="69" t="s">
        <v>138</v>
      </c>
      <c r="U25" s="116">
        <v>2</v>
      </c>
      <c r="V25" s="118">
        <v>174</v>
      </c>
      <c r="W25" s="69" t="s">
        <v>138</v>
      </c>
    </row>
    <row r="26" spans="1:23" ht="14.25" customHeight="1">
      <c r="A26" s="464" t="s">
        <v>266</v>
      </c>
      <c r="B26" s="465"/>
      <c r="C26" s="150">
        <v>144</v>
      </c>
      <c r="D26" s="120">
        <v>302</v>
      </c>
      <c r="E26" s="151" t="s">
        <v>138</v>
      </c>
      <c r="F26" s="122">
        <v>8</v>
      </c>
      <c r="G26" s="125">
        <v>10</v>
      </c>
      <c r="H26" s="124" t="s">
        <v>138</v>
      </c>
      <c r="I26" s="122">
        <v>12</v>
      </c>
      <c r="J26" s="125">
        <v>15</v>
      </c>
      <c r="K26" s="124" t="s">
        <v>138</v>
      </c>
      <c r="L26" s="122">
        <v>10</v>
      </c>
      <c r="M26" s="125">
        <v>11</v>
      </c>
      <c r="N26" s="124" t="s">
        <v>138</v>
      </c>
      <c r="O26" s="122">
        <v>15</v>
      </c>
      <c r="P26" s="125">
        <v>39</v>
      </c>
      <c r="Q26" s="124" t="s">
        <v>138</v>
      </c>
      <c r="R26" s="122">
        <v>6</v>
      </c>
      <c r="S26" s="125">
        <v>41</v>
      </c>
      <c r="T26" s="124" t="s">
        <v>138</v>
      </c>
      <c r="U26" s="122">
        <v>8</v>
      </c>
      <c r="V26" s="125">
        <v>10</v>
      </c>
      <c r="W26" s="124" t="s">
        <v>138</v>
      </c>
    </row>
    <row r="27" spans="1:23" ht="14.25" customHeight="1">
      <c r="A27" s="23"/>
      <c r="B27" s="36" t="s">
        <v>270</v>
      </c>
      <c r="C27" s="152">
        <v>17</v>
      </c>
      <c r="D27" s="105">
        <v>169</v>
      </c>
      <c r="E27" s="153" t="s">
        <v>138</v>
      </c>
      <c r="F27" s="107" t="s">
        <v>138</v>
      </c>
      <c r="G27" s="109" t="s">
        <v>138</v>
      </c>
      <c r="H27" s="70" t="s">
        <v>138</v>
      </c>
      <c r="I27" s="107">
        <v>1</v>
      </c>
      <c r="J27" s="109">
        <v>3</v>
      </c>
      <c r="K27" s="70" t="s">
        <v>138</v>
      </c>
      <c r="L27" s="107" t="s">
        <v>138</v>
      </c>
      <c r="M27" s="109" t="s">
        <v>138</v>
      </c>
      <c r="N27" s="70" t="s">
        <v>138</v>
      </c>
      <c r="O27" s="107">
        <v>3</v>
      </c>
      <c r="P27" s="109">
        <v>27</v>
      </c>
      <c r="Q27" s="70" t="s">
        <v>138</v>
      </c>
      <c r="R27" s="107">
        <v>2</v>
      </c>
      <c r="S27" s="109">
        <v>37</v>
      </c>
      <c r="T27" s="70" t="s">
        <v>138</v>
      </c>
      <c r="U27" s="107">
        <v>1</v>
      </c>
      <c r="V27" s="109">
        <v>3</v>
      </c>
      <c r="W27" s="70" t="s">
        <v>138</v>
      </c>
    </row>
    <row r="28" spans="1:23" ht="14.25" customHeight="1">
      <c r="A28" s="23"/>
      <c r="B28" s="285" t="s">
        <v>267</v>
      </c>
      <c r="C28" s="148" t="s">
        <v>138</v>
      </c>
      <c r="D28" s="101" t="s">
        <v>138</v>
      </c>
      <c r="E28" s="149" t="s">
        <v>138</v>
      </c>
      <c r="F28" s="102" t="s">
        <v>138</v>
      </c>
      <c r="G28" s="104" t="s">
        <v>138</v>
      </c>
      <c r="H28" s="67" t="s">
        <v>138</v>
      </c>
      <c r="I28" s="102" t="s">
        <v>138</v>
      </c>
      <c r="J28" s="104" t="s">
        <v>138</v>
      </c>
      <c r="K28" s="67" t="s">
        <v>138</v>
      </c>
      <c r="L28" s="102" t="s">
        <v>138</v>
      </c>
      <c r="M28" s="104" t="s">
        <v>138</v>
      </c>
      <c r="N28" s="67" t="s">
        <v>138</v>
      </c>
      <c r="O28" s="102" t="s">
        <v>138</v>
      </c>
      <c r="P28" s="104" t="s">
        <v>138</v>
      </c>
      <c r="Q28" s="67" t="s">
        <v>138</v>
      </c>
      <c r="R28" s="102" t="s">
        <v>138</v>
      </c>
      <c r="S28" s="104" t="s">
        <v>138</v>
      </c>
      <c r="T28" s="67" t="s">
        <v>138</v>
      </c>
      <c r="U28" s="102" t="s">
        <v>138</v>
      </c>
      <c r="V28" s="104" t="s">
        <v>138</v>
      </c>
      <c r="W28" s="67" t="s">
        <v>138</v>
      </c>
    </row>
    <row r="29" spans="1:23" ht="14.25" customHeight="1">
      <c r="A29" s="23"/>
      <c r="B29" s="285" t="s">
        <v>269</v>
      </c>
      <c r="C29" s="148">
        <v>127</v>
      </c>
      <c r="D29" s="101">
        <v>133</v>
      </c>
      <c r="E29" s="149" t="s">
        <v>138</v>
      </c>
      <c r="F29" s="102">
        <v>8</v>
      </c>
      <c r="G29" s="104">
        <v>10</v>
      </c>
      <c r="H29" s="67" t="s">
        <v>138</v>
      </c>
      <c r="I29" s="102">
        <v>11</v>
      </c>
      <c r="J29" s="104">
        <v>12</v>
      </c>
      <c r="K29" s="67" t="s">
        <v>138</v>
      </c>
      <c r="L29" s="102">
        <v>10</v>
      </c>
      <c r="M29" s="104">
        <v>11</v>
      </c>
      <c r="N29" s="67" t="s">
        <v>138</v>
      </c>
      <c r="O29" s="102">
        <v>12</v>
      </c>
      <c r="P29" s="104">
        <v>12</v>
      </c>
      <c r="Q29" s="67" t="s">
        <v>138</v>
      </c>
      <c r="R29" s="102">
        <v>4</v>
      </c>
      <c r="S29" s="104">
        <v>4</v>
      </c>
      <c r="T29" s="67" t="s">
        <v>138</v>
      </c>
      <c r="U29" s="102">
        <v>7</v>
      </c>
      <c r="V29" s="104">
        <v>7</v>
      </c>
      <c r="W29" s="67" t="s">
        <v>138</v>
      </c>
    </row>
    <row r="30" spans="1:23" ht="14.25" customHeight="1">
      <c r="A30" s="286"/>
      <c r="B30" s="37" t="s">
        <v>268</v>
      </c>
      <c r="C30" s="154" t="s">
        <v>138</v>
      </c>
      <c r="D30" s="114" t="s">
        <v>138</v>
      </c>
      <c r="E30" s="155" t="s">
        <v>138</v>
      </c>
      <c r="F30" s="116" t="s">
        <v>138</v>
      </c>
      <c r="G30" s="118" t="s">
        <v>138</v>
      </c>
      <c r="H30" s="69" t="s">
        <v>138</v>
      </c>
      <c r="I30" s="116" t="s">
        <v>138</v>
      </c>
      <c r="J30" s="118" t="s">
        <v>138</v>
      </c>
      <c r="K30" s="69" t="s">
        <v>138</v>
      </c>
      <c r="L30" s="116" t="s">
        <v>138</v>
      </c>
      <c r="M30" s="118" t="s">
        <v>138</v>
      </c>
      <c r="N30" s="69" t="s">
        <v>138</v>
      </c>
      <c r="O30" s="116" t="s">
        <v>138</v>
      </c>
      <c r="P30" s="118" t="s">
        <v>138</v>
      </c>
      <c r="Q30" s="69" t="s">
        <v>138</v>
      </c>
      <c r="R30" s="116" t="s">
        <v>138</v>
      </c>
      <c r="S30" s="118" t="s">
        <v>138</v>
      </c>
      <c r="T30" s="69" t="s">
        <v>138</v>
      </c>
      <c r="U30" s="116" t="s">
        <v>138</v>
      </c>
      <c r="V30" s="118" t="s">
        <v>138</v>
      </c>
      <c r="W30" s="69" t="s">
        <v>138</v>
      </c>
    </row>
    <row r="31" spans="1:23" ht="14.25" customHeight="1">
      <c r="A31" s="466" t="s">
        <v>188</v>
      </c>
      <c r="B31" s="467"/>
      <c r="C31" s="150">
        <v>14</v>
      </c>
      <c r="D31" s="120">
        <v>410</v>
      </c>
      <c r="E31" s="151" t="s">
        <v>138</v>
      </c>
      <c r="F31" s="122">
        <v>1</v>
      </c>
      <c r="G31" s="125">
        <v>5</v>
      </c>
      <c r="H31" s="124" t="s">
        <v>138</v>
      </c>
      <c r="I31" s="122" t="s">
        <v>138</v>
      </c>
      <c r="J31" s="125" t="s">
        <v>138</v>
      </c>
      <c r="K31" s="124" t="s">
        <v>138</v>
      </c>
      <c r="L31" s="122">
        <v>1</v>
      </c>
      <c r="M31" s="125">
        <v>7</v>
      </c>
      <c r="N31" s="124" t="s">
        <v>138</v>
      </c>
      <c r="O31" s="122" t="s">
        <v>138</v>
      </c>
      <c r="P31" s="125" t="s">
        <v>138</v>
      </c>
      <c r="Q31" s="124" t="s">
        <v>138</v>
      </c>
      <c r="R31" s="122">
        <v>1</v>
      </c>
      <c r="S31" s="125">
        <v>1</v>
      </c>
      <c r="T31" s="124" t="s">
        <v>138</v>
      </c>
      <c r="U31" s="122">
        <v>2</v>
      </c>
      <c r="V31" s="125">
        <v>240</v>
      </c>
      <c r="W31" s="124" t="s">
        <v>138</v>
      </c>
    </row>
    <row r="32" spans="1:23" ht="14.25" customHeight="1">
      <c r="A32" s="464" t="s">
        <v>189</v>
      </c>
      <c r="B32" s="465"/>
      <c r="C32" s="150">
        <v>96</v>
      </c>
      <c r="D32" s="120">
        <v>247</v>
      </c>
      <c r="E32" s="151">
        <v>4</v>
      </c>
      <c r="F32" s="122">
        <v>5</v>
      </c>
      <c r="G32" s="125">
        <v>42</v>
      </c>
      <c r="H32" s="124" t="s">
        <v>138</v>
      </c>
      <c r="I32" s="122">
        <v>7</v>
      </c>
      <c r="J32" s="125">
        <v>18</v>
      </c>
      <c r="K32" s="124">
        <v>1</v>
      </c>
      <c r="L32" s="122">
        <v>5</v>
      </c>
      <c r="M32" s="125">
        <v>5</v>
      </c>
      <c r="N32" s="124">
        <v>1</v>
      </c>
      <c r="O32" s="122">
        <v>3</v>
      </c>
      <c r="P32" s="125">
        <v>6</v>
      </c>
      <c r="Q32" s="124" t="s">
        <v>138</v>
      </c>
      <c r="R32" s="122">
        <v>8</v>
      </c>
      <c r="S32" s="125">
        <v>23</v>
      </c>
      <c r="T32" s="124" t="s">
        <v>138</v>
      </c>
      <c r="U32" s="122">
        <v>6</v>
      </c>
      <c r="V32" s="125">
        <v>7</v>
      </c>
      <c r="W32" s="124">
        <v>1</v>
      </c>
    </row>
    <row r="33" spans="1:23" ht="14.25" customHeight="1">
      <c r="A33" s="26"/>
      <c r="B33" s="29" t="s">
        <v>190</v>
      </c>
      <c r="C33" s="152">
        <v>58</v>
      </c>
      <c r="D33" s="105">
        <v>178</v>
      </c>
      <c r="E33" s="153">
        <v>2</v>
      </c>
      <c r="F33" s="107">
        <v>2</v>
      </c>
      <c r="G33" s="109">
        <v>35</v>
      </c>
      <c r="H33" s="70" t="s">
        <v>138</v>
      </c>
      <c r="I33" s="107">
        <v>2</v>
      </c>
      <c r="J33" s="109">
        <v>5</v>
      </c>
      <c r="K33" s="70" t="s">
        <v>138</v>
      </c>
      <c r="L33" s="107">
        <v>1</v>
      </c>
      <c r="M33" s="109">
        <v>1</v>
      </c>
      <c r="N33" s="70" t="s">
        <v>138</v>
      </c>
      <c r="O33" s="107">
        <v>2</v>
      </c>
      <c r="P33" s="109">
        <v>4</v>
      </c>
      <c r="Q33" s="70" t="s">
        <v>138</v>
      </c>
      <c r="R33" s="107">
        <v>6</v>
      </c>
      <c r="S33" s="109">
        <v>18</v>
      </c>
      <c r="T33" s="70" t="s">
        <v>138</v>
      </c>
      <c r="U33" s="107">
        <v>3</v>
      </c>
      <c r="V33" s="109">
        <v>3</v>
      </c>
      <c r="W33" s="70">
        <v>1</v>
      </c>
    </row>
    <row r="34" spans="1:23" ht="14.25" customHeight="1">
      <c r="A34" s="27"/>
      <c r="B34" s="38" t="s">
        <v>191</v>
      </c>
      <c r="C34" s="154">
        <v>38</v>
      </c>
      <c r="D34" s="114">
        <v>69</v>
      </c>
      <c r="E34" s="155">
        <v>2</v>
      </c>
      <c r="F34" s="116">
        <v>3</v>
      </c>
      <c r="G34" s="118">
        <v>7</v>
      </c>
      <c r="H34" s="69" t="s">
        <v>138</v>
      </c>
      <c r="I34" s="116">
        <v>5</v>
      </c>
      <c r="J34" s="118">
        <v>13</v>
      </c>
      <c r="K34" s="69">
        <v>1</v>
      </c>
      <c r="L34" s="116">
        <v>4</v>
      </c>
      <c r="M34" s="118">
        <v>4</v>
      </c>
      <c r="N34" s="69">
        <v>1</v>
      </c>
      <c r="O34" s="116">
        <v>1</v>
      </c>
      <c r="P34" s="118">
        <v>2</v>
      </c>
      <c r="Q34" s="69" t="s">
        <v>138</v>
      </c>
      <c r="R34" s="116">
        <v>2</v>
      </c>
      <c r="S34" s="118">
        <v>5</v>
      </c>
      <c r="T34" s="69" t="s">
        <v>138</v>
      </c>
      <c r="U34" s="116">
        <v>3</v>
      </c>
      <c r="V34" s="118">
        <v>4</v>
      </c>
      <c r="W34" s="69" t="s">
        <v>138</v>
      </c>
    </row>
    <row r="35" spans="1:23" ht="14.25" customHeight="1">
      <c r="A35" s="472" t="s">
        <v>192</v>
      </c>
      <c r="B35" s="473"/>
      <c r="C35" s="150">
        <v>1</v>
      </c>
      <c r="D35" s="120">
        <v>2</v>
      </c>
      <c r="E35" s="151">
        <v>2</v>
      </c>
      <c r="F35" s="122" t="s">
        <v>138</v>
      </c>
      <c r="G35" s="125" t="s">
        <v>138</v>
      </c>
      <c r="H35" s="124" t="s">
        <v>138</v>
      </c>
      <c r="I35" s="122" t="s">
        <v>138</v>
      </c>
      <c r="J35" s="125" t="s">
        <v>138</v>
      </c>
      <c r="K35" s="124" t="s">
        <v>138</v>
      </c>
      <c r="L35" s="122" t="s">
        <v>138</v>
      </c>
      <c r="M35" s="125" t="s">
        <v>138</v>
      </c>
      <c r="N35" s="124" t="s">
        <v>138</v>
      </c>
      <c r="O35" s="122" t="s">
        <v>138</v>
      </c>
      <c r="P35" s="125" t="s">
        <v>138</v>
      </c>
      <c r="Q35" s="124" t="s">
        <v>138</v>
      </c>
      <c r="R35" s="122" t="s">
        <v>138</v>
      </c>
      <c r="S35" s="125" t="s">
        <v>138</v>
      </c>
      <c r="T35" s="124" t="s">
        <v>138</v>
      </c>
      <c r="U35" s="122">
        <v>1</v>
      </c>
      <c r="V35" s="125">
        <v>2</v>
      </c>
      <c r="W35" s="124">
        <v>2</v>
      </c>
    </row>
    <row r="36" spans="1:23" ht="14.25" customHeight="1" thickBot="1">
      <c r="A36" s="474" t="s">
        <v>193</v>
      </c>
      <c r="B36" s="475"/>
      <c r="C36" s="156">
        <v>31</v>
      </c>
      <c r="D36" s="127">
        <v>601</v>
      </c>
      <c r="E36" s="157" t="s">
        <v>138</v>
      </c>
      <c r="F36" s="129">
        <v>2</v>
      </c>
      <c r="G36" s="132">
        <v>27</v>
      </c>
      <c r="H36" s="131" t="s">
        <v>138</v>
      </c>
      <c r="I36" s="129">
        <v>2</v>
      </c>
      <c r="J36" s="132">
        <v>48</v>
      </c>
      <c r="K36" s="131" t="s">
        <v>138</v>
      </c>
      <c r="L36" s="129">
        <v>4</v>
      </c>
      <c r="M36" s="132">
        <v>88</v>
      </c>
      <c r="N36" s="131" t="s">
        <v>138</v>
      </c>
      <c r="O36" s="129">
        <v>1</v>
      </c>
      <c r="P36" s="132">
        <v>32</v>
      </c>
      <c r="Q36" s="131" t="s">
        <v>138</v>
      </c>
      <c r="R36" s="129">
        <v>2</v>
      </c>
      <c r="S36" s="132">
        <v>52</v>
      </c>
      <c r="T36" s="131" t="s">
        <v>138</v>
      </c>
      <c r="U36" s="129">
        <v>1</v>
      </c>
      <c r="V36" s="132">
        <v>6</v>
      </c>
      <c r="W36" s="131" t="s">
        <v>138</v>
      </c>
    </row>
    <row r="37" ht="14.25" customHeight="1"/>
    <row r="38" ht="14.25" customHeight="1" thickBot="1"/>
    <row r="39" spans="1:20" ht="14.25" customHeight="1">
      <c r="A39" s="468" t="s">
        <v>239</v>
      </c>
      <c r="B39" s="469"/>
      <c r="C39" s="458" t="s">
        <v>139</v>
      </c>
      <c r="D39" s="456"/>
      <c r="E39" s="459"/>
      <c r="F39" s="458" t="s">
        <v>140</v>
      </c>
      <c r="G39" s="456"/>
      <c r="H39" s="459"/>
      <c r="I39" s="458" t="s">
        <v>141</v>
      </c>
      <c r="J39" s="456"/>
      <c r="K39" s="459"/>
      <c r="L39" s="458" t="s">
        <v>142</v>
      </c>
      <c r="M39" s="456"/>
      <c r="N39" s="459"/>
      <c r="O39" s="458" t="s">
        <v>143</v>
      </c>
      <c r="P39" s="456"/>
      <c r="Q39" s="459"/>
      <c r="R39" s="458" t="s">
        <v>144</v>
      </c>
      <c r="S39" s="456"/>
      <c r="T39" s="459"/>
    </row>
    <row r="40" spans="1:20" ht="14.25" customHeight="1" thickBot="1">
      <c r="A40" s="470"/>
      <c r="B40" s="471"/>
      <c r="C40" s="20" t="s">
        <v>5</v>
      </c>
      <c r="D40" s="17" t="s">
        <v>6</v>
      </c>
      <c r="E40" s="18" t="s">
        <v>7</v>
      </c>
      <c r="F40" s="20" t="s">
        <v>5</v>
      </c>
      <c r="G40" s="17" t="s">
        <v>6</v>
      </c>
      <c r="H40" s="18" t="s">
        <v>7</v>
      </c>
      <c r="I40" s="20" t="s">
        <v>5</v>
      </c>
      <c r="J40" s="17" t="s">
        <v>6</v>
      </c>
      <c r="K40" s="18" t="s">
        <v>7</v>
      </c>
      <c r="L40" s="20" t="s">
        <v>5</v>
      </c>
      <c r="M40" s="17" t="s">
        <v>6</v>
      </c>
      <c r="N40" s="18" t="s">
        <v>7</v>
      </c>
      <c r="O40" s="20" t="s">
        <v>5</v>
      </c>
      <c r="P40" s="17" t="s">
        <v>6</v>
      </c>
      <c r="Q40" s="18" t="s">
        <v>7</v>
      </c>
      <c r="R40" s="20" t="s">
        <v>5</v>
      </c>
      <c r="S40" s="17" t="s">
        <v>6</v>
      </c>
      <c r="T40" s="18" t="s">
        <v>7</v>
      </c>
    </row>
    <row r="41" spans="1:20" ht="14.25" customHeight="1" thickBot="1" thickTop="1">
      <c r="A41" s="460" t="s">
        <v>167</v>
      </c>
      <c r="B41" s="461"/>
      <c r="C41" s="96">
        <v>92</v>
      </c>
      <c r="D41" s="99">
        <v>1095</v>
      </c>
      <c r="E41" s="98" t="s">
        <v>138</v>
      </c>
      <c r="F41" s="96">
        <v>69</v>
      </c>
      <c r="G41" s="99">
        <v>1236</v>
      </c>
      <c r="H41" s="98" t="s">
        <v>138</v>
      </c>
      <c r="I41" s="96">
        <v>100</v>
      </c>
      <c r="J41" s="99">
        <v>698</v>
      </c>
      <c r="K41" s="98">
        <v>1</v>
      </c>
      <c r="L41" s="96">
        <v>81</v>
      </c>
      <c r="M41" s="99">
        <v>879</v>
      </c>
      <c r="N41" s="98" t="s">
        <v>138</v>
      </c>
      <c r="O41" s="96">
        <v>68</v>
      </c>
      <c r="P41" s="99">
        <v>1388</v>
      </c>
      <c r="Q41" s="98" t="s">
        <v>138</v>
      </c>
      <c r="R41" s="96">
        <v>81</v>
      </c>
      <c r="S41" s="99">
        <v>2931</v>
      </c>
      <c r="T41" s="98" t="s">
        <v>138</v>
      </c>
    </row>
    <row r="42" spans="1:21" ht="14.25" customHeight="1" thickTop="1">
      <c r="A42" s="462" t="s">
        <v>168</v>
      </c>
      <c r="B42" s="463"/>
      <c r="C42" s="102">
        <v>60</v>
      </c>
      <c r="D42" s="104">
        <v>774</v>
      </c>
      <c r="E42" s="67" t="s">
        <v>138</v>
      </c>
      <c r="F42" s="102">
        <v>41</v>
      </c>
      <c r="G42" s="104">
        <v>590</v>
      </c>
      <c r="H42" s="67" t="s">
        <v>138</v>
      </c>
      <c r="I42" s="102">
        <v>36</v>
      </c>
      <c r="J42" s="104">
        <v>403</v>
      </c>
      <c r="K42" s="67" t="s">
        <v>138</v>
      </c>
      <c r="L42" s="102">
        <v>36</v>
      </c>
      <c r="M42" s="104">
        <v>408</v>
      </c>
      <c r="N42" s="67" t="s">
        <v>138</v>
      </c>
      <c r="O42" s="102">
        <v>17</v>
      </c>
      <c r="P42" s="104">
        <v>292</v>
      </c>
      <c r="Q42" s="67" t="s">
        <v>138</v>
      </c>
      <c r="R42" s="102">
        <v>26</v>
      </c>
      <c r="S42" s="104">
        <v>1611</v>
      </c>
      <c r="T42" s="67" t="s">
        <v>138</v>
      </c>
      <c r="U42" s="39"/>
    </row>
    <row r="43" spans="1:21" ht="14.25" customHeight="1">
      <c r="A43" s="26"/>
      <c r="B43" s="29" t="s">
        <v>169</v>
      </c>
      <c r="C43" s="107">
        <v>6</v>
      </c>
      <c r="D43" s="109">
        <v>226</v>
      </c>
      <c r="E43" s="70" t="s">
        <v>138</v>
      </c>
      <c r="F43" s="107">
        <v>3</v>
      </c>
      <c r="G43" s="109">
        <v>33</v>
      </c>
      <c r="H43" s="70" t="s">
        <v>138</v>
      </c>
      <c r="I43" s="107">
        <v>3</v>
      </c>
      <c r="J43" s="109">
        <v>80</v>
      </c>
      <c r="K43" s="70" t="s">
        <v>138</v>
      </c>
      <c r="L43" s="107">
        <v>3</v>
      </c>
      <c r="M43" s="109">
        <v>18</v>
      </c>
      <c r="N43" s="70" t="s">
        <v>138</v>
      </c>
      <c r="O43" s="107">
        <v>1</v>
      </c>
      <c r="P43" s="109">
        <v>23</v>
      </c>
      <c r="Q43" s="70" t="s">
        <v>138</v>
      </c>
      <c r="R43" s="107">
        <v>1</v>
      </c>
      <c r="S43" s="109">
        <v>1267</v>
      </c>
      <c r="T43" s="70" t="s">
        <v>138</v>
      </c>
      <c r="U43" s="39"/>
    </row>
    <row r="44" spans="1:21" ht="14.25" customHeight="1">
      <c r="A44" s="26"/>
      <c r="B44" s="30" t="s">
        <v>170</v>
      </c>
      <c r="C44" s="102">
        <v>10</v>
      </c>
      <c r="D44" s="104">
        <v>200</v>
      </c>
      <c r="E44" s="67" t="s">
        <v>138</v>
      </c>
      <c r="F44" s="102">
        <v>3</v>
      </c>
      <c r="G44" s="104">
        <v>52</v>
      </c>
      <c r="H44" s="67" t="s">
        <v>138</v>
      </c>
      <c r="I44" s="102">
        <v>3</v>
      </c>
      <c r="J44" s="104">
        <v>21</v>
      </c>
      <c r="K44" s="67" t="s">
        <v>138</v>
      </c>
      <c r="L44" s="102">
        <v>4</v>
      </c>
      <c r="M44" s="104">
        <v>81</v>
      </c>
      <c r="N44" s="67" t="s">
        <v>138</v>
      </c>
      <c r="O44" s="102">
        <v>3</v>
      </c>
      <c r="P44" s="104">
        <v>85</v>
      </c>
      <c r="Q44" s="67" t="s">
        <v>138</v>
      </c>
      <c r="R44" s="102" t="s">
        <v>138</v>
      </c>
      <c r="S44" s="104" t="s">
        <v>138</v>
      </c>
      <c r="T44" s="67" t="s">
        <v>138</v>
      </c>
      <c r="U44" s="39"/>
    </row>
    <row r="45" spans="1:21" ht="14.25" customHeight="1">
      <c r="A45" s="26"/>
      <c r="B45" s="30" t="s">
        <v>171</v>
      </c>
      <c r="C45" s="102" t="s">
        <v>138</v>
      </c>
      <c r="D45" s="104" t="s">
        <v>138</v>
      </c>
      <c r="E45" s="67" t="s">
        <v>138</v>
      </c>
      <c r="F45" s="102" t="s">
        <v>138</v>
      </c>
      <c r="G45" s="104" t="s">
        <v>138</v>
      </c>
      <c r="H45" s="67" t="s">
        <v>138</v>
      </c>
      <c r="I45" s="102" t="s">
        <v>138</v>
      </c>
      <c r="J45" s="104" t="s">
        <v>138</v>
      </c>
      <c r="K45" s="67" t="s">
        <v>138</v>
      </c>
      <c r="L45" s="102" t="s">
        <v>138</v>
      </c>
      <c r="M45" s="104" t="s">
        <v>138</v>
      </c>
      <c r="N45" s="67" t="s">
        <v>138</v>
      </c>
      <c r="O45" s="102" t="s">
        <v>138</v>
      </c>
      <c r="P45" s="104" t="s">
        <v>138</v>
      </c>
      <c r="Q45" s="67" t="s">
        <v>138</v>
      </c>
      <c r="R45" s="102" t="s">
        <v>138</v>
      </c>
      <c r="S45" s="104" t="s">
        <v>138</v>
      </c>
      <c r="T45" s="67" t="s">
        <v>138</v>
      </c>
      <c r="U45" s="39"/>
    </row>
    <row r="46" spans="1:21" ht="14.25" customHeight="1">
      <c r="A46" s="26"/>
      <c r="B46" s="30" t="s">
        <v>172</v>
      </c>
      <c r="C46" s="102" t="s">
        <v>138</v>
      </c>
      <c r="D46" s="104" t="s">
        <v>138</v>
      </c>
      <c r="E46" s="67" t="s">
        <v>138</v>
      </c>
      <c r="F46" s="102">
        <v>1</v>
      </c>
      <c r="G46" s="104">
        <v>48</v>
      </c>
      <c r="H46" s="67" t="s">
        <v>138</v>
      </c>
      <c r="I46" s="102">
        <v>1</v>
      </c>
      <c r="J46" s="104">
        <v>4</v>
      </c>
      <c r="K46" s="67" t="s">
        <v>138</v>
      </c>
      <c r="L46" s="102" t="s">
        <v>138</v>
      </c>
      <c r="M46" s="104" t="s">
        <v>138</v>
      </c>
      <c r="N46" s="67" t="s">
        <v>138</v>
      </c>
      <c r="O46" s="102" t="s">
        <v>138</v>
      </c>
      <c r="P46" s="104" t="s">
        <v>138</v>
      </c>
      <c r="Q46" s="67" t="s">
        <v>138</v>
      </c>
      <c r="R46" s="102">
        <v>1</v>
      </c>
      <c r="S46" s="104">
        <v>172</v>
      </c>
      <c r="T46" s="67" t="s">
        <v>138</v>
      </c>
      <c r="U46" s="39"/>
    </row>
    <row r="47" spans="1:21" ht="14.25" customHeight="1">
      <c r="A47" s="31"/>
      <c r="B47" s="32" t="s">
        <v>173</v>
      </c>
      <c r="C47" s="102">
        <v>4</v>
      </c>
      <c r="D47" s="104">
        <v>19</v>
      </c>
      <c r="E47" s="67" t="s">
        <v>138</v>
      </c>
      <c r="F47" s="102">
        <v>3</v>
      </c>
      <c r="G47" s="104">
        <v>70</v>
      </c>
      <c r="H47" s="67" t="s">
        <v>138</v>
      </c>
      <c r="I47" s="102">
        <v>3</v>
      </c>
      <c r="J47" s="104">
        <v>29</v>
      </c>
      <c r="K47" s="67" t="s">
        <v>138</v>
      </c>
      <c r="L47" s="102" t="s">
        <v>138</v>
      </c>
      <c r="M47" s="104" t="s">
        <v>138</v>
      </c>
      <c r="N47" s="67" t="s">
        <v>138</v>
      </c>
      <c r="O47" s="102" t="s">
        <v>138</v>
      </c>
      <c r="P47" s="104" t="s">
        <v>138</v>
      </c>
      <c r="Q47" s="67" t="s">
        <v>138</v>
      </c>
      <c r="R47" s="102">
        <v>1</v>
      </c>
      <c r="S47" s="104">
        <v>2</v>
      </c>
      <c r="T47" s="67" t="s">
        <v>138</v>
      </c>
      <c r="U47" s="39"/>
    </row>
    <row r="48" spans="1:21" ht="14.25" customHeight="1">
      <c r="A48" s="33"/>
      <c r="B48" s="30" t="s">
        <v>174</v>
      </c>
      <c r="C48" s="102">
        <v>2</v>
      </c>
      <c r="D48" s="104">
        <v>111</v>
      </c>
      <c r="E48" s="67" t="s">
        <v>138</v>
      </c>
      <c r="F48" s="102">
        <v>1</v>
      </c>
      <c r="G48" s="104">
        <v>131</v>
      </c>
      <c r="H48" s="67" t="s">
        <v>138</v>
      </c>
      <c r="I48" s="102">
        <v>1</v>
      </c>
      <c r="J48" s="104">
        <v>36</v>
      </c>
      <c r="K48" s="67" t="s">
        <v>138</v>
      </c>
      <c r="L48" s="102">
        <v>1</v>
      </c>
      <c r="M48" s="104">
        <v>17</v>
      </c>
      <c r="N48" s="67" t="s">
        <v>138</v>
      </c>
      <c r="O48" s="102" t="s">
        <v>138</v>
      </c>
      <c r="P48" s="104" t="s">
        <v>138</v>
      </c>
      <c r="Q48" s="67" t="s">
        <v>138</v>
      </c>
      <c r="R48" s="102" t="s">
        <v>138</v>
      </c>
      <c r="S48" s="104" t="s">
        <v>138</v>
      </c>
      <c r="T48" s="67" t="s">
        <v>138</v>
      </c>
      <c r="U48" s="39"/>
    </row>
    <row r="49" spans="1:21" ht="14.25" customHeight="1">
      <c r="A49" s="26"/>
      <c r="B49" s="30" t="s">
        <v>175</v>
      </c>
      <c r="C49" s="102" t="s">
        <v>138</v>
      </c>
      <c r="D49" s="104" t="s">
        <v>138</v>
      </c>
      <c r="E49" s="67" t="s">
        <v>138</v>
      </c>
      <c r="F49" s="102">
        <v>2</v>
      </c>
      <c r="G49" s="104">
        <v>35</v>
      </c>
      <c r="H49" s="67" t="s">
        <v>138</v>
      </c>
      <c r="I49" s="102">
        <v>2</v>
      </c>
      <c r="J49" s="104">
        <v>64</v>
      </c>
      <c r="K49" s="67" t="s">
        <v>138</v>
      </c>
      <c r="L49" s="102">
        <v>3</v>
      </c>
      <c r="M49" s="104">
        <v>104</v>
      </c>
      <c r="N49" s="67" t="s">
        <v>138</v>
      </c>
      <c r="O49" s="102">
        <v>3</v>
      </c>
      <c r="P49" s="104">
        <v>82</v>
      </c>
      <c r="Q49" s="67" t="s">
        <v>138</v>
      </c>
      <c r="R49" s="102">
        <v>1</v>
      </c>
      <c r="S49" s="104">
        <v>23</v>
      </c>
      <c r="T49" s="67" t="s">
        <v>138</v>
      </c>
      <c r="U49" s="39"/>
    </row>
    <row r="50" spans="1:21" ht="14.25" customHeight="1">
      <c r="A50" s="26"/>
      <c r="B50" s="30" t="s">
        <v>176</v>
      </c>
      <c r="C50" s="102">
        <v>2</v>
      </c>
      <c r="D50" s="104">
        <v>21</v>
      </c>
      <c r="E50" s="67" t="s">
        <v>138</v>
      </c>
      <c r="F50" s="102">
        <v>1</v>
      </c>
      <c r="G50" s="104">
        <v>3</v>
      </c>
      <c r="H50" s="67" t="s">
        <v>138</v>
      </c>
      <c r="I50" s="102">
        <v>1</v>
      </c>
      <c r="J50" s="104">
        <v>3</v>
      </c>
      <c r="K50" s="67" t="s">
        <v>138</v>
      </c>
      <c r="L50" s="102">
        <v>1</v>
      </c>
      <c r="M50" s="104">
        <v>26</v>
      </c>
      <c r="N50" s="67" t="s">
        <v>138</v>
      </c>
      <c r="O50" s="102">
        <v>1</v>
      </c>
      <c r="P50" s="104">
        <v>42</v>
      </c>
      <c r="Q50" s="67" t="s">
        <v>138</v>
      </c>
      <c r="R50" s="102" t="s">
        <v>138</v>
      </c>
      <c r="S50" s="104" t="s">
        <v>138</v>
      </c>
      <c r="T50" s="67" t="s">
        <v>138</v>
      </c>
      <c r="U50" s="39"/>
    </row>
    <row r="51" spans="1:21" ht="14.25" customHeight="1">
      <c r="A51" s="31"/>
      <c r="B51" s="32" t="s">
        <v>177</v>
      </c>
      <c r="C51" s="102" t="s">
        <v>138</v>
      </c>
      <c r="D51" s="104" t="s">
        <v>138</v>
      </c>
      <c r="E51" s="67" t="s">
        <v>138</v>
      </c>
      <c r="F51" s="102" t="s">
        <v>138</v>
      </c>
      <c r="G51" s="104" t="s">
        <v>138</v>
      </c>
      <c r="H51" s="67" t="s">
        <v>138</v>
      </c>
      <c r="I51" s="102" t="s">
        <v>138</v>
      </c>
      <c r="J51" s="104" t="s">
        <v>138</v>
      </c>
      <c r="K51" s="67" t="s">
        <v>138</v>
      </c>
      <c r="L51" s="102" t="s">
        <v>138</v>
      </c>
      <c r="M51" s="104" t="s">
        <v>138</v>
      </c>
      <c r="N51" s="67" t="s">
        <v>138</v>
      </c>
      <c r="O51" s="102" t="s">
        <v>138</v>
      </c>
      <c r="P51" s="104" t="s">
        <v>138</v>
      </c>
      <c r="Q51" s="67" t="s">
        <v>138</v>
      </c>
      <c r="R51" s="102" t="s">
        <v>138</v>
      </c>
      <c r="S51" s="104" t="s">
        <v>138</v>
      </c>
      <c r="T51" s="67" t="s">
        <v>138</v>
      </c>
      <c r="U51" s="39"/>
    </row>
    <row r="52" spans="1:21" ht="14.25" customHeight="1">
      <c r="A52" s="34"/>
      <c r="B52" s="35" t="s">
        <v>178</v>
      </c>
      <c r="C52" s="102">
        <v>36</v>
      </c>
      <c r="D52" s="104">
        <v>197</v>
      </c>
      <c r="E52" s="67" t="s">
        <v>138</v>
      </c>
      <c r="F52" s="102">
        <v>27</v>
      </c>
      <c r="G52" s="104">
        <v>218</v>
      </c>
      <c r="H52" s="67" t="s">
        <v>138</v>
      </c>
      <c r="I52" s="102">
        <v>21</v>
      </c>
      <c r="J52" s="104">
        <v>155</v>
      </c>
      <c r="K52" s="67" t="s">
        <v>138</v>
      </c>
      <c r="L52" s="102">
        <v>24</v>
      </c>
      <c r="M52" s="104">
        <v>162</v>
      </c>
      <c r="N52" s="67" t="s">
        <v>138</v>
      </c>
      <c r="O52" s="102">
        <v>9</v>
      </c>
      <c r="P52" s="104">
        <v>60</v>
      </c>
      <c r="Q52" s="67" t="s">
        <v>138</v>
      </c>
      <c r="R52" s="102">
        <v>22</v>
      </c>
      <c r="S52" s="104">
        <v>147</v>
      </c>
      <c r="T52" s="67" t="s">
        <v>138</v>
      </c>
      <c r="U52" s="39"/>
    </row>
    <row r="53" spans="1:21" ht="14.25" customHeight="1">
      <c r="A53" s="26"/>
      <c r="B53" s="30" t="s">
        <v>179</v>
      </c>
      <c r="C53" s="102" t="s">
        <v>138</v>
      </c>
      <c r="D53" s="104" t="s">
        <v>138</v>
      </c>
      <c r="E53" s="67" t="s">
        <v>138</v>
      </c>
      <c r="F53" s="102" t="s">
        <v>138</v>
      </c>
      <c r="G53" s="104" t="s">
        <v>138</v>
      </c>
      <c r="H53" s="67" t="s">
        <v>138</v>
      </c>
      <c r="I53" s="102" t="s">
        <v>138</v>
      </c>
      <c r="J53" s="104" t="s">
        <v>138</v>
      </c>
      <c r="K53" s="67" t="s">
        <v>138</v>
      </c>
      <c r="L53" s="102" t="s">
        <v>138</v>
      </c>
      <c r="M53" s="104" t="s">
        <v>138</v>
      </c>
      <c r="N53" s="67" t="s">
        <v>138</v>
      </c>
      <c r="O53" s="102" t="s">
        <v>138</v>
      </c>
      <c r="P53" s="104" t="s">
        <v>138</v>
      </c>
      <c r="Q53" s="67" t="s">
        <v>138</v>
      </c>
      <c r="R53" s="102" t="s">
        <v>138</v>
      </c>
      <c r="S53" s="104" t="s">
        <v>138</v>
      </c>
      <c r="T53" s="67" t="s">
        <v>138</v>
      </c>
      <c r="U53" s="39"/>
    </row>
    <row r="54" spans="1:21" ht="14.25" customHeight="1">
      <c r="A54" s="26"/>
      <c r="B54" s="30" t="s">
        <v>180</v>
      </c>
      <c r="C54" s="102" t="s">
        <v>138</v>
      </c>
      <c r="D54" s="104" t="s">
        <v>138</v>
      </c>
      <c r="E54" s="67" t="s">
        <v>138</v>
      </c>
      <c r="F54" s="102" t="s">
        <v>138</v>
      </c>
      <c r="G54" s="104" t="s">
        <v>138</v>
      </c>
      <c r="H54" s="67" t="s">
        <v>138</v>
      </c>
      <c r="I54" s="102" t="s">
        <v>138</v>
      </c>
      <c r="J54" s="104" t="s">
        <v>138</v>
      </c>
      <c r="K54" s="67" t="s">
        <v>138</v>
      </c>
      <c r="L54" s="102" t="s">
        <v>138</v>
      </c>
      <c r="M54" s="104" t="s">
        <v>138</v>
      </c>
      <c r="N54" s="67" t="s">
        <v>138</v>
      </c>
      <c r="O54" s="102" t="s">
        <v>138</v>
      </c>
      <c r="P54" s="104" t="s">
        <v>138</v>
      </c>
      <c r="Q54" s="67" t="s">
        <v>138</v>
      </c>
      <c r="R54" s="102" t="s">
        <v>138</v>
      </c>
      <c r="S54" s="104" t="s">
        <v>138</v>
      </c>
      <c r="T54" s="67" t="s">
        <v>138</v>
      </c>
      <c r="U54" s="39"/>
    </row>
    <row r="55" spans="1:21" ht="14.25" customHeight="1">
      <c r="A55" s="26"/>
      <c r="B55" s="30" t="s">
        <v>181</v>
      </c>
      <c r="C55" s="102" t="s">
        <v>138</v>
      </c>
      <c r="D55" s="104" t="s">
        <v>138</v>
      </c>
      <c r="E55" s="67" t="s">
        <v>138</v>
      </c>
      <c r="F55" s="102" t="s">
        <v>138</v>
      </c>
      <c r="G55" s="104" t="s">
        <v>138</v>
      </c>
      <c r="H55" s="67" t="s">
        <v>138</v>
      </c>
      <c r="I55" s="102" t="s">
        <v>138</v>
      </c>
      <c r="J55" s="104" t="s">
        <v>138</v>
      </c>
      <c r="K55" s="67" t="s">
        <v>138</v>
      </c>
      <c r="L55" s="102" t="s">
        <v>138</v>
      </c>
      <c r="M55" s="104" t="s">
        <v>138</v>
      </c>
      <c r="N55" s="67" t="s">
        <v>138</v>
      </c>
      <c r="O55" s="102" t="s">
        <v>138</v>
      </c>
      <c r="P55" s="104" t="s">
        <v>138</v>
      </c>
      <c r="Q55" s="67" t="s">
        <v>138</v>
      </c>
      <c r="R55" s="102" t="s">
        <v>138</v>
      </c>
      <c r="S55" s="104" t="s">
        <v>138</v>
      </c>
      <c r="T55" s="67" t="s">
        <v>138</v>
      </c>
      <c r="U55" s="39"/>
    </row>
    <row r="56" spans="1:21" ht="14.25" customHeight="1">
      <c r="A56" s="26"/>
      <c r="B56" s="30" t="s">
        <v>182</v>
      </c>
      <c r="C56" s="102" t="s">
        <v>138</v>
      </c>
      <c r="D56" s="104" t="s">
        <v>138</v>
      </c>
      <c r="E56" s="67" t="s">
        <v>138</v>
      </c>
      <c r="F56" s="102" t="s">
        <v>138</v>
      </c>
      <c r="G56" s="104" t="s">
        <v>138</v>
      </c>
      <c r="H56" s="67" t="s">
        <v>138</v>
      </c>
      <c r="I56" s="102" t="s">
        <v>138</v>
      </c>
      <c r="J56" s="104" t="s">
        <v>138</v>
      </c>
      <c r="K56" s="67" t="s">
        <v>138</v>
      </c>
      <c r="L56" s="102" t="s">
        <v>138</v>
      </c>
      <c r="M56" s="104" t="s">
        <v>138</v>
      </c>
      <c r="N56" s="67" t="s">
        <v>138</v>
      </c>
      <c r="O56" s="102" t="s">
        <v>138</v>
      </c>
      <c r="P56" s="104" t="s">
        <v>138</v>
      </c>
      <c r="Q56" s="67" t="s">
        <v>138</v>
      </c>
      <c r="R56" s="102" t="s">
        <v>138</v>
      </c>
      <c r="S56" s="104" t="s">
        <v>138</v>
      </c>
      <c r="T56" s="67" t="s">
        <v>138</v>
      </c>
      <c r="U56" s="39"/>
    </row>
    <row r="57" spans="1:21" ht="14.25" customHeight="1">
      <c r="A57" s="26"/>
      <c r="B57" s="30" t="s">
        <v>183</v>
      </c>
      <c r="C57" s="102" t="s">
        <v>138</v>
      </c>
      <c r="D57" s="104" t="s">
        <v>138</v>
      </c>
      <c r="E57" s="67" t="s">
        <v>138</v>
      </c>
      <c r="F57" s="102" t="s">
        <v>138</v>
      </c>
      <c r="G57" s="104" t="s">
        <v>138</v>
      </c>
      <c r="H57" s="67" t="s">
        <v>138</v>
      </c>
      <c r="I57" s="102" t="s">
        <v>138</v>
      </c>
      <c r="J57" s="104" t="s">
        <v>138</v>
      </c>
      <c r="K57" s="67" t="s">
        <v>138</v>
      </c>
      <c r="L57" s="102" t="s">
        <v>138</v>
      </c>
      <c r="M57" s="104" t="s">
        <v>138</v>
      </c>
      <c r="N57" s="67" t="s">
        <v>138</v>
      </c>
      <c r="O57" s="102" t="s">
        <v>138</v>
      </c>
      <c r="P57" s="104" t="s">
        <v>138</v>
      </c>
      <c r="Q57" s="67" t="s">
        <v>138</v>
      </c>
      <c r="R57" s="102" t="s">
        <v>138</v>
      </c>
      <c r="S57" s="104" t="s">
        <v>138</v>
      </c>
      <c r="T57" s="67" t="s">
        <v>138</v>
      </c>
      <c r="U57" s="39"/>
    </row>
    <row r="58" spans="1:21" ht="14.25" customHeight="1">
      <c r="A58" s="26"/>
      <c r="B58" s="30" t="s">
        <v>184</v>
      </c>
      <c r="C58" s="102" t="s">
        <v>138</v>
      </c>
      <c r="D58" s="104" t="s">
        <v>138</v>
      </c>
      <c r="E58" s="67" t="s">
        <v>138</v>
      </c>
      <c r="F58" s="102" t="s">
        <v>138</v>
      </c>
      <c r="G58" s="104" t="s">
        <v>138</v>
      </c>
      <c r="H58" s="67" t="s">
        <v>138</v>
      </c>
      <c r="I58" s="102">
        <v>1</v>
      </c>
      <c r="J58" s="104">
        <v>11</v>
      </c>
      <c r="K58" s="67" t="s">
        <v>138</v>
      </c>
      <c r="L58" s="102" t="s">
        <v>138</v>
      </c>
      <c r="M58" s="104" t="s">
        <v>138</v>
      </c>
      <c r="N58" s="67" t="s">
        <v>138</v>
      </c>
      <c r="O58" s="102" t="s">
        <v>138</v>
      </c>
      <c r="P58" s="104" t="s">
        <v>138</v>
      </c>
      <c r="Q58" s="67" t="s">
        <v>138</v>
      </c>
      <c r="R58" s="102" t="s">
        <v>138</v>
      </c>
      <c r="S58" s="104" t="s">
        <v>138</v>
      </c>
      <c r="T58" s="67" t="s">
        <v>138</v>
      </c>
      <c r="U58" s="39"/>
    </row>
    <row r="59" spans="1:21" ht="14.25" customHeight="1">
      <c r="A59" s="464" t="s">
        <v>185</v>
      </c>
      <c r="B59" s="465"/>
      <c r="C59" s="122">
        <v>9</v>
      </c>
      <c r="D59" s="125">
        <v>178</v>
      </c>
      <c r="E59" s="124" t="s">
        <v>138</v>
      </c>
      <c r="F59" s="122">
        <v>10</v>
      </c>
      <c r="G59" s="125">
        <v>472</v>
      </c>
      <c r="H59" s="124" t="s">
        <v>138</v>
      </c>
      <c r="I59" s="122">
        <v>2</v>
      </c>
      <c r="J59" s="125">
        <v>45</v>
      </c>
      <c r="K59" s="124" t="s">
        <v>138</v>
      </c>
      <c r="L59" s="122">
        <v>11</v>
      </c>
      <c r="M59" s="125">
        <v>349</v>
      </c>
      <c r="N59" s="124" t="s">
        <v>138</v>
      </c>
      <c r="O59" s="122">
        <v>29</v>
      </c>
      <c r="P59" s="125">
        <v>1057</v>
      </c>
      <c r="Q59" s="124" t="s">
        <v>138</v>
      </c>
      <c r="R59" s="122">
        <v>39</v>
      </c>
      <c r="S59" s="125">
        <v>1221</v>
      </c>
      <c r="T59" s="124" t="s">
        <v>138</v>
      </c>
      <c r="U59" s="39"/>
    </row>
    <row r="60" spans="1:21" ht="14.25" customHeight="1">
      <c r="A60" s="26"/>
      <c r="B60" s="36" t="s">
        <v>186</v>
      </c>
      <c r="C60" s="102">
        <v>9</v>
      </c>
      <c r="D60" s="104">
        <v>178</v>
      </c>
      <c r="E60" s="67" t="s">
        <v>138</v>
      </c>
      <c r="F60" s="102">
        <v>10</v>
      </c>
      <c r="G60" s="104">
        <v>472</v>
      </c>
      <c r="H60" s="67" t="s">
        <v>138</v>
      </c>
      <c r="I60" s="102">
        <v>2</v>
      </c>
      <c r="J60" s="104">
        <v>45</v>
      </c>
      <c r="K60" s="67" t="s">
        <v>138</v>
      </c>
      <c r="L60" s="102">
        <v>11</v>
      </c>
      <c r="M60" s="104">
        <v>349</v>
      </c>
      <c r="N60" s="67" t="s">
        <v>138</v>
      </c>
      <c r="O60" s="102">
        <v>29</v>
      </c>
      <c r="P60" s="104">
        <v>1057</v>
      </c>
      <c r="Q60" s="67" t="s">
        <v>138</v>
      </c>
      <c r="R60" s="102">
        <v>38</v>
      </c>
      <c r="S60" s="104">
        <v>1204</v>
      </c>
      <c r="T60" s="70" t="s">
        <v>138</v>
      </c>
      <c r="U60" s="287"/>
    </row>
    <row r="61" spans="1:23" ht="14.25" customHeight="1">
      <c r="A61" s="27"/>
      <c r="B61" s="37" t="s">
        <v>187</v>
      </c>
      <c r="C61" s="102" t="s">
        <v>138</v>
      </c>
      <c r="D61" s="104" t="s">
        <v>138</v>
      </c>
      <c r="E61" s="67" t="s">
        <v>138</v>
      </c>
      <c r="F61" s="102" t="s">
        <v>138</v>
      </c>
      <c r="G61" s="104" t="s">
        <v>138</v>
      </c>
      <c r="H61" s="67" t="s">
        <v>138</v>
      </c>
      <c r="I61" s="102" t="s">
        <v>138</v>
      </c>
      <c r="J61" s="104" t="s">
        <v>138</v>
      </c>
      <c r="K61" s="67" t="s">
        <v>138</v>
      </c>
      <c r="L61" s="102" t="s">
        <v>138</v>
      </c>
      <c r="M61" s="104" t="s">
        <v>138</v>
      </c>
      <c r="N61" s="67" t="s">
        <v>138</v>
      </c>
      <c r="O61" s="102" t="s">
        <v>138</v>
      </c>
      <c r="P61" s="104" t="s">
        <v>138</v>
      </c>
      <c r="Q61" s="67" t="s">
        <v>138</v>
      </c>
      <c r="R61" s="102">
        <v>1</v>
      </c>
      <c r="S61" s="104">
        <v>17</v>
      </c>
      <c r="T61" s="67" t="s">
        <v>138</v>
      </c>
      <c r="U61" s="287"/>
      <c r="V61" s="287"/>
      <c r="W61" s="287"/>
    </row>
    <row r="62" spans="1:23" ht="14.25" customHeight="1">
      <c r="A62" s="464" t="s">
        <v>266</v>
      </c>
      <c r="B62" s="465"/>
      <c r="C62" s="288">
        <v>16</v>
      </c>
      <c r="D62" s="289">
        <v>43</v>
      </c>
      <c r="E62" s="290" t="s">
        <v>138</v>
      </c>
      <c r="F62" s="122">
        <v>6</v>
      </c>
      <c r="G62" s="125">
        <v>15</v>
      </c>
      <c r="H62" s="124" t="s">
        <v>138</v>
      </c>
      <c r="I62" s="122">
        <v>26</v>
      </c>
      <c r="J62" s="125">
        <v>70</v>
      </c>
      <c r="K62" s="124" t="s">
        <v>138</v>
      </c>
      <c r="L62" s="122">
        <v>14</v>
      </c>
      <c r="M62" s="125">
        <v>17</v>
      </c>
      <c r="N62" s="124" t="s">
        <v>138</v>
      </c>
      <c r="O62" s="122">
        <v>11</v>
      </c>
      <c r="P62" s="125">
        <v>13</v>
      </c>
      <c r="Q62" s="124" t="s">
        <v>138</v>
      </c>
      <c r="R62" s="122">
        <v>12</v>
      </c>
      <c r="S62" s="125">
        <v>18</v>
      </c>
      <c r="T62" s="124" t="s">
        <v>138</v>
      </c>
      <c r="U62" s="112"/>
      <c r="V62" s="112"/>
      <c r="W62" s="112"/>
    </row>
    <row r="63" spans="1:23" ht="14.25" customHeight="1">
      <c r="A63" s="23"/>
      <c r="B63" s="36" t="s">
        <v>270</v>
      </c>
      <c r="C63" s="291">
        <v>3</v>
      </c>
      <c r="D63" s="292">
        <v>30</v>
      </c>
      <c r="E63" s="293" t="s">
        <v>138</v>
      </c>
      <c r="F63" s="107">
        <v>2</v>
      </c>
      <c r="G63" s="109">
        <v>11</v>
      </c>
      <c r="H63" s="70" t="s">
        <v>138</v>
      </c>
      <c r="I63" s="107">
        <v>2</v>
      </c>
      <c r="J63" s="109">
        <v>46</v>
      </c>
      <c r="K63" s="70" t="s">
        <v>138</v>
      </c>
      <c r="L63" s="107">
        <v>2</v>
      </c>
      <c r="M63" s="109">
        <v>5</v>
      </c>
      <c r="N63" s="70" t="s">
        <v>138</v>
      </c>
      <c r="O63" s="107" t="s">
        <v>138</v>
      </c>
      <c r="P63" s="109" t="s">
        <v>138</v>
      </c>
      <c r="Q63" s="70" t="s">
        <v>138</v>
      </c>
      <c r="R63" s="107">
        <v>1</v>
      </c>
      <c r="S63" s="109">
        <v>7</v>
      </c>
      <c r="T63" s="70" t="s">
        <v>138</v>
      </c>
      <c r="U63" s="112"/>
      <c r="V63" s="112"/>
      <c r="W63" s="112"/>
    </row>
    <row r="64" spans="1:23" ht="14.25" customHeight="1">
      <c r="A64" s="23"/>
      <c r="B64" s="285" t="s">
        <v>267</v>
      </c>
      <c r="C64" s="294" t="s">
        <v>138</v>
      </c>
      <c r="D64" s="295" t="s">
        <v>138</v>
      </c>
      <c r="E64" s="296" t="s">
        <v>138</v>
      </c>
      <c r="F64" s="102" t="s">
        <v>138</v>
      </c>
      <c r="G64" s="104" t="s">
        <v>138</v>
      </c>
      <c r="H64" s="67" t="s">
        <v>138</v>
      </c>
      <c r="I64" s="102" t="s">
        <v>138</v>
      </c>
      <c r="J64" s="104" t="s">
        <v>138</v>
      </c>
      <c r="K64" s="67" t="s">
        <v>138</v>
      </c>
      <c r="L64" s="102" t="s">
        <v>138</v>
      </c>
      <c r="M64" s="104" t="s">
        <v>138</v>
      </c>
      <c r="N64" s="67" t="s">
        <v>138</v>
      </c>
      <c r="O64" s="102" t="s">
        <v>138</v>
      </c>
      <c r="P64" s="104" t="s">
        <v>138</v>
      </c>
      <c r="Q64" s="67" t="s">
        <v>138</v>
      </c>
      <c r="R64" s="102" t="s">
        <v>138</v>
      </c>
      <c r="S64" s="104" t="s">
        <v>138</v>
      </c>
      <c r="T64" s="67" t="s">
        <v>138</v>
      </c>
      <c r="U64" s="112"/>
      <c r="V64" s="112"/>
      <c r="W64" s="112"/>
    </row>
    <row r="65" spans="1:23" ht="14.25" customHeight="1">
      <c r="A65" s="23"/>
      <c r="B65" s="285" t="s">
        <v>269</v>
      </c>
      <c r="C65" s="294">
        <v>13</v>
      </c>
      <c r="D65" s="295">
        <v>13</v>
      </c>
      <c r="E65" s="296" t="s">
        <v>138</v>
      </c>
      <c r="F65" s="102">
        <v>4</v>
      </c>
      <c r="G65" s="104">
        <v>4</v>
      </c>
      <c r="H65" s="67" t="s">
        <v>138</v>
      </c>
      <c r="I65" s="102">
        <v>24</v>
      </c>
      <c r="J65" s="104">
        <v>24</v>
      </c>
      <c r="K65" s="67" t="s">
        <v>138</v>
      </c>
      <c r="L65" s="102">
        <v>12</v>
      </c>
      <c r="M65" s="104">
        <v>12</v>
      </c>
      <c r="N65" s="67" t="s">
        <v>138</v>
      </c>
      <c r="O65" s="102">
        <v>11</v>
      </c>
      <c r="P65" s="104">
        <v>13</v>
      </c>
      <c r="Q65" s="67" t="s">
        <v>138</v>
      </c>
      <c r="R65" s="102">
        <v>11</v>
      </c>
      <c r="S65" s="104">
        <v>11</v>
      </c>
      <c r="T65" s="67" t="s">
        <v>138</v>
      </c>
      <c r="U65" s="112"/>
      <c r="V65" s="112"/>
      <c r="W65" s="112"/>
    </row>
    <row r="66" spans="1:23" ht="14.25" customHeight="1">
      <c r="A66" s="286"/>
      <c r="B66" s="37" t="s">
        <v>268</v>
      </c>
      <c r="C66" s="297" t="s">
        <v>138</v>
      </c>
      <c r="D66" s="298" t="s">
        <v>138</v>
      </c>
      <c r="E66" s="299" t="s">
        <v>138</v>
      </c>
      <c r="F66" s="116" t="s">
        <v>138</v>
      </c>
      <c r="G66" s="118" t="s">
        <v>138</v>
      </c>
      <c r="H66" s="69" t="s">
        <v>138</v>
      </c>
      <c r="I66" s="116" t="s">
        <v>138</v>
      </c>
      <c r="J66" s="118" t="s">
        <v>138</v>
      </c>
      <c r="K66" s="69" t="s">
        <v>138</v>
      </c>
      <c r="L66" s="116" t="s">
        <v>138</v>
      </c>
      <c r="M66" s="118" t="s">
        <v>138</v>
      </c>
      <c r="N66" s="69" t="s">
        <v>138</v>
      </c>
      <c r="O66" s="116" t="s">
        <v>138</v>
      </c>
      <c r="P66" s="118" t="s">
        <v>138</v>
      </c>
      <c r="Q66" s="69" t="s">
        <v>138</v>
      </c>
      <c r="R66" s="116" t="s">
        <v>138</v>
      </c>
      <c r="S66" s="118" t="s">
        <v>138</v>
      </c>
      <c r="T66" s="69" t="s">
        <v>138</v>
      </c>
      <c r="U66" s="112"/>
      <c r="V66" s="112"/>
      <c r="W66" s="112"/>
    </row>
    <row r="67" spans="1:21" ht="14.25" customHeight="1">
      <c r="A67" s="466" t="s">
        <v>188</v>
      </c>
      <c r="B67" s="467"/>
      <c r="C67" s="122">
        <v>2</v>
      </c>
      <c r="D67" s="125">
        <v>32</v>
      </c>
      <c r="E67" s="124" t="s">
        <v>138</v>
      </c>
      <c r="F67" s="122">
        <v>4</v>
      </c>
      <c r="G67" s="125">
        <v>89</v>
      </c>
      <c r="H67" s="124" t="s">
        <v>138</v>
      </c>
      <c r="I67" s="122">
        <v>2</v>
      </c>
      <c r="J67" s="125">
        <v>31</v>
      </c>
      <c r="K67" s="124" t="s">
        <v>138</v>
      </c>
      <c r="L67" s="122">
        <v>1</v>
      </c>
      <c r="M67" s="125">
        <v>5</v>
      </c>
      <c r="N67" s="124" t="s">
        <v>138</v>
      </c>
      <c r="O67" s="122" t="s">
        <v>138</v>
      </c>
      <c r="P67" s="125" t="s">
        <v>138</v>
      </c>
      <c r="Q67" s="124" t="s">
        <v>138</v>
      </c>
      <c r="R67" s="122" t="s">
        <v>138</v>
      </c>
      <c r="S67" s="125" t="s">
        <v>138</v>
      </c>
      <c r="T67" s="124" t="s">
        <v>138</v>
      </c>
      <c r="U67" s="39"/>
    </row>
    <row r="68" spans="1:21" ht="14.25" customHeight="1">
      <c r="A68" s="464" t="s">
        <v>189</v>
      </c>
      <c r="B68" s="465"/>
      <c r="C68" s="102">
        <v>3</v>
      </c>
      <c r="D68" s="104">
        <v>5</v>
      </c>
      <c r="E68" s="67" t="s">
        <v>138</v>
      </c>
      <c r="F68" s="102">
        <v>3</v>
      </c>
      <c r="G68" s="104">
        <v>7</v>
      </c>
      <c r="H68" s="67" t="s">
        <v>138</v>
      </c>
      <c r="I68" s="102">
        <v>30</v>
      </c>
      <c r="J68" s="104">
        <v>85</v>
      </c>
      <c r="K68" s="67">
        <v>1</v>
      </c>
      <c r="L68" s="102">
        <v>16</v>
      </c>
      <c r="M68" s="104">
        <v>34</v>
      </c>
      <c r="N68" s="67" t="s">
        <v>138</v>
      </c>
      <c r="O68" s="102">
        <v>10</v>
      </c>
      <c r="P68" s="104">
        <v>15</v>
      </c>
      <c r="Q68" s="67" t="s">
        <v>138</v>
      </c>
      <c r="R68" s="102" t="s">
        <v>138</v>
      </c>
      <c r="S68" s="104" t="s">
        <v>138</v>
      </c>
      <c r="T68" s="67" t="s">
        <v>138</v>
      </c>
      <c r="U68" s="39"/>
    </row>
    <row r="69" spans="1:21" ht="14.25" customHeight="1">
      <c r="A69" s="26"/>
      <c r="B69" s="29" t="s">
        <v>190</v>
      </c>
      <c r="C69" s="107" t="s">
        <v>138</v>
      </c>
      <c r="D69" s="109" t="s">
        <v>138</v>
      </c>
      <c r="E69" s="70" t="s">
        <v>138</v>
      </c>
      <c r="F69" s="107" t="s">
        <v>138</v>
      </c>
      <c r="G69" s="109" t="s">
        <v>138</v>
      </c>
      <c r="H69" s="70" t="s">
        <v>138</v>
      </c>
      <c r="I69" s="107">
        <v>27</v>
      </c>
      <c r="J69" s="109">
        <v>76</v>
      </c>
      <c r="K69" s="70">
        <v>1</v>
      </c>
      <c r="L69" s="107">
        <v>12</v>
      </c>
      <c r="M69" s="109">
        <v>29</v>
      </c>
      <c r="N69" s="70" t="s">
        <v>138</v>
      </c>
      <c r="O69" s="107">
        <v>3</v>
      </c>
      <c r="P69" s="109">
        <v>7</v>
      </c>
      <c r="Q69" s="70" t="s">
        <v>138</v>
      </c>
      <c r="R69" s="107" t="s">
        <v>138</v>
      </c>
      <c r="S69" s="109" t="s">
        <v>138</v>
      </c>
      <c r="T69" s="70" t="s">
        <v>138</v>
      </c>
      <c r="U69" s="39"/>
    </row>
    <row r="70" spans="1:21" ht="14.25" customHeight="1">
      <c r="A70" s="27"/>
      <c r="B70" s="38" t="s">
        <v>191</v>
      </c>
      <c r="C70" s="116">
        <v>3</v>
      </c>
      <c r="D70" s="118">
        <v>5</v>
      </c>
      <c r="E70" s="69" t="s">
        <v>138</v>
      </c>
      <c r="F70" s="116">
        <v>3</v>
      </c>
      <c r="G70" s="118">
        <v>7</v>
      </c>
      <c r="H70" s="69" t="s">
        <v>138</v>
      </c>
      <c r="I70" s="116">
        <v>3</v>
      </c>
      <c r="J70" s="118">
        <v>9</v>
      </c>
      <c r="K70" s="69" t="s">
        <v>138</v>
      </c>
      <c r="L70" s="116">
        <v>4</v>
      </c>
      <c r="M70" s="118">
        <v>5</v>
      </c>
      <c r="N70" s="69" t="s">
        <v>138</v>
      </c>
      <c r="O70" s="116">
        <v>7</v>
      </c>
      <c r="P70" s="118">
        <v>8</v>
      </c>
      <c r="Q70" s="69" t="s">
        <v>138</v>
      </c>
      <c r="R70" s="116" t="s">
        <v>138</v>
      </c>
      <c r="S70" s="118" t="s">
        <v>138</v>
      </c>
      <c r="T70" s="69" t="s">
        <v>138</v>
      </c>
      <c r="U70" s="39"/>
    </row>
    <row r="71" spans="1:21" ht="14.25" customHeight="1">
      <c r="A71" s="472" t="s">
        <v>192</v>
      </c>
      <c r="B71" s="473"/>
      <c r="C71" s="122" t="s">
        <v>138</v>
      </c>
      <c r="D71" s="125" t="s">
        <v>138</v>
      </c>
      <c r="E71" s="124" t="s">
        <v>138</v>
      </c>
      <c r="F71" s="122" t="s">
        <v>138</v>
      </c>
      <c r="G71" s="125" t="s">
        <v>138</v>
      </c>
      <c r="H71" s="124" t="s">
        <v>138</v>
      </c>
      <c r="I71" s="122" t="s">
        <v>138</v>
      </c>
      <c r="J71" s="125" t="s">
        <v>138</v>
      </c>
      <c r="K71" s="124" t="s">
        <v>138</v>
      </c>
      <c r="L71" s="122" t="s">
        <v>138</v>
      </c>
      <c r="M71" s="125" t="s">
        <v>138</v>
      </c>
      <c r="N71" s="124" t="s">
        <v>138</v>
      </c>
      <c r="O71" s="122" t="s">
        <v>138</v>
      </c>
      <c r="P71" s="125" t="s">
        <v>138</v>
      </c>
      <c r="Q71" s="124" t="s">
        <v>138</v>
      </c>
      <c r="R71" s="122" t="s">
        <v>138</v>
      </c>
      <c r="S71" s="125" t="s">
        <v>138</v>
      </c>
      <c r="T71" s="124" t="s">
        <v>138</v>
      </c>
      <c r="U71" s="39"/>
    </row>
    <row r="72" spans="1:21" ht="14.25" customHeight="1" thickBot="1">
      <c r="A72" s="474" t="s">
        <v>193</v>
      </c>
      <c r="B72" s="475"/>
      <c r="C72" s="129">
        <v>2</v>
      </c>
      <c r="D72" s="132">
        <v>63</v>
      </c>
      <c r="E72" s="131" t="s">
        <v>138</v>
      </c>
      <c r="F72" s="129">
        <v>5</v>
      </c>
      <c r="G72" s="132">
        <v>63</v>
      </c>
      <c r="H72" s="131" t="s">
        <v>138</v>
      </c>
      <c r="I72" s="129">
        <v>4</v>
      </c>
      <c r="J72" s="132">
        <v>64</v>
      </c>
      <c r="K72" s="131" t="s">
        <v>138</v>
      </c>
      <c r="L72" s="129">
        <v>3</v>
      </c>
      <c r="M72" s="132">
        <v>66</v>
      </c>
      <c r="N72" s="131" t="s">
        <v>138</v>
      </c>
      <c r="O72" s="129">
        <v>1</v>
      </c>
      <c r="P72" s="132">
        <v>11</v>
      </c>
      <c r="Q72" s="131" t="s">
        <v>138</v>
      </c>
      <c r="R72" s="129">
        <v>4</v>
      </c>
      <c r="S72" s="132">
        <v>81</v>
      </c>
      <c r="T72" s="131" t="s">
        <v>138</v>
      </c>
      <c r="U72" s="39"/>
    </row>
  </sheetData>
  <sheetProtection/>
  <mergeCells count="31">
    <mergeCell ref="A59:B59"/>
    <mergeCell ref="A67:B67"/>
    <mergeCell ref="A68:B68"/>
    <mergeCell ref="A71:B71"/>
    <mergeCell ref="A72:B72"/>
    <mergeCell ref="I39:K39"/>
    <mergeCell ref="F39:H39"/>
    <mergeCell ref="A62:B62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23:B23"/>
    <mergeCell ref="A31:B31"/>
    <mergeCell ref="A3:B4"/>
    <mergeCell ref="C3:E3"/>
    <mergeCell ref="F3:H3"/>
    <mergeCell ref="I3:K3"/>
    <mergeCell ref="A26:B26"/>
    <mergeCell ref="L3:N3"/>
    <mergeCell ref="O3:Q3"/>
    <mergeCell ref="R3:T3"/>
    <mergeCell ref="U3:W3"/>
    <mergeCell ref="A5:B5"/>
    <mergeCell ref="A6:B6"/>
  </mergeCells>
  <printOptions/>
  <pageMargins left="0.29" right="0.21" top="0.28" bottom="0.17" header="0.512" footer="0.1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59"/>
  <sheetViews>
    <sheetView zoomScaleSheetLayoutView="100" zoomScalePageLayoutView="0" workbookViewId="0" topLeftCell="B1">
      <selection activeCell="AQ10" sqref="AQ10"/>
    </sheetView>
  </sheetViews>
  <sheetFormatPr defaultColWidth="9.00390625" defaultRowHeight="18" customHeight="1"/>
  <cols>
    <col min="1" max="2" width="9.00390625" style="433" customWidth="1"/>
    <col min="3" max="3" width="11.875" style="433" customWidth="1"/>
    <col min="4" max="5" width="9.00390625" style="433" customWidth="1"/>
    <col min="6" max="7" width="8.125" style="433" customWidth="1"/>
    <col min="8" max="8" width="9.00390625" style="433" customWidth="1"/>
    <col min="9" max="11" width="8.125" style="433" customWidth="1"/>
    <col min="12" max="12" width="9.00390625" style="434" customWidth="1"/>
    <col min="13" max="14" width="8.125" style="433" customWidth="1"/>
    <col min="15" max="15" width="1.625" style="433" customWidth="1"/>
    <col min="16" max="18" width="0" style="433" hidden="1" customWidth="1"/>
    <col min="19" max="19" width="8.125" style="433" hidden="1" customWidth="1"/>
    <col min="20" max="22" width="0" style="433" hidden="1" customWidth="1"/>
    <col min="23" max="23" width="8.125" style="433" hidden="1" customWidth="1"/>
    <col min="24" max="26" width="0" style="434" hidden="1" customWidth="1"/>
    <col min="27" max="27" width="8.125" style="434" hidden="1" customWidth="1"/>
    <col min="28" max="28" width="1.75390625" style="433" hidden="1" customWidth="1"/>
    <col min="29" max="31" width="0" style="433" hidden="1" customWidth="1"/>
    <col min="32" max="32" width="8.125" style="433" hidden="1" customWidth="1"/>
    <col min="33" max="35" width="0" style="433" hidden="1" customWidth="1"/>
    <col min="36" max="36" width="8.125" style="433" hidden="1" customWidth="1"/>
    <col min="37" max="39" width="0" style="433" hidden="1" customWidth="1"/>
    <col min="40" max="40" width="8.125" style="433" hidden="1" customWidth="1"/>
    <col min="41" max="41" width="0" style="433" hidden="1" customWidth="1"/>
    <col min="42" max="16384" width="9.00390625" style="433" customWidth="1"/>
  </cols>
  <sheetData>
    <row r="1" spans="1:29" s="374" customFormat="1" ht="18" customHeight="1">
      <c r="A1" s="1" t="s">
        <v>279</v>
      </c>
      <c r="L1" s="375"/>
      <c r="P1" s="374" t="s">
        <v>227</v>
      </c>
      <c r="X1" s="375"/>
      <c r="Y1" s="375"/>
      <c r="Z1" s="375"/>
      <c r="AA1" s="375"/>
      <c r="AC1" s="374" t="s">
        <v>228</v>
      </c>
    </row>
    <row r="2" spans="1:27" s="374" customFormat="1" ht="18" customHeight="1" thickBot="1">
      <c r="A2" s="40"/>
      <c r="H2" s="374" t="s">
        <v>145</v>
      </c>
      <c r="L2" s="375"/>
      <c r="X2" s="375"/>
      <c r="Y2" s="375"/>
      <c r="Z2" s="375"/>
      <c r="AA2" s="375"/>
    </row>
    <row r="3" spans="1:40" s="47" customFormat="1" ht="54" customHeight="1" thickBot="1">
      <c r="A3" s="479" t="s">
        <v>194</v>
      </c>
      <c r="B3" s="480"/>
      <c r="C3" s="480"/>
      <c r="D3" s="481"/>
      <c r="E3" s="376" t="s">
        <v>195</v>
      </c>
      <c r="F3" s="43" t="s">
        <v>196</v>
      </c>
      <c r="G3" s="377" t="s">
        <v>197</v>
      </c>
      <c r="H3" s="376" t="s">
        <v>198</v>
      </c>
      <c r="I3" s="43" t="s">
        <v>196</v>
      </c>
      <c r="J3" s="43" t="s">
        <v>197</v>
      </c>
      <c r="K3" s="46" t="s">
        <v>199</v>
      </c>
      <c r="L3" s="158" t="s">
        <v>200</v>
      </c>
      <c r="M3" s="43" t="s">
        <v>196</v>
      </c>
      <c r="N3" s="46" t="s">
        <v>197</v>
      </c>
      <c r="P3" s="41" t="s">
        <v>195</v>
      </c>
      <c r="Q3" s="45"/>
      <c r="R3" s="45"/>
      <c r="S3" s="42" t="s">
        <v>229</v>
      </c>
      <c r="T3" s="42" t="s">
        <v>198</v>
      </c>
      <c r="U3" s="42"/>
      <c r="V3" s="42"/>
      <c r="W3" s="42" t="s">
        <v>230</v>
      </c>
      <c r="X3" s="42" t="s">
        <v>200</v>
      </c>
      <c r="Y3" s="159"/>
      <c r="Z3" s="159"/>
      <c r="AA3" s="44" t="s">
        <v>230</v>
      </c>
      <c r="AC3" s="41" t="s">
        <v>195</v>
      </c>
      <c r="AD3" s="45"/>
      <c r="AE3" s="45"/>
      <c r="AF3" s="42" t="s">
        <v>229</v>
      </c>
      <c r="AG3" s="42" t="s">
        <v>198</v>
      </c>
      <c r="AH3" s="42"/>
      <c r="AI3" s="42"/>
      <c r="AJ3" s="42" t="s">
        <v>230</v>
      </c>
      <c r="AK3" s="42" t="s">
        <v>200</v>
      </c>
      <c r="AL3" s="159"/>
      <c r="AM3" s="159"/>
      <c r="AN3" s="44" t="s">
        <v>230</v>
      </c>
    </row>
    <row r="4" spans="1:40" s="382" customFormat="1" ht="18" customHeight="1">
      <c r="A4" s="482" t="s">
        <v>131</v>
      </c>
      <c r="B4" s="483"/>
      <c r="C4" s="483"/>
      <c r="D4" s="483"/>
      <c r="E4" s="378">
        <v>1202</v>
      </c>
      <c r="F4" s="379">
        <v>100</v>
      </c>
      <c r="G4" s="380" t="s">
        <v>236</v>
      </c>
      <c r="H4" s="378">
        <v>22718</v>
      </c>
      <c r="I4" s="379">
        <f>IF(H4="-","-",H4/H$4*100)</f>
        <v>100</v>
      </c>
      <c r="J4" s="379" t="s">
        <v>236</v>
      </c>
      <c r="K4" s="381">
        <f>H4/E4</f>
        <v>18.90016638935108</v>
      </c>
      <c r="L4" s="160">
        <v>6</v>
      </c>
      <c r="M4" s="379">
        <v>100</v>
      </c>
      <c r="N4" s="381" t="s">
        <v>236</v>
      </c>
      <c r="P4" s="383">
        <f>P8</f>
        <v>989</v>
      </c>
      <c r="Q4" s="384">
        <f>IF(P4="-",0,P4)</f>
        <v>989</v>
      </c>
      <c r="R4" s="384">
        <f>Q4/Q$4*100</f>
        <v>100</v>
      </c>
      <c r="S4" s="385">
        <f>IF(R4=0,"-",R4)</f>
        <v>100</v>
      </c>
      <c r="T4" s="385">
        <f>T8</f>
        <v>26768</v>
      </c>
      <c r="U4" s="386">
        <f>IF(T4="-",0,T4)</f>
        <v>26768</v>
      </c>
      <c r="V4" s="386">
        <f>U4/U$4*100</f>
        <v>100</v>
      </c>
      <c r="W4" s="385">
        <f>IF(V4=0,"-",V4)</f>
        <v>100</v>
      </c>
      <c r="X4" s="387">
        <f>X8</f>
        <v>14</v>
      </c>
      <c r="Y4" s="388">
        <f>IF(X4="-",0,X4)</f>
        <v>14</v>
      </c>
      <c r="Z4" s="388">
        <f>Y4/Y$4*100</f>
        <v>100</v>
      </c>
      <c r="AA4" s="389">
        <f>IF(Z4=0,"-",Z4)</f>
        <v>100</v>
      </c>
      <c r="AC4" s="383" t="e">
        <f>IF(AD4=0,"-",AD4)</f>
        <v>#REF!</v>
      </c>
      <c r="AD4" s="384" t="e">
        <f>#REF!-Q4</f>
        <v>#REF!</v>
      </c>
      <c r="AE4" s="384" t="e">
        <f>AD4/AD$4*100</f>
        <v>#REF!</v>
      </c>
      <c r="AF4" s="385" t="e">
        <f>IF(AE4=0,"-",AE4)</f>
        <v>#REF!</v>
      </c>
      <c r="AG4" s="385" t="e">
        <f>IF(AH4=0,"-",AH4)</f>
        <v>#REF!</v>
      </c>
      <c r="AH4" s="386" t="e">
        <f>#REF!-U4</f>
        <v>#REF!</v>
      </c>
      <c r="AI4" s="386" t="e">
        <f>AH4/AH$4*100</f>
        <v>#REF!</v>
      </c>
      <c r="AJ4" s="385" t="e">
        <f>IF(AI4=0,"-",AI4)</f>
        <v>#REF!</v>
      </c>
      <c r="AK4" s="385" t="e">
        <f>IF(AL4=0,"-",AL4)</f>
        <v>#REF!</v>
      </c>
      <c r="AL4" s="390" t="e">
        <f>#REF!-Y4</f>
        <v>#REF!</v>
      </c>
      <c r="AM4" s="390" t="e">
        <f>AL4/AL$4*100</f>
        <v>#REF!</v>
      </c>
      <c r="AN4" s="391" t="e">
        <f>IF(AM4=0,"-",AM4)</f>
        <v>#REF!</v>
      </c>
    </row>
    <row r="5" spans="1:40" s="382" customFormat="1" ht="14.25" customHeight="1" thickBot="1">
      <c r="A5" s="484" t="s">
        <v>201</v>
      </c>
      <c r="B5" s="485"/>
      <c r="C5" s="485"/>
      <c r="D5" s="485"/>
      <c r="E5" s="161">
        <v>1084</v>
      </c>
      <c r="F5" s="392">
        <v>90.18302828618968</v>
      </c>
      <c r="G5" s="393">
        <f>IF(E5="-","-",IF(E$5=0,"-",E5/E$5*100))</f>
        <v>100</v>
      </c>
      <c r="H5" s="161">
        <v>22355</v>
      </c>
      <c r="I5" s="392">
        <f>H5/H4*100</f>
        <v>98.40214807641517</v>
      </c>
      <c r="J5" s="392">
        <f>IF(H5="-","-",IF(H$5=0,"-",H5/H$5*100))</f>
        <v>100</v>
      </c>
      <c r="K5" s="162">
        <f>H5/E5</f>
        <v>20.622693726937268</v>
      </c>
      <c r="L5" s="161">
        <v>5</v>
      </c>
      <c r="M5" s="392">
        <v>83.33333333333334</v>
      </c>
      <c r="N5" s="162">
        <f>IF(L5="-","-",IF(L$5=0,"-",L5/L$5*100))</f>
        <v>100</v>
      </c>
      <c r="P5" s="394">
        <f>P8-P6</f>
        <v>874</v>
      </c>
      <c r="Q5" s="395">
        <f>IF(P5="-",0,P5)</f>
        <v>874</v>
      </c>
      <c r="R5" s="395">
        <f>Q5/Q$4*100</f>
        <v>88.37209302325581</v>
      </c>
      <c r="S5" s="396">
        <f>IF(R5=0,"-",R5)</f>
        <v>88.37209302325581</v>
      </c>
      <c r="T5" s="396">
        <f>T8-T6</f>
        <v>25577</v>
      </c>
      <c r="U5" s="397">
        <f>IF(T5="-",0,T5)</f>
        <v>25577</v>
      </c>
      <c r="V5" s="397">
        <f>U5/U$4*100</f>
        <v>95.55065750149431</v>
      </c>
      <c r="W5" s="396">
        <f>IF(V5=0,"-",V5)</f>
        <v>95.55065750149431</v>
      </c>
      <c r="X5" s="398">
        <f>X8-X6</f>
        <v>14</v>
      </c>
      <c r="Y5" s="399">
        <f>IF(X5="-",0,X5)</f>
        <v>14</v>
      </c>
      <c r="Z5" s="399">
        <f>Y5/Y$4*100</f>
        <v>100</v>
      </c>
      <c r="AA5" s="400">
        <f>IF(Z5=0,"-",Z5)</f>
        <v>100</v>
      </c>
      <c r="AC5" s="394" t="e">
        <f>IF(AD5=0,"-",AD5)</f>
        <v>#REF!</v>
      </c>
      <c r="AD5" s="395" t="e">
        <f>#REF!-Q5</f>
        <v>#REF!</v>
      </c>
      <c r="AE5" s="395" t="e">
        <f>AD5/AD$4*100</f>
        <v>#REF!</v>
      </c>
      <c r="AF5" s="396" t="e">
        <f>IF(AE5=0,"-",AE5)</f>
        <v>#REF!</v>
      </c>
      <c r="AG5" s="396" t="e">
        <f>IF(AH5=0,"-",AH5)</f>
        <v>#REF!</v>
      </c>
      <c r="AH5" s="397" t="e">
        <f>#REF!-U5</f>
        <v>#REF!</v>
      </c>
      <c r="AI5" s="397" t="e">
        <f>AH5/AH$4*100</f>
        <v>#REF!</v>
      </c>
      <c r="AJ5" s="396" t="e">
        <f>IF(AI5=0,"-",AI5)</f>
        <v>#REF!</v>
      </c>
      <c r="AK5" s="396" t="e">
        <f>IF(AL5=0,"-",AL5)</f>
        <v>#REF!</v>
      </c>
      <c r="AL5" s="401" t="e">
        <f>#REF!-Y5</f>
        <v>#REF!</v>
      </c>
      <c r="AM5" s="401" t="e">
        <f>AL5/AL$4*100</f>
        <v>#REF!</v>
      </c>
      <c r="AN5" s="402" t="e">
        <f>IF(AM5=0,"-",AM5)</f>
        <v>#REF!</v>
      </c>
    </row>
    <row r="6" spans="1:40" s="382" customFormat="1" ht="15" hidden="1" thickBot="1" thickTop="1">
      <c r="A6" s="486" t="s">
        <v>202</v>
      </c>
      <c r="B6" s="487"/>
      <c r="C6" s="487"/>
      <c r="D6" s="488"/>
      <c r="E6" s="163">
        <f>E36</f>
        <v>118</v>
      </c>
      <c r="F6" s="164">
        <f>IF(E6="-","-",E6/E$4*100)</f>
        <v>9.816971713810316</v>
      </c>
      <c r="G6" s="165"/>
      <c r="H6" s="403">
        <f>H36</f>
        <v>363</v>
      </c>
      <c r="I6" s="164">
        <f>IF(H6="-","-",H6/H$4*100)</f>
        <v>1.5978519235848228</v>
      </c>
      <c r="J6" s="404"/>
      <c r="K6" s="405">
        <f>IF(H6="-","-",IF(E6=0,"-",H6/E6))</f>
        <v>3.0762711864406778</v>
      </c>
      <c r="L6" s="163">
        <v>0</v>
      </c>
      <c r="M6" s="164">
        <f>IF(L6="-","-",L6/L$4*100)</f>
        <v>0</v>
      </c>
      <c r="N6" s="165"/>
      <c r="P6" s="406">
        <f>P36</f>
        <v>115</v>
      </c>
      <c r="Q6" s="407">
        <f>IF(P6="-",0,P6)</f>
        <v>115</v>
      </c>
      <c r="R6" s="407">
        <f>Q6/Q$4*100</f>
        <v>11.627906976744185</v>
      </c>
      <c r="S6" s="408">
        <f>IF(R6=0,"-",R6)</f>
        <v>11.627906976744185</v>
      </c>
      <c r="T6" s="408">
        <f>T36</f>
        <v>1191</v>
      </c>
      <c r="U6" s="409">
        <f>IF(T6="-",0,T6)</f>
        <v>1191</v>
      </c>
      <c r="V6" s="409">
        <f>U6/U$4*100</f>
        <v>4.449342498505678</v>
      </c>
      <c r="W6" s="408">
        <f>IF(V6=0,"-",V6)</f>
        <v>4.449342498505678</v>
      </c>
      <c r="X6" s="410">
        <v>0</v>
      </c>
      <c r="Y6" s="411">
        <f>IF(X6="-",0,X6)</f>
        <v>0</v>
      </c>
      <c r="Z6" s="411">
        <f>Y6/Y$4*100</f>
        <v>0</v>
      </c>
      <c r="AA6" s="412" t="str">
        <f>IF(Z6=0,"-",Z6)</f>
        <v>-</v>
      </c>
      <c r="AC6" s="406" t="e">
        <f>IF(AD6=0,"-",AD6)</f>
        <v>#REF!</v>
      </c>
      <c r="AD6" s="407" t="e">
        <f>#REF!-Q6</f>
        <v>#REF!</v>
      </c>
      <c r="AE6" s="407" t="e">
        <f>AD6/AD$4*100</f>
        <v>#REF!</v>
      </c>
      <c r="AF6" s="408" t="e">
        <f>IF(AE6=0,"-",AE6)</f>
        <v>#REF!</v>
      </c>
      <c r="AG6" s="408" t="e">
        <f>IF(AH6=0,"-",AH6)</f>
        <v>#REF!</v>
      </c>
      <c r="AH6" s="409" t="e">
        <f>#REF!-U6</f>
        <v>#REF!</v>
      </c>
      <c r="AI6" s="409" t="e">
        <f>AH6/AH$4*100</f>
        <v>#REF!</v>
      </c>
      <c r="AJ6" s="408" t="e">
        <f>IF(AI6=0,"-",AI6)</f>
        <v>#REF!</v>
      </c>
      <c r="AK6" s="410" t="e">
        <f>IF(AL6=0,"-",AL6)</f>
        <v>#REF!</v>
      </c>
      <c r="AL6" s="411" t="e">
        <f>#REF!-Y6</f>
        <v>#REF!</v>
      </c>
      <c r="AM6" s="411" t="e">
        <f>AL6/AL$4*100</f>
        <v>#REF!</v>
      </c>
      <c r="AN6" s="412" t="e">
        <f>IF(AM6=0,"-",AM6)</f>
        <v>#REF!</v>
      </c>
    </row>
    <row r="7" spans="1:60" s="382" customFormat="1" ht="15" hidden="1" thickBot="1" thickTop="1">
      <c r="A7" s="166"/>
      <c r="B7" s="166"/>
      <c r="C7" s="166"/>
      <c r="D7" s="167"/>
      <c r="E7" s="413"/>
      <c r="F7" s="168">
        <f>IF(E7="-","-",E7/E$4*100)</f>
        <v>0</v>
      </c>
      <c r="G7" s="169"/>
      <c r="H7" s="413"/>
      <c r="I7" s="168">
        <f>IF(H7="-","-",H7/H$4*100)</f>
        <v>0</v>
      </c>
      <c r="J7" s="168"/>
      <c r="K7" s="169" t="str">
        <f>IF(H7="-","-",IF(E7=0,"-",H7/E7))</f>
        <v>-</v>
      </c>
      <c r="L7" s="170"/>
      <c r="M7" s="168">
        <f>IF(L7="-","-",L7/L$4*100)</f>
        <v>0</v>
      </c>
      <c r="N7" s="169"/>
      <c r="O7" s="198"/>
      <c r="P7" s="198"/>
      <c r="Q7" s="414"/>
      <c r="R7" s="414"/>
      <c r="S7" s="198"/>
      <c r="T7" s="198"/>
      <c r="U7" s="414"/>
      <c r="V7" s="414"/>
      <c r="W7" s="198"/>
      <c r="X7" s="415"/>
      <c r="Y7" s="416"/>
      <c r="Z7" s="416"/>
      <c r="AA7" s="415"/>
      <c r="AB7" s="198"/>
      <c r="AC7" s="198"/>
      <c r="AD7" s="414"/>
      <c r="AE7" s="414"/>
      <c r="AF7" s="198"/>
      <c r="AG7" s="198"/>
      <c r="AH7" s="414"/>
      <c r="AI7" s="414"/>
      <c r="AJ7" s="198"/>
      <c r="AK7" s="198"/>
      <c r="AL7" s="414"/>
      <c r="AM7" s="414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</row>
    <row r="8" spans="1:40" s="382" customFormat="1" ht="14.25" hidden="1" thickTop="1">
      <c r="A8" s="489" t="s">
        <v>203</v>
      </c>
      <c r="B8" s="490"/>
      <c r="C8" s="490"/>
      <c r="D8" s="491"/>
      <c r="E8" s="171">
        <v>1062</v>
      </c>
      <c r="F8" s="172">
        <f>IF(E8="-","-",E8/E$4*100)</f>
        <v>88.35274542429285</v>
      </c>
      <c r="G8" s="173"/>
      <c r="H8" s="171">
        <v>21616</v>
      </c>
      <c r="I8" s="172">
        <f>IF(H8="-","-",H8/H$4*100)</f>
        <v>95.1492208821199</v>
      </c>
      <c r="J8" s="417"/>
      <c r="K8" s="418">
        <f>IF(H8="-","-",IF(E8=0,"-",H8/E8))</f>
        <v>20.354048964218457</v>
      </c>
      <c r="L8" s="171">
        <v>11</v>
      </c>
      <c r="M8" s="172">
        <f>IF(L8="-","-",L8/L$4*100)</f>
        <v>183.33333333333331</v>
      </c>
      <c r="N8" s="173"/>
      <c r="P8" s="383">
        <v>989</v>
      </c>
      <c r="Q8" s="384">
        <f aca="true" t="shared" si="0" ref="Q8:Q36">IF(P8="-",0,P8)</f>
        <v>989</v>
      </c>
      <c r="R8" s="384">
        <f aca="true" t="shared" si="1" ref="R8:R36">Q8/Q$4*100</f>
        <v>100</v>
      </c>
      <c r="S8" s="387">
        <f aca="true" t="shared" si="2" ref="S8:S36">IF(R8=0,"-",R8)</f>
        <v>100</v>
      </c>
      <c r="T8" s="385">
        <v>26768</v>
      </c>
      <c r="U8" s="386">
        <f aca="true" t="shared" si="3" ref="U8:U36">IF(T8="-",0,T8)</f>
        <v>26768</v>
      </c>
      <c r="V8" s="386">
        <f aca="true" t="shared" si="4" ref="V8:V36">U8/U$4*100</f>
        <v>100</v>
      </c>
      <c r="W8" s="387">
        <f aca="true" t="shared" si="5" ref="W8:W36">IF(V8=0,"-",V8)</f>
        <v>100</v>
      </c>
      <c r="X8" s="387">
        <v>14</v>
      </c>
      <c r="Y8" s="388">
        <f aca="true" t="shared" si="6" ref="Y8:Y36">IF(X8="-",0,X8)</f>
        <v>14</v>
      </c>
      <c r="Z8" s="388">
        <f aca="true" t="shared" si="7" ref="Z8:Z36">Y8/Y$4*100</f>
        <v>100</v>
      </c>
      <c r="AA8" s="389">
        <f aca="true" t="shared" si="8" ref="AA8:AA36">IF(Z8=0,"-",Z8)</f>
        <v>100</v>
      </c>
      <c r="AC8" s="383" t="e">
        <f aca="true" t="shared" si="9" ref="AC8:AC36">IF(AD8=0,"-",AD8)</f>
        <v>#REF!</v>
      </c>
      <c r="AD8" s="384" t="e">
        <f>#REF!-Q8</f>
        <v>#REF!</v>
      </c>
      <c r="AE8" s="384" t="e">
        <f aca="true" t="shared" si="10" ref="AE8:AE36">AD8/AD$4*100</f>
        <v>#REF!</v>
      </c>
      <c r="AF8" s="385" t="e">
        <f aca="true" t="shared" si="11" ref="AF8:AF36">IF(AE8=0,"-",AE8)</f>
        <v>#REF!</v>
      </c>
      <c r="AG8" s="385" t="e">
        <f aca="true" t="shared" si="12" ref="AG8:AG36">IF(AH8=0,"-",AH8)</f>
        <v>#REF!</v>
      </c>
      <c r="AH8" s="386" t="e">
        <f>#REF!-U8</f>
        <v>#REF!</v>
      </c>
      <c r="AI8" s="386" t="e">
        <f aca="true" t="shared" si="13" ref="AI8:AI36">AH8/AH$4*100</f>
        <v>#REF!</v>
      </c>
      <c r="AJ8" s="385" t="e">
        <f aca="true" t="shared" si="14" ref="AJ8:AJ36">IF(AI8=0,"-",AI8)</f>
        <v>#REF!</v>
      </c>
      <c r="AK8" s="385" t="e">
        <f aca="true" t="shared" si="15" ref="AK8:AK36">IF(AL8=0,"-",AL8)</f>
        <v>#REF!</v>
      </c>
      <c r="AL8" s="390" t="e">
        <f>#REF!-Y8</f>
        <v>#REF!</v>
      </c>
      <c r="AM8" s="390" t="e">
        <f aca="true" t="shared" si="16" ref="AM8:AM36">AL8/AL$4*100</f>
        <v>#REF!</v>
      </c>
      <c r="AN8" s="391" t="e">
        <f aca="true" t="shared" si="17" ref="AN8:AN36">IF(AM8=0,"-",AM8)</f>
        <v>#REF!</v>
      </c>
    </row>
    <row r="9" spans="1:40" s="382" customFormat="1" ht="15" customHeight="1" thickTop="1">
      <c r="A9" s="174" t="s">
        <v>204</v>
      </c>
      <c r="B9" s="175"/>
      <c r="C9" s="175"/>
      <c r="D9" s="176"/>
      <c r="E9" s="177">
        <v>117</v>
      </c>
      <c r="F9" s="178">
        <v>9.733777038269551</v>
      </c>
      <c r="G9" s="179">
        <f>E9/1084*100</f>
        <v>10.793357933579335</v>
      </c>
      <c r="H9" s="177">
        <v>302</v>
      </c>
      <c r="I9" s="178">
        <v>1.3293423716876485</v>
      </c>
      <c r="J9" s="178">
        <f>H9/22355*100</f>
        <v>1.3509282039812123</v>
      </c>
      <c r="K9" s="179">
        <f aca="true" t="shared" si="18" ref="K9:K36">H9/E9</f>
        <v>2.5811965811965814</v>
      </c>
      <c r="L9" s="177">
        <v>5</v>
      </c>
      <c r="M9" s="178">
        <v>83.33333333333334</v>
      </c>
      <c r="N9" s="179">
        <f>L9/5*100</f>
        <v>100</v>
      </c>
      <c r="P9" s="419">
        <v>130</v>
      </c>
      <c r="Q9" s="395">
        <f t="shared" si="0"/>
        <v>130</v>
      </c>
      <c r="R9" s="395">
        <f t="shared" si="1"/>
        <v>13.144590495449949</v>
      </c>
      <c r="S9" s="420">
        <f t="shared" si="2"/>
        <v>13.144590495449949</v>
      </c>
      <c r="T9" s="421">
        <v>549</v>
      </c>
      <c r="U9" s="397">
        <f t="shared" si="3"/>
        <v>549</v>
      </c>
      <c r="V9" s="397">
        <f t="shared" si="4"/>
        <v>2.050956365809922</v>
      </c>
      <c r="W9" s="420">
        <f t="shared" si="5"/>
        <v>2.050956365809922</v>
      </c>
      <c r="X9" s="420">
        <v>5</v>
      </c>
      <c r="Y9" s="399">
        <f t="shared" si="6"/>
        <v>5</v>
      </c>
      <c r="Z9" s="399">
        <f t="shared" si="7"/>
        <v>35.714285714285715</v>
      </c>
      <c r="AA9" s="422">
        <f t="shared" si="8"/>
        <v>35.714285714285715</v>
      </c>
      <c r="AC9" s="419" t="e">
        <f t="shared" si="9"/>
        <v>#REF!</v>
      </c>
      <c r="AD9" s="395" t="e">
        <f>#REF!-Q9</f>
        <v>#REF!</v>
      </c>
      <c r="AE9" s="395" t="e">
        <f t="shared" si="10"/>
        <v>#REF!</v>
      </c>
      <c r="AF9" s="421" t="e">
        <f t="shared" si="11"/>
        <v>#REF!</v>
      </c>
      <c r="AG9" s="421" t="e">
        <f t="shared" si="12"/>
        <v>#REF!</v>
      </c>
      <c r="AH9" s="397" t="e">
        <f>#REF!-U9</f>
        <v>#REF!</v>
      </c>
      <c r="AI9" s="397" t="e">
        <f t="shared" si="13"/>
        <v>#REF!</v>
      </c>
      <c r="AJ9" s="421" t="e">
        <f t="shared" si="14"/>
        <v>#REF!</v>
      </c>
      <c r="AK9" s="421" t="e">
        <f t="shared" si="15"/>
        <v>#REF!</v>
      </c>
      <c r="AL9" s="401" t="e">
        <f>#REF!-Y9</f>
        <v>#REF!</v>
      </c>
      <c r="AM9" s="401" t="e">
        <f t="shared" si="16"/>
        <v>#REF!</v>
      </c>
      <c r="AN9" s="192" t="e">
        <f t="shared" si="17"/>
        <v>#REF!</v>
      </c>
    </row>
    <row r="10" spans="1:40" s="382" customFormat="1" ht="18" customHeight="1">
      <c r="A10" s="180" t="s">
        <v>205</v>
      </c>
      <c r="B10" s="175" t="s">
        <v>131</v>
      </c>
      <c r="C10" s="175"/>
      <c r="D10" s="176"/>
      <c r="E10" s="177">
        <v>42</v>
      </c>
      <c r="F10" s="178">
        <v>3.494176372712146</v>
      </c>
      <c r="G10" s="179">
        <f aca="true" t="shared" si="19" ref="G10:G35">E10/1084*100</f>
        <v>3.8745387453874542</v>
      </c>
      <c r="H10" s="177">
        <v>1217</v>
      </c>
      <c r="I10" s="178">
        <v>5.356985650145259</v>
      </c>
      <c r="J10" s="178">
        <f aca="true" t="shared" si="20" ref="J10:J35">H10/22355*100</f>
        <v>5.443972265712368</v>
      </c>
      <c r="K10" s="179">
        <f t="shared" si="18"/>
        <v>28.976190476190474</v>
      </c>
      <c r="L10" s="221">
        <v>0</v>
      </c>
      <c r="M10" s="178" t="s">
        <v>138</v>
      </c>
      <c r="N10" s="179" t="s">
        <v>236</v>
      </c>
      <c r="P10" s="419">
        <v>53</v>
      </c>
      <c r="Q10" s="395">
        <f t="shared" si="0"/>
        <v>53</v>
      </c>
      <c r="R10" s="395">
        <f t="shared" si="1"/>
        <v>5.358948432760364</v>
      </c>
      <c r="S10" s="420">
        <f t="shared" si="2"/>
        <v>5.358948432760364</v>
      </c>
      <c r="T10" s="421">
        <v>1550</v>
      </c>
      <c r="U10" s="397">
        <f t="shared" si="3"/>
        <v>1550</v>
      </c>
      <c r="V10" s="397">
        <f t="shared" si="4"/>
        <v>5.790496114763897</v>
      </c>
      <c r="W10" s="420">
        <f t="shared" si="5"/>
        <v>5.790496114763897</v>
      </c>
      <c r="X10" s="420" t="s">
        <v>138</v>
      </c>
      <c r="Y10" s="399">
        <f t="shared" si="6"/>
        <v>0</v>
      </c>
      <c r="Z10" s="399">
        <f t="shared" si="7"/>
        <v>0</v>
      </c>
      <c r="AA10" s="422" t="str">
        <f t="shared" si="8"/>
        <v>-</v>
      </c>
      <c r="AC10" s="419" t="e">
        <f t="shared" si="9"/>
        <v>#REF!</v>
      </c>
      <c r="AD10" s="395" t="e">
        <f>#REF!-Q10</f>
        <v>#REF!</v>
      </c>
      <c r="AE10" s="395" t="e">
        <f t="shared" si="10"/>
        <v>#REF!</v>
      </c>
      <c r="AF10" s="421" t="e">
        <f t="shared" si="11"/>
        <v>#REF!</v>
      </c>
      <c r="AG10" s="421" t="e">
        <f t="shared" si="12"/>
        <v>#REF!</v>
      </c>
      <c r="AH10" s="397" t="e">
        <f>#REF!-U10</f>
        <v>#REF!</v>
      </c>
      <c r="AI10" s="397" t="e">
        <f t="shared" si="13"/>
        <v>#REF!</v>
      </c>
      <c r="AJ10" s="421" t="e">
        <f t="shared" si="14"/>
        <v>#REF!</v>
      </c>
      <c r="AK10" s="420" t="e">
        <f t="shared" si="15"/>
        <v>#REF!</v>
      </c>
      <c r="AL10" s="399" t="e">
        <f>#REF!-Y10</f>
        <v>#REF!</v>
      </c>
      <c r="AM10" s="399" t="e">
        <f t="shared" si="16"/>
        <v>#REF!</v>
      </c>
      <c r="AN10" s="422" t="e">
        <f t="shared" si="17"/>
        <v>#REF!</v>
      </c>
    </row>
    <row r="11" spans="1:40" s="382" customFormat="1" ht="18" customHeight="1">
      <c r="A11" s="181"/>
      <c r="B11" s="182" t="s">
        <v>206</v>
      </c>
      <c r="C11" s="183" t="s">
        <v>207</v>
      </c>
      <c r="D11" s="176"/>
      <c r="E11" s="177">
        <v>11</v>
      </c>
      <c r="F11" s="178">
        <v>0.9151414309484194</v>
      </c>
      <c r="G11" s="179">
        <f t="shared" si="19"/>
        <v>1.014760147601476</v>
      </c>
      <c r="H11" s="177">
        <v>362</v>
      </c>
      <c r="I11" s="178">
        <v>1.593450127652082</v>
      </c>
      <c r="J11" s="178">
        <f t="shared" si="20"/>
        <v>1.6193245358980095</v>
      </c>
      <c r="K11" s="179">
        <f t="shared" si="18"/>
        <v>32.90909090909091</v>
      </c>
      <c r="L11" s="177">
        <v>0</v>
      </c>
      <c r="M11" s="178" t="s">
        <v>138</v>
      </c>
      <c r="N11" s="179" t="s">
        <v>236</v>
      </c>
      <c r="P11" s="419">
        <v>17</v>
      </c>
      <c r="Q11" s="395">
        <f t="shared" si="0"/>
        <v>17</v>
      </c>
      <c r="R11" s="395">
        <f t="shared" si="1"/>
        <v>1.7189079878665317</v>
      </c>
      <c r="S11" s="420">
        <f t="shared" si="2"/>
        <v>1.7189079878665317</v>
      </c>
      <c r="T11" s="421">
        <v>513</v>
      </c>
      <c r="U11" s="397">
        <f t="shared" si="3"/>
        <v>513</v>
      </c>
      <c r="V11" s="397">
        <f t="shared" si="4"/>
        <v>1.9164674237895993</v>
      </c>
      <c r="W11" s="420">
        <f t="shared" si="5"/>
        <v>1.9164674237895993</v>
      </c>
      <c r="X11" s="420" t="s">
        <v>138</v>
      </c>
      <c r="Y11" s="399">
        <f t="shared" si="6"/>
        <v>0</v>
      </c>
      <c r="Z11" s="399">
        <f t="shared" si="7"/>
        <v>0</v>
      </c>
      <c r="AA11" s="422" t="str">
        <f t="shared" si="8"/>
        <v>-</v>
      </c>
      <c r="AC11" s="423" t="e">
        <f t="shared" si="9"/>
        <v>#REF!</v>
      </c>
      <c r="AD11" s="424" t="e">
        <f>#REF!-Q11</f>
        <v>#REF!</v>
      </c>
      <c r="AE11" s="424" t="e">
        <f t="shared" si="10"/>
        <v>#REF!</v>
      </c>
      <c r="AF11" s="420" t="e">
        <f t="shared" si="11"/>
        <v>#REF!</v>
      </c>
      <c r="AG11" s="420" t="e">
        <f t="shared" si="12"/>
        <v>#REF!</v>
      </c>
      <c r="AH11" s="425" t="e">
        <f>#REF!-U11</f>
        <v>#REF!</v>
      </c>
      <c r="AI11" s="425" t="e">
        <f t="shared" si="13"/>
        <v>#REF!</v>
      </c>
      <c r="AJ11" s="420" t="e">
        <f t="shared" si="14"/>
        <v>#REF!</v>
      </c>
      <c r="AK11" s="420" t="e">
        <f t="shared" si="15"/>
        <v>#REF!</v>
      </c>
      <c r="AL11" s="399" t="e">
        <f>#REF!-Y11</f>
        <v>#REF!</v>
      </c>
      <c r="AM11" s="399" t="e">
        <f t="shared" si="16"/>
        <v>#REF!</v>
      </c>
      <c r="AN11" s="422" t="e">
        <f t="shared" si="17"/>
        <v>#REF!</v>
      </c>
    </row>
    <row r="12" spans="1:40" s="382" customFormat="1" ht="18" customHeight="1">
      <c r="A12" s="181"/>
      <c r="B12" s="184"/>
      <c r="C12" s="183" t="s">
        <v>208</v>
      </c>
      <c r="D12" s="176"/>
      <c r="E12" s="177">
        <v>14</v>
      </c>
      <c r="F12" s="178">
        <v>1.1647254575707155</v>
      </c>
      <c r="G12" s="179">
        <f t="shared" si="19"/>
        <v>1.2915129151291513</v>
      </c>
      <c r="H12" s="177">
        <v>418</v>
      </c>
      <c r="I12" s="178">
        <v>1.8399506998855533</v>
      </c>
      <c r="J12" s="178">
        <f t="shared" si="20"/>
        <v>1.8698277790203535</v>
      </c>
      <c r="K12" s="179">
        <f t="shared" si="18"/>
        <v>29.857142857142858</v>
      </c>
      <c r="L12" s="177">
        <v>0</v>
      </c>
      <c r="M12" s="178" t="s">
        <v>138</v>
      </c>
      <c r="N12" s="179" t="s">
        <v>236</v>
      </c>
      <c r="P12" s="419">
        <v>9</v>
      </c>
      <c r="Q12" s="395">
        <f t="shared" si="0"/>
        <v>9</v>
      </c>
      <c r="R12" s="395">
        <f t="shared" si="1"/>
        <v>0.910010111223458</v>
      </c>
      <c r="S12" s="420">
        <f t="shared" si="2"/>
        <v>0.910010111223458</v>
      </c>
      <c r="T12" s="421">
        <v>471</v>
      </c>
      <c r="U12" s="397">
        <f t="shared" si="3"/>
        <v>471</v>
      </c>
      <c r="V12" s="397">
        <f t="shared" si="4"/>
        <v>1.7595636580992229</v>
      </c>
      <c r="W12" s="420">
        <f t="shared" si="5"/>
        <v>1.7595636580992229</v>
      </c>
      <c r="X12" s="420" t="s">
        <v>138</v>
      </c>
      <c r="Y12" s="399">
        <f t="shared" si="6"/>
        <v>0</v>
      </c>
      <c r="Z12" s="399">
        <f t="shared" si="7"/>
        <v>0</v>
      </c>
      <c r="AA12" s="422" t="str">
        <f t="shared" si="8"/>
        <v>-</v>
      </c>
      <c r="AC12" s="423" t="e">
        <f t="shared" si="9"/>
        <v>#REF!</v>
      </c>
      <c r="AD12" s="424" t="e">
        <f>#REF!-Q12</f>
        <v>#REF!</v>
      </c>
      <c r="AE12" s="424" t="e">
        <f t="shared" si="10"/>
        <v>#REF!</v>
      </c>
      <c r="AF12" s="420" t="e">
        <f t="shared" si="11"/>
        <v>#REF!</v>
      </c>
      <c r="AG12" s="420" t="e">
        <f t="shared" si="12"/>
        <v>#REF!</v>
      </c>
      <c r="AH12" s="425" t="e">
        <f>#REF!-U12</f>
        <v>#REF!</v>
      </c>
      <c r="AI12" s="425" t="e">
        <f t="shared" si="13"/>
        <v>#REF!</v>
      </c>
      <c r="AJ12" s="420" t="e">
        <f t="shared" si="14"/>
        <v>#REF!</v>
      </c>
      <c r="AK12" s="420" t="e">
        <f t="shared" si="15"/>
        <v>#REF!</v>
      </c>
      <c r="AL12" s="399" t="e">
        <f>#REF!-Y12</f>
        <v>#REF!</v>
      </c>
      <c r="AM12" s="399" t="e">
        <f t="shared" si="16"/>
        <v>#REF!</v>
      </c>
      <c r="AN12" s="422" t="e">
        <f t="shared" si="17"/>
        <v>#REF!</v>
      </c>
    </row>
    <row r="13" spans="1:40" s="382" customFormat="1" ht="18" customHeight="1">
      <c r="A13" s="181"/>
      <c r="B13" s="185"/>
      <c r="C13" s="183" t="s">
        <v>209</v>
      </c>
      <c r="D13" s="176"/>
      <c r="E13" s="177">
        <v>13</v>
      </c>
      <c r="F13" s="178">
        <v>1.0815307820299502</v>
      </c>
      <c r="G13" s="179">
        <f t="shared" si="19"/>
        <v>1.1992619926199262</v>
      </c>
      <c r="H13" s="177">
        <v>291</v>
      </c>
      <c r="I13" s="178">
        <v>1.2809226164275025</v>
      </c>
      <c r="J13" s="178">
        <f t="shared" si="20"/>
        <v>1.301722209796466</v>
      </c>
      <c r="K13" s="179">
        <f t="shared" si="18"/>
        <v>22.384615384615383</v>
      </c>
      <c r="L13" s="222">
        <v>0</v>
      </c>
      <c r="M13" s="178" t="s">
        <v>138</v>
      </c>
      <c r="N13" s="179" t="s">
        <v>236</v>
      </c>
      <c r="P13" s="419">
        <v>11</v>
      </c>
      <c r="Q13" s="395">
        <f t="shared" si="0"/>
        <v>11</v>
      </c>
      <c r="R13" s="395">
        <f t="shared" si="1"/>
        <v>1.1122345803842264</v>
      </c>
      <c r="S13" s="420">
        <f t="shared" si="2"/>
        <v>1.1122345803842264</v>
      </c>
      <c r="T13" s="421">
        <v>306</v>
      </c>
      <c r="U13" s="397">
        <f t="shared" si="3"/>
        <v>306</v>
      </c>
      <c r="V13" s="397">
        <f t="shared" si="4"/>
        <v>1.1431560071727436</v>
      </c>
      <c r="W13" s="420">
        <f t="shared" si="5"/>
        <v>1.1431560071727436</v>
      </c>
      <c r="X13" s="420" t="s">
        <v>138</v>
      </c>
      <c r="Y13" s="399">
        <f t="shared" si="6"/>
        <v>0</v>
      </c>
      <c r="Z13" s="399">
        <f t="shared" si="7"/>
        <v>0</v>
      </c>
      <c r="AA13" s="422" t="str">
        <f t="shared" si="8"/>
        <v>-</v>
      </c>
      <c r="AC13" s="423" t="e">
        <f t="shared" si="9"/>
        <v>#REF!</v>
      </c>
      <c r="AD13" s="424" t="e">
        <f>#REF!-Q13</f>
        <v>#REF!</v>
      </c>
      <c r="AE13" s="424" t="e">
        <f t="shared" si="10"/>
        <v>#REF!</v>
      </c>
      <c r="AF13" s="420" t="e">
        <f t="shared" si="11"/>
        <v>#REF!</v>
      </c>
      <c r="AG13" s="420" t="e">
        <f t="shared" si="12"/>
        <v>#REF!</v>
      </c>
      <c r="AH13" s="425" t="e">
        <f>#REF!-U13</f>
        <v>#REF!</v>
      </c>
      <c r="AI13" s="425" t="e">
        <f t="shared" si="13"/>
        <v>#REF!</v>
      </c>
      <c r="AJ13" s="420" t="e">
        <f t="shared" si="14"/>
        <v>#REF!</v>
      </c>
      <c r="AK13" s="420" t="e">
        <f t="shared" si="15"/>
        <v>#REF!</v>
      </c>
      <c r="AL13" s="399" t="e">
        <f>#REF!-Y13</f>
        <v>#REF!</v>
      </c>
      <c r="AM13" s="399" t="e">
        <f t="shared" si="16"/>
        <v>#REF!</v>
      </c>
      <c r="AN13" s="422" t="e">
        <f t="shared" si="17"/>
        <v>#REF!</v>
      </c>
    </row>
    <row r="14" spans="1:40" s="382" customFormat="1" ht="18" customHeight="1">
      <c r="A14" s="181"/>
      <c r="B14" s="183" t="s">
        <v>210</v>
      </c>
      <c r="C14" s="175"/>
      <c r="D14" s="176"/>
      <c r="E14" s="177">
        <v>0</v>
      </c>
      <c r="F14" s="178" t="s">
        <v>138</v>
      </c>
      <c r="G14" s="179" t="s">
        <v>138</v>
      </c>
      <c r="H14" s="177">
        <v>0</v>
      </c>
      <c r="I14" s="178" t="s">
        <v>138</v>
      </c>
      <c r="J14" s="178" t="s">
        <v>138</v>
      </c>
      <c r="K14" s="179" t="s">
        <v>272</v>
      </c>
      <c r="L14" s="186">
        <v>0</v>
      </c>
      <c r="M14" s="178" t="s">
        <v>138</v>
      </c>
      <c r="N14" s="179" t="s">
        <v>231</v>
      </c>
      <c r="P14" s="419">
        <v>3</v>
      </c>
      <c r="Q14" s="395">
        <f t="shared" si="0"/>
        <v>3</v>
      </c>
      <c r="R14" s="395">
        <f t="shared" si="1"/>
        <v>0.3033367037411527</v>
      </c>
      <c r="S14" s="420">
        <f t="shared" si="2"/>
        <v>0.3033367037411527</v>
      </c>
      <c r="T14" s="421">
        <v>51</v>
      </c>
      <c r="U14" s="397">
        <f t="shared" si="3"/>
        <v>51</v>
      </c>
      <c r="V14" s="397">
        <f t="shared" si="4"/>
        <v>0.19052600119545726</v>
      </c>
      <c r="W14" s="420">
        <f t="shared" si="5"/>
        <v>0.19052600119545726</v>
      </c>
      <c r="X14" s="420" t="s">
        <v>138</v>
      </c>
      <c r="Y14" s="399">
        <f t="shared" si="6"/>
        <v>0</v>
      </c>
      <c r="Z14" s="399">
        <f t="shared" si="7"/>
        <v>0</v>
      </c>
      <c r="AA14" s="422" t="str">
        <f t="shared" si="8"/>
        <v>-</v>
      </c>
      <c r="AC14" s="423" t="e">
        <f t="shared" si="9"/>
        <v>#REF!</v>
      </c>
      <c r="AD14" s="424" t="e">
        <f>#REF!-Q14</f>
        <v>#REF!</v>
      </c>
      <c r="AE14" s="424" t="e">
        <f t="shared" si="10"/>
        <v>#REF!</v>
      </c>
      <c r="AF14" s="420" t="e">
        <f t="shared" si="11"/>
        <v>#REF!</v>
      </c>
      <c r="AG14" s="420" t="e">
        <f t="shared" si="12"/>
        <v>#REF!</v>
      </c>
      <c r="AH14" s="425" t="e">
        <f>#REF!-U14</f>
        <v>#REF!</v>
      </c>
      <c r="AI14" s="425" t="e">
        <f t="shared" si="13"/>
        <v>#REF!</v>
      </c>
      <c r="AJ14" s="420" t="e">
        <f t="shared" si="14"/>
        <v>#REF!</v>
      </c>
      <c r="AK14" s="420" t="e">
        <f t="shared" si="15"/>
        <v>#REF!</v>
      </c>
      <c r="AL14" s="399" t="e">
        <f>#REF!-Y14</f>
        <v>#REF!</v>
      </c>
      <c r="AM14" s="399" t="e">
        <f t="shared" si="16"/>
        <v>#REF!</v>
      </c>
      <c r="AN14" s="422" t="e">
        <f t="shared" si="17"/>
        <v>#REF!</v>
      </c>
    </row>
    <row r="15" spans="1:40" s="382" customFormat="1" ht="18" customHeight="1">
      <c r="A15" s="187"/>
      <c r="B15" s="183" t="s">
        <v>211</v>
      </c>
      <c r="C15" s="175"/>
      <c r="D15" s="176"/>
      <c r="E15" s="177">
        <v>4</v>
      </c>
      <c r="F15" s="178">
        <v>0.33277870216306155</v>
      </c>
      <c r="G15" s="179">
        <f t="shared" si="19"/>
        <v>0.36900369003690037</v>
      </c>
      <c r="H15" s="177">
        <v>146</v>
      </c>
      <c r="I15" s="178">
        <v>0.6426622061801215</v>
      </c>
      <c r="J15" s="178">
        <f t="shared" si="20"/>
        <v>0.6530977409975397</v>
      </c>
      <c r="K15" s="179">
        <f t="shared" si="18"/>
        <v>36.5</v>
      </c>
      <c r="L15" s="186">
        <v>0</v>
      </c>
      <c r="M15" s="178" t="s">
        <v>138</v>
      </c>
      <c r="N15" s="179" t="s">
        <v>232</v>
      </c>
      <c r="P15" s="419">
        <v>13</v>
      </c>
      <c r="Q15" s="395">
        <f t="shared" si="0"/>
        <v>13</v>
      </c>
      <c r="R15" s="395">
        <f t="shared" si="1"/>
        <v>1.314459049544995</v>
      </c>
      <c r="S15" s="420">
        <f t="shared" si="2"/>
        <v>1.314459049544995</v>
      </c>
      <c r="T15" s="421">
        <v>209</v>
      </c>
      <c r="U15" s="397">
        <f t="shared" si="3"/>
        <v>209</v>
      </c>
      <c r="V15" s="397">
        <f t="shared" si="4"/>
        <v>0.7807830245068739</v>
      </c>
      <c r="W15" s="420">
        <f t="shared" si="5"/>
        <v>0.7807830245068739</v>
      </c>
      <c r="X15" s="420" t="s">
        <v>138</v>
      </c>
      <c r="Y15" s="399">
        <f t="shared" si="6"/>
        <v>0</v>
      </c>
      <c r="Z15" s="399">
        <f t="shared" si="7"/>
        <v>0</v>
      </c>
      <c r="AA15" s="422" t="str">
        <f t="shared" si="8"/>
        <v>-</v>
      </c>
      <c r="AC15" s="419" t="e">
        <f t="shared" si="9"/>
        <v>#REF!</v>
      </c>
      <c r="AD15" s="395" t="e">
        <f>#REF!-Q15</f>
        <v>#REF!</v>
      </c>
      <c r="AE15" s="395" t="e">
        <f t="shared" si="10"/>
        <v>#REF!</v>
      </c>
      <c r="AF15" s="421" t="e">
        <f t="shared" si="11"/>
        <v>#REF!</v>
      </c>
      <c r="AG15" s="421" t="e">
        <f t="shared" si="12"/>
        <v>#REF!</v>
      </c>
      <c r="AH15" s="397" t="e">
        <f>#REF!-U15</f>
        <v>#REF!</v>
      </c>
      <c r="AI15" s="397" t="e">
        <f t="shared" si="13"/>
        <v>#REF!</v>
      </c>
      <c r="AJ15" s="421" t="e">
        <f t="shared" si="14"/>
        <v>#REF!</v>
      </c>
      <c r="AK15" s="420" t="e">
        <f t="shared" si="15"/>
        <v>#REF!</v>
      </c>
      <c r="AL15" s="399" t="e">
        <f>#REF!-Y15</f>
        <v>#REF!</v>
      </c>
      <c r="AM15" s="399" t="e">
        <f t="shared" si="16"/>
        <v>#REF!</v>
      </c>
      <c r="AN15" s="422" t="e">
        <f t="shared" si="17"/>
        <v>#REF!</v>
      </c>
    </row>
    <row r="16" spans="1:40" s="382" customFormat="1" ht="18" customHeight="1">
      <c r="A16" s="180" t="s">
        <v>212</v>
      </c>
      <c r="B16" s="175" t="s">
        <v>131</v>
      </c>
      <c r="C16" s="188"/>
      <c r="D16" s="189"/>
      <c r="E16" s="177">
        <v>12</v>
      </c>
      <c r="F16" s="178">
        <v>0.9983361064891847</v>
      </c>
      <c r="G16" s="179">
        <f t="shared" si="19"/>
        <v>1.107011070110701</v>
      </c>
      <c r="H16" s="177">
        <v>627</v>
      </c>
      <c r="I16" s="178">
        <v>2.75992604982833</v>
      </c>
      <c r="J16" s="178">
        <f t="shared" si="20"/>
        <v>2.80474166853053</v>
      </c>
      <c r="K16" s="179">
        <f t="shared" si="18"/>
        <v>52.25</v>
      </c>
      <c r="L16" s="186">
        <v>0</v>
      </c>
      <c r="M16" s="178" t="s">
        <v>138</v>
      </c>
      <c r="N16" s="179" t="s">
        <v>232</v>
      </c>
      <c r="P16" s="419">
        <v>27</v>
      </c>
      <c r="Q16" s="395">
        <f t="shared" si="0"/>
        <v>27</v>
      </c>
      <c r="R16" s="395">
        <f t="shared" si="1"/>
        <v>2.730030333670374</v>
      </c>
      <c r="S16" s="420">
        <f t="shared" si="2"/>
        <v>2.730030333670374</v>
      </c>
      <c r="T16" s="421">
        <v>865</v>
      </c>
      <c r="U16" s="397">
        <f t="shared" si="3"/>
        <v>865</v>
      </c>
      <c r="V16" s="397">
        <f t="shared" si="4"/>
        <v>3.2314704124327553</v>
      </c>
      <c r="W16" s="420">
        <f t="shared" si="5"/>
        <v>3.2314704124327553</v>
      </c>
      <c r="X16" s="420" t="s">
        <v>138</v>
      </c>
      <c r="Y16" s="399">
        <f t="shared" si="6"/>
        <v>0</v>
      </c>
      <c r="Z16" s="399">
        <f t="shared" si="7"/>
        <v>0</v>
      </c>
      <c r="AA16" s="422" t="str">
        <f t="shared" si="8"/>
        <v>-</v>
      </c>
      <c r="AC16" s="423" t="e">
        <f t="shared" si="9"/>
        <v>#REF!</v>
      </c>
      <c r="AD16" s="424" t="e">
        <f>#REF!-Q16</f>
        <v>#REF!</v>
      </c>
      <c r="AE16" s="424" t="e">
        <f t="shared" si="10"/>
        <v>#REF!</v>
      </c>
      <c r="AF16" s="420" t="e">
        <f t="shared" si="11"/>
        <v>#REF!</v>
      </c>
      <c r="AG16" s="420" t="e">
        <f t="shared" si="12"/>
        <v>#REF!</v>
      </c>
      <c r="AH16" s="425" t="e">
        <f>#REF!-U16</f>
        <v>#REF!</v>
      </c>
      <c r="AI16" s="425" t="e">
        <f t="shared" si="13"/>
        <v>#REF!</v>
      </c>
      <c r="AJ16" s="420" t="e">
        <f t="shared" si="14"/>
        <v>#REF!</v>
      </c>
      <c r="AK16" s="420" t="e">
        <f t="shared" si="15"/>
        <v>#REF!</v>
      </c>
      <c r="AL16" s="399" t="e">
        <f>#REF!-Y16</f>
        <v>#REF!</v>
      </c>
      <c r="AM16" s="399" t="e">
        <f t="shared" si="16"/>
        <v>#REF!</v>
      </c>
      <c r="AN16" s="422" t="e">
        <f t="shared" si="17"/>
        <v>#REF!</v>
      </c>
    </row>
    <row r="17" spans="1:40" s="382" customFormat="1" ht="18" customHeight="1">
      <c r="A17" s="181"/>
      <c r="B17" s="190" t="s">
        <v>206</v>
      </c>
      <c r="C17" s="191" t="s">
        <v>213</v>
      </c>
      <c r="D17" s="192" t="s">
        <v>214</v>
      </c>
      <c r="E17" s="177">
        <v>0</v>
      </c>
      <c r="F17" s="178" t="s">
        <v>138</v>
      </c>
      <c r="G17" s="179" t="s">
        <v>138</v>
      </c>
      <c r="H17" s="177">
        <v>0</v>
      </c>
      <c r="I17" s="178" t="s">
        <v>138</v>
      </c>
      <c r="J17" s="178" t="s">
        <v>138</v>
      </c>
      <c r="K17" s="179" t="s">
        <v>138</v>
      </c>
      <c r="L17" s="177">
        <v>0</v>
      </c>
      <c r="M17" s="178" t="s">
        <v>138</v>
      </c>
      <c r="N17" s="179" t="s">
        <v>233</v>
      </c>
      <c r="P17" s="419">
        <v>1</v>
      </c>
      <c r="Q17" s="395">
        <f t="shared" si="0"/>
        <v>1</v>
      </c>
      <c r="R17" s="395">
        <f t="shared" si="1"/>
        <v>0.10111223458038424</v>
      </c>
      <c r="S17" s="420">
        <f t="shared" si="2"/>
        <v>0.10111223458038424</v>
      </c>
      <c r="T17" s="421">
        <v>45</v>
      </c>
      <c r="U17" s="397">
        <f t="shared" si="3"/>
        <v>45</v>
      </c>
      <c r="V17" s="397">
        <f t="shared" si="4"/>
        <v>0.16811117752540347</v>
      </c>
      <c r="W17" s="420">
        <f t="shared" si="5"/>
        <v>0.16811117752540347</v>
      </c>
      <c r="X17" s="420" t="s">
        <v>138</v>
      </c>
      <c r="Y17" s="399">
        <f t="shared" si="6"/>
        <v>0</v>
      </c>
      <c r="Z17" s="399">
        <f t="shared" si="7"/>
        <v>0</v>
      </c>
      <c r="AA17" s="422" t="str">
        <f t="shared" si="8"/>
        <v>-</v>
      </c>
      <c r="AC17" s="423" t="e">
        <f t="shared" si="9"/>
        <v>#REF!</v>
      </c>
      <c r="AD17" s="424" t="e">
        <f>#REF!-Q17</f>
        <v>#REF!</v>
      </c>
      <c r="AE17" s="424" t="e">
        <f t="shared" si="10"/>
        <v>#REF!</v>
      </c>
      <c r="AF17" s="420" t="e">
        <f t="shared" si="11"/>
        <v>#REF!</v>
      </c>
      <c r="AG17" s="420" t="e">
        <f t="shared" si="12"/>
        <v>#REF!</v>
      </c>
      <c r="AH17" s="425" t="e">
        <f>#REF!-U17</f>
        <v>#REF!</v>
      </c>
      <c r="AI17" s="425" t="e">
        <f t="shared" si="13"/>
        <v>#REF!</v>
      </c>
      <c r="AJ17" s="420" t="e">
        <f t="shared" si="14"/>
        <v>#REF!</v>
      </c>
      <c r="AK17" s="420" t="e">
        <f t="shared" si="15"/>
        <v>#REF!</v>
      </c>
      <c r="AL17" s="399" t="e">
        <f>#REF!-Y17</f>
        <v>#REF!</v>
      </c>
      <c r="AM17" s="399" t="e">
        <f t="shared" si="16"/>
        <v>#REF!</v>
      </c>
      <c r="AN17" s="422" t="e">
        <f t="shared" si="17"/>
        <v>#REF!</v>
      </c>
    </row>
    <row r="18" spans="1:40" s="382" customFormat="1" ht="18" customHeight="1">
      <c r="A18" s="181"/>
      <c r="B18" s="193"/>
      <c r="C18" s="194"/>
      <c r="D18" s="192" t="s">
        <v>215</v>
      </c>
      <c r="E18" s="177">
        <v>0</v>
      </c>
      <c r="F18" s="178" t="s">
        <v>138</v>
      </c>
      <c r="G18" s="179" t="s">
        <v>138</v>
      </c>
      <c r="H18" s="177">
        <v>0</v>
      </c>
      <c r="I18" s="178" t="s">
        <v>138</v>
      </c>
      <c r="J18" s="178" t="s">
        <v>138</v>
      </c>
      <c r="K18" s="179" t="s">
        <v>138</v>
      </c>
      <c r="L18" s="222">
        <v>0</v>
      </c>
      <c r="M18" s="178" t="s">
        <v>138</v>
      </c>
      <c r="N18" s="179" t="s">
        <v>234</v>
      </c>
      <c r="P18" s="419">
        <v>3</v>
      </c>
      <c r="Q18" s="395">
        <f t="shared" si="0"/>
        <v>3</v>
      </c>
      <c r="R18" s="395">
        <f t="shared" si="1"/>
        <v>0.3033367037411527</v>
      </c>
      <c r="S18" s="420">
        <f t="shared" si="2"/>
        <v>0.3033367037411527</v>
      </c>
      <c r="T18" s="421">
        <v>67</v>
      </c>
      <c r="U18" s="397">
        <f t="shared" si="3"/>
        <v>67</v>
      </c>
      <c r="V18" s="397">
        <f t="shared" si="4"/>
        <v>0.2502988643156007</v>
      </c>
      <c r="W18" s="420">
        <f t="shared" si="5"/>
        <v>0.2502988643156007</v>
      </c>
      <c r="X18" s="420" t="s">
        <v>138</v>
      </c>
      <c r="Y18" s="399">
        <f t="shared" si="6"/>
        <v>0</v>
      </c>
      <c r="Z18" s="399">
        <f t="shared" si="7"/>
        <v>0</v>
      </c>
      <c r="AA18" s="422" t="str">
        <f t="shared" si="8"/>
        <v>-</v>
      </c>
      <c r="AC18" s="423" t="e">
        <f t="shared" si="9"/>
        <v>#REF!</v>
      </c>
      <c r="AD18" s="424" t="e">
        <f>#REF!-Q18</f>
        <v>#REF!</v>
      </c>
      <c r="AE18" s="424" t="e">
        <f t="shared" si="10"/>
        <v>#REF!</v>
      </c>
      <c r="AF18" s="420" t="e">
        <f t="shared" si="11"/>
        <v>#REF!</v>
      </c>
      <c r="AG18" s="420" t="e">
        <f t="shared" si="12"/>
        <v>#REF!</v>
      </c>
      <c r="AH18" s="425" t="e">
        <f>#REF!-U18</f>
        <v>#REF!</v>
      </c>
      <c r="AI18" s="425" t="e">
        <f t="shared" si="13"/>
        <v>#REF!</v>
      </c>
      <c r="AJ18" s="420" t="e">
        <f t="shared" si="14"/>
        <v>#REF!</v>
      </c>
      <c r="AK18" s="420" t="e">
        <f t="shared" si="15"/>
        <v>#REF!</v>
      </c>
      <c r="AL18" s="399" t="e">
        <f>#REF!-Y18</f>
        <v>#REF!</v>
      </c>
      <c r="AM18" s="399" t="e">
        <f t="shared" si="16"/>
        <v>#REF!</v>
      </c>
      <c r="AN18" s="422" t="e">
        <f t="shared" si="17"/>
        <v>#REF!</v>
      </c>
    </row>
    <row r="19" spans="1:40" s="382" customFormat="1" ht="18" customHeight="1">
      <c r="A19" s="181"/>
      <c r="B19" s="193"/>
      <c r="C19" s="194"/>
      <c r="D19" s="192" t="s">
        <v>216</v>
      </c>
      <c r="E19" s="177">
        <v>1</v>
      </c>
      <c r="F19" s="178">
        <v>0.08319467554076539</v>
      </c>
      <c r="G19" s="178">
        <f t="shared" si="19"/>
        <v>0.09225092250922509</v>
      </c>
      <c r="H19" s="177">
        <v>231</v>
      </c>
      <c r="I19" s="178">
        <v>1.016814860463069</v>
      </c>
      <c r="J19" s="178">
        <f t="shared" si="20"/>
        <v>1.033325877879669</v>
      </c>
      <c r="K19" s="179" t="s">
        <v>226</v>
      </c>
      <c r="L19" s="177">
        <v>0</v>
      </c>
      <c r="M19" s="178" t="s">
        <v>138</v>
      </c>
      <c r="N19" s="179" t="s">
        <v>234</v>
      </c>
      <c r="P19" s="423" t="s">
        <v>138</v>
      </c>
      <c r="Q19" s="424">
        <f t="shared" si="0"/>
        <v>0</v>
      </c>
      <c r="R19" s="424">
        <f t="shared" si="1"/>
        <v>0</v>
      </c>
      <c r="S19" s="420" t="str">
        <f t="shared" si="2"/>
        <v>-</v>
      </c>
      <c r="T19" s="420" t="s">
        <v>138</v>
      </c>
      <c r="U19" s="425">
        <f t="shared" si="3"/>
        <v>0</v>
      </c>
      <c r="V19" s="425">
        <f t="shared" si="4"/>
        <v>0</v>
      </c>
      <c r="W19" s="420" t="str">
        <f t="shared" si="5"/>
        <v>-</v>
      </c>
      <c r="X19" s="420" t="s">
        <v>138</v>
      </c>
      <c r="Y19" s="399">
        <f t="shared" si="6"/>
        <v>0</v>
      </c>
      <c r="Z19" s="399">
        <f t="shared" si="7"/>
        <v>0</v>
      </c>
      <c r="AA19" s="422" t="str">
        <f t="shared" si="8"/>
        <v>-</v>
      </c>
      <c r="AC19" s="423" t="e">
        <f t="shared" si="9"/>
        <v>#REF!</v>
      </c>
      <c r="AD19" s="424" t="e">
        <f>#REF!-Q19</f>
        <v>#REF!</v>
      </c>
      <c r="AE19" s="424" t="e">
        <f t="shared" si="10"/>
        <v>#REF!</v>
      </c>
      <c r="AF19" s="420" t="e">
        <f t="shared" si="11"/>
        <v>#REF!</v>
      </c>
      <c r="AG19" s="420" t="e">
        <f t="shared" si="12"/>
        <v>#REF!</v>
      </c>
      <c r="AH19" s="425" t="e">
        <f>#REF!-U19</f>
        <v>#REF!</v>
      </c>
      <c r="AI19" s="425" t="e">
        <f t="shared" si="13"/>
        <v>#REF!</v>
      </c>
      <c r="AJ19" s="420" t="e">
        <f t="shared" si="14"/>
        <v>#REF!</v>
      </c>
      <c r="AK19" s="420" t="e">
        <f t="shared" si="15"/>
        <v>#REF!</v>
      </c>
      <c r="AL19" s="399" t="e">
        <f>#REF!-Y19</f>
        <v>#REF!</v>
      </c>
      <c r="AM19" s="399" t="e">
        <f t="shared" si="16"/>
        <v>#REF!</v>
      </c>
      <c r="AN19" s="422" t="e">
        <f t="shared" si="17"/>
        <v>#REF!</v>
      </c>
    </row>
    <row r="20" spans="1:40" s="382" customFormat="1" ht="18" customHeight="1">
      <c r="A20" s="181"/>
      <c r="B20" s="193"/>
      <c r="C20" s="195"/>
      <c r="D20" s="192" t="s">
        <v>211</v>
      </c>
      <c r="E20" s="177">
        <v>0</v>
      </c>
      <c r="F20" s="178" t="s">
        <v>138</v>
      </c>
      <c r="G20" s="178" t="s">
        <v>138</v>
      </c>
      <c r="H20" s="177">
        <v>0</v>
      </c>
      <c r="I20" s="178" t="s">
        <v>138</v>
      </c>
      <c r="J20" s="178" t="s">
        <v>138</v>
      </c>
      <c r="K20" s="179" t="s">
        <v>138</v>
      </c>
      <c r="L20" s="177">
        <v>0</v>
      </c>
      <c r="M20" s="178" t="s">
        <v>138</v>
      </c>
      <c r="N20" s="179" t="s">
        <v>232</v>
      </c>
      <c r="P20" s="419">
        <v>6</v>
      </c>
      <c r="Q20" s="395">
        <f t="shared" si="0"/>
        <v>6</v>
      </c>
      <c r="R20" s="395">
        <f t="shared" si="1"/>
        <v>0.6066734074823054</v>
      </c>
      <c r="S20" s="420">
        <f t="shared" si="2"/>
        <v>0.6066734074823054</v>
      </c>
      <c r="T20" s="421">
        <v>266</v>
      </c>
      <c r="U20" s="397">
        <f t="shared" si="3"/>
        <v>266</v>
      </c>
      <c r="V20" s="397">
        <f t="shared" si="4"/>
        <v>0.9937238493723849</v>
      </c>
      <c r="W20" s="420">
        <f t="shared" si="5"/>
        <v>0.9937238493723849</v>
      </c>
      <c r="X20" s="420" t="s">
        <v>138</v>
      </c>
      <c r="Y20" s="399">
        <f t="shared" si="6"/>
        <v>0</v>
      </c>
      <c r="Z20" s="399">
        <f t="shared" si="7"/>
        <v>0</v>
      </c>
      <c r="AA20" s="422" t="str">
        <f t="shared" si="8"/>
        <v>-</v>
      </c>
      <c r="AC20" s="423" t="e">
        <f t="shared" si="9"/>
        <v>#REF!</v>
      </c>
      <c r="AD20" s="424" t="e">
        <f>#REF!-Q20</f>
        <v>#REF!</v>
      </c>
      <c r="AE20" s="424" t="e">
        <f t="shared" si="10"/>
        <v>#REF!</v>
      </c>
      <c r="AF20" s="420" t="e">
        <f t="shared" si="11"/>
        <v>#REF!</v>
      </c>
      <c r="AG20" s="420" t="e">
        <f t="shared" si="12"/>
        <v>#REF!</v>
      </c>
      <c r="AH20" s="425" t="e">
        <f>#REF!-U20</f>
        <v>#REF!</v>
      </c>
      <c r="AI20" s="425" t="e">
        <f t="shared" si="13"/>
        <v>#REF!</v>
      </c>
      <c r="AJ20" s="420" t="e">
        <f t="shared" si="14"/>
        <v>#REF!</v>
      </c>
      <c r="AK20" s="420" t="e">
        <f t="shared" si="15"/>
        <v>#REF!</v>
      </c>
      <c r="AL20" s="399" t="e">
        <f>#REF!-Y20</f>
        <v>#REF!</v>
      </c>
      <c r="AM20" s="399" t="e">
        <f t="shared" si="16"/>
        <v>#REF!</v>
      </c>
      <c r="AN20" s="422" t="e">
        <f t="shared" si="17"/>
        <v>#REF!</v>
      </c>
    </row>
    <row r="21" spans="1:40" s="382" customFormat="1" ht="18" customHeight="1">
      <c r="A21" s="181"/>
      <c r="B21" s="193"/>
      <c r="C21" s="183" t="s">
        <v>217</v>
      </c>
      <c r="D21" s="176"/>
      <c r="E21" s="177">
        <v>0</v>
      </c>
      <c r="F21" s="178" t="s">
        <v>138</v>
      </c>
      <c r="G21" s="178" t="s">
        <v>138</v>
      </c>
      <c r="H21" s="177">
        <v>0</v>
      </c>
      <c r="I21" s="178" t="s">
        <v>138</v>
      </c>
      <c r="J21" s="178" t="s">
        <v>138</v>
      </c>
      <c r="K21" s="179" t="s">
        <v>138</v>
      </c>
      <c r="L21" s="222">
        <v>0</v>
      </c>
      <c r="M21" s="178" t="s">
        <v>138</v>
      </c>
      <c r="N21" s="179" t="s">
        <v>232</v>
      </c>
      <c r="P21" s="423" t="s">
        <v>138</v>
      </c>
      <c r="Q21" s="424">
        <f t="shared" si="0"/>
        <v>0</v>
      </c>
      <c r="R21" s="424">
        <f t="shared" si="1"/>
        <v>0</v>
      </c>
      <c r="S21" s="420" t="str">
        <f t="shared" si="2"/>
        <v>-</v>
      </c>
      <c r="T21" s="420" t="s">
        <v>138</v>
      </c>
      <c r="U21" s="425">
        <f t="shared" si="3"/>
        <v>0</v>
      </c>
      <c r="V21" s="425">
        <f t="shared" si="4"/>
        <v>0</v>
      </c>
      <c r="W21" s="420" t="str">
        <f t="shared" si="5"/>
        <v>-</v>
      </c>
      <c r="X21" s="420" t="s">
        <v>138</v>
      </c>
      <c r="Y21" s="399">
        <f t="shared" si="6"/>
        <v>0</v>
      </c>
      <c r="Z21" s="399">
        <f t="shared" si="7"/>
        <v>0</v>
      </c>
      <c r="AA21" s="422" t="str">
        <f t="shared" si="8"/>
        <v>-</v>
      </c>
      <c r="AC21" s="423" t="e">
        <f t="shared" si="9"/>
        <v>#REF!</v>
      </c>
      <c r="AD21" s="424" t="e">
        <f>#REF!-Q21</f>
        <v>#REF!</v>
      </c>
      <c r="AE21" s="424" t="e">
        <f t="shared" si="10"/>
        <v>#REF!</v>
      </c>
      <c r="AF21" s="420" t="e">
        <f t="shared" si="11"/>
        <v>#REF!</v>
      </c>
      <c r="AG21" s="420" t="e">
        <f t="shared" si="12"/>
        <v>#REF!</v>
      </c>
      <c r="AH21" s="425" t="e">
        <f>#REF!-U21</f>
        <v>#REF!</v>
      </c>
      <c r="AI21" s="425" t="e">
        <f t="shared" si="13"/>
        <v>#REF!</v>
      </c>
      <c r="AJ21" s="420" t="e">
        <f t="shared" si="14"/>
        <v>#REF!</v>
      </c>
      <c r="AK21" s="420" t="e">
        <f t="shared" si="15"/>
        <v>#REF!</v>
      </c>
      <c r="AL21" s="399" t="e">
        <f>#REF!-Y21</f>
        <v>#REF!</v>
      </c>
      <c r="AM21" s="399" t="e">
        <f t="shared" si="16"/>
        <v>#REF!</v>
      </c>
      <c r="AN21" s="422" t="e">
        <f t="shared" si="17"/>
        <v>#REF!</v>
      </c>
    </row>
    <row r="22" spans="1:40" s="382" customFormat="1" ht="18" customHeight="1">
      <c r="A22" s="181"/>
      <c r="B22" s="196"/>
      <c r="C22" s="183" t="s">
        <v>211</v>
      </c>
      <c r="D22" s="176"/>
      <c r="E22" s="177">
        <v>0</v>
      </c>
      <c r="F22" s="178" t="s">
        <v>138</v>
      </c>
      <c r="G22" s="178" t="s">
        <v>138</v>
      </c>
      <c r="H22" s="177">
        <v>0</v>
      </c>
      <c r="I22" s="178" t="s">
        <v>138</v>
      </c>
      <c r="J22" s="178" t="s">
        <v>138</v>
      </c>
      <c r="K22" s="179" t="s">
        <v>138</v>
      </c>
      <c r="L22" s="177">
        <v>0</v>
      </c>
      <c r="M22" s="178" t="s">
        <v>138</v>
      </c>
      <c r="N22" s="179" t="s">
        <v>232</v>
      </c>
      <c r="P22" s="419">
        <v>1</v>
      </c>
      <c r="Q22" s="395">
        <f t="shared" si="0"/>
        <v>1</v>
      </c>
      <c r="R22" s="395">
        <f t="shared" si="1"/>
        <v>0.10111223458038424</v>
      </c>
      <c r="S22" s="420">
        <f t="shared" si="2"/>
        <v>0.10111223458038424</v>
      </c>
      <c r="T22" s="421">
        <v>23</v>
      </c>
      <c r="U22" s="397">
        <f t="shared" si="3"/>
        <v>23</v>
      </c>
      <c r="V22" s="397">
        <f t="shared" si="4"/>
        <v>0.08592349073520622</v>
      </c>
      <c r="W22" s="420">
        <f t="shared" si="5"/>
        <v>0.08592349073520622</v>
      </c>
      <c r="X22" s="420" t="s">
        <v>138</v>
      </c>
      <c r="Y22" s="399">
        <f t="shared" si="6"/>
        <v>0</v>
      </c>
      <c r="Z22" s="399">
        <f t="shared" si="7"/>
        <v>0</v>
      </c>
      <c r="AA22" s="422" t="str">
        <f t="shared" si="8"/>
        <v>-</v>
      </c>
      <c r="AC22" s="423" t="e">
        <f t="shared" si="9"/>
        <v>#REF!</v>
      </c>
      <c r="AD22" s="424" t="e">
        <f>#REF!-Q22</f>
        <v>#REF!</v>
      </c>
      <c r="AE22" s="424" t="e">
        <f t="shared" si="10"/>
        <v>#REF!</v>
      </c>
      <c r="AF22" s="420" t="e">
        <f t="shared" si="11"/>
        <v>#REF!</v>
      </c>
      <c r="AG22" s="420" t="e">
        <f t="shared" si="12"/>
        <v>#REF!</v>
      </c>
      <c r="AH22" s="425" t="e">
        <f>#REF!-U22</f>
        <v>#REF!</v>
      </c>
      <c r="AI22" s="425" t="e">
        <f t="shared" si="13"/>
        <v>#REF!</v>
      </c>
      <c r="AJ22" s="420" t="e">
        <f t="shared" si="14"/>
        <v>#REF!</v>
      </c>
      <c r="AK22" s="420" t="e">
        <f t="shared" si="15"/>
        <v>#REF!</v>
      </c>
      <c r="AL22" s="399" t="e">
        <f>#REF!-Y22</f>
        <v>#REF!</v>
      </c>
      <c r="AM22" s="399" t="e">
        <f t="shared" si="16"/>
        <v>#REF!</v>
      </c>
      <c r="AN22" s="422" t="e">
        <f t="shared" si="17"/>
        <v>#REF!</v>
      </c>
    </row>
    <row r="23" spans="1:40" s="382" customFormat="1" ht="18" customHeight="1">
      <c r="A23" s="181"/>
      <c r="B23" s="183" t="s">
        <v>210</v>
      </c>
      <c r="C23" s="175"/>
      <c r="D23" s="176"/>
      <c r="E23" s="177">
        <v>3</v>
      </c>
      <c r="F23" s="178">
        <v>0.24958402662229617</v>
      </c>
      <c r="G23" s="179">
        <f t="shared" si="19"/>
        <v>0.27675276752767525</v>
      </c>
      <c r="H23" s="177">
        <v>161</v>
      </c>
      <c r="I23" s="178">
        <v>0.7086891451712298</v>
      </c>
      <c r="J23" s="178">
        <f t="shared" si="20"/>
        <v>0.7201968239767389</v>
      </c>
      <c r="K23" s="179">
        <f t="shared" si="18"/>
        <v>53.666666666666664</v>
      </c>
      <c r="L23" s="222">
        <v>0</v>
      </c>
      <c r="M23" s="178" t="s">
        <v>138</v>
      </c>
      <c r="N23" s="179" t="s">
        <v>231</v>
      </c>
      <c r="P23" s="419">
        <v>7</v>
      </c>
      <c r="Q23" s="395">
        <f t="shared" si="0"/>
        <v>7</v>
      </c>
      <c r="R23" s="395">
        <f t="shared" si="1"/>
        <v>0.7077856420626896</v>
      </c>
      <c r="S23" s="420">
        <f t="shared" si="2"/>
        <v>0.7077856420626896</v>
      </c>
      <c r="T23" s="421">
        <v>273</v>
      </c>
      <c r="U23" s="397">
        <f t="shared" si="3"/>
        <v>273</v>
      </c>
      <c r="V23" s="397">
        <f t="shared" si="4"/>
        <v>1.0198744769874477</v>
      </c>
      <c r="W23" s="420">
        <f t="shared" si="5"/>
        <v>1.0198744769874477</v>
      </c>
      <c r="X23" s="420" t="s">
        <v>138</v>
      </c>
      <c r="Y23" s="399">
        <f t="shared" si="6"/>
        <v>0</v>
      </c>
      <c r="Z23" s="399">
        <f t="shared" si="7"/>
        <v>0</v>
      </c>
      <c r="AA23" s="422" t="str">
        <f t="shared" si="8"/>
        <v>-</v>
      </c>
      <c r="AC23" s="423" t="e">
        <f t="shared" si="9"/>
        <v>#REF!</v>
      </c>
      <c r="AD23" s="424" t="e">
        <f>#REF!-Q23</f>
        <v>#REF!</v>
      </c>
      <c r="AE23" s="424" t="e">
        <f t="shared" si="10"/>
        <v>#REF!</v>
      </c>
      <c r="AF23" s="420" t="e">
        <f t="shared" si="11"/>
        <v>#REF!</v>
      </c>
      <c r="AG23" s="420" t="e">
        <f t="shared" si="12"/>
        <v>#REF!</v>
      </c>
      <c r="AH23" s="425" t="e">
        <f>#REF!-U23</f>
        <v>#REF!</v>
      </c>
      <c r="AI23" s="425" t="e">
        <f t="shared" si="13"/>
        <v>#REF!</v>
      </c>
      <c r="AJ23" s="420" t="e">
        <f t="shared" si="14"/>
        <v>#REF!</v>
      </c>
      <c r="AK23" s="420" t="e">
        <f t="shared" si="15"/>
        <v>#REF!</v>
      </c>
      <c r="AL23" s="399" t="e">
        <f>#REF!-Y23</f>
        <v>#REF!</v>
      </c>
      <c r="AM23" s="399" t="e">
        <f t="shared" si="16"/>
        <v>#REF!</v>
      </c>
      <c r="AN23" s="422" t="e">
        <f t="shared" si="17"/>
        <v>#REF!</v>
      </c>
    </row>
    <row r="24" spans="1:40" s="382" customFormat="1" ht="18" customHeight="1">
      <c r="A24" s="187"/>
      <c r="B24" s="183" t="s">
        <v>211</v>
      </c>
      <c r="C24" s="175"/>
      <c r="D24" s="176"/>
      <c r="E24" s="177">
        <v>8</v>
      </c>
      <c r="F24" s="178">
        <v>0.6655574043261231</v>
      </c>
      <c r="G24" s="179">
        <f t="shared" si="19"/>
        <v>0.7380073800738007</v>
      </c>
      <c r="H24" s="177">
        <v>235</v>
      </c>
      <c r="I24" s="178">
        <v>1.0344220441940313</v>
      </c>
      <c r="J24" s="178">
        <f t="shared" si="20"/>
        <v>1.051218966674122</v>
      </c>
      <c r="K24" s="179">
        <f t="shared" si="18"/>
        <v>29.375</v>
      </c>
      <c r="L24" s="177">
        <v>0</v>
      </c>
      <c r="M24" s="178" t="s">
        <v>138</v>
      </c>
      <c r="N24" s="179" t="s">
        <v>232</v>
      </c>
      <c r="P24" s="419">
        <v>9</v>
      </c>
      <c r="Q24" s="395">
        <f t="shared" si="0"/>
        <v>9</v>
      </c>
      <c r="R24" s="395">
        <f t="shared" si="1"/>
        <v>0.910010111223458</v>
      </c>
      <c r="S24" s="420">
        <f t="shared" si="2"/>
        <v>0.910010111223458</v>
      </c>
      <c r="T24" s="421">
        <v>191</v>
      </c>
      <c r="U24" s="397">
        <f t="shared" si="3"/>
        <v>191</v>
      </c>
      <c r="V24" s="397">
        <f t="shared" si="4"/>
        <v>0.7135385534967125</v>
      </c>
      <c r="W24" s="420">
        <f t="shared" si="5"/>
        <v>0.7135385534967125</v>
      </c>
      <c r="X24" s="420" t="s">
        <v>138</v>
      </c>
      <c r="Y24" s="399">
        <f t="shared" si="6"/>
        <v>0</v>
      </c>
      <c r="Z24" s="399">
        <f t="shared" si="7"/>
        <v>0</v>
      </c>
      <c r="AA24" s="422" t="str">
        <f t="shared" si="8"/>
        <v>-</v>
      </c>
      <c r="AC24" s="423" t="e">
        <f t="shared" si="9"/>
        <v>#REF!</v>
      </c>
      <c r="AD24" s="424" t="e">
        <f>#REF!-Q24</f>
        <v>#REF!</v>
      </c>
      <c r="AE24" s="424" t="e">
        <f t="shared" si="10"/>
        <v>#REF!</v>
      </c>
      <c r="AF24" s="420" t="e">
        <f t="shared" si="11"/>
        <v>#REF!</v>
      </c>
      <c r="AG24" s="420" t="e">
        <f t="shared" si="12"/>
        <v>#REF!</v>
      </c>
      <c r="AH24" s="425" t="e">
        <f>#REF!-U24</f>
        <v>#REF!</v>
      </c>
      <c r="AI24" s="425" t="e">
        <f t="shared" si="13"/>
        <v>#REF!</v>
      </c>
      <c r="AJ24" s="420" t="e">
        <f t="shared" si="14"/>
        <v>#REF!</v>
      </c>
      <c r="AK24" s="420" t="e">
        <f t="shared" si="15"/>
        <v>#REF!</v>
      </c>
      <c r="AL24" s="399" t="e">
        <f>#REF!-Y24</f>
        <v>#REF!</v>
      </c>
      <c r="AM24" s="399" t="e">
        <f t="shared" si="16"/>
        <v>#REF!</v>
      </c>
      <c r="AN24" s="422" t="e">
        <f t="shared" si="17"/>
        <v>#REF!</v>
      </c>
    </row>
    <row r="25" spans="1:40" s="382" customFormat="1" ht="18" customHeight="1">
      <c r="A25" s="180" t="s">
        <v>218</v>
      </c>
      <c r="B25" s="175" t="s">
        <v>131</v>
      </c>
      <c r="C25" s="175"/>
      <c r="D25" s="176"/>
      <c r="E25" s="177">
        <v>7</v>
      </c>
      <c r="F25" s="178">
        <v>0.5823627287853578</v>
      </c>
      <c r="G25" s="179">
        <f t="shared" si="19"/>
        <v>0.6457564575645757</v>
      </c>
      <c r="H25" s="177">
        <v>253</v>
      </c>
      <c r="I25" s="178">
        <v>1.1136543709833613</v>
      </c>
      <c r="J25" s="178">
        <f t="shared" si="20"/>
        <v>1.1317378662491613</v>
      </c>
      <c r="K25" s="179">
        <f t="shared" si="18"/>
        <v>36.142857142857146</v>
      </c>
      <c r="L25" s="222">
        <v>0</v>
      </c>
      <c r="M25" s="178" t="s">
        <v>138</v>
      </c>
      <c r="N25" s="179" t="s">
        <v>232</v>
      </c>
      <c r="P25" s="419">
        <v>17</v>
      </c>
      <c r="Q25" s="395">
        <f t="shared" si="0"/>
        <v>17</v>
      </c>
      <c r="R25" s="395">
        <f t="shared" si="1"/>
        <v>1.7189079878665317</v>
      </c>
      <c r="S25" s="420">
        <f t="shared" si="2"/>
        <v>1.7189079878665317</v>
      </c>
      <c r="T25" s="421">
        <v>834</v>
      </c>
      <c r="U25" s="397">
        <f t="shared" si="3"/>
        <v>834</v>
      </c>
      <c r="V25" s="397">
        <f t="shared" si="4"/>
        <v>3.1156604901374774</v>
      </c>
      <c r="W25" s="420">
        <f t="shared" si="5"/>
        <v>3.1156604901374774</v>
      </c>
      <c r="X25" s="420">
        <v>9</v>
      </c>
      <c r="Y25" s="399">
        <f t="shared" si="6"/>
        <v>9</v>
      </c>
      <c r="Z25" s="399">
        <f t="shared" si="7"/>
        <v>64.28571428571429</v>
      </c>
      <c r="AA25" s="422">
        <f t="shared" si="8"/>
        <v>64.28571428571429</v>
      </c>
      <c r="AC25" s="423" t="e">
        <f t="shared" si="9"/>
        <v>#REF!</v>
      </c>
      <c r="AD25" s="424" t="e">
        <f>#REF!-Q25</f>
        <v>#REF!</v>
      </c>
      <c r="AE25" s="424" t="e">
        <f t="shared" si="10"/>
        <v>#REF!</v>
      </c>
      <c r="AF25" s="420" t="e">
        <f t="shared" si="11"/>
        <v>#REF!</v>
      </c>
      <c r="AG25" s="420" t="e">
        <f t="shared" si="12"/>
        <v>#REF!</v>
      </c>
      <c r="AH25" s="425" t="e">
        <f>#REF!-U25</f>
        <v>#REF!</v>
      </c>
      <c r="AI25" s="425" t="e">
        <f t="shared" si="13"/>
        <v>#REF!</v>
      </c>
      <c r="AJ25" s="420" t="e">
        <f t="shared" si="14"/>
        <v>#REF!</v>
      </c>
      <c r="AK25" s="420" t="e">
        <f t="shared" si="15"/>
        <v>#REF!</v>
      </c>
      <c r="AL25" s="399" t="e">
        <f>#REF!-Y25</f>
        <v>#REF!</v>
      </c>
      <c r="AM25" s="399" t="e">
        <f t="shared" si="16"/>
        <v>#REF!</v>
      </c>
      <c r="AN25" s="422" t="e">
        <f t="shared" si="17"/>
        <v>#REF!</v>
      </c>
    </row>
    <row r="26" spans="1:40" s="382" customFormat="1" ht="18" customHeight="1">
      <c r="A26" s="181"/>
      <c r="B26" s="183" t="s">
        <v>206</v>
      </c>
      <c r="C26" s="175"/>
      <c r="D26" s="176"/>
      <c r="E26" s="177">
        <v>7</v>
      </c>
      <c r="F26" s="178">
        <v>0.5823627287853578</v>
      </c>
      <c r="G26" s="179">
        <f t="shared" si="19"/>
        <v>0.6457564575645757</v>
      </c>
      <c r="H26" s="177">
        <v>253</v>
      </c>
      <c r="I26" s="178">
        <v>1.1136543709833613</v>
      </c>
      <c r="J26" s="178">
        <f t="shared" si="20"/>
        <v>1.1317378662491613</v>
      </c>
      <c r="K26" s="179">
        <f t="shared" si="18"/>
        <v>36.142857142857146</v>
      </c>
      <c r="L26" s="186">
        <v>0</v>
      </c>
      <c r="M26" s="178" t="s">
        <v>138</v>
      </c>
      <c r="N26" s="179" t="s">
        <v>232</v>
      </c>
      <c r="P26" s="419">
        <v>17</v>
      </c>
      <c r="Q26" s="395">
        <f t="shared" si="0"/>
        <v>17</v>
      </c>
      <c r="R26" s="395">
        <f t="shared" si="1"/>
        <v>1.7189079878665317</v>
      </c>
      <c r="S26" s="420">
        <f t="shared" si="2"/>
        <v>1.7189079878665317</v>
      </c>
      <c r="T26" s="421">
        <v>834</v>
      </c>
      <c r="U26" s="397">
        <f t="shared" si="3"/>
        <v>834</v>
      </c>
      <c r="V26" s="397">
        <f t="shared" si="4"/>
        <v>3.1156604901374774</v>
      </c>
      <c r="W26" s="420">
        <f t="shared" si="5"/>
        <v>3.1156604901374774</v>
      </c>
      <c r="X26" s="420">
        <v>9</v>
      </c>
      <c r="Y26" s="399">
        <f t="shared" si="6"/>
        <v>9</v>
      </c>
      <c r="Z26" s="399">
        <f t="shared" si="7"/>
        <v>64.28571428571429</v>
      </c>
      <c r="AA26" s="422">
        <f t="shared" si="8"/>
        <v>64.28571428571429</v>
      </c>
      <c r="AC26" s="423" t="e">
        <f t="shared" si="9"/>
        <v>#REF!</v>
      </c>
      <c r="AD26" s="424" t="e">
        <f>#REF!-Q26</f>
        <v>#REF!</v>
      </c>
      <c r="AE26" s="424" t="e">
        <f t="shared" si="10"/>
        <v>#REF!</v>
      </c>
      <c r="AF26" s="420" t="e">
        <f t="shared" si="11"/>
        <v>#REF!</v>
      </c>
      <c r="AG26" s="420" t="e">
        <f t="shared" si="12"/>
        <v>#REF!</v>
      </c>
      <c r="AH26" s="425" t="e">
        <f>#REF!-U26</f>
        <v>#REF!</v>
      </c>
      <c r="AI26" s="425" t="e">
        <f t="shared" si="13"/>
        <v>#REF!</v>
      </c>
      <c r="AJ26" s="420" t="e">
        <f t="shared" si="14"/>
        <v>#REF!</v>
      </c>
      <c r="AK26" s="420" t="e">
        <f t="shared" si="15"/>
        <v>#REF!</v>
      </c>
      <c r="AL26" s="399" t="e">
        <f>#REF!-Y26</f>
        <v>#REF!</v>
      </c>
      <c r="AM26" s="399" t="e">
        <f t="shared" si="16"/>
        <v>#REF!</v>
      </c>
      <c r="AN26" s="422" t="e">
        <f t="shared" si="17"/>
        <v>#REF!</v>
      </c>
    </row>
    <row r="27" spans="1:40" s="382" customFormat="1" ht="18" customHeight="1">
      <c r="A27" s="181"/>
      <c r="B27" s="183" t="s">
        <v>210</v>
      </c>
      <c r="C27" s="175"/>
      <c r="D27" s="176"/>
      <c r="E27" s="177">
        <v>0</v>
      </c>
      <c r="F27" s="178" t="s">
        <v>138</v>
      </c>
      <c r="G27" s="179" t="s">
        <v>138</v>
      </c>
      <c r="H27" s="177">
        <v>0</v>
      </c>
      <c r="I27" s="178" t="s">
        <v>138</v>
      </c>
      <c r="J27" s="178" t="s">
        <v>138</v>
      </c>
      <c r="K27" s="179" t="s">
        <v>138</v>
      </c>
      <c r="L27" s="186">
        <v>0</v>
      </c>
      <c r="M27" s="178" t="s">
        <v>138</v>
      </c>
      <c r="N27" s="179" t="s">
        <v>231</v>
      </c>
      <c r="P27" s="423" t="s">
        <v>138</v>
      </c>
      <c r="Q27" s="424">
        <f t="shared" si="0"/>
        <v>0</v>
      </c>
      <c r="R27" s="424">
        <f t="shared" si="1"/>
        <v>0</v>
      </c>
      <c r="S27" s="420" t="str">
        <f t="shared" si="2"/>
        <v>-</v>
      </c>
      <c r="T27" s="420" t="s">
        <v>138</v>
      </c>
      <c r="U27" s="425">
        <f t="shared" si="3"/>
        <v>0</v>
      </c>
      <c r="V27" s="425">
        <f t="shared" si="4"/>
        <v>0</v>
      </c>
      <c r="W27" s="420" t="str">
        <f t="shared" si="5"/>
        <v>-</v>
      </c>
      <c r="X27" s="420" t="s">
        <v>138</v>
      </c>
      <c r="Y27" s="399">
        <f t="shared" si="6"/>
        <v>0</v>
      </c>
      <c r="Z27" s="399">
        <f t="shared" si="7"/>
        <v>0</v>
      </c>
      <c r="AA27" s="422" t="str">
        <f t="shared" si="8"/>
        <v>-</v>
      </c>
      <c r="AC27" s="423" t="e">
        <f t="shared" si="9"/>
        <v>#REF!</v>
      </c>
      <c r="AD27" s="424" t="e">
        <f>#REF!-Q27</f>
        <v>#REF!</v>
      </c>
      <c r="AE27" s="424" t="e">
        <f t="shared" si="10"/>
        <v>#REF!</v>
      </c>
      <c r="AF27" s="420" t="e">
        <f t="shared" si="11"/>
        <v>#REF!</v>
      </c>
      <c r="AG27" s="420" t="e">
        <f t="shared" si="12"/>
        <v>#REF!</v>
      </c>
      <c r="AH27" s="425" t="e">
        <f>#REF!-U27</f>
        <v>#REF!</v>
      </c>
      <c r="AI27" s="425" t="e">
        <f t="shared" si="13"/>
        <v>#REF!</v>
      </c>
      <c r="AJ27" s="420" t="e">
        <f t="shared" si="14"/>
        <v>#REF!</v>
      </c>
      <c r="AK27" s="420" t="e">
        <f t="shared" si="15"/>
        <v>#REF!</v>
      </c>
      <c r="AL27" s="399" t="e">
        <f>#REF!-Y27</f>
        <v>#REF!</v>
      </c>
      <c r="AM27" s="399" t="e">
        <f t="shared" si="16"/>
        <v>#REF!</v>
      </c>
      <c r="AN27" s="422" t="e">
        <f t="shared" si="17"/>
        <v>#REF!</v>
      </c>
    </row>
    <row r="28" spans="1:40" s="382" customFormat="1" ht="18" customHeight="1">
      <c r="A28" s="187"/>
      <c r="B28" s="183" t="s">
        <v>211</v>
      </c>
      <c r="C28" s="175"/>
      <c r="D28" s="176"/>
      <c r="E28" s="177">
        <v>0</v>
      </c>
      <c r="F28" s="178" t="s">
        <v>138</v>
      </c>
      <c r="G28" s="179" t="s">
        <v>138</v>
      </c>
      <c r="H28" s="177">
        <v>0</v>
      </c>
      <c r="I28" s="178" t="s">
        <v>138</v>
      </c>
      <c r="J28" s="178" t="s">
        <v>138</v>
      </c>
      <c r="K28" s="179" t="s">
        <v>138</v>
      </c>
      <c r="L28" s="177">
        <v>0</v>
      </c>
      <c r="M28" s="178" t="s">
        <v>138</v>
      </c>
      <c r="N28" s="179" t="s">
        <v>232</v>
      </c>
      <c r="P28" s="423" t="s">
        <v>138</v>
      </c>
      <c r="Q28" s="424">
        <f t="shared" si="0"/>
        <v>0</v>
      </c>
      <c r="R28" s="424">
        <f t="shared" si="1"/>
        <v>0</v>
      </c>
      <c r="S28" s="420" t="str">
        <f t="shared" si="2"/>
        <v>-</v>
      </c>
      <c r="T28" s="420" t="s">
        <v>138</v>
      </c>
      <c r="U28" s="425">
        <f t="shared" si="3"/>
        <v>0</v>
      </c>
      <c r="V28" s="425">
        <f t="shared" si="4"/>
        <v>0</v>
      </c>
      <c r="W28" s="420" t="str">
        <f t="shared" si="5"/>
        <v>-</v>
      </c>
      <c r="X28" s="420" t="s">
        <v>138</v>
      </c>
      <c r="Y28" s="399">
        <f t="shared" si="6"/>
        <v>0</v>
      </c>
      <c r="Z28" s="399">
        <f t="shared" si="7"/>
        <v>0</v>
      </c>
      <c r="AA28" s="422" t="str">
        <f t="shared" si="8"/>
        <v>-</v>
      </c>
      <c r="AC28" s="423" t="e">
        <f t="shared" si="9"/>
        <v>#REF!</v>
      </c>
      <c r="AD28" s="424" t="e">
        <f>#REF!-Q28</f>
        <v>#REF!</v>
      </c>
      <c r="AE28" s="424" t="e">
        <f t="shared" si="10"/>
        <v>#REF!</v>
      </c>
      <c r="AF28" s="420" t="e">
        <f t="shared" si="11"/>
        <v>#REF!</v>
      </c>
      <c r="AG28" s="420" t="e">
        <f t="shared" si="12"/>
        <v>#REF!</v>
      </c>
      <c r="AH28" s="425" t="e">
        <f>#REF!-U28</f>
        <v>#REF!</v>
      </c>
      <c r="AI28" s="425" t="e">
        <f t="shared" si="13"/>
        <v>#REF!</v>
      </c>
      <c r="AJ28" s="420" t="e">
        <f t="shared" si="14"/>
        <v>#REF!</v>
      </c>
      <c r="AK28" s="420" t="e">
        <f t="shared" si="15"/>
        <v>#REF!</v>
      </c>
      <c r="AL28" s="399" t="e">
        <f>#REF!-Y28</f>
        <v>#REF!</v>
      </c>
      <c r="AM28" s="399" t="e">
        <f t="shared" si="16"/>
        <v>#REF!</v>
      </c>
      <c r="AN28" s="422" t="e">
        <f t="shared" si="17"/>
        <v>#REF!</v>
      </c>
    </row>
    <row r="29" spans="1:40" s="382" customFormat="1" ht="18" customHeight="1">
      <c r="A29" s="174" t="s">
        <v>219</v>
      </c>
      <c r="B29" s="175"/>
      <c r="C29" s="175"/>
      <c r="D29" s="176"/>
      <c r="E29" s="177">
        <v>64</v>
      </c>
      <c r="F29" s="178">
        <v>5.324459234608985</v>
      </c>
      <c r="G29" s="179">
        <f t="shared" si="19"/>
        <v>5.904059040590406</v>
      </c>
      <c r="H29" s="177">
        <v>2016</v>
      </c>
      <c r="I29" s="178">
        <v>8.874020600404965</v>
      </c>
      <c r="J29" s="178">
        <f t="shared" si="20"/>
        <v>9.018116752404385</v>
      </c>
      <c r="K29" s="179">
        <f t="shared" si="18"/>
        <v>31.5</v>
      </c>
      <c r="L29" s="222">
        <v>0</v>
      </c>
      <c r="M29" s="178" t="s">
        <v>138</v>
      </c>
      <c r="N29" s="179" t="s">
        <v>232</v>
      </c>
      <c r="P29" s="419">
        <v>97</v>
      </c>
      <c r="Q29" s="395">
        <f t="shared" si="0"/>
        <v>97</v>
      </c>
      <c r="R29" s="395">
        <f t="shared" si="1"/>
        <v>9.80788675429727</v>
      </c>
      <c r="S29" s="420">
        <f t="shared" si="2"/>
        <v>9.80788675429727</v>
      </c>
      <c r="T29" s="421">
        <v>3863</v>
      </c>
      <c r="U29" s="397">
        <f t="shared" si="3"/>
        <v>3863</v>
      </c>
      <c r="V29" s="397">
        <f t="shared" si="4"/>
        <v>14.431410639569636</v>
      </c>
      <c r="W29" s="420">
        <f t="shared" si="5"/>
        <v>14.431410639569636</v>
      </c>
      <c r="X29" s="420" t="s">
        <v>138</v>
      </c>
      <c r="Y29" s="399">
        <f t="shared" si="6"/>
        <v>0</v>
      </c>
      <c r="Z29" s="399">
        <f t="shared" si="7"/>
        <v>0</v>
      </c>
      <c r="AA29" s="422" t="str">
        <f t="shared" si="8"/>
        <v>-</v>
      </c>
      <c r="AC29" s="423" t="e">
        <f t="shared" si="9"/>
        <v>#REF!</v>
      </c>
      <c r="AD29" s="424" t="e">
        <f>#REF!-Q29</f>
        <v>#REF!</v>
      </c>
      <c r="AE29" s="424" t="e">
        <f t="shared" si="10"/>
        <v>#REF!</v>
      </c>
      <c r="AF29" s="420" t="e">
        <f t="shared" si="11"/>
        <v>#REF!</v>
      </c>
      <c r="AG29" s="420" t="e">
        <f t="shared" si="12"/>
        <v>#REF!</v>
      </c>
      <c r="AH29" s="425" t="e">
        <f>#REF!-U29</f>
        <v>#REF!</v>
      </c>
      <c r="AI29" s="425" t="e">
        <f t="shared" si="13"/>
        <v>#REF!</v>
      </c>
      <c r="AJ29" s="420" t="e">
        <f t="shared" si="14"/>
        <v>#REF!</v>
      </c>
      <c r="AK29" s="420" t="e">
        <f t="shared" si="15"/>
        <v>#REF!</v>
      </c>
      <c r="AL29" s="399" t="e">
        <f>#REF!-Y29</f>
        <v>#REF!</v>
      </c>
      <c r="AM29" s="399" t="e">
        <f t="shared" si="16"/>
        <v>#REF!</v>
      </c>
      <c r="AN29" s="422" t="e">
        <f t="shared" si="17"/>
        <v>#REF!</v>
      </c>
    </row>
    <row r="30" spans="1:40" s="382" customFormat="1" ht="18" customHeight="1">
      <c r="A30" s="197" t="s">
        <v>220</v>
      </c>
      <c r="B30" s="198"/>
      <c r="C30" s="198"/>
      <c r="D30" s="199"/>
      <c r="E30" s="177">
        <v>742</v>
      </c>
      <c r="F30" s="178">
        <v>61.73044925124792</v>
      </c>
      <c r="G30" s="179">
        <f t="shared" si="19"/>
        <v>68.45018450184503</v>
      </c>
      <c r="H30" s="177">
        <v>12734</v>
      </c>
      <c r="I30" s="178">
        <v>56.05246940751827</v>
      </c>
      <c r="J30" s="178">
        <f t="shared" si="20"/>
        <v>56.96264817714158</v>
      </c>
      <c r="K30" s="179">
        <f t="shared" si="18"/>
        <v>17.161725067385444</v>
      </c>
      <c r="L30" s="186">
        <v>0</v>
      </c>
      <c r="M30" s="178" t="s">
        <v>138</v>
      </c>
      <c r="N30" s="179" t="s">
        <v>226</v>
      </c>
      <c r="P30" s="419">
        <v>461</v>
      </c>
      <c r="Q30" s="395">
        <f t="shared" si="0"/>
        <v>461</v>
      </c>
      <c r="R30" s="395">
        <f t="shared" si="1"/>
        <v>46.61274014155713</v>
      </c>
      <c r="S30" s="420">
        <f t="shared" si="2"/>
        <v>46.61274014155713</v>
      </c>
      <c r="T30" s="421">
        <v>11867</v>
      </c>
      <c r="U30" s="397">
        <f t="shared" si="3"/>
        <v>11867</v>
      </c>
      <c r="V30" s="397">
        <f t="shared" si="4"/>
        <v>44.3327854154214</v>
      </c>
      <c r="W30" s="420">
        <f t="shared" si="5"/>
        <v>44.3327854154214</v>
      </c>
      <c r="X30" s="420" t="s">
        <v>138</v>
      </c>
      <c r="Y30" s="399">
        <f t="shared" si="6"/>
        <v>0</v>
      </c>
      <c r="Z30" s="399">
        <f t="shared" si="7"/>
        <v>0</v>
      </c>
      <c r="AA30" s="422" t="str">
        <f t="shared" si="8"/>
        <v>-</v>
      </c>
      <c r="AC30" s="419" t="e">
        <f t="shared" si="9"/>
        <v>#REF!</v>
      </c>
      <c r="AD30" s="395" t="e">
        <f>#REF!-Q30</f>
        <v>#REF!</v>
      </c>
      <c r="AE30" s="395" t="e">
        <f t="shared" si="10"/>
        <v>#REF!</v>
      </c>
      <c r="AF30" s="421" t="e">
        <f t="shared" si="11"/>
        <v>#REF!</v>
      </c>
      <c r="AG30" s="421" t="e">
        <f t="shared" si="12"/>
        <v>#REF!</v>
      </c>
      <c r="AH30" s="397" t="e">
        <f>#REF!-U30</f>
        <v>#REF!</v>
      </c>
      <c r="AI30" s="397" t="e">
        <f t="shared" si="13"/>
        <v>#REF!</v>
      </c>
      <c r="AJ30" s="421" t="e">
        <f t="shared" si="14"/>
        <v>#REF!</v>
      </c>
      <c r="AK30" s="420" t="e">
        <f t="shared" si="15"/>
        <v>#REF!</v>
      </c>
      <c r="AL30" s="399" t="e">
        <f>#REF!-Y30</f>
        <v>#REF!</v>
      </c>
      <c r="AM30" s="399" t="e">
        <f t="shared" si="16"/>
        <v>#REF!</v>
      </c>
      <c r="AN30" s="422" t="e">
        <f t="shared" si="17"/>
        <v>#REF!</v>
      </c>
    </row>
    <row r="31" spans="1:40" s="382" customFormat="1" ht="18" customHeight="1">
      <c r="A31" s="174" t="s">
        <v>221</v>
      </c>
      <c r="B31" s="175"/>
      <c r="C31" s="175"/>
      <c r="D31" s="176"/>
      <c r="E31" s="177">
        <v>23</v>
      </c>
      <c r="F31" s="178">
        <v>1.913477537437604</v>
      </c>
      <c r="G31" s="179">
        <f t="shared" si="19"/>
        <v>2.121771217712177</v>
      </c>
      <c r="H31" s="177">
        <v>151</v>
      </c>
      <c r="I31" s="178">
        <v>0.6646711858438242</v>
      </c>
      <c r="J31" s="178">
        <f t="shared" si="20"/>
        <v>0.6754641019906061</v>
      </c>
      <c r="K31" s="179">
        <f t="shared" si="18"/>
        <v>6.565217391304348</v>
      </c>
      <c r="L31" s="186">
        <v>0</v>
      </c>
      <c r="M31" s="178" t="s">
        <v>138</v>
      </c>
      <c r="N31" s="179" t="s">
        <v>226</v>
      </c>
      <c r="P31" s="419">
        <v>4</v>
      </c>
      <c r="Q31" s="395">
        <f t="shared" si="0"/>
        <v>4</v>
      </c>
      <c r="R31" s="395">
        <f t="shared" si="1"/>
        <v>0.40444893832153694</v>
      </c>
      <c r="S31" s="420">
        <f t="shared" si="2"/>
        <v>0.40444893832153694</v>
      </c>
      <c r="T31" s="421">
        <v>44</v>
      </c>
      <c r="U31" s="397">
        <f t="shared" si="3"/>
        <v>44</v>
      </c>
      <c r="V31" s="397">
        <f t="shared" si="4"/>
        <v>0.1643753735803945</v>
      </c>
      <c r="W31" s="420">
        <f t="shared" si="5"/>
        <v>0.1643753735803945</v>
      </c>
      <c r="X31" s="420" t="s">
        <v>138</v>
      </c>
      <c r="Y31" s="399">
        <f t="shared" si="6"/>
        <v>0</v>
      </c>
      <c r="Z31" s="399">
        <f t="shared" si="7"/>
        <v>0</v>
      </c>
      <c r="AA31" s="422" t="str">
        <f t="shared" si="8"/>
        <v>-</v>
      </c>
      <c r="AC31" s="419" t="e">
        <f t="shared" si="9"/>
        <v>#REF!</v>
      </c>
      <c r="AD31" s="395" t="e">
        <f>#REF!-Q31</f>
        <v>#REF!</v>
      </c>
      <c r="AE31" s="395" t="e">
        <f t="shared" si="10"/>
        <v>#REF!</v>
      </c>
      <c r="AF31" s="421" t="e">
        <f t="shared" si="11"/>
        <v>#REF!</v>
      </c>
      <c r="AG31" s="421" t="e">
        <f t="shared" si="12"/>
        <v>#REF!</v>
      </c>
      <c r="AH31" s="397" t="e">
        <f>#REF!-U31</f>
        <v>#REF!</v>
      </c>
      <c r="AI31" s="397" t="e">
        <f t="shared" si="13"/>
        <v>#REF!</v>
      </c>
      <c r="AJ31" s="421" t="e">
        <f t="shared" si="14"/>
        <v>#REF!</v>
      </c>
      <c r="AK31" s="420" t="e">
        <f t="shared" si="15"/>
        <v>#REF!</v>
      </c>
      <c r="AL31" s="399" t="e">
        <f>#REF!-Y31</f>
        <v>#REF!</v>
      </c>
      <c r="AM31" s="399" t="e">
        <f t="shared" si="16"/>
        <v>#REF!</v>
      </c>
      <c r="AN31" s="422" t="e">
        <f t="shared" si="17"/>
        <v>#REF!</v>
      </c>
    </row>
    <row r="32" spans="1:40" s="382" customFormat="1" ht="18" customHeight="1">
      <c r="A32" s="197" t="s">
        <v>222</v>
      </c>
      <c r="B32" s="198"/>
      <c r="C32" s="198"/>
      <c r="D32" s="199"/>
      <c r="E32" s="177">
        <v>7</v>
      </c>
      <c r="F32" s="178">
        <v>0.5823627287853578</v>
      </c>
      <c r="G32" s="179">
        <f t="shared" si="19"/>
        <v>0.6457564575645757</v>
      </c>
      <c r="H32" s="177">
        <v>183</v>
      </c>
      <c r="I32" s="178">
        <v>0.8055286556915221</v>
      </c>
      <c r="J32" s="178">
        <f t="shared" si="20"/>
        <v>0.8186088123462313</v>
      </c>
      <c r="K32" s="179">
        <f t="shared" si="18"/>
        <v>26.142857142857142</v>
      </c>
      <c r="L32" s="186">
        <v>0</v>
      </c>
      <c r="M32" s="178" t="s">
        <v>138</v>
      </c>
      <c r="N32" s="179" t="s">
        <v>226</v>
      </c>
      <c r="P32" s="419">
        <v>11</v>
      </c>
      <c r="Q32" s="395">
        <f t="shared" si="0"/>
        <v>11</v>
      </c>
      <c r="R32" s="395">
        <f t="shared" si="1"/>
        <v>1.1122345803842264</v>
      </c>
      <c r="S32" s="420">
        <f t="shared" si="2"/>
        <v>1.1122345803842264</v>
      </c>
      <c r="T32" s="421">
        <v>1066</v>
      </c>
      <c r="U32" s="397">
        <f t="shared" si="3"/>
        <v>1066</v>
      </c>
      <c r="V32" s="397">
        <f t="shared" si="4"/>
        <v>3.9823670053795577</v>
      </c>
      <c r="W32" s="420">
        <f t="shared" si="5"/>
        <v>3.9823670053795577</v>
      </c>
      <c r="X32" s="420" t="s">
        <v>138</v>
      </c>
      <c r="Y32" s="399">
        <f t="shared" si="6"/>
        <v>0</v>
      </c>
      <c r="Z32" s="399">
        <f t="shared" si="7"/>
        <v>0</v>
      </c>
      <c r="AA32" s="422" t="str">
        <f t="shared" si="8"/>
        <v>-</v>
      </c>
      <c r="AC32" s="423" t="e">
        <f t="shared" si="9"/>
        <v>#REF!</v>
      </c>
      <c r="AD32" s="424" t="e">
        <f>#REF!-Q32</f>
        <v>#REF!</v>
      </c>
      <c r="AE32" s="424" t="e">
        <f t="shared" si="10"/>
        <v>#REF!</v>
      </c>
      <c r="AF32" s="420" t="e">
        <f t="shared" si="11"/>
        <v>#REF!</v>
      </c>
      <c r="AG32" s="420" t="e">
        <f t="shared" si="12"/>
        <v>#REF!</v>
      </c>
      <c r="AH32" s="425" t="e">
        <f>#REF!-U32</f>
        <v>#REF!</v>
      </c>
      <c r="AI32" s="425" t="e">
        <f t="shared" si="13"/>
        <v>#REF!</v>
      </c>
      <c r="AJ32" s="420" t="e">
        <f t="shared" si="14"/>
        <v>#REF!</v>
      </c>
      <c r="AK32" s="420" t="e">
        <f t="shared" si="15"/>
        <v>#REF!</v>
      </c>
      <c r="AL32" s="399" t="e">
        <f>#REF!-Y32</f>
        <v>#REF!</v>
      </c>
      <c r="AM32" s="399" t="e">
        <f t="shared" si="16"/>
        <v>#REF!</v>
      </c>
      <c r="AN32" s="422" t="e">
        <f t="shared" si="17"/>
        <v>#REF!</v>
      </c>
    </row>
    <row r="33" spans="1:40" s="382" customFormat="1" ht="18" customHeight="1">
      <c r="A33" s="174" t="s">
        <v>223</v>
      </c>
      <c r="B33" s="175"/>
      <c r="C33" s="175"/>
      <c r="D33" s="176"/>
      <c r="E33" s="177">
        <v>53</v>
      </c>
      <c r="F33" s="178">
        <v>4.409317803660566</v>
      </c>
      <c r="G33" s="179">
        <f t="shared" si="19"/>
        <v>4.889298892988929</v>
      </c>
      <c r="H33" s="177">
        <v>4330</v>
      </c>
      <c r="I33" s="178">
        <v>19.05977638876662</v>
      </c>
      <c r="J33" s="178">
        <f t="shared" si="20"/>
        <v>19.369268619995527</v>
      </c>
      <c r="K33" s="179">
        <f t="shared" si="18"/>
        <v>81.69811320754717</v>
      </c>
      <c r="L33" s="186">
        <v>0</v>
      </c>
      <c r="M33" s="178" t="s">
        <v>138</v>
      </c>
      <c r="N33" s="179" t="s">
        <v>235</v>
      </c>
      <c r="P33" s="419">
        <v>50</v>
      </c>
      <c r="Q33" s="395">
        <f t="shared" si="0"/>
        <v>50</v>
      </c>
      <c r="R33" s="395">
        <f t="shared" si="1"/>
        <v>5.055611729019211</v>
      </c>
      <c r="S33" s="420">
        <f t="shared" si="2"/>
        <v>5.055611729019211</v>
      </c>
      <c r="T33" s="421">
        <v>4485</v>
      </c>
      <c r="U33" s="397">
        <f t="shared" si="3"/>
        <v>4485</v>
      </c>
      <c r="V33" s="397">
        <f t="shared" si="4"/>
        <v>16.755080693365212</v>
      </c>
      <c r="W33" s="420">
        <f t="shared" si="5"/>
        <v>16.755080693365212</v>
      </c>
      <c r="X33" s="420" t="s">
        <v>138</v>
      </c>
      <c r="Y33" s="399">
        <f t="shared" si="6"/>
        <v>0</v>
      </c>
      <c r="Z33" s="399">
        <f t="shared" si="7"/>
        <v>0</v>
      </c>
      <c r="AA33" s="422" t="str">
        <f t="shared" si="8"/>
        <v>-</v>
      </c>
      <c r="AC33" s="423" t="e">
        <f t="shared" si="9"/>
        <v>#REF!</v>
      </c>
      <c r="AD33" s="424" t="e">
        <f>#REF!-Q33</f>
        <v>#REF!</v>
      </c>
      <c r="AE33" s="424" t="e">
        <f t="shared" si="10"/>
        <v>#REF!</v>
      </c>
      <c r="AF33" s="420" t="e">
        <f t="shared" si="11"/>
        <v>#REF!</v>
      </c>
      <c r="AG33" s="420" t="e">
        <f t="shared" si="12"/>
        <v>#REF!</v>
      </c>
      <c r="AH33" s="425" t="e">
        <f>#REF!-U33</f>
        <v>#REF!</v>
      </c>
      <c r="AI33" s="425" t="e">
        <f t="shared" si="13"/>
        <v>#REF!</v>
      </c>
      <c r="AJ33" s="420" t="e">
        <f t="shared" si="14"/>
        <v>#REF!</v>
      </c>
      <c r="AK33" s="420" t="e">
        <f t="shared" si="15"/>
        <v>#REF!</v>
      </c>
      <c r="AL33" s="399" t="e">
        <f>#REF!-Y33</f>
        <v>#REF!</v>
      </c>
      <c r="AM33" s="399" t="e">
        <f t="shared" si="16"/>
        <v>#REF!</v>
      </c>
      <c r="AN33" s="422" t="e">
        <f t="shared" si="17"/>
        <v>#REF!</v>
      </c>
    </row>
    <row r="34" spans="1:40" s="382" customFormat="1" ht="18" customHeight="1">
      <c r="A34" s="197" t="s">
        <v>224</v>
      </c>
      <c r="B34" s="198"/>
      <c r="C34" s="198"/>
      <c r="D34" s="199"/>
      <c r="E34" s="177">
        <v>0</v>
      </c>
      <c r="F34" s="178" t="s">
        <v>138</v>
      </c>
      <c r="G34" s="179" t="s">
        <v>138</v>
      </c>
      <c r="H34" s="177">
        <v>0</v>
      </c>
      <c r="I34" s="178" t="s">
        <v>138</v>
      </c>
      <c r="J34" s="178" t="s">
        <v>138</v>
      </c>
      <c r="K34" s="179" t="s">
        <v>138</v>
      </c>
      <c r="L34" s="186">
        <v>0</v>
      </c>
      <c r="M34" s="178" t="s">
        <v>138</v>
      </c>
      <c r="N34" s="179" t="s">
        <v>235</v>
      </c>
      <c r="P34" s="419">
        <v>4</v>
      </c>
      <c r="Q34" s="395">
        <f t="shared" si="0"/>
        <v>4</v>
      </c>
      <c r="R34" s="395">
        <f t="shared" si="1"/>
        <v>0.40444893832153694</v>
      </c>
      <c r="S34" s="420">
        <f t="shared" si="2"/>
        <v>0.40444893832153694</v>
      </c>
      <c r="T34" s="421">
        <v>18</v>
      </c>
      <c r="U34" s="397">
        <f t="shared" si="3"/>
        <v>18</v>
      </c>
      <c r="V34" s="397">
        <f t="shared" si="4"/>
        <v>0.06724447101016139</v>
      </c>
      <c r="W34" s="420">
        <f t="shared" si="5"/>
        <v>0.06724447101016139</v>
      </c>
      <c r="X34" s="420" t="s">
        <v>138</v>
      </c>
      <c r="Y34" s="399">
        <f t="shared" si="6"/>
        <v>0</v>
      </c>
      <c r="Z34" s="399">
        <f t="shared" si="7"/>
        <v>0</v>
      </c>
      <c r="AA34" s="422" t="str">
        <f t="shared" si="8"/>
        <v>-</v>
      </c>
      <c r="AC34" s="423" t="e">
        <f t="shared" si="9"/>
        <v>#REF!</v>
      </c>
      <c r="AD34" s="424" t="e">
        <f>#REF!-Q34</f>
        <v>#REF!</v>
      </c>
      <c r="AE34" s="424" t="e">
        <f t="shared" si="10"/>
        <v>#REF!</v>
      </c>
      <c r="AF34" s="420" t="e">
        <f t="shared" si="11"/>
        <v>#REF!</v>
      </c>
      <c r="AG34" s="420" t="e">
        <f t="shared" si="12"/>
        <v>#REF!</v>
      </c>
      <c r="AH34" s="425" t="e">
        <f>#REF!-U34</f>
        <v>#REF!</v>
      </c>
      <c r="AI34" s="425" t="e">
        <f t="shared" si="13"/>
        <v>#REF!</v>
      </c>
      <c r="AJ34" s="420" t="e">
        <f t="shared" si="14"/>
        <v>#REF!</v>
      </c>
      <c r="AK34" s="420" t="e">
        <f t="shared" si="15"/>
        <v>#REF!</v>
      </c>
      <c r="AL34" s="399" t="e">
        <f>#REF!-Y34</f>
        <v>#REF!</v>
      </c>
      <c r="AM34" s="399" t="e">
        <f t="shared" si="16"/>
        <v>#REF!</v>
      </c>
      <c r="AN34" s="422" t="e">
        <f t="shared" si="17"/>
        <v>#REF!</v>
      </c>
    </row>
    <row r="35" spans="1:40" s="382" customFormat="1" ht="18" customHeight="1">
      <c r="A35" s="174" t="s">
        <v>211</v>
      </c>
      <c r="B35" s="175"/>
      <c r="C35" s="175"/>
      <c r="D35" s="176"/>
      <c r="E35" s="177">
        <v>17</v>
      </c>
      <c r="F35" s="178">
        <v>1.4143094841930115</v>
      </c>
      <c r="G35" s="179">
        <f t="shared" si="19"/>
        <v>1.5682656826568264</v>
      </c>
      <c r="H35" s="177">
        <v>542</v>
      </c>
      <c r="I35" s="178">
        <v>2.3857733955453826</v>
      </c>
      <c r="J35" s="178">
        <f t="shared" si="20"/>
        <v>2.4245135316484006</v>
      </c>
      <c r="K35" s="179">
        <f t="shared" si="18"/>
        <v>31.88235294117647</v>
      </c>
      <c r="L35" s="177">
        <v>0</v>
      </c>
      <c r="M35" s="178" t="s">
        <v>138</v>
      </c>
      <c r="N35" s="179" t="s">
        <v>232</v>
      </c>
      <c r="P35" s="419">
        <v>20</v>
      </c>
      <c r="Q35" s="395">
        <f t="shared" si="0"/>
        <v>20</v>
      </c>
      <c r="R35" s="395">
        <f t="shared" si="1"/>
        <v>2.0222446916076846</v>
      </c>
      <c r="S35" s="420">
        <f t="shared" si="2"/>
        <v>2.0222446916076846</v>
      </c>
      <c r="T35" s="421">
        <v>436</v>
      </c>
      <c r="U35" s="397">
        <f t="shared" si="3"/>
        <v>436</v>
      </c>
      <c r="V35" s="397">
        <f t="shared" si="4"/>
        <v>1.628810520023909</v>
      </c>
      <c r="W35" s="420">
        <f t="shared" si="5"/>
        <v>1.628810520023909</v>
      </c>
      <c r="X35" s="420" t="s">
        <v>138</v>
      </c>
      <c r="Y35" s="399">
        <f t="shared" si="6"/>
        <v>0</v>
      </c>
      <c r="Z35" s="399">
        <f t="shared" si="7"/>
        <v>0</v>
      </c>
      <c r="AA35" s="422" t="str">
        <f t="shared" si="8"/>
        <v>-</v>
      </c>
      <c r="AC35" s="419" t="e">
        <f t="shared" si="9"/>
        <v>#REF!</v>
      </c>
      <c r="AD35" s="395" t="e">
        <f>#REF!-Q35</f>
        <v>#REF!</v>
      </c>
      <c r="AE35" s="395" t="e">
        <f t="shared" si="10"/>
        <v>#REF!</v>
      </c>
      <c r="AF35" s="421" t="e">
        <f t="shared" si="11"/>
        <v>#REF!</v>
      </c>
      <c r="AG35" s="421" t="e">
        <f t="shared" si="12"/>
        <v>#REF!</v>
      </c>
      <c r="AH35" s="397" t="e">
        <f>#REF!-U35</f>
        <v>#REF!</v>
      </c>
      <c r="AI35" s="397" t="e">
        <f t="shared" si="13"/>
        <v>#REF!</v>
      </c>
      <c r="AJ35" s="421" t="e">
        <f t="shared" si="14"/>
        <v>#REF!</v>
      </c>
      <c r="AK35" s="420" t="e">
        <f t="shared" si="15"/>
        <v>#REF!</v>
      </c>
      <c r="AL35" s="399" t="e">
        <f>#REF!-Y35</f>
        <v>#REF!</v>
      </c>
      <c r="AM35" s="399" t="e">
        <f t="shared" si="16"/>
        <v>#REF!</v>
      </c>
      <c r="AN35" s="422" t="e">
        <f t="shared" si="17"/>
        <v>#REF!</v>
      </c>
    </row>
    <row r="36" spans="1:40" s="382" customFormat="1" ht="18" customHeight="1" thickBot="1">
      <c r="A36" s="200" t="s">
        <v>225</v>
      </c>
      <c r="B36" s="201"/>
      <c r="C36" s="201"/>
      <c r="D36" s="202"/>
      <c r="E36" s="426">
        <v>118</v>
      </c>
      <c r="F36" s="203">
        <v>9.816971713810316</v>
      </c>
      <c r="G36" s="204" t="s">
        <v>280</v>
      </c>
      <c r="H36" s="426">
        <v>363</v>
      </c>
      <c r="I36" s="203">
        <v>1.5978519235848228</v>
      </c>
      <c r="J36" s="203" t="s">
        <v>280</v>
      </c>
      <c r="K36" s="204">
        <f t="shared" si="18"/>
        <v>3.0762711864406778</v>
      </c>
      <c r="L36" s="205">
        <v>1</v>
      </c>
      <c r="M36" s="203">
        <v>16.666666666666664</v>
      </c>
      <c r="N36" s="204" t="s">
        <v>232</v>
      </c>
      <c r="P36" s="427">
        <v>115</v>
      </c>
      <c r="Q36" s="407">
        <f t="shared" si="0"/>
        <v>115</v>
      </c>
      <c r="R36" s="407">
        <f t="shared" si="1"/>
        <v>11.627906976744185</v>
      </c>
      <c r="S36" s="428">
        <f t="shared" si="2"/>
        <v>11.627906976744185</v>
      </c>
      <c r="T36" s="429">
        <v>1191</v>
      </c>
      <c r="U36" s="409">
        <f t="shared" si="3"/>
        <v>1191</v>
      </c>
      <c r="V36" s="409">
        <f t="shared" si="4"/>
        <v>4.449342498505678</v>
      </c>
      <c r="W36" s="428">
        <f t="shared" si="5"/>
        <v>4.449342498505678</v>
      </c>
      <c r="X36" s="428" t="s">
        <v>138</v>
      </c>
      <c r="Y36" s="411">
        <f t="shared" si="6"/>
        <v>0</v>
      </c>
      <c r="Z36" s="411">
        <f t="shared" si="7"/>
        <v>0</v>
      </c>
      <c r="AA36" s="430" t="str">
        <f t="shared" si="8"/>
        <v>-</v>
      </c>
      <c r="AC36" s="427" t="e">
        <f t="shared" si="9"/>
        <v>#REF!</v>
      </c>
      <c r="AD36" s="407" t="e">
        <f>#REF!-Q36</f>
        <v>#REF!</v>
      </c>
      <c r="AE36" s="407" t="e">
        <f t="shared" si="10"/>
        <v>#REF!</v>
      </c>
      <c r="AF36" s="429" t="e">
        <f t="shared" si="11"/>
        <v>#REF!</v>
      </c>
      <c r="AG36" s="429" t="e">
        <f t="shared" si="12"/>
        <v>#REF!</v>
      </c>
      <c r="AH36" s="409" t="e">
        <f>#REF!-U36</f>
        <v>#REF!</v>
      </c>
      <c r="AI36" s="409" t="e">
        <f t="shared" si="13"/>
        <v>#REF!</v>
      </c>
      <c r="AJ36" s="429" t="e">
        <f t="shared" si="14"/>
        <v>#REF!</v>
      </c>
      <c r="AK36" s="428" t="e">
        <f t="shared" si="15"/>
        <v>#REF!</v>
      </c>
      <c r="AL36" s="411" t="e">
        <f>#REF!-Y36</f>
        <v>#REF!</v>
      </c>
      <c r="AM36" s="411" t="e">
        <f t="shared" si="16"/>
        <v>#REF!</v>
      </c>
      <c r="AN36" s="430" t="e">
        <f t="shared" si="17"/>
        <v>#REF!</v>
      </c>
    </row>
    <row r="37" spans="8:27" s="382" customFormat="1" ht="18" customHeight="1">
      <c r="H37" s="431"/>
      <c r="L37" s="432"/>
      <c r="X37" s="432"/>
      <c r="Y37" s="432"/>
      <c r="Z37" s="432"/>
      <c r="AA37" s="432"/>
    </row>
    <row r="38" spans="12:27" s="382" customFormat="1" ht="18" customHeight="1">
      <c r="L38" s="432"/>
      <c r="X38" s="432"/>
      <c r="Y38" s="432"/>
      <c r="Z38" s="432"/>
      <c r="AA38" s="432"/>
    </row>
    <row r="39" spans="12:27" s="382" customFormat="1" ht="18" customHeight="1">
      <c r="L39" s="432"/>
      <c r="X39" s="432"/>
      <c r="Y39" s="432"/>
      <c r="Z39" s="432"/>
      <c r="AA39" s="432"/>
    </row>
    <row r="40" spans="12:27" s="382" customFormat="1" ht="18" customHeight="1">
      <c r="L40" s="432"/>
      <c r="X40" s="432"/>
      <c r="Y40" s="432"/>
      <c r="Z40" s="432"/>
      <c r="AA40" s="432"/>
    </row>
    <row r="41" spans="12:27" s="382" customFormat="1" ht="18" customHeight="1">
      <c r="L41" s="432"/>
      <c r="X41" s="432"/>
      <c r="Y41" s="432"/>
      <c r="Z41" s="432"/>
      <c r="AA41" s="432"/>
    </row>
    <row r="42" spans="12:27" s="382" customFormat="1" ht="18" customHeight="1">
      <c r="L42" s="432"/>
      <c r="X42" s="432"/>
      <c r="Y42" s="432"/>
      <c r="Z42" s="432"/>
      <c r="AA42" s="432"/>
    </row>
    <row r="43" spans="12:27" s="382" customFormat="1" ht="18" customHeight="1">
      <c r="L43" s="432"/>
      <c r="X43" s="432"/>
      <c r="Y43" s="432"/>
      <c r="Z43" s="432"/>
      <c r="AA43" s="432"/>
    </row>
    <row r="44" spans="12:27" s="382" customFormat="1" ht="18" customHeight="1">
      <c r="L44" s="432"/>
      <c r="X44" s="432"/>
      <c r="Y44" s="432"/>
      <c r="Z44" s="432"/>
      <c r="AA44" s="432"/>
    </row>
    <row r="45" spans="12:27" s="382" customFormat="1" ht="18" customHeight="1">
      <c r="L45" s="432"/>
      <c r="X45" s="432"/>
      <c r="Y45" s="432"/>
      <c r="Z45" s="432"/>
      <c r="AA45" s="432"/>
    </row>
    <row r="46" spans="12:27" s="382" customFormat="1" ht="18" customHeight="1">
      <c r="L46" s="432"/>
      <c r="X46" s="432"/>
      <c r="Y46" s="432"/>
      <c r="Z46" s="432"/>
      <c r="AA46" s="432"/>
    </row>
    <row r="47" spans="12:27" s="382" customFormat="1" ht="18" customHeight="1">
      <c r="L47" s="432"/>
      <c r="X47" s="432"/>
      <c r="Y47" s="432"/>
      <c r="Z47" s="432"/>
      <c r="AA47" s="432"/>
    </row>
    <row r="48" spans="12:27" s="382" customFormat="1" ht="18" customHeight="1">
      <c r="L48" s="432"/>
      <c r="X48" s="432"/>
      <c r="Y48" s="432"/>
      <c r="Z48" s="432"/>
      <c r="AA48" s="432"/>
    </row>
    <row r="49" spans="12:27" s="382" customFormat="1" ht="18" customHeight="1">
      <c r="L49" s="432"/>
      <c r="X49" s="432"/>
      <c r="Y49" s="432"/>
      <c r="Z49" s="432"/>
      <c r="AA49" s="432"/>
    </row>
    <row r="50" spans="12:27" s="382" customFormat="1" ht="18" customHeight="1">
      <c r="L50" s="432"/>
      <c r="X50" s="432"/>
      <c r="Y50" s="432"/>
      <c r="Z50" s="432"/>
      <c r="AA50" s="432"/>
    </row>
    <row r="51" spans="12:27" s="382" customFormat="1" ht="18" customHeight="1">
      <c r="L51" s="432"/>
      <c r="X51" s="432"/>
      <c r="Y51" s="432"/>
      <c r="Z51" s="432"/>
      <c r="AA51" s="432"/>
    </row>
    <row r="52" spans="12:27" s="382" customFormat="1" ht="18" customHeight="1">
      <c r="L52" s="432"/>
      <c r="X52" s="432"/>
      <c r="Y52" s="432"/>
      <c r="Z52" s="432"/>
      <c r="AA52" s="432"/>
    </row>
    <row r="53" spans="12:27" s="382" customFormat="1" ht="18" customHeight="1">
      <c r="L53" s="432"/>
      <c r="X53" s="432"/>
      <c r="Y53" s="432"/>
      <c r="Z53" s="432"/>
      <c r="AA53" s="432"/>
    </row>
    <row r="54" spans="12:27" s="382" customFormat="1" ht="18" customHeight="1">
      <c r="L54" s="432"/>
      <c r="X54" s="432"/>
      <c r="Y54" s="432"/>
      <c r="Z54" s="432"/>
      <c r="AA54" s="432"/>
    </row>
    <row r="55" spans="12:27" s="382" customFormat="1" ht="18" customHeight="1">
      <c r="L55" s="432"/>
      <c r="X55" s="432"/>
      <c r="Y55" s="432"/>
      <c r="Z55" s="432"/>
      <c r="AA55" s="432"/>
    </row>
    <row r="56" spans="12:27" s="382" customFormat="1" ht="18" customHeight="1">
      <c r="L56" s="432"/>
      <c r="X56" s="432"/>
      <c r="Y56" s="432"/>
      <c r="Z56" s="432"/>
      <c r="AA56" s="432"/>
    </row>
    <row r="57" spans="12:27" s="382" customFormat="1" ht="18" customHeight="1">
      <c r="L57" s="432"/>
      <c r="X57" s="432"/>
      <c r="Y57" s="432"/>
      <c r="Z57" s="432"/>
      <c r="AA57" s="432"/>
    </row>
    <row r="58" spans="12:27" s="382" customFormat="1" ht="18" customHeight="1">
      <c r="L58" s="432"/>
      <c r="X58" s="432"/>
      <c r="Y58" s="432"/>
      <c r="Z58" s="432"/>
      <c r="AA58" s="432"/>
    </row>
    <row r="59" spans="12:27" s="382" customFormat="1" ht="18" customHeight="1">
      <c r="L59" s="432"/>
      <c r="X59" s="432"/>
      <c r="Y59" s="432"/>
      <c r="Z59" s="432"/>
      <c r="AA59" s="432"/>
    </row>
    <row r="60" spans="12:27" s="382" customFormat="1" ht="18" customHeight="1">
      <c r="L60" s="432"/>
      <c r="X60" s="432"/>
      <c r="Y60" s="432"/>
      <c r="Z60" s="432"/>
      <c r="AA60" s="432"/>
    </row>
    <row r="61" spans="12:27" s="382" customFormat="1" ht="18" customHeight="1">
      <c r="L61" s="432"/>
      <c r="X61" s="432"/>
      <c r="Y61" s="432"/>
      <c r="Z61" s="432"/>
      <c r="AA61" s="432"/>
    </row>
    <row r="62" spans="12:27" s="382" customFormat="1" ht="18" customHeight="1">
      <c r="L62" s="432"/>
      <c r="X62" s="432"/>
      <c r="Y62" s="432"/>
      <c r="Z62" s="432"/>
      <c r="AA62" s="432"/>
    </row>
    <row r="63" spans="12:27" s="382" customFormat="1" ht="18" customHeight="1">
      <c r="L63" s="432"/>
      <c r="X63" s="432"/>
      <c r="Y63" s="432"/>
      <c r="Z63" s="432"/>
      <c r="AA63" s="432"/>
    </row>
    <row r="64" spans="12:27" s="382" customFormat="1" ht="18" customHeight="1">
      <c r="L64" s="432"/>
      <c r="X64" s="432"/>
      <c r="Y64" s="432"/>
      <c r="Z64" s="432"/>
      <c r="AA64" s="432"/>
    </row>
    <row r="65" spans="12:27" s="382" customFormat="1" ht="18" customHeight="1">
      <c r="L65" s="432"/>
      <c r="X65" s="432"/>
      <c r="Y65" s="432"/>
      <c r="Z65" s="432"/>
      <c r="AA65" s="432"/>
    </row>
    <row r="66" spans="12:27" s="382" customFormat="1" ht="18" customHeight="1">
      <c r="L66" s="432"/>
      <c r="X66" s="432"/>
      <c r="Y66" s="432"/>
      <c r="Z66" s="432"/>
      <c r="AA66" s="432"/>
    </row>
    <row r="67" spans="12:27" s="382" customFormat="1" ht="18" customHeight="1">
      <c r="L67" s="432"/>
      <c r="X67" s="432"/>
      <c r="Y67" s="432"/>
      <c r="Z67" s="432"/>
      <c r="AA67" s="432"/>
    </row>
    <row r="68" spans="12:27" s="382" customFormat="1" ht="18" customHeight="1">
      <c r="L68" s="432"/>
      <c r="X68" s="432"/>
      <c r="Y68" s="432"/>
      <c r="Z68" s="432"/>
      <c r="AA68" s="432"/>
    </row>
    <row r="69" spans="12:27" s="382" customFormat="1" ht="18" customHeight="1">
      <c r="L69" s="432"/>
      <c r="X69" s="432"/>
      <c r="Y69" s="432"/>
      <c r="Z69" s="432"/>
      <c r="AA69" s="432"/>
    </row>
    <row r="70" spans="12:27" s="382" customFormat="1" ht="18" customHeight="1">
      <c r="L70" s="432"/>
      <c r="X70" s="432"/>
      <c r="Y70" s="432"/>
      <c r="Z70" s="432"/>
      <c r="AA70" s="432"/>
    </row>
    <row r="71" spans="12:27" s="382" customFormat="1" ht="18" customHeight="1">
      <c r="L71" s="432"/>
      <c r="X71" s="432"/>
      <c r="Y71" s="432"/>
      <c r="Z71" s="432"/>
      <c r="AA71" s="432"/>
    </row>
    <row r="72" spans="12:27" s="382" customFormat="1" ht="18" customHeight="1">
      <c r="L72" s="432"/>
      <c r="X72" s="432"/>
      <c r="Y72" s="432"/>
      <c r="Z72" s="432"/>
      <c r="AA72" s="432"/>
    </row>
    <row r="73" spans="12:27" s="382" customFormat="1" ht="18" customHeight="1">
      <c r="L73" s="432"/>
      <c r="X73" s="432"/>
      <c r="Y73" s="432"/>
      <c r="Z73" s="432"/>
      <c r="AA73" s="432"/>
    </row>
    <row r="74" spans="12:27" s="382" customFormat="1" ht="18" customHeight="1">
      <c r="L74" s="432"/>
      <c r="X74" s="432"/>
      <c r="Y74" s="432"/>
      <c r="Z74" s="432"/>
      <c r="AA74" s="432"/>
    </row>
    <row r="75" spans="12:27" s="382" customFormat="1" ht="18" customHeight="1">
      <c r="L75" s="432"/>
      <c r="X75" s="432"/>
      <c r="Y75" s="432"/>
      <c r="Z75" s="432"/>
      <c r="AA75" s="432"/>
    </row>
    <row r="76" spans="12:27" s="382" customFormat="1" ht="18" customHeight="1">
      <c r="L76" s="432"/>
      <c r="X76" s="432"/>
      <c r="Y76" s="432"/>
      <c r="Z76" s="432"/>
      <c r="AA76" s="432"/>
    </row>
    <row r="77" spans="12:27" s="382" customFormat="1" ht="18" customHeight="1">
      <c r="L77" s="432"/>
      <c r="X77" s="432"/>
      <c r="Y77" s="432"/>
      <c r="Z77" s="432"/>
      <c r="AA77" s="432"/>
    </row>
    <row r="78" spans="12:27" s="382" customFormat="1" ht="18" customHeight="1">
      <c r="L78" s="432"/>
      <c r="X78" s="432"/>
      <c r="Y78" s="432"/>
      <c r="Z78" s="432"/>
      <c r="AA78" s="432"/>
    </row>
    <row r="79" spans="12:27" s="382" customFormat="1" ht="18" customHeight="1">
      <c r="L79" s="432"/>
      <c r="X79" s="432"/>
      <c r="Y79" s="432"/>
      <c r="Z79" s="432"/>
      <c r="AA79" s="432"/>
    </row>
    <row r="80" spans="12:27" s="382" customFormat="1" ht="18" customHeight="1">
      <c r="L80" s="432"/>
      <c r="X80" s="432"/>
      <c r="Y80" s="432"/>
      <c r="Z80" s="432"/>
      <c r="AA80" s="432"/>
    </row>
    <row r="81" spans="12:27" s="382" customFormat="1" ht="18" customHeight="1">
      <c r="L81" s="432"/>
      <c r="X81" s="432"/>
      <c r="Y81" s="432"/>
      <c r="Z81" s="432"/>
      <c r="AA81" s="432"/>
    </row>
    <row r="82" spans="12:27" s="382" customFormat="1" ht="18" customHeight="1">
      <c r="L82" s="432"/>
      <c r="X82" s="432"/>
      <c r="Y82" s="432"/>
      <c r="Z82" s="432"/>
      <c r="AA82" s="432"/>
    </row>
    <row r="83" spans="12:27" s="382" customFormat="1" ht="18" customHeight="1">
      <c r="L83" s="432"/>
      <c r="X83" s="432"/>
      <c r="Y83" s="432"/>
      <c r="Z83" s="432"/>
      <c r="AA83" s="432"/>
    </row>
    <row r="84" spans="12:27" s="382" customFormat="1" ht="18" customHeight="1">
      <c r="L84" s="432"/>
      <c r="X84" s="432"/>
      <c r="Y84" s="432"/>
      <c r="Z84" s="432"/>
      <c r="AA84" s="432"/>
    </row>
    <row r="85" spans="12:27" s="382" customFormat="1" ht="18" customHeight="1">
      <c r="L85" s="432"/>
      <c r="X85" s="432"/>
      <c r="Y85" s="432"/>
      <c r="Z85" s="432"/>
      <c r="AA85" s="432"/>
    </row>
    <row r="86" spans="12:27" s="382" customFormat="1" ht="18" customHeight="1">
      <c r="L86" s="432"/>
      <c r="X86" s="432"/>
      <c r="Y86" s="432"/>
      <c r="Z86" s="432"/>
      <c r="AA86" s="432"/>
    </row>
    <row r="87" spans="12:27" s="382" customFormat="1" ht="18" customHeight="1">
      <c r="L87" s="432"/>
      <c r="X87" s="432"/>
      <c r="Y87" s="432"/>
      <c r="Z87" s="432"/>
      <c r="AA87" s="432"/>
    </row>
    <row r="88" spans="12:27" s="382" customFormat="1" ht="18" customHeight="1">
      <c r="L88" s="432"/>
      <c r="X88" s="432"/>
      <c r="Y88" s="432"/>
      <c r="Z88" s="432"/>
      <c r="AA88" s="432"/>
    </row>
    <row r="89" spans="12:27" s="382" customFormat="1" ht="18" customHeight="1">
      <c r="L89" s="432"/>
      <c r="X89" s="432"/>
      <c r="Y89" s="432"/>
      <c r="Z89" s="432"/>
      <c r="AA89" s="432"/>
    </row>
    <row r="90" spans="12:27" s="382" customFormat="1" ht="18" customHeight="1">
      <c r="L90" s="432"/>
      <c r="X90" s="432"/>
      <c r="Y90" s="432"/>
      <c r="Z90" s="432"/>
      <c r="AA90" s="432"/>
    </row>
    <row r="91" spans="12:27" s="382" customFormat="1" ht="18" customHeight="1">
      <c r="L91" s="432"/>
      <c r="X91" s="432"/>
      <c r="Y91" s="432"/>
      <c r="Z91" s="432"/>
      <c r="AA91" s="432"/>
    </row>
    <row r="92" spans="12:27" s="382" customFormat="1" ht="18" customHeight="1">
      <c r="L92" s="432"/>
      <c r="X92" s="432"/>
      <c r="Y92" s="432"/>
      <c r="Z92" s="432"/>
      <c r="AA92" s="432"/>
    </row>
    <row r="93" spans="12:27" s="382" customFormat="1" ht="18" customHeight="1">
      <c r="L93" s="432"/>
      <c r="X93" s="432"/>
      <c r="Y93" s="432"/>
      <c r="Z93" s="432"/>
      <c r="AA93" s="432"/>
    </row>
    <row r="94" spans="12:27" s="382" customFormat="1" ht="18" customHeight="1">
      <c r="L94" s="432"/>
      <c r="X94" s="432"/>
      <c r="Y94" s="432"/>
      <c r="Z94" s="432"/>
      <c r="AA94" s="432"/>
    </row>
    <row r="95" spans="12:27" s="382" customFormat="1" ht="18" customHeight="1">
      <c r="L95" s="432"/>
      <c r="X95" s="432"/>
      <c r="Y95" s="432"/>
      <c r="Z95" s="432"/>
      <c r="AA95" s="432"/>
    </row>
    <row r="96" spans="12:27" s="382" customFormat="1" ht="18" customHeight="1">
      <c r="L96" s="432"/>
      <c r="X96" s="432"/>
      <c r="Y96" s="432"/>
      <c r="Z96" s="432"/>
      <c r="AA96" s="432"/>
    </row>
    <row r="97" spans="12:27" s="382" customFormat="1" ht="18" customHeight="1">
      <c r="L97" s="432"/>
      <c r="X97" s="432"/>
      <c r="Y97" s="432"/>
      <c r="Z97" s="432"/>
      <c r="AA97" s="432"/>
    </row>
    <row r="98" spans="12:27" s="382" customFormat="1" ht="18" customHeight="1">
      <c r="L98" s="432"/>
      <c r="X98" s="432"/>
      <c r="Y98" s="432"/>
      <c r="Z98" s="432"/>
      <c r="AA98" s="432"/>
    </row>
    <row r="99" spans="12:27" s="382" customFormat="1" ht="18" customHeight="1">
      <c r="L99" s="432"/>
      <c r="X99" s="432"/>
      <c r="Y99" s="432"/>
      <c r="Z99" s="432"/>
      <c r="AA99" s="432"/>
    </row>
    <row r="100" spans="12:27" s="382" customFormat="1" ht="18" customHeight="1">
      <c r="L100" s="432"/>
      <c r="X100" s="432"/>
      <c r="Y100" s="432"/>
      <c r="Z100" s="432"/>
      <c r="AA100" s="432"/>
    </row>
    <row r="101" spans="12:27" s="382" customFormat="1" ht="18" customHeight="1">
      <c r="L101" s="432"/>
      <c r="X101" s="432"/>
      <c r="Y101" s="432"/>
      <c r="Z101" s="432"/>
      <c r="AA101" s="432"/>
    </row>
    <row r="102" spans="12:27" s="382" customFormat="1" ht="18" customHeight="1">
      <c r="L102" s="432"/>
      <c r="X102" s="432"/>
      <c r="Y102" s="432"/>
      <c r="Z102" s="432"/>
      <c r="AA102" s="432"/>
    </row>
    <row r="103" spans="12:27" s="382" customFormat="1" ht="18" customHeight="1">
      <c r="L103" s="432"/>
      <c r="X103" s="432"/>
      <c r="Y103" s="432"/>
      <c r="Z103" s="432"/>
      <c r="AA103" s="432"/>
    </row>
    <row r="104" spans="12:27" s="382" customFormat="1" ht="18" customHeight="1">
      <c r="L104" s="432"/>
      <c r="X104" s="432"/>
      <c r="Y104" s="432"/>
      <c r="Z104" s="432"/>
      <c r="AA104" s="432"/>
    </row>
    <row r="105" spans="12:27" s="382" customFormat="1" ht="18" customHeight="1">
      <c r="L105" s="432"/>
      <c r="X105" s="432"/>
      <c r="Y105" s="432"/>
      <c r="Z105" s="432"/>
      <c r="AA105" s="432"/>
    </row>
    <row r="106" spans="12:27" s="382" customFormat="1" ht="18" customHeight="1">
      <c r="L106" s="432"/>
      <c r="X106" s="432"/>
      <c r="Y106" s="432"/>
      <c r="Z106" s="432"/>
      <c r="AA106" s="432"/>
    </row>
    <row r="107" spans="12:27" s="382" customFormat="1" ht="18" customHeight="1">
      <c r="L107" s="432"/>
      <c r="X107" s="432"/>
      <c r="Y107" s="432"/>
      <c r="Z107" s="432"/>
      <c r="AA107" s="432"/>
    </row>
    <row r="108" spans="12:27" s="382" customFormat="1" ht="18" customHeight="1">
      <c r="L108" s="432"/>
      <c r="X108" s="432"/>
      <c r="Y108" s="432"/>
      <c r="Z108" s="432"/>
      <c r="AA108" s="432"/>
    </row>
    <row r="109" spans="12:27" s="382" customFormat="1" ht="18" customHeight="1">
      <c r="L109" s="432"/>
      <c r="X109" s="432"/>
      <c r="Y109" s="432"/>
      <c r="Z109" s="432"/>
      <c r="AA109" s="432"/>
    </row>
    <row r="110" spans="12:27" s="382" customFormat="1" ht="18" customHeight="1">
      <c r="L110" s="432"/>
      <c r="X110" s="432"/>
      <c r="Y110" s="432"/>
      <c r="Z110" s="432"/>
      <c r="AA110" s="432"/>
    </row>
    <row r="111" spans="12:27" s="382" customFormat="1" ht="18" customHeight="1">
      <c r="L111" s="432"/>
      <c r="X111" s="432"/>
      <c r="Y111" s="432"/>
      <c r="Z111" s="432"/>
      <c r="AA111" s="432"/>
    </row>
    <row r="112" spans="12:27" s="382" customFormat="1" ht="18" customHeight="1">
      <c r="L112" s="432"/>
      <c r="X112" s="432"/>
      <c r="Y112" s="432"/>
      <c r="Z112" s="432"/>
      <c r="AA112" s="432"/>
    </row>
    <row r="113" spans="12:27" s="382" customFormat="1" ht="18" customHeight="1">
      <c r="L113" s="432"/>
      <c r="X113" s="432"/>
      <c r="Y113" s="432"/>
      <c r="Z113" s="432"/>
      <c r="AA113" s="432"/>
    </row>
    <row r="114" spans="12:27" s="382" customFormat="1" ht="18" customHeight="1">
      <c r="L114" s="432"/>
      <c r="X114" s="432"/>
      <c r="Y114" s="432"/>
      <c r="Z114" s="432"/>
      <c r="AA114" s="432"/>
    </row>
    <row r="115" spans="12:27" s="382" customFormat="1" ht="18" customHeight="1">
      <c r="L115" s="432"/>
      <c r="X115" s="432"/>
      <c r="Y115" s="432"/>
      <c r="Z115" s="432"/>
      <c r="AA115" s="432"/>
    </row>
    <row r="116" spans="12:27" s="382" customFormat="1" ht="18" customHeight="1">
      <c r="L116" s="432"/>
      <c r="X116" s="432"/>
      <c r="Y116" s="432"/>
      <c r="Z116" s="432"/>
      <c r="AA116" s="432"/>
    </row>
    <row r="117" spans="12:27" s="382" customFormat="1" ht="18" customHeight="1">
      <c r="L117" s="432"/>
      <c r="X117" s="432"/>
      <c r="Y117" s="432"/>
      <c r="Z117" s="432"/>
      <c r="AA117" s="432"/>
    </row>
    <row r="118" spans="12:27" s="382" customFormat="1" ht="18" customHeight="1">
      <c r="L118" s="432"/>
      <c r="X118" s="432"/>
      <c r="Y118" s="432"/>
      <c r="Z118" s="432"/>
      <c r="AA118" s="432"/>
    </row>
    <row r="119" spans="12:27" s="382" customFormat="1" ht="18" customHeight="1">
      <c r="L119" s="432"/>
      <c r="X119" s="432"/>
      <c r="Y119" s="432"/>
      <c r="Z119" s="432"/>
      <c r="AA119" s="432"/>
    </row>
    <row r="120" spans="12:27" s="382" customFormat="1" ht="18" customHeight="1">
      <c r="L120" s="432"/>
      <c r="X120" s="432"/>
      <c r="Y120" s="432"/>
      <c r="Z120" s="432"/>
      <c r="AA120" s="432"/>
    </row>
    <row r="121" spans="12:27" s="382" customFormat="1" ht="18" customHeight="1">
      <c r="L121" s="432"/>
      <c r="X121" s="432"/>
      <c r="Y121" s="432"/>
      <c r="Z121" s="432"/>
      <c r="AA121" s="432"/>
    </row>
    <row r="122" spans="12:27" s="382" customFormat="1" ht="18" customHeight="1">
      <c r="L122" s="432"/>
      <c r="X122" s="432"/>
      <c r="Y122" s="432"/>
      <c r="Z122" s="432"/>
      <c r="AA122" s="432"/>
    </row>
    <row r="123" spans="12:27" s="382" customFormat="1" ht="18" customHeight="1">
      <c r="L123" s="432"/>
      <c r="X123" s="432"/>
      <c r="Y123" s="432"/>
      <c r="Z123" s="432"/>
      <c r="AA123" s="432"/>
    </row>
    <row r="124" spans="12:27" s="382" customFormat="1" ht="18" customHeight="1">
      <c r="L124" s="432"/>
      <c r="X124" s="432"/>
      <c r="Y124" s="432"/>
      <c r="Z124" s="432"/>
      <c r="AA124" s="432"/>
    </row>
    <row r="125" spans="12:27" s="382" customFormat="1" ht="18" customHeight="1">
      <c r="L125" s="432"/>
      <c r="X125" s="432"/>
      <c r="Y125" s="432"/>
      <c r="Z125" s="432"/>
      <c r="AA125" s="432"/>
    </row>
    <row r="126" spans="12:27" s="382" customFormat="1" ht="18" customHeight="1">
      <c r="L126" s="432"/>
      <c r="X126" s="432"/>
      <c r="Y126" s="432"/>
      <c r="Z126" s="432"/>
      <c r="AA126" s="432"/>
    </row>
    <row r="127" spans="12:27" s="382" customFormat="1" ht="18" customHeight="1">
      <c r="L127" s="432"/>
      <c r="X127" s="432"/>
      <c r="Y127" s="432"/>
      <c r="Z127" s="432"/>
      <c r="AA127" s="432"/>
    </row>
    <row r="128" spans="12:27" s="382" customFormat="1" ht="18" customHeight="1">
      <c r="L128" s="432"/>
      <c r="X128" s="432"/>
      <c r="Y128" s="432"/>
      <c r="Z128" s="432"/>
      <c r="AA128" s="432"/>
    </row>
    <row r="129" spans="12:27" s="382" customFormat="1" ht="18" customHeight="1">
      <c r="L129" s="432"/>
      <c r="X129" s="432"/>
      <c r="Y129" s="432"/>
      <c r="Z129" s="432"/>
      <c r="AA129" s="432"/>
    </row>
    <row r="130" spans="12:27" s="382" customFormat="1" ht="18" customHeight="1">
      <c r="L130" s="432"/>
      <c r="X130" s="432"/>
      <c r="Y130" s="432"/>
      <c r="Z130" s="432"/>
      <c r="AA130" s="432"/>
    </row>
    <row r="131" spans="12:27" s="382" customFormat="1" ht="18" customHeight="1">
      <c r="L131" s="432"/>
      <c r="X131" s="432"/>
      <c r="Y131" s="432"/>
      <c r="Z131" s="432"/>
      <c r="AA131" s="432"/>
    </row>
    <row r="132" spans="12:27" s="382" customFormat="1" ht="18" customHeight="1">
      <c r="L132" s="432"/>
      <c r="X132" s="432"/>
      <c r="Y132" s="432"/>
      <c r="Z132" s="432"/>
      <c r="AA132" s="432"/>
    </row>
    <row r="133" spans="12:27" s="382" customFormat="1" ht="18" customHeight="1">
      <c r="L133" s="432"/>
      <c r="X133" s="432"/>
      <c r="Y133" s="432"/>
      <c r="Z133" s="432"/>
      <c r="AA133" s="432"/>
    </row>
    <row r="134" spans="12:27" s="382" customFormat="1" ht="18" customHeight="1">
      <c r="L134" s="432"/>
      <c r="X134" s="432"/>
      <c r="Y134" s="432"/>
      <c r="Z134" s="432"/>
      <c r="AA134" s="432"/>
    </row>
    <row r="135" spans="12:27" s="382" customFormat="1" ht="18" customHeight="1">
      <c r="L135" s="432"/>
      <c r="X135" s="432"/>
      <c r="Y135" s="432"/>
      <c r="Z135" s="432"/>
      <c r="AA135" s="432"/>
    </row>
    <row r="136" spans="12:27" s="382" customFormat="1" ht="18" customHeight="1">
      <c r="L136" s="432"/>
      <c r="X136" s="432"/>
      <c r="Y136" s="432"/>
      <c r="Z136" s="432"/>
      <c r="AA136" s="432"/>
    </row>
    <row r="137" spans="12:27" s="382" customFormat="1" ht="18" customHeight="1">
      <c r="L137" s="432"/>
      <c r="X137" s="432"/>
      <c r="Y137" s="432"/>
      <c r="Z137" s="432"/>
      <c r="AA137" s="432"/>
    </row>
    <row r="138" spans="12:27" s="382" customFormat="1" ht="18" customHeight="1">
      <c r="L138" s="432"/>
      <c r="X138" s="432"/>
      <c r="Y138" s="432"/>
      <c r="Z138" s="432"/>
      <c r="AA138" s="432"/>
    </row>
    <row r="139" spans="12:27" s="382" customFormat="1" ht="18" customHeight="1">
      <c r="L139" s="432"/>
      <c r="X139" s="432"/>
      <c r="Y139" s="432"/>
      <c r="Z139" s="432"/>
      <c r="AA139" s="432"/>
    </row>
    <row r="140" spans="12:27" s="382" customFormat="1" ht="18" customHeight="1">
      <c r="L140" s="432"/>
      <c r="X140" s="432"/>
      <c r="Y140" s="432"/>
      <c r="Z140" s="432"/>
      <c r="AA140" s="432"/>
    </row>
    <row r="141" spans="12:27" s="382" customFormat="1" ht="18" customHeight="1">
      <c r="L141" s="432"/>
      <c r="X141" s="432"/>
      <c r="Y141" s="432"/>
      <c r="Z141" s="432"/>
      <c r="AA141" s="432"/>
    </row>
    <row r="142" spans="12:27" s="382" customFormat="1" ht="18" customHeight="1">
      <c r="L142" s="432"/>
      <c r="X142" s="432"/>
      <c r="Y142" s="432"/>
      <c r="Z142" s="432"/>
      <c r="AA142" s="432"/>
    </row>
    <row r="143" spans="12:27" s="382" customFormat="1" ht="18" customHeight="1">
      <c r="L143" s="432"/>
      <c r="X143" s="432"/>
      <c r="Y143" s="432"/>
      <c r="Z143" s="432"/>
      <c r="AA143" s="432"/>
    </row>
    <row r="144" spans="12:27" s="382" customFormat="1" ht="18" customHeight="1">
      <c r="L144" s="432"/>
      <c r="X144" s="432"/>
      <c r="Y144" s="432"/>
      <c r="Z144" s="432"/>
      <c r="AA144" s="432"/>
    </row>
    <row r="145" spans="12:27" s="382" customFormat="1" ht="18" customHeight="1">
      <c r="L145" s="432"/>
      <c r="X145" s="432"/>
      <c r="Y145" s="432"/>
      <c r="Z145" s="432"/>
      <c r="AA145" s="432"/>
    </row>
    <row r="146" spans="12:27" s="382" customFormat="1" ht="18" customHeight="1">
      <c r="L146" s="432"/>
      <c r="X146" s="432"/>
      <c r="Y146" s="432"/>
      <c r="Z146" s="432"/>
      <c r="AA146" s="432"/>
    </row>
    <row r="147" spans="12:27" s="382" customFormat="1" ht="18" customHeight="1">
      <c r="L147" s="432"/>
      <c r="X147" s="432"/>
      <c r="Y147" s="432"/>
      <c r="Z147" s="432"/>
      <c r="AA147" s="432"/>
    </row>
    <row r="148" spans="12:27" s="382" customFormat="1" ht="18" customHeight="1">
      <c r="L148" s="432"/>
      <c r="X148" s="432"/>
      <c r="Y148" s="432"/>
      <c r="Z148" s="432"/>
      <c r="AA148" s="432"/>
    </row>
    <row r="149" spans="12:27" s="382" customFormat="1" ht="18" customHeight="1">
      <c r="L149" s="432"/>
      <c r="X149" s="432"/>
      <c r="Y149" s="432"/>
      <c r="Z149" s="432"/>
      <c r="AA149" s="432"/>
    </row>
    <row r="150" spans="12:27" s="382" customFormat="1" ht="18" customHeight="1">
      <c r="L150" s="432"/>
      <c r="X150" s="432"/>
      <c r="Y150" s="432"/>
      <c r="Z150" s="432"/>
      <c r="AA150" s="432"/>
    </row>
    <row r="151" spans="12:27" s="382" customFormat="1" ht="18" customHeight="1">
      <c r="L151" s="432"/>
      <c r="X151" s="432"/>
      <c r="Y151" s="432"/>
      <c r="Z151" s="432"/>
      <c r="AA151" s="432"/>
    </row>
    <row r="152" spans="12:27" s="382" customFormat="1" ht="18" customHeight="1">
      <c r="L152" s="432"/>
      <c r="X152" s="432"/>
      <c r="Y152" s="432"/>
      <c r="Z152" s="432"/>
      <c r="AA152" s="432"/>
    </row>
    <row r="153" spans="12:27" s="382" customFormat="1" ht="18" customHeight="1">
      <c r="L153" s="432"/>
      <c r="X153" s="432"/>
      <c r="Y153" s="432"/>
      <c r="Z153" s="432"/>
      <c r="AA153" s="432"/>
    </row>
    <row r="154" spans="12:27" s="382" customFormat="1" ht="18" customHeight="1">
      <c r="L154" s="432"/>
      <c r="X154" s="432"/>
      <c r="Y154" s="432"/>
      <c r="Z154" s="432"/>
      <c r="AA154" s="432"/>
    </row>
    <row r="155" spans="12:27" s="382" customFormat="1" ht="18" customHeight="1">
      <c r="L155" s="432"/>
      <c r="X155" s="432"/>
      <c r="Y155" s="432"/>
      <c r="Z155" s="432"/>
      <c r="AA155" s="432"/>
    </row>
    <row r="156" spans="12:27" s="382" customFormat="1" ht="18" customHeight="1">
      <c r="L156" s="432"/>
      <c r="X156" s="432"/>
      <c r="Y156" s="432"/>
      <c r="Z156" s="432"/>
      <c r="AA156" s="432"/>
    </row>
    <row r="157" spans="12:27" s="382" customFormat="1" ht="18" customHeight="1">
      <c r="L157" s="432"/>
      <c r="X157" s="432"/>
      <c r="Y157" s="432"/>
      <c r="Z157" s="432"/>
      <c r="AA157" s="432"/>
    </row>
    <row r="158" spans="12:27" s="382" customFormat="1" ht="18" customHeight="1">
      <c r="L158" s="432"/>
      <c r="X158" s="432"/>
      <c r="Y158" s="432"/>
      <c r="Z158" s="432"/>
      <c r="AA158" s="432"/>
    </row>
    <row r="159" spans="12:27" s="382" customFormat="1" ht="18" customHeight="1">
      <c r="L159" s="432"/>
      <c r="X159" s="432"/>
      <c r="Y159" s="432"/>
      <c r="Z159" s="432"/>
      <c r="AA159" s="432"/>
    </row>
    <row r="160" spans="12:27" s="382" customFormat="1" ht="18" customHeight="1">
      <c r="L160" s="432"/>
      <c r="X160" s="432"/>
      <c r="Y160" s="432"/>
      <c r="Z160" s="432"/>
      <c r="AA160" s="432"/>
    </row>
    <row r="161" spans="12:27" s="382" customFormat="1" ht="18" customHeight="1">
      <c r="L161" s="432"/>
      <c r="X161" s="432"/>
      <c r="Y161" s="432"/>
      <c r="Z161" s="432"/>
      <c r="AA161" s="432"/>
    </row>
    <row r="162" spans="12:27" s="382" customFormat="1" ht="18" customHeight="1">
      <c r="L162" s="432"/>
      <c r="X162" s="432"/>
      <c r="Y162" s="432"/>
      <c r="Z162" s="432"/>
      <c r="AA162" s="432"/>
    </row>
    <row r="163" spans="12:27" s="382" customFormat="1" ht="18" customHeight="1">
      <c r="L163" s="432"/>
      <c r="X163" s="432"/>
      <c r="Y163" s="432"/>
      <c r="Z163" s="432"/>
      <c r="AA163" s="432"/>
    </row>
    <row r="164" spans="12:27" s="382" customFormat="1" ht="18" customHeight="1">
      <c r="L164" s="432"/>
      <c r="X164" s="432"/>
      <c r="Y164" s="432"/>
      <c r="Z164" s="432"/>
      <c r="AA164" s="432"/>
    </row>
    <row r="165" spans="12:27" s="382" customFormat="1" ht="18" customHeight="1">
      <c r="L165" s="432"/>
      <c r="X165" s="432"/>
      <c r="Y165" s="432"/>
      <c r="Z165" s="432"/>
      <c r="AA165" s="432"/>
    </row>
    <row r="166" spans="12:27" s="382" customFormat="1" ht="18" customHeight="1">
      <c r="L166" s="432"/>
      <c r="X166" s="432"/>
      <c r="Y166" s="432"/>
      <c r="Z166" s="432"/>
      <c r="AA166" s="432"/>
    </row>
    <row r="167" spans="12:27" s="382" customFormat="1" ht="18" customHeight="1">
      <c r="L167" s="432"/>
      <c r="X167" s="432"/>
      <c r="Y167" s="432"/>
      <c r="Z167" s="432"/>
      <c r="AA167" s="432"/>
    </row>
    <row r="168" spans="12:27" s="382" customFormat="1" ht="18" customHeight="1">
      <c r="L168" s="432"/>
      <c r="X168" s="432"/>
      <c r="Y168" s="432"/>
      <c r="Z168" s="432"/>
      <c r="AA168" s="432"/>
    </row>
    <row r="169" spans="12:27" s="382" customFormat="1" ht="18" customHeight="1">
      <c r="L169" s="432"/>
      <c r="X169" s="432"/>
      <c r="Y169" s="432"/>
      <c r="Z169" s="432"/>
      <c r="AA169" s="432"/>
    </row>
    <row r="170" spans="12:27" s="382" customFormat="1" ht="18" customHeight="1">
      <c r="L170" s="432"/>
      <c r="X170" s="432"/>
      <c r="Y170" s="432"/>
      <c r="Z170" s="432"/>
      <c r="AA170" s="432"/>
    </row>
    <row r="171" spans="12:27" s="382" customFormat="1" ht="18" customHeight="1">
      <c r="L171" s="432"/>
      <c r="X171" s="432"/>
      <c r="Y171" s="432"/>
      <c r="Z171" s="432"/>
      <c r="AA171" s="432"/>
    </row>
    <row r="172" spans="12:27" s="382" customFormat="1" ht="18" customHeight="1">
      <c r="L172" s="432"/>
      <c r="X172" s="432"/>
      <c r="Y172" s="432"/>
      <c r="Z172" s="432"/>
      <c r="AA172" s="432"/>
    </row>
    <row r="173" spans="12:27" s="382" customFormat="1" ht="18" customHeight="1">
      <c r="L173" s="432"/>
      <c r="X173" s="432"/>
      <c r="Y173" s="432"/>
      <c r="Z173" s="432"/>
      <c r="AA173" s="432"/>
    </row>
    <row r="174" spans="12:27" s="382" customFormat="1" ht="18" customHeight="1">
      <c r="L174" s="432"/>
      <c r="X174" s="432"/>
      <c r="Y174" s="432"/>
      <c r="Z174" s="432"/>
      <c r="AA174" s="432"/>
    </row>
    <row r="175" spans="12:27" s="382" customFormat="1" ht="18" customHeight="1">
      <c r="L175" s="432"/>
      <c r="X175" s="432"/>
      <c r="Y175" s="432"/>
      <c r="Z175" s="432"/>
      <c r="AA175" s="432"/>
    </row>
    <row r="176" spans="12:27" s="382" customFormat="1" ht="18" customHeight="1">
      <c r="L176" s="432"/>
      <c r="X176" s="432"/>
      <c r="Y176" s="432"/>
      <c r="Z176" s="432"/>
      <c r="AA176" s="432"/>
    </row>
    <row r="177" spans="12:27" s="382" customFormat="1" ht="18" customHeight="1">
      <c r="L177" s="432"/>
      <c r="X177" s="432"/>
      <c r="Y177" s="432"/>
      <c r="Z177" s="432"/>
      <c r="AA177" s="432"/>
    </row>
    <row r="178" spans="12:27" s="382" customFormat="1" ht="18" customHeight="1">
      <c r="L178" s="432"/>
      <c r="X178" s="432"/>
      <c r="Y178" s="432"/>
      <c r="Z178" s="432"/>
      <c r="AA178" s="432"/>
    </row>
    <row r="179" spans="12:27" s="382" customFormat="1" ht="18" customHeight="1">
      <c r="L179" s="432"/>
      <c r="X179" s="432"/>
      <c r="Y179" s="432"/>
      <c r="Z179" s="432"/>
      <c r="AA179" s="432"/>
    </row>
    <row r="180" spans="12:27" s="382" customFormat="1" ht="18" customHeight="1">
      <c r="L180" s="432"/>
      <c r="X180" s="432"/>
      <c r="Y180" s="432"/>
      <c r="Z180" s="432"/>
      <c r="AA180" s="432"/>
    </row>
    <row r="181" spans="12:27" s="382" customFormat="1" ht="18" customHeight="1">
      <c r="L181" s="432"/>
      <c r="X181" s="432"/>
      <c r="Y181" s="432"/>
      <c r="Z181" s="432"/>
      <c r="AA181" s="432"/>
    </row>
    <row r="182" spans="12:27" s="382" customFormat="1" ht="18" customHeight="1">
      <c r="L182" s="432"/>
      <c r="X182" s="432"/>
      <c r="Y182" s="432"/>
      <c r="Z182" s="432"/>
      <c r="AA182" s="432"/>
    </row>
    <row r="183" spans="12:27" s="382" customFormat="1" ht="18" customHeight="1">
      <c r="L183" s="432"/>
      <c r="X183" s="432"/>
      <c r="Y183" s="432"/>
      <c r="Z183" s="432"/>
      <c r="AA183" s="432"/>
    </row>
    <row r="184" spans="12:27" s="382" customFormat="1" ht="18" customHeight="1">
      <c r="L184" s="432"/>
      <c r="X184" s="432"/>
      <c r="Y184" s="432"/>
      <c r="Z184" s="432"/>
      <c r="AA184" s="432"/>
    </row>
    <row r="185" spans="12:27" s="382" customFormat="1" ht="18" customHeight="1">
      <c r="L185" s="432"/>
      <c r="X185" s="432"/>
      <c r="Y185" s="432"/>
      <c r="Z185" s="432"/>
      <c r="AA185" s="432"/>
    </row>
    <row r="186" spans="12:27" s="382" customFormat="1" ht="18" customHeight="1">
      <c r="L186" s="432"/>
      <c r="X186" s="432"/>
      <c r="Y186" s="432"/>
      <c r="Z186" s="432"/>
      <c r="AA186" s="432"/>
    </row>
    <row r="187" spans="12:27" s="382" customFormat="1" ht="18" customHeight="1">
      <c r="L187" s="432"/>
      <c r="X187" s="432"/>
      <c r="Y187" s="432"/>
      <c r="Z187" s="432"/>
      <c r="AA187" s="432"/>
    </row>
    <row r="188" spans="12:27" s="382" customFormat="1" ht="18" customHeight="1">
      <c r="L188" s="432"/>
      <c r="X188" s="432"/>
      <c r="Y188" s="432"/>
      <c r="Z188" s="432"/>
      <c r="AA188" s="432"/>
    </row>
    <row r="189" spans="12:27" s="382" customFormat="1" ht="18" customHeight="1">
      <c r="L189" s="432"/>
      <c r="X189" s="432"/>
      <c r="Y189" s="432"/>
      <c r="Z189" s="432"/>
      <c r="AA189" s="432"/>
    </row>
    <row r="190" spans="12:27" s="382" customFormat="1" ht="18" customHeight="1">
      <c r="L190" s="432"/>
      <c r="X190" s="432"/>
      <c r="Y190" s="432"/>
      <c r="Z190" s="432"/>
      <c r="AA190" s="432"/>
    </row>
    <row r="191" spans="12:27" s="382" customFormat="1" ht="18" customHeight="1">
      <c r="L191" s="432"/>
      <c r="X191" s="432"/>
      <c r="Y191" s="432"/>
      <c r="Z191" s="432"/>
      <c r="AA191" s="432"/>
    </row>
    <row r="192" spans="12:27" s="382" customFormat="1" ht="18" customHeight="1">
      <c r="L192" s="432"/>
      <c r="X192" s="432"/>
      <c r="Y192" s="432"/>
      <c r="Z192" s="432"/>
      <c r="AA192" s="432"/>
    </row>
    <row r="193" spans="12:27" s="382" customFormat="1" ht="18" customHeight="1">
      <c r="L193" s="432"/>
      <c r="X193" s="432"/>
      <c r="Y193" s="432"/>
      <c r="Z193" s="432"/>
      <c r="AA193" s="432"/>
    </row>
    <row r="194" spans="12:27" s="382" customFormat="1" ht="18" customHeight="1">
      <c r="L194" s="432"/>
      <c r="X194" s="432"/>
      <c r="Y194" s="432"/>
      <c r="Z194" s="432"/>
      <c r="AA194" s="432"/>
    </row>
    <row r="195" spans="12:27" s="382" customFormat="1" ht="18" customHeight="1">
      <c r="L195" s="432"/>
      <c r="X195" s="432"/>
      <c r="Y195" s="432"/>
      <c r="Z195" s="432"/>
      <c r="AA195" s="432"/>
    </row>
    <row r="196" spans="12:27" s="382" customFormat="1" ht="18" customHeight="1">
      <c r="L196" s="432"/>
      <c r="X196" s="432"/>
      <c r="Y196" s="432"/>
      <c r="Z196" s="432"/>
      <c r="AA196" s="432"/>
    </row>
    <row r="197" spans="12:27" s="382" customFormat="1" ht="18" customHeight="1">
      <c r="L197" s="432"/>
      <c r="X197" s="432"/>
      <c r="Y197" s="432"/>
      <c r="Z197" s="432"/>
      <c r="AA197" s="432"/>
    </row>
    <row r="198" spans="12:27" s="382" customFormat="1" ht="18" customHeight="1">
      <c r="L198" s="432"/>
      <c r="X198" s="432"/>
      <c r="Y198" s="432"/>
      <c r="Z198" s="432"/>
      <c r="AA198" s="432"/>
    </row>
    <row r="199" spans="12:27" s="382" customFormat="1" ht="18" customHeight="1">
      <c r="L199" s="432"/>
      <c r="X199" s="432"/>
      <c r="Y199" s="432"/>
      <c r="Z199" s="432"/>
      <c r="AA199" s="432"/>
    </row>
    <row r="200" spans="12:27" s="382" customFormat="1" ht="18" customHeight="1">
      <c r="L200" s="432"/>
      <c r="X200" s="432"/>
      <c r="Y200" s="432"/>
      <c r="Z200" s="432"/>
      <c r="AA200" s="432"/>
    </row>
    <row r="201" spans="12:27" s="382" customFormat="1" ht="18" customHeight="1">
      <c r="L201" s="432"/>
      <c r="X201" s="432"/>
      <c r="Y201" s="432"/>
      <c r="Z201" s="432"/>
      <c r="AA201" s="432"/>
    </row>
    <row r="202" spans="12:27" s="382" customFormat="1" ht="18" customHeight="1">
      <c r="L202" s="432"/>
      <c r="X202" s="432"/>
      <c r="Y202" s="432"/>
      <c r="Z202" s="432"/>
      <c r="AA202" s="432"/>
    </row>
    <row r="203" spans="12:27" s="382" customFormat="1" ht="18" customHeight="1">
      <c r="L203" s="432"/>
      <c r="X203" s="432"/>
      <c r="Y203" s="432"/>
      <c r="Z203" s="432"/>
      <c r="AA203" s="432"/>
    </row>
    <row r="204" spans="12:27" s="382" customFormat="1" ht="18" customHeight="1">
      <c r="L204" s="432"/>
      <c r="X204" s="432"/>
      <c r="Y204" s="432"/>
      <c r="Z204" s="432"/>
      <c r="AA204" s="432"/>
    </row>
    <row r="205" spans="12:27" s="382" customFormat="1" ht="18" customHeight="1">
      <c r="L205" s="432"/>
      <c r="X205" s="432"/>
      <c r="Y205" s="432"/>
      <c r="Z205" s="432"/>
      <c r="AA205" s="432"/>
    </row>
    <row r="206" spans="12:27" s="382" customFormat="1" ht="18" customHeight="1">
      <c r="L206" s="432"/>
      <c r="X206" s="432"/>
      <c r="Y206" s="432"/>
      <c r="Z206" s="432"/>
      <c r="AA206" s="432"/>
    </row>
    <row r="207" spans="12:27" s="382" customFormat="1" ht="18" customHeight="1">
      <c r="L207" s="432"/>
      <c r="X207" s="432"/>
      <c r="Y207" s="432"/>
      <c r="Z207" s="432"/>
      <c r="AA207" s="432"/>
    </row>
    <row r="208" spans="12:27" s="382" customFormat="1" ht="18" customHeight="1">
      <c r="L208" s="432"/>
      <c r="X208" s="432"/>
      <c r="Y208" s="432"/>
      <c r="Z208" s="432"/>
      <c r="AA208" s="432"/>
    </row>
    <row r="209" spans="12:27" s="382" customFormat="1" ht="18" customHeight="1">
      <c r="L209" s="432"/>
      <c r="X209" s="432"/>
      <c r="Y209" s="432"/>
      <c r="Z209" s="432"/>
      <c r="AA209" s="432"/>
    </row>
    <row r="210" spans="12:27" s="382" customFormat="1" ht="18" customHeight="1">
      <c r="L210" s="432"/>
      <c r="X210" s="432"/>
      <c r="Y210" s="432"/>
      <c r="Z210" s="432"/>
      <c r="AA210" s="432"/>
    </row>
    <row r="211" spans="12:27" s="382" customFormat="1" ht="18" customHeight="1">
      <c r="L211" s="432"/>
      <c r="X211" s="432"/>
      <c r="Y211" s="432"/>
      <c r="Z211" s="432"/>
      <c r="AA211" s="432"/>
    </row>
    <row r="212" spans="12:27" s="382" customFormat="1" ht="18" customHeight="1">
      <c r="L212" s="432"/>
      <c r="X212" s="432"/>
      <c r="Y212" s="432"/>
      <c r="Z212" s="432"/>
      <c r="AA212" s="432"/>
    </row>
    <row r="213" spans="12:27" s="382" customFormat="1" ht="18" customHeight="1">
      <c r="L213" s="432"/>
      <c r="X213" s="432"/>
      <c r="Y213" s="432"/>
      <c r="Z213" s="432"/>
      <c r="AA213" s="432"/>
    </row>
    <row r="214" spans="12:27" s="382" customFormat="1" ht="18" customHeight="1">
      <c r="L214" s="432"/>
      <c r="X214" s="432"/>
      <c r="Y214" s="432"/>
      <c r="Z214" s="432"/>
      <c r="AA214" s="432"/>
    </row>
    <row r="215" spans="12:27" s="382" customFormat="1" ht="18" customHeight="1">
      <c r="L215" s="432"/>
      <c r="X215" s="432"/>
      <c r="Y215" s="432"/>
      <c r="Z215" s="432"/>
      <c r="AA215" s="432"/>
    </row>
    <row r="216" spans="12:27" s="382" customFormat="1" ht="18" customHeight="1">
      <c r="L216" s="432"/>
      <c r="X216" s="432"/>
      <c r="Y216" s="432"/>
      <c r="Z216" s="432"/>
      <c r="AA216" s="432"/>
    </row>
    <row r="217" spans="12:27" s="382" customFormat="1" ht="18" customHeight="1">
      <c r="L217" s="432"/>
      <c r="X217" s="432"/>
      <c r="Y217" s="432"/>
      <c r="Z217" s="432"/>
      <c r="AA217" s="432"/>
    </row>
    <row r="218" spans="12:27" s="382" customFormat="1" ht="18" customHeight="1">
      <c r="L218" s="432"/>
      <c r="X218" s="432"/>
      <c r="Y218" s="432"/>
      <c r="Z218" s="432"/>
      <c r="AA218" s="432"/>
    </row>
    <row r="219" spans="12:27" s="382" customFormat="1" ht="18" customHeight="1">
      <c r="L219" s="432"/>
      <c r="X219" s="432"/>
      <c r="Y219" s="432"/>
      <c r="Z219" s="432"/>
      <c r="AA219" s="432"/>
    </row>
    <row r="220" spans="12:27" s="382" customFormat="1" ht="18" customHeight="1">
      <c r="L220" s="432"/>
      <c r="X220" s="432"/>
      <c r="Y220" s="432"/>
      <c r="Z220" s="432"/>
      <c r="AA220" s="432"/>
    </row>
    <row r="221" spans="12:27" s="382" customFormat="1" ht="18" customHeight="1">
      <c r="L221" s="432"/>
      <c r="X221" s="432"/>
      <c r="Y221" s="432"/>
      <c r="Z221" s="432"/>
      <c r="AA221" s="432"/>
    </row>
    <row r="222" spans="12:27" s="382" customFormat="1" ht="18" customHeight="1">
      <c r="L222" s="432"/>
      <c r="X222" s="432"/>
      <c r="Y222" s="432"/>
      <c r="Z222" s="432"/>
      <c r="AA222" s="432"/>
    </row>
    <row r="223" spans="12:27" s="382" customFormat="1" ht="18" customHeight="1">
      <c r="L223" s="432"/>
      <c r="X223" s="432"/>
      <c r="Y223" s="432"/>
      <c r="Z223" s="432"/>
      <c r="AA223" s="432"/>
    </row>
    <row r="224" spans="12:27" s="382" customFormat="1" ht="18" customHeight="1">
      <c r="L224" s="432"/>
      <c r="X224" s="432"/>
      <c r="Y224" s="432"/>
      <c r="Z224" s="432"/>
      <c r="AA224" s="432"/>
    </row>
    <row r="225" spans="12:27" s="382" customFormat="1" ht="18" customHeight="1">
      <c r="L225" s="432"/>
      <c r="X225" s="432"/>
      <c r="Y225" s="432"/>
      <c r="Z225" s="432"/>
      <c r="AA225" s="432"/>
    </row>
    <row r="226" spans="12:27" s="382" customFormat="1" ht="18" customHeight="1">
      <c r="L226" s="432"/>
      <c r="X226" s="432"/>
      <c r="Y226" s="432"/>
      <c r="Z226" s="432"/>
      <c r="AA226" s="432"/>
    </row>
    <row r="227" spans="12:27" s="382" customFormat="1" ht="18" customHeight="1">
      <c r="L227" s="432"/>
      <c r="X227" s="432"/>
      <c r="Y227" s="432"/>
      <c r="Z227" s="432"/>
      <c r="AA227" s="432"/>
    </row>
    <row r="228" spans="12:27" s="382" customFormat="1" ht="18" customHeight="1">
      <c r="L228" s="432"/>
      <c r="X228" s="432"/>
      <c r="Y228" s="432"/>
      <c r="Z228" s="432"/>
      <c r="AA228" s="432"/>
    </row>
    <row r="229" spans="12:27" s="382" customFormat="1" ht="18" customHeight="1">
      <c r="L229" s="432"/>
      <c r="X229" s="432"/>
      <c r="Y229" s="432"/>
      <c r="Z229" s="432"/>
      <c r="AA229" s="432"/>
    </row>
    <row r="230" spans="12:27" s="382" customFormat="1" ht="18" customHeight="1">
      <c r="L230" s="432"/>
      <c r="X230" s="432"/>
      <c r="Y230" s="432"/>
      <c r="Z230" s="432"/>
      <c r="AA230" s="432"/>
    </row>
    <row r="231" spans="12:27" s="382" customFormat="1" ht="18" customHeight="1">
      <c r="L231" s="432"/>
      <c r="X231" s="432"/>
      <c r="Y231" s="432"/>
      <c r="Z231" s="432"/>
      <c r="AA231" s="432"/>
    </row>
    <row r="232" spans="12:27" s="382" customFormat="1" ht="18" customHeight="1">
      <c r="L232" s="432"/>
      <c r="X232" s="432"/>
      <c r="Y232" s="432"/>
      <c r="Z232" s="432"/>
      <c r="AA232" s="432"/>
    </row>
    <row r="233" spans="12:27" s="382" customFormat="1" ht="18" customHeight="1">
      <c r="L233" s="432"/>
      <c r="X233" s="432"/>
      <c r="Y233" s="432"/>
      <c r="Z233" s="432"/>
      <c r="AA233" s="432"/>
    </row>
    <row r="234" spans="12:27" s="382" customFormat="1" ht="18" customHeight="1">
      <c r="L234" s="432"/>
      <c r="X234" s="432"/>
      <c r="Y234" s="432"/>
      <c r="Z234" s="432"/>
      <c r="AA234" s="432"/>
    </row>
    <row r="235" spans="12:27" s="382" customFormat="1" ht="18" customHeight="1">
      <c r="L235" s="432"/>
      <c r="X235" s="432"/>
      <c r="Y235" s="432"/>
      <c r="Z235" s="432"/>
      <c r="AA235" s="432"/>
    </row>
    <row r="236" spans="12:27" s="382" customFormat="1" ht="18" customHeight="1">
      <c r="L236" s="432"/>
      <c r="X236" s="432"/>
      <c r="Y236" s="432"/>
      <c r="Z236" s="432"/>
      <c r="AA236" s="432"/>
    </row>
    <row r="237" spans="12:27" s="382" customFormat="1" ht="18" customHeight="1">
      <c r="L237" s="432"/>
      <c r="X237" s="432"/>
      <c r="Y237" s="432"/>
      <c r="Z237" s="432"/>
      <c r="AA237" s="432"/>
    </row>
    <row r="238" spans="12:27" s="382" customFormat="1" ht="18" customHeight="1">
      <c r="L238" s="432"/>
      <c r="X238" s="432"/>
      <c r="Y238" s="432"/>
      <c r="Z238" s="432"/>
      <c r="AA238" s="432"/>
    </row>
    <row r="239" spans="12:27" s="382" customFormat="1" ht="18" customHeight="1">
      <c r="L239" s="432"/>
      <c r="X239" s="432"/>
      <c r="Y239" s="432"/>
      <c r="Z239" s="432"/>
      <c r="AA239" s="432"/>
    </row>
    <row r="240" spans="12:27" s="382" customFormat="1" ht="18" customHeight="1">
      <c r="L240" s="432"/>
      <c r="X240" s="432"/>
      <c r="Y240" s="432"/>
      <c r="Z240" s="432"/>
      <c r="AA240" s="432"/>
    </row>
    <row r="241" spans="12:27" s="382" customFormat="1" ht="18" customHeight="1">
      <c r="L241" s="432"/>
      <c r="X241" s="432"/>
      <c r="Y241" s="432"/>
      <c r="Z241" s="432"/>
      <c r="AA241" s="432"/>
    </row>
    <row r="242" spans="12:27" s="382" customFormat="1" ht="18" customHeight="1">
      <c r="L242" s="432"/>
      <c r="X242" s="432"/>
      <c r="Y242" s="432"/>
      <c r="Z242" s="432"/>
      <c r="AA242" s="432"/>
    </row>
    <row r="243" spans="12:27" s="382" customFormat="1" ht="18" customHeight="1">
      <c r="L243" s="432"/>
      <c r="X243" s="432"/>
      <c r="Y243" s="432"/>
      <c r="Z243" s="432"/>
      <c r="AA243" s="432"/>
    </row>
    <row r="244" spans="12:27" s="382" customFormat="1" ht="18" customHeight="1">
      <c r="L244" s="432"/>
      <c r="X244" s="432"/>
      <c r="Y244" s="432"/>
      <c r="Z244" s="432"/>
      <c r="AA244" s="432"/>
    </row>
    <row r="245" spans="12:27" s="382" customFormat="1" ht="18" customHeight="1">
      <c r="L245" s="432"/>
      <c r="X245" s="432"/>
      <c r="Y245" s="432"/>
      <c r="Z245" s="432"/>
      <c r="AA245" s="432"/>
    </row>
    <row r="246" spans="12:27" s="382" customFormat="1" ht="18" customHeight="1">
      <c r="L246" s="432"/>
      <c r="X246" s="432"/>
      <c r="Y246" s="432"/>
      <c r="Z246" s="432"/>
      <c r="AA246" s="432"/>
    </row>
    <row r="247" spans="12:27" s="382" customFormat="1" ht="18" customHeight="1">
      <c r="L247" s="432"/>
      <c r="X247" s="432"/>
      <c r="Y247" s="432"/>
      <c r="Z247" s="432"/>
      <c r="AA247" s="432"/>
    </row>
    <row r="248" spans="12:27" s="382" customFormat="1" ht="18" customHeight="1">
      <c r="L248" s="432"/>
      <c r="X248" s="432"/>
      <c r="Y248" s="432"/>
      <c r="Z248" s="432"/>
      <c r="AA248" s="432"/>
    </row>
    <row r="249" spans="12:27" s="382" customFormat="1" ht="18" customHeight="1">
      <c r="L249" s="432"/>
      <c r="X249" s="432"/>
      <c r="Y249" s="432"/>
      <c r="Z249" s="432"/>
      <c r="AA249" s="432"/>
    </row>
    <row r="250" spans="12:27" s="382" customFormat="1" ht="18" customHeight="1">
      <c r="L250" s="432"/>
      <c r="X250" s="432"/>
      <c r="Y250" s="432"/>
      <c r="Z250" s="432"/>
      <c r="AA250" s="432"/>
    </row>
    <row r="251" spans="12:27" s="382" customFormat="1" ht="18" customHeight="1">
      <c r="L251" s="432"/>
      <c r="X251" s="432"/>
      <c r="Y251" s="432"/>
      <c r="Z251" s="432"/>
      <c r="AA251" s="432"/>
    </row>
    <row r="252" spans="12:27" s="382" customFormat="1" ht="18" customHeight="1">
      <c r="L252" s="432"/>
      <c r="X252" s="432"/>
      <c r="Y252" s="432"/>
      <c r="Z252" s="432"/>
      <c r="AA252" s="432"/>
    </row>
    <row r="253" spans="12:27" s="382" customFormat="1" ht="18" customHeight="1">
      <c r="L253" s="432"/>
      <c r="X253" s="432"/>
      <c r="Y253" s="432"/>
      <c r="Z253" s="432"/>
      <c r="AA253" s="432"/>
    </row>
    <row r="254" spans="12:27" s="382" customFormat="1" ht="18" customHeight="1">
      <c r="L254" s="432"/>
      <c r="X254" s="432"/>
      <c r="Y254" s="432"/>
      <c r="Z254" s="432"/>
      <c r="AA254" s="432"/>
    </row>
    <row r="255" spans="12:27" s="382" customFormat="1" ht="18" customHeight="1">
      <c r="L255" s="432"/>
      <c r="X255" s="432"/>
      <c r="Y255" s="432"/>
      <c r="Z255" s="432"/>
      <c r="AA255" s="432"/>
    </row>
    <row r="256" spans="12:27" s="382" customFormat="1" ht="18" customHeight="1">
      <c r="L256" s="432"/>
      <c r="X256" s="432"/>
      <c r="Y256" s="432"/>
      <c r="Z256" s="432"/>
      <c r="AA256" s="432"/>
    </row>
    <row r="257" spans="12:27" s="382" customFormat="1" ht="18" customHeight="1">
      <c r="L257" s="432"/>
      <c r="X257" s="432"/>
      <c r="Y257" s="432"/>
      <c r="Z257" s="432"/>
      <c r="AA257" s="432"/>
    </row>
    <row r="258" spans="12:27" s="382" customFormat="1" ht="18" customHeight="1">
      <c r="L258" s="432"/>
      <c r="X258" s="432"/>
      <c r="Y258" s="432"/>
      <c r="Z258" s="432"/>
      <c r="AA258" s="432"/>
    </row>
    <row r="259" spans="12:27" s="382" customFormat="1" ht="18" customHeight="1">
      <c r="L259" s="432"/>
      <c r="X259" s="432"/>
      <c r="Y259" s="432"/>
      <c r="Z259" s="432"/>
      <c r="AA259" s="432"/>
    </row>
    <row r="260" spans="12:27" s="382" customFormat="1" ht="18" customHeight="1">
      <c r="L260" s="432"/>
      <c r="X260" s="432"/>
      <c r="Y260" s="432"/>
      <c r="Z260" s="432"/>
      <c r="AA260" s="432"/>
    </row>
    <row r="261" spans="12:27" s="382" customFormat="1" ht="18" customHeight="1">
      <c r="L261" s="432"/>
      <c r="X261" s="432"/>
      <c r="Y261" s="432"/>
      <c r="Z261" s="432"/>
      <c r="AA261" s="432"/>
    </row>
    <row r="262" spans="12:27" s="382" customFormat="1" ht="18" customHeight="1">
      <c r="L262" s="432"/>
      <c r="X262" s="432"/>
      <c r="Y262" s="432"/>
      <c r="Z262" s="432"/>
      <c r="AA262" s="432"/>
    </row>
    <row r="263" spans="12:27" s="382" customFormat="1" ht="18" customHeight="1">
      <c r="L263" s="432"/>
      <c r="X263" s="432"/>
      <c r="Y263" s="432"/>
      <c r="Z263" s="432"/>
      <c r="AA263" s="432"/>
    </row>
    <row r="264" spans="12:27" s="382" customFormat="1" ht="18" customHeight="1">
      <c r="L264" s="432"/>
      <c r="X264" s="432"/>
      <c r="Y264" s="432"/>
      <c r="Z264" s="432"/>
      <c r="AA264" s="432"/>
    </row>
    <row r="265" spans="12:27" s="382" customFormat="1" ht="18" customHeight="1">
      <c r="L265" s="432"/>
      <c r="X265" s="432"/>
      <c r="Y265" s="432"/>
      <c r="Z265" s="432"/>
      <c r="AA265" s="432"/>
    </row>
    <row r="266" spans="12:27" s="382" customFormat="1" ht="18" customHeight="1">
      <c r="L266" s="432"/>
      <c r="X266" s="432"/>
      <c r="Y266" s="432"/>
      <c r="Z266" s="432"/>
      <c r="AA266" s="432"/>
    </row>
    <row r="267" spans="12:27" s="382" customFormat="1" ht="18" customHeight="1">
      <c r="L267" s="432"/>
      <c r="X267" s="432"/>
      <c r="Y267" s="432"/>
      <c r="Z267" s="432"/>
      <c r="AA267" s="432"/>
    </row>
    <row r="268" spans="12:27" s="382" customFormat="1" ht="18" customHeight="1">
      <c r="L268" s="432"/>
      <c r="X268" s="432"/>
      <c r="Y268" s="432"/>
      <c r="Z268" s="432"/>
      <c r="AA268" s="432"/>
    </row>
    <row r="269" spans="12:27" s="382" customFormat="1" ht="18" customHeight="1">
      <c r="L269" s="432"/>
      <c r="X269" s="432"/>
      <c r="Y269" s="432"/>
      <c r="Z269" s="432"/>
      <c r="AA269" s="432"/>
    </row>
    <row r="270" spans="12:27" s="382" customFormat="1" ht="18" customHeight="1">
      <c r="L270" s="432"/>
      <c r="X270" s="432"/>
      <c r="Y270" s="432"/>
      <c r="Z270" s="432"/>
      <c r="AA270" s="432"/>
    </row>
    <row r="271" spans="12:27" s="382" customFormat="1" ht="18" customHeight="1">
      <c r="L271" s="432"/>
      <c r="X271" s="432"/>
      <c r="Y271" s="432"/>
      <c r="Z271" s="432"/>
      <c r="AA271" s="432"/>
    </row>
    <row r="272" spans="12:27" s="382" customFormat="1" ht="18" customHeight="1">
      <c r="L272" s="432"/>
      <c r="X272" s="432"/>
      <c r="Y272" s="432"/>
      <c r="Z272" s="432"/>
      <c r="AA272" s="432"/>
    </row>
    <row r="273" spans="12:27" s="382" customFormat="1" ht="18" customHeight="1">
      <c r="L273" s="432"/>
      <c r="X273" s="432"/>
      <c r="Y273" s="432"/>
      <c r="Z273" s="432"/>
      <c r="AA273" s="432"/>
    </row>
    <row r="274" spans="12:27" s="382" customFormat="1" ht="18" customHeight="1">
      <c r="L274" s="432"/>
      <c r="X274" s="432"/>
      <c r="Y274" s="432"/>
      <c r="Z274" s="432"/>
      <c r="AA274" s="432"/>
    </row>
    <row r="275" spans="12:27" s="382" customFormat="1" ht="18" customHeight="1">
      <c r="L275" s="432"/>
      <c r="X275" s="432"/>
      <c r="Y275" s="432"/>
      <c r="Z275" s="432"/>
      <c r="AA275" s="432"/>
    </row>
    <row r="276" spans="12:27" s="382" customFormat="1" ht="18" customHeight="1">
      <c r="L276" s="432"/>
      <c r="X276" s="432"/>
      <c r="Y276" s="432"/>
      <c r="Z276" s="432"/>
      <c r="AA276" s="432"/>
    </row>
    <row r="277" spans="12:27" s="382" customFormat="1" ht="18" customHeight="1">
      <c r="L277" s="432"/>
      <c r="X277" s="432"/>
      <c r="Y277" s="432"/>
      <c r="Z277" s="432"/>
      <c r="AA277" s="432"/>
    </row>
    <row r="278" spans="12:27" s="382" customFormat="1" ht="18" customHeight="1">
      <c r="L278" s="432"/>
      <c r="X278" s="432"/>
      <c r="Y278" s="432"/>
      <c r="Z278" s="432"/>
      <c r="AA278" s="432"/>
    </row>
    <row r="279" spans="12:27" s="382" customFormat="1" ht="18" customHeight="1">
      <c r="L279" s="432"/>
      <c r="X279" s="432"/>
      <c r="Y279" s="432"/>
      <c r="Z279" s="432"/>
      <c r="AA279" s="432"/>
    </row>
    <row r="280" spans="12:27" s="382" customFormat="1" ht="18" customHeight="1">
      <c r="L280" s="432"/>
      <c r="X280" s="432"/>
      <c r="Y280" s="432"/>
      <c r="Z280" s="432"/>
      <c r="AA280" s="432"/>
    </row>
    <row r="281" spans="12:27" s="382" customFormat="1" ht="18" customHeight="1">
      <c r="L281" s="432"/>
      <c r="X281" s="432"/>
      <c r="Y281" s="432"/>
      <c r="Z281" s="432"/>
      <c r="AA281" s="432"/>
    </row>
    <row r="282" spans="12:27" s="382" customFormat="1" ht="18" customHeight="1">
      <c r="L282" s="432"/>
      <c r="X282" s="432"/>
      <c r="Y282" s="432"/>
      <c r="Z282" s="432"/>
      <c r="AA282" s="432"/>
    </row>
    <row r="283" spans="12:27" s="382" customFormat="1" ht="18" customHeight="1">
      <c r="L283" s="432"/>
      <c r="X283" s="432"/>
      <c r="Y283" s="432"/>
      <c r="Z283" s="432"/>
      <c r="AA283" s="432"/>
    </row>
    <row r="284" spans="12:27" s="382" customFormat="1" ht="18" customHeight="1">
      <c r="L284" s="432"/>
      <c r="X284" s="432"/>
      <c r="Y284" s="432"/>
      <c r="Z284" s="432"/>
      <c r="AA284" s="432"/>
    </row>
    <row r="285" spans="12:27" s="382" customFormat="1" ht="18" customHeight="1">
      <c r="L285" s="432"/>
      <c r="X285" s="432"/>
      <c r="Y285" s="432"/>
      <c r="Z285" s="432"/>
      <c r="AA285" s="432"/>
    </row>
    <row r="286" spans="12:27" s="382" customFormat="1" ht="18" customHeight="1">
      <c r="L286" s="432"/>
      <c r="X286" s="432"/>
      <c r="Y286" s="432"/>
      <c r="Z286" s="432"/>
      <c r="AA286" s="432"/>
    </row>
    <row r="287" spans="12:27" s="382" customFormat="1" ht="18" customHeight="1">
      <c r="L287" s="432"/>
      <c r="X287" s="432"/>
      <c r="Y287" s="432"/>
      <c r="Z287" s="432"/>
      <c r="AA287" s="432"/>
    </row>
    <row r="288" spans="12:27" s="382" customFormat="1" ht="18" customHeight="1">
      <c r="L288" s="432"/>
      <c r="X288" s="432"/>
      <c r="Y288" s="432"/>
      <c r="Z288" s="432"/>
      <c r="AA288" s="432"/>
    </row>
    <row r="289" spans="12:27" s="382" customFormat="1" ht="18" customHeight="1">
      <c r="L289" s="432"/>
      <c r="X289" s="432"/>
      <c r="Y289" s="432"/>
      <c r="Z289" s="432"/>
      <c r="AA289" s="432"/>
    </row>
    <row r="290" spans="12:27" s="382" customFormat="1" ht="18" customHeight="1">
      <c r="L290" s="432"/>
      <c r="X290" s="432"/>
      <c r="Y290" s="432"/>
      <c r="Z290" s="432"/>
      <c r="AA290" s="432"/>
    </row>
    <row r="291" spans="12:27" s="382" customFormat="1" ht="18" customHeight="1">
      <c r="L291" s="432"/>
      <c r="X291" s="432"/>
      <c r="Y291" s="432"/>
      <c r="Z291" s="432"/>
      <c r="AA291" s="432"/>
    </row>
    <row r="292" spans="12:27" s="382" customFormat="1" ht="18" customHeight="1">
      <c r="L292" s="432"/>
      <c r="X292" s="432"/>
      <c r="Y292" s="432"/>
      <c r="Z292" s="432"/>
      <c r="AA292" s="432"/>
    </row>
    <row r="293" spans="12:27" s="382" customFormat="1" ht="18" customHeight="1">
      <c r="L293" s="432"/>
      <c r="X293" s="432"/>
      <c r="Y293" s="432"/>
      <c r="Z293" s="432"/>
      <c r="AA293" s="432"/>
    </row>
    <row r="294" spans="12:27" s="382" customFormat="1" ht="18" customHeight="1">
      <c r="L294" s="432"/>
      <c r="X294" s="432"/>
      <c r="Y294" s="432"/>
      <c r="Z294" s="432"/>
      <c r="AA294" s="432"/>
    </row>
    <row r="295" spans="12:27" s="382" customFormat="1" ht="18" customHeight="1">
      <c r="L295" s="432"/>
      <c r="X295" s="432"/>
      <c r="Y295" s="432"/>
      <c r="Z295" s="432"/>
      <c r="AA295" s="432"/>
    </row>
    <row r="296" spans="12:27" s="382" customFormat="1" ht="18" customHeight="1">
      <c r="L296" s="432"/>
      <c r="X296" s="432"/>
      <c r="Y296" s="432"/>
      <c r="Z296" s="432"/>
      <c r="AA296" s="432"/>
    </row>
    <row r="297" spans="12:27" s="382" customFormat="1" ht="18" customHeight="1">
      <c r="L297" s="432"/>
      <c r="X297" s="432"/>
      <c r="Y297" s="432"/>
      <c r="Z297" s="432"/>
      <c r="AA297" s="432"/>
    </row>
    <row r="298" spans="12:27" s="382" customFormat="1" ht="18" customHeight="1">
      <c r="L298" s="432"/>
      <c r="X298" s="432"/>
      <c r="Y298" s="432"/>
      <c r="Z298" s="432"/>
      <c r="AA298" s="432"/>
    </row>
    <row r="299" spans="12:27" s="382" customFormat="1" ht="18" customHeight="1">
      <c r="L299" s="432"/>
      <c r="X299" s="432"/>
      <c r="Y299" s="432"/>
      <c r="Z299" s="432"/>
      <c r="AA299" s="432"/>
    </row>
    <row r="300" spans="12:27" s="382" customFormat="1" ht="18" customHeight="1">
      <c r="L300" s="432"/>
      <c r="X300" s="432"/>
      <c r="Y300" s="432"/>
      <c r="Z300" s="432"/>
      <c r="AA300" s="432"/>
    </row>
    <row r="301" spans="12:27" s="382" customFormat="1" ht="18" customHeight="1">
      <c r="L301" s="432"/>
      <c r="X301" s="432"/>
      <c r="Y301" s="432"/>
      <c r="Z301" s="432"/>
      <c r="AA301" s="432"/>
    </row>
    <row r="302" spans="12:27" s="382" customFormat="1" ht="18" customHeight="1">
      <c r="L302" s="432"/>
      <c r="X302" s="432"/>
      <c r="Y302" s="432"/>
      <c r="Z302" s="432"/>
      <c r="AA302" s="432"/>
    </row>
    <row r="303" spans="12:27" s="382" customFormat="1" ht="18" customHeight="1">
      <c r="L303" s="432"/>
      <c r="X303" s="432"/>
      <c r="Y303" s="432"/>
      <c r="Z303" s="432"/>
      <c r="AA303" s="432"/>
    </row>
    <row r="304" spans="12:27" s="382" customFormat="1" ht="18" customHeight="1">
      <c r="L304" s="432"/>
      <c r="X304" s="432"/>
      <c r="Y304" s="432"/>
      <c r="Z304" s="432"/>
      <c r="AA304" s="432"/>
    </row>
    <row r="305" spans="12:27" s="382" customFormat="1" ht="18" customHeight="1">
      <c r="L305" s="432"/>
      <c r="X305" s="432"/>
      <c r="Y305" s="432"/>
      <c r="Z305" s="432"/>
      <c r="AA305" s="432"/>
    </row>
    <row r="306" spans="12:27" s="382" customFormat="1" ht="18" customHeight="1">
      <c r="L306" s="432"/>
      <c r="X306" s="432"/>
      <c r="Y306" s="432"/>
      <c r="Z306" s="432"/>
      <c r="AA306" s="432"/>
    </row>
    <row r="307" spans="12:27" s="382" customFormat="1" ht="18" customHeight="1">
      <c r="L307" s="432"/>
      <c r="X307" s="432"/>
      <c r="Y307" s="432"/>
      <c r="Z307" s="432"/>
      <c r="AA307" s="432"/>
    </row>
    <row r="308" spans="12:27" s="382" customFormat="1" ht="18" customHeight="1">
      <c r="L308" s="432"/>
      <c r="X308" s="432"/>
      <c r="Y308" s="432"/>
      <c r="Z308" s="432"/>
      <c r="AA308" s="432"/>
    </row>
    <row r="309" spans="12:27" s="382" customFormat="1" ht="18" customHeight="1">
      <c r="L309" s="432"/>
      <c r="X309" s="432"/>
      <c r="Y309" s="432"/>
      <c r="Z309" s="432"/>
      <c r="AA309" s="432"/>
    </row>
    <row r="310" spans="12:27" s="382" customFormat="1" ht="18" customHeight="1">
      <c r="L310" s="432"/>
      <c r="X310" s="432"/>
      <c r="Y310" s="432"/>
      <c r="Z310" s="432"/>
      <c r="AA310" s="432"/>
    </row>
    <row r="311" spans="12:27" s="382" customFormat="1" ht="18" customHeight="1">
      <c r="L311" s="432"/>
      <c r="X311" s="432"/>
      <c r="Y311" s="432"/>
      <c r="Z311" s="432"/>
      <c r="AA311" s="432"/>
    </row>
    <row r="312" spans="12:27" s="382" customFormat="1" ht="18" customHeight="1">
      <c r="L312" s="432"/>
      <c r="X312" s="432"/>
      <c r="Y312" s="432"/>
      <c r="Z312" s="432"/>
      <c r="AA312" s="432"/>
    </row>
    <row r="313" spans="12:27" s="382" customFormat="1" ht="18" customHeight="1">
      <c r="L313" s="432"/>
      <c r="X313" s="432"/>
      <c r="Y313" s="432"/>
      <c r="Z313" s="432"/>
      <c r="AA313" s="432"/>
    </row>
    <row r="314" spans="12:27" s="382" customFormat="1" ht="18" customHeight="1">
      <c r="L314" s="432"/>
      <c r="X314" s="432"/>
      <c r="Y314" s="432"/>
      <c r="Z314" s="432"/>
      <c r="AA314" s="432"/>
    </row>
    <row r="315" spans="12:27" s="382" customFormat="1" ht="18" customHeight="1">
      <c r="L315" s="432"/>
      <c r="X315" s="432"/>
      <c r="Y315" s="432"/>
      <c r="Z315" s="432"/>
      <c r="AA315" s="432"/>
    </row>
    <row r="316" spans="12:27" s="382" customFormat="1" ht="18" customHeight="1">
      <c r="L316" s="432"/>
      <c r="X316" s="432"/>
      <c r="Y316" s="432"/>
      <c r="Z316" s="432"/>
      <c r="AA316" s="432"/>
    </row>
    <row r="317" spans="12:27" s="382" customFormat="1" ht="18" customHeight="1">
      <c r="L317" s="432"/>
      <c r="X317" s="432"/>
      <c r="Y317" s="432"/>
      <c r="Z317" s="432"/>
      <c r="AA317" s="432"/>
    </row>
    <row r="318" spans="12:27" s="382" customFormat="1" ht="18" customHeight="1">
      <c r="L318" s="432"/>
      <c r="X318" s="432"/>
      <c r="Y318" s="432"/>
      <c r="Z318" s="432"/>
      <c r="AA318" s="432"/>
    </row>
    <row r="319" spans="12:27" s="382" customFormat="1" ht="18" customHeight="1">
      <c r="L319" s="432"/>
      <c r="X319" s="432"/>
      <c r="Y319" s="432"/>
      <c r="Z319" s="432"/>
      <c r="AA319" s="432"/>
    </row>
    <row r="320" spans="12:27" s="382" customFormat="1" ht="18" customHeight="1">
      <c r="L320" s="432"/>
      <c r="X320" s="432"/>
      <c r="Y320" s="432"/>
      <c r="Z320" s="432"/>
      <c r="AA320" s="432"/>
    </row>
    <row r="321" spans="12:27" s="382" customFormat="1" ht="18" customHeight="1">
      <c r="L321" s="432"/>
      <c r="X321" s="432"/>
      <c r="Y321" s="432"/>
      <c r="Z321" s="432"/>
      <c r="AA321" s="432"/>
    </row>
    <row r="322" spans="12:27" s="382" customFormat="1" ht="18" customHeight="1">
      <c r="L322" s="432"/>
      <c r="X322" s="432"/>
      <c r="Y322" s="432"/>
      <c r="Z322" s="432"/>
      <c r="AA322" s="432"/>
    </row>
    <row r="323" spans="12:27" s="382" customFormat="1" ht="18" customHeight="1">
      <c r="L323" s="432"/>
      <c r="X323" s="432"/>
      <c r="Y323" s="432"/>
      <c r="Z323" s="432"/>
      <c r="AA323" s="432"/>
    </row>
    <row r="324" spans="12:27" s="382" customFormat="1" ht="18" customHeight="1">
      <c r="L324" s="432"/>
      <c r="X324" s="432"/>
      <c r="Y324" s="432"/>
      <c r="Z324" s="432"/>
      <c r="AA324" s="432"/>
    </row>
    <row r="325" spans="12:27" s="382" customFormat="1" ht="18" customHeight="1">
      <c r="L325" s="432"/>
      <c r="X325" s="432"/>
      <c r="Y325" s="432"/>
      <c r="Z325" s="432"/>
      <c r="AA325" s="432"/>
    </row>
    <row r="326" spans="12:27" s="382" customFormat="1" ht="18" customHeight="1">
      <c r="L326" s="432"/>
      <c r="X326" s="432"/>
      <c r="Y326" s="432"/>
      <c r="Z326" s="432"/>
      <c r="AA326" s="432"/>
    </row>
    <row r="327" spans="12:27" s="382" customFormat="1" ht="18" customHeight="1">
      <c r="L327" s="432"/>
      <c r="X327" s="432"/>
      <c r="Y327" s="432"/>
      <c r="Z327" s="432"/>
      <c r="AA327" s="432"/>
    </row>
    <row r="328" spans="12:27" s="382" customFormat="1" ht="18" customHeight="1">
      <c r="L328" s="432"/>
      <c r="X328" s="432"/>
      <c r="Y328" s="432"/>
      <c r="Z328" s="432"/>
      <c r="AA328" s="432"/>
    </row>
    <row r="329" spans="12:27" s="382" customFormat="1" ht="18" customHeight="1">
      <c r="L329" s="432"/>
      <c r="X329" s="432"/>
      <c r="Y329" s="432"/>
      <c r="Z329" s="432"/>
      <c r="AA329" s="432"/>
    </row>
    <row r="330" spans="12:27" s="382" customFormat="1" ht="18" customHeight="1">
      <c r="L330" s="432"/>
      <c r="X330" s="432"/>
      <c r="Y330" s="432"/>
      <c r="Z330" s="432"/>
      <c r="AA330" s="432"/>
    </row>
    <row r="331" spans="12:27" s="382" customFormat="1" ht="18" customHeight="1">
      <c r="L331" s="432"/>
      <c r="X331" s="432"/>
      <c r="Y331" s="432"/>
      <c r="Z331" s="432"/>
      <c r="AA331" s="432"/>
    </row>
    <row r="332" spans="12:27" s="382" customFormat="1" ht="18" customHeight="1">
      <c r="L332" s="432"/>
      <c r="X332" s="432"/>
      <c r="Y332" s="432"/>
      <c r="Z332" s="432"/>
      <c r="AA332" s="432"/>
    </row>
    <row r="333" spans="12:27" s="382" customFormat="1" ht="18" customHeight="1">
      <c r="L333" s="432"/>
      <c r="X333" s="432"/>
      <c r="Y333" s="432"/>
      <c r="Z333" s="432"/>
      <c r="AA333" s="432"/>
    </row>
    <row r="334" spans="12:27" s="382" customFormat="1" ht="18" customHeight="1">
      <c r="L334" s="432"/>
      <c r="X334" s="432"/>
      <c r="Y334" s="432"/>
      <c r="Z334" s="432"/>
      <c r="AA334" s="432"/>
    </row>
    <row r="335" spans="12:27" s="382" customFormat="1" ht="18" customHeight="1">
      <c r="L335" s="432"/>
      <c r="X335" s="432"/>
      <c r="Y335" s="432"/>
      <c r="Z335" s="432"/>
      <c r="AA335" s="432"/>
    </row>
    <row r="336" spans="12:27" s="382" customFormat="1" ht="18" customHeight="1">
      <c r="L336" s="432"/>
      <c r="X336" s="432"/>
      <c r="Y336" s="432"/>
      <c r="Z336" s="432"/>
      <c r="AA336" s="432"/>
    </row>
    <row r="337" spans="12:27" s="382" customFormat="1" ht="18" customHeight="1">
      <c r="L337" s="432"/>
      <c r="X337" s="432"/>
      <c r="Y337" s="432"/>
      <c r="Z337" s="432"/>
      <c r="AA337" s="432"/>
    </row>
    <row r="338" spans="12:27" s="382" customFormat="1" ht="18" customHeight="1">
      <c r="L338" s="432"/>
      <c r="X338" s="432"/>
      <c r="Y338" s="432"/>
      <c r="Z338" s="432"/>
      <c r="AA338" s="432"/>
    </row>
    <row r="339" spans="12:27" s="382" customFormat="1" ht="18" customHeight="1">
      <c r="L339" s="432"/>
      <c r="X339" s="432"/>
      <c r="Y339" s="432"/>
      <c r="Z339" s="432"/>
      <c r="AA339" s="432"/>
    </row>
    <row r="340" spans="12:27" s="382" customFormat="1" ht="18" customHeight="1">
      <c r="L340" s="432"/>
      <c r="X340" s="432"/>
      <c r="Y340" s="432"/>
      <c r="Z340" s="432"/>
      <c r="AA340" s="432"/>
    </row>
    <row r="341" spans="12:27" s="382" customFormat="1" ht="18" customHeight="1">
      <c r="L341" s="432"/>
      <c r="X341" s="432"/>
      <c r="Y341" s="432"/>
      <c r="Z341" s="432"/>
      <c r="AA341" s="432"/>
    </row>
    <row r="342" spans="12:27" s="382" customFormat="1" ht="18" customHeight="1">
      <c r="L342" s="432"/>
      <c r="X342" s="432"/>
      <c r="Y342" s="432"/>
      <c r="Z342" s="432"/>
      <c r="AA342" s="432"/>
    </row>
    <row r="343" spans="12:27" s="382" customFormat="1" ht="18" customHeight="1">
      <c r="L343" s="432"/>
      <c r="X343" s="432"/>
      <c r="Y343" s="432"/>
      <c r="Z343" s="432"/>
      <c r="AA343" s="432"/>
    </row>
    <row r="344" spans="12:27" s="382" customFormat="1" ht="18" customHeight="1">
      <c r="L344" s="432"/>
      <c r="X344" s="432"/>
      <c r="Y344" s="432"/>
      <c r="Z344" s="432"/>
      <c r="AA344" s="432"/>
    </row>
    <row r="345" spans="12:27" s="382" customFormat="1" ht="18" customHeight="1">
      <c r="L345" s="432"/>
      <c r="X345" s="432"/>
      <c r="Y345" s="432"/>
      <c r="Z345" s="432"/>
      <c r="AA345" s="432"/>
    </row>
    <row r="346" spans="12:27" s="382" customFormat="1" ht="18" customHeight="1">
      <c r="L346" s="432"/>
      <c r="X346" s="432"/>
      <c r="Y346" s="432"/>
      <c r="Z346" s="432"/>
      <c r="AA346" s="432"/>
    </row>
    <row r="347" spans="12:27" s="382" customFormat="1" ht="18" customHeight="1">
      <c r="L347" s="432"/>
      <c r="X347" s="432"/>
      <c r="Y347" s="432"/>
      <c r="Z347" s="432"/>
      <c r="AA347" s="432"/>
    </row>
    <row r="348" spans="12:27" s="382" customFormat="1" ht="18" customHeight="1">
      <c r="L348" s="432"/>
      <c r="X348" s="432"/>
      <c r="Y348" s="432"/>
      <c r="Z348" s="432"/>
      <c r="AA348" s="432"/>
    </row>
    <row r="349" spans="12:27" s="382" customFormat="1" ht="18" customHeight="1">
      <c r="L349" s="432"/>
      <c r="X349" s="432"/>
      <c r="Y349" s="432"/>
      <c r="Z349" s="432"/>
      <c r="AA349" s="432"/>
    </row>
    <row r="350" spans="12:27" s="382" customFormat="1" ht="18" customHeight="1">
      <c r="L350" s="432"/>
      <c r="X350" s="432"/>
      <c r="Y350" s="432"/>
      <c r="Z350" s="432"/>
      <c r="AA350" s="432"/>
    </row>
    <row r="351" spans="12:27" s="382" customFormat="1" ht="18" customHeight="1">
      <c r="L351" s="432"/>
      <c r="X351" s="432"/>
      <c r="Y351" s="432"/>
      <c r="Z351" s="432"/>
      <c r="AA351" s="432"/>
    </row>
    <row r="352" spans="12:27" s="382" customFormat="1" ht="18" customHeight="1">
      <c r="L352" s="432"/>
      <c r="X352" s="432"/>
      <c r="Y352" s="432"/>
      <c r="Z352" s="432"/>
      <c r="AA352" s="432"/>
    </row>
    <row r="353" spans="12:27" s="382" customFormat="1" ht="18" customHeight="1">
      <c r="L353" s="432"/>
      <c r="X353" s="432"/>
      <c r="Y353" s="432"/>
      <c r="Z353" s="432"/>
      <c r="AA353" s="432"/>
    </row>
    <row r="354" spans="12:27" s="382" customFormat="1" ht="18" customHeight="1">
      <c r="L354" s="432"/>
      <c r="X354" s="432"/>
      <c r="Y354" s="432"/>
      <c r="Z354" s="432"/>
      <c r="AA354" s="432"/>
    </row>
    <row r="355" spans="12:27" s="382" customFormat="1" ht="18" customHeight="1">
      <c r="L355" s="432"/>
      <c r="X355" s="432"/>
      <c r="Y355" s="432"/>
      <c r="Z355" s="432"/>
      <c r="AA355" s="432"/>
    </row>
    <row r="356" spans="12:27" s="382" customFormat="1" ht="18" customHeight="1">
      <c r="L356" s="432"/>
      <c r="X356" s="432"/>
      <c r="Y356" s="432"/>
      <c r="Z356" s="432"/>
      <c r="AA356" s="432"/>
    </row>
    <row r="357" spans="12:27" s="382" customFormat="1" ht="18" customHeight="1">
      <c r="L357" s="432"/>
      <c r="X357" s="432"/>
      <c r="Y357" s="432"/>
      <c r="Z357" s="432"/>
      <c r="AA357" s="432"/>
    </row>
    <row r="358" spans="12:27" s="382" customFormat="1" ht="18" customHeight="1">
      <c r="L358" s="432"/>
      <c r="X358" s="432"/>
      <c r="Y358" s="432"/>
      <c r="Z358" s="432"/>
      <c r="AA358" s="432"/>
    </row>
    <row r="359" spans="12:27" s="382" customFormat="1" ht="18" customHeight="1">
      <c r="L359" s="432"/>
      <c r="X359" s="432"/>
      <c r="Y359" s="432"/>
      <c r="Z359" s="432"/>
      <c r="AA359" s="432"/>
    </row>
  </sheetData>
  <sheetProtection/>
  <mergeCells count="5">
    <mergeCell ref="A3:D3"/>
    <mergeCell ref="A4:D4"/>
    <mergeCell ref="A5:D5"/>
    <mergeCell ref="A6:D6"/>
    <mergeCell ref="A8:D8"/>
  </mergeCells>
  <printOptions horizontalCentered="1"/>
  <pageMargins left="0.7874015748031497" right="0.7874015748031497" top="0.5905511811023623" bottom="0.3937007874015748" header="0.3937007874015748" footer="0.5118110236220472"/>
  <pageSetup horizontalDpi="300" verticalDpi="300" orientation="landscape" paperSize="9" scale="85" r:id="rId2"/>
  <ignoredErrors>
    <ignoredError sqref="I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もりよし</cp:lastModifiedBy>
  <cp:lastPrinted>2011-02-28T14:23:23Z</cp:lastPrinted>
  <dcterms:created xsi:type="dcterms:W3CDTF">2011-02-22T04:35:12Z</dcterms:created>
  <dcterms:modified xsi:type="dcterms:W3CDTF">2016-03-23T04:06:28Z</dcterms:modified>
  <cp:category/>
  <cp:version/>
  <cp:contentType/>
  <cp:contentStatus/>
</cp:coreProperties>
</file>