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0"/>
  </bookViews>
  <sheets>
    <sheet name="施設" sheetId="1" r:id="rId1"/>
    <sheet name="施設（記載例）" sheetId="2" r:id="rId2"/>
  </sheets>
  <definedNames>
    <definedName name="_xlnm.Print_Titles" localSheetId="0">'施設'!$1:$6</definedName>
    <definedName name="_xlnm.Print_Titles" localSheetId="1">'施設（記載例）'!$1:$6</definedName>
  </definedNames>
  <calcPr fullCalcOnLoad="1"/>
</workbook>
</file>

<file path=xl/sharedStrings.xml><?xml version="1.0" encoding="utf-8"?>
<sst xmlns="http://schemas.openxmlformats.org/spreadsheetml/2006/main" count="140" uniqueCount="56">
  <si>
    <t>県</t>
  </si>
  <si>
    <t>Ａ</t>
  </si>
  <si>
    <t>Ｂ</t>
  </si>
  <si>
    <t>Ａ－Ｂ＝Ｃ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</si>
  <si>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</si>
  <si>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</si>
  <si>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</si>
  <si>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</si>
  <si>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</si>
  <si>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</si>
  <si>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</si>
  <si>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</si>
  <si>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</si>
  <si>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Ｋ－Ｌ＝Ｍ</t>
  </si>
  <si>
    <t>番号</t>
  </si>
  <si>
    <t>都道府県</t>
  </si>
  <si>
    <t>交付申請年月日･番号</t>
  </si>
  <si>
    <t>区    分</t>
  </si>
  <si>
    <t>施　設　名</t>
  </si>
  <si>
    <t>総事業費</t>
  </si>
  <si>
    <t>寄付金　その他の収入額</t>
  </si>
  <si>
    <t>差引事業費</t>
  </si>
  <si>
    <t>対象経費の支出予定額</t>
  </si>
  <si>
    <t>基　　　準　　　額</t>
  </si>
  <si>
    <t>都道府県　　補助額</t>
  </si>
  <si>
    <t>国庫補助　　　基本額</t>
  </si>
  <si>
    <t>国庫補助　　　所要額</t>
  </si>
  <si>
    <t>国庫補助　　交付決定額</t>
  </si>
  <si>
    <t>国庫補助　　受入済額</t>
  </si>
  <si>
    <t>国庫補助　　　交付確定額</t>
  </si>
  <si>
    <t>差引過      △不足額</t>
  </si>
  <si>
    <t>交付決定年月日・番号</t>
  </si>
  <si>
    <t>所　在　地</t>
  </si>
  <si>
    <t>面積</t>
  </si>
  <si>
    <t>単価</t>
  </si>
  <si>
    <t>金額</t>
  </si>
  <si>
    <t>市町村名</t>
  </si>
  <si>
    <t>円</t>
  </si>
  <si>
    <t>㎡</t>
  </si>
  <si>
    <t>提出年月日・番号</t>
  </si>
  <si>
    <t>補助対象部分</t>
  </si>
  <si>
    <t>開　設　者</t>
  </si>
  <si>
    <t>選　定　額</t>
  </si>
  <si>
    <r>
      <t>（注）この総括表は、事業単位毎に、それぞれ別葉に作成すること。なお、作成にあたっては</t>
    </r>
    <r>
      <rPr>
        <u val="single"/>
        <sz val="18"/>
        <rFont val="ＭＳ Ｐゴシック"/>
        <family val="3"/>
      </rPr>
      <t>優先順位の高いもの</t>
    </r>
    <r>
      <rPr>
        <sz val="18"/>
        <rFont val="ＭＳ Ｐゴシック"/>
        <family val="3"/>
      </rPr>
      <t>から順に入力すること。</t>
    </r>
  </si>
  <si>
    <r>
      <t>平成　　年度　医療施設等　</t>
    </r>
    <r>
      <rPr>
        <b/>
        <sz val="20"/>
        <rFont val="ＭＳ ゴシック"/>
        <family val="3"/>
      </rPr>
      <t>施設</t>
    </r>
    <r>
      <rPr>
        <sz val="20"/>
        <rFont val="ＭＳ ゴシック"/>
        <family val="3"/>
      </rPr>
      <t>　整備費補助金　事業計画総括表　</t>
    </r>
  </si>
  <si>
    <t>○○県</t>
  </si>
  <si>
    <t>へき地医療拠点病院</t>
  </si>
  <si>
    <t>○○市</t>
  </si>
  <si>
    <t>へき地診療所</t>
  </si>
  <si>
    <t>××市</t>
  </si>
  <si>
    <t>医師住宅</t>
  </si>
  <si>
    <t>病棟</t>
  </si>
  <si>
    <t>×××病院</t>
  </si>
  <si>
    <t>○○○診療所</t>
  </si>
  <si>
    <t>医療法人
××</t>
  </si>
  <si>
    <t>Ｇ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</si>
</sst>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0_ "/>
    <numFmt numFmtId="179" formatCode="#,##0.00;&quot;△ &quot;#,##0.00"/>
    <numFmt numFmtId="180" formatCode="#,##0;&quot;▲ &quot;#,##0"/>
    <numFmt numFmtId="181" formatCode="#,##0.00;&quot;▲ &quot;#,##0.00"/>
    <numFmt numFmtId="182" formatCode="#,##0_ "/>
    <numFmt numFmtId="183" formatCode="#,##0.0;[Red]\-#,##0.0"/>
    <numFmt numFmtId="184" formatCode="#,##0.0_ ;[Red]\-#,##0.0\ "/>
    <numFmt numFmtId="185" formatCode="#,##0.0;&quot;▲ &quot;#,##0.0"/>
    <numFmt numFmtId="186" formatCode="#,##0_);[Red]\(#,##0\)"/>
    <numFmt numFmtId="187" formatCode="0.00000000000"/>
    <numFmt numFmtId="188" formatCode="0_);[Red]\(0\)"/>
    <numFmt numFmtId="189" formatCode="0.0_);[Red]\(0.0\)"/>
    <numFmt numFmtId="190" formatCode="0.0000000000"/>
    <numFmt numFmtId="191" formatCode="0.000000000"/>
    <numFmt numFmtId="192" formatCode="0.00000000"/>
    <numFmt numFmtId="193" formatCode="0.00000000_ "/>
    <numFmt numFmtId="194" formatCode="0.0000000_ "/>
    <numFmt numFmtId="195" formatCode="0.0000000"/>
    <numFmt numFmtId="196" formatCode="0.000000"/>
    <numFmt numFmtId="197" formatCode="0.00000"/>
    <numFmt numFmtId="198" formatCode="0.000000_ "/>
    <numFmt numFmtId="199" formatCode="0.0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vertical="center"/>
    </xf>
    <xf numFmtId="57" fontId="4" fillId="0" borderId="10" xfId="49" applyNumberFormat="1" applyFont="1" applyBorder="1" applyAlignment="1">
      <alignment horizontal="center" vertical="center"/>
    </xf>
    <xf numFmtId="57" fontId="4" fillId="0" borderId="11" xfId="49" applyNumberFormat="1" applyFont="1" applyFill="1" applyBorder="1" applyAlignment="1">
      <alignment horizontal="center" vertical="center"/>
    </xf>
    <xf numFmtId="57" fontId="4" fillId="0" borderId="12" xfId="49" applyNumberFormat="1" applyFont="1" applyFill="1" applyBorder="1" applyAlignment="1">
      <alignment horizontal="center" vertical="center"/>
    </xf>
    <xf numFmtId="57" fontId="4" fillId="0" borderId="11" xfId="49" applyNumberFormat="1" applyFont="1" applyBorder="1" applyAlignment="1">
      <alignment horizontal="center" vertical="center"/>
    </xf>
    <xf numFmtId="57" fontId="4" fillId="0" borderId="12" xfId="49" applyNumberFormat="1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Fill="1" applyBorder="1" applyAlignment="1">
      <alignment horizontal="center" vertical="center"/>
    </xf>
    <xf numFmtId="57" fontId="4" fillId="0" borderId="11" xfId="49" applyNumberFormat="1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57" fontId="4" fillId="0" borderId="14" xfId="49" applyNumberFormat="1" applyFont="1" applyBorder="1" applyAlignment="1">
      <alignment horizontal="center" vertical="center"/>
    </xf>
    <xf numFmtId="57" fontId="4" fillId="0" borderId="14" xfId="49" applyNumberFormat="1" applyFont="1" applyFill="1" applyBorder="1" applyAlignment="1">
      <alignment horizontal="centerContinuous" vertical="center" wrapText="1"/>
    </xf>
    <xf numFmtId="57" fontId="4" fillId="0" borderId="0" xfId="49" applyNumberFormat="1" applyFont="1" applyFill="1" applyBorder="1" applyAlignment="1">
      <alignment horizontal="centerContinuous" vertical="center" wrapText="1"/>
    </xf>
    <xf numFmtId="57" fontId="4" fillId="0" borderId="14" xfId="49" applyNumberFormat="1" applyFont="1" applyBorder="1" applyAlignment="1">
      <alignment horizontal="centerContinuous" vertical="center" wrapText="1"/>
    </xf>
    <xf numFmtId="57" fontId="4" fillId="0" borderId="0" xfId="49" applyNumberFormat="1" applyFont="1" applyBorder="1" applyAlignment="1">
      <alignment horizontal="centerContinuous" vertical="center" wrapText="1"/>
    </xf>
    <xf numFmtId="38" fontId="4" fillId="0" borderId="15" xfId="49" applyFont="1" applyBorder="1" applyAlignment="1">
      <alignment horizontal="center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wrapText="1"/>
    </xf>
    <xf numFmtId="57" fontId="4" fillId="0" borderId="14" xfId="49" applyNumberFormat="1" applyFont="1" applyBorder="1" applyAlignment="1">
      <alignment horizontal="centerContinuous" vertical="center"/>
    </xf>
    <xf numFmtId="38" fontId="4" fillId="0" borderId="16" xfId="49" applyFont="1" applyBorder="1" applyAlignment="1">
      <alignment horizontal="centerContinuous" vertical="center"/>
    </xf>
    <xf numFmtId="38" fontId="4" fillId="0" borderId="0" xfId="49" applyFont="1" applyFill="1" applyAlignment="1">
      <alignment vertical="center"/>
    </xf>
    <xf numFmtId="57" fontId="4" fillId="0" borderId="17" xfId="49" applyNumberFormat="1" applyFont="1" applyFill="1" applyBorder="1" applyAlignment="1">
      <alignment horizontal="center" vertical="center"/>
    </xf>
    <xf numFmtId="57" fontId="4" fillId="0" borderId="18" xfId="49" applyNumberFormat="1" applyFont="1" applyFill="1" applyBorder="1" applyAlignment="1">
      <alignment horizontal="center" vertical="center"/>
    </xf>
    <xf numFmtId="57" fontId="4" fillId="0" borderId="19" xfId="49" applyNumberFormat="1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40" fontId="4" fillId="0" borderId="18" xfId="4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57" fontId="4" fillId="0" borderId="14" xfId="49" applyNumberFormat="1" applyFont="1" applyFill="1" applyBorder="1" applyAlignment="1">
      <alignment horizontal="center"/>
    </xf>
    <xf numFmtId="38" fontId="4" fillId="0" borderId="15" xfId="49" applyFont="1" applyFill="1" applyBorder="1" applyAlignment="1">
      <alignment horizontal="center"/>
    </xf>
    <xf numFmtId="38" fontId="4" fillId="0" borderId="15" xfId="49" applyFont="1" applyFill="1" applyBorder="1" applyAlignment="1">
      <alignment/>
    </xf>
    <xf numFmtId="38" fontId="4" fillId="0" borderId="14" xfId="49" applyFont="1" applyFill="1" applyBorder="1" applyAlignment="1">
      <alignment horizontal="center"/>
    </xf>
    <xf numFmtId="38" fontId="4" fillId="0" borderId="14" xfId="49" applyFont="1" applyFill="1" applyBorder="1" applyAlignment="1">
      <alignment horizontal="right"/>
    </xf>
    <xf numFmtId="57" fontId="4" fillId="0" borderId="15" xfId="49" applyNumberFormat="1" applyFont="1" applyFill="1" applyBorder="1" applyAlignment="1">
      <alignment/>
    </xf>
    <xf numFmtId="38" fontId="4" fillId="0" borderId="16" xfId="49" applyFont="1" applyFill="1" applyBorder="1" applyAlignment="1">
      <alignment/>
    </xf>
    <xf numFmtId="38" fontId="4" fillId="0" borderId="0" xfId="49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57" fontId="4" fillId="0" borderId="18" xfId="0" applyNumberFormat="1" applyFont="1" applyFill="1" applyBorder="1" applyAlignment="1">
      <alignment horizontal="right" vertical="center" wrapText="1"/>
    </xf>
    <xf numFmtId="38" fontId="4" fillId="0" borderId="17" xfId="49" applyFont="1" applyFill="1" applyBorder="1" applyAlignment="1">
      <alignment horizontal="left" vertical="center" wrapText="1"/>
    </xf>
    <xf numFmtId="38" fontId="4" fillId="0" borderId="19" xfId="49" applyFont="1" applyFill="1" applyBorder="1" applyAlignment="1">
      <alignment horizontal="left" vertical="center" wrapText="1"/>
    </xf>
    <xf numFmtId="177" fontId="4" fillId="0" borderId="18" xfId="49" applyNumberFormat="1" applyFont="1" applyFill="1" applyBorder="1" applyAlignment="1">
      <alignment vertical="center" wrapText="1"/>
    </xf>
    <xf numFmtId="57" fontId="4" fillId="0" borderId="17" xfId="49" applyNumberFormat="1" applyFont="1" applyFill="1" applyBorder="1" applyAlignment="1">
      <alignment horizontal="left" vertical="center" wrapText="1"/>
    </xf>
    <xf numFmtId="57" fontId="4" fillId="0" borderId="20" xfId="49" applyNumberFormat="1" applyFont="1" applyFill="1" applyBorder="1" applyAlignment="1">
      <alignment horizontal="left" vertical="center" wrapText="1"/>
    </xf>
    <xf numFmtId="57" fontId="4" fillId="0" borderId="18" xfId="0" applyNumberFormat="1" applyFont="1" applyFill="1" applyBorder="1" applyAlignment="1">
      <alignment horizontal="left" vertical="center" wrapText="1"/>
    </xf>
    <xf numFmtId="57" fontId="4" fillId="0" borderId="18" xfId="0" applyNumberFormat="1" applyFont="1" applyBorder="1" applyAlignment="1">
      <alignment horizontal="right" vertical="center" wrapText="1"/>
    </xf>
    <xf numFmtId="57" fontId="4" fillId="0" borderId="18" xfId="0" applyNumberFormat="1" applyFont="1" applyBorder="1" applyAlignment="1">
      <alignment horizontal="left" vertical="center" wrapText="1"/>
    </xf>
    <xf numFmtId="57" fontId="4" fillId="0" borderId="18" xfId="49" applyNumberFormat="1" applyFont="1" applyBorder="1" applyAlignment="1">
      <alignment horizontal="right" vertical="center" wrapText="1"/>
    </xf>
    <xf numFmtId="57" fontId="4" fillId="0" borderId="18" xfId="49" applyNumberFormat="1" applyFont="1" applyBorder="1" applyAlignment="1">
      <alignment horizontal="left" vertical="center" wrapText="1"/>
    </xf>
    <xf numFmtId="38" fontId="4" fillId="0" borderId="0" xfId="49" applyFont="1" applyAlignment="1">
      <alignment vertical="center" wrapText="1"/>
    </xf>
    <xf numFmtId="38" fontId="4" fillId="0" borderId="15" xfId="49" applyFont="1" applyBorder="1" applyAlignment="1">
      <alignment horizontal="center" vertical="center" wrapText="1"/>
    </xf>
    <xf numFmtId="38" fontId="4" fillId="0" borderId="17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right"/>
    </xf>
    <xf numFmtId="177" fontId="4" fillId="0" borderId="17" xfId="49" applyNumberFormat="1" applyFont="1" applyFill="1" applyBorder="1" applyAlignment="1">
      <alignment vertical="center" wrapText="1"/>
    </xf>
    <xf numFmtId="57" fontId="5" fillId="0" borderId="19" xfId="49" applyNumberFormat="1" applyFont="1" applyFill="1" applyBorder="1" applyAlignment="1">
      <alignment/>
    </xf>
    <xf numFmtId="57" fontId="5" fillId="0" borderId="19" xfId="49" applyNumberFormat="1" applyFont="1" applyBorder="1" applyAlignment="1">
      <alignment/>
    </xf>
    <xf numFmtId="38" fontId="4" fillId="0" borderId="19" xfId="49" applyFont="1" applyBorder="1" applyAlignment="1">
      <alignment/>
    </xf>
    <xf numFmtId="38" fontId="4" fillId="0" borderId="19" xfId="49" applyFont="1" applyFill="1" applyBorder="1" applyAlignment="1">
      <alignment/>
    </xf>
    <xf numFmtId="38" fontId="4" fillId="0" borderId="0" xfId="49" applyFont="1" applyBorder="1" applyAlignment="1">
      <alignment/>
    </xf>
    <xf numFmtId="57" fontId="4" fillId="0" borderId="0" xfId="49" applyNumberFormat="1" applyFont="1" applyBorder="1" applyAlignment="1">
      <alignment/>
    </xf>
    <xf numFmtId="38" fontId="4" fillId="0" borderId="0" xfId="49" applyFont="1" applyAlignment="1">
      <alignment/>
    </xf>
    <xf numFmtId="38" fontId="4" fillId="0" borderId="15" xfId="49" applyFont="1" applyFill="1" applyBorder="1" applyAlignment="1">
      <alignment wrapText="1"/>
    </xf>
    <xf numFmtId="40" fontId="4" fillId="0" borderId="14" xfId="49" applyNumberFormat="1" applyFont="1" applyBorder="1" applyAlignment="1">
      <alignment horizontal="centerContinuous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40" fontId="4" fillId="0" borderId="21" xfId="49" applyNumberFormat="1" applyFont="1" applyFill="1" applyBorder="1" applyAlignment="1">
      <alignment horizontal="center" vertical="center"/>
    </xf>
    <xf numFmtId="179" fontId="4" fillId="0" borderId="18" xfId="49" applyNumberFormat="1" applyFont="1" applyFill="1" applyBorder="1" applyAlignment="1">
      <alignment vertical="center" wrapText="1"/>
    </xf>
    <xf numFmtId="179" fontId="4" fillId="0" borderId="18" xfId="49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6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7" fontId="4" fillId="0" borderId="22" xfId="49" applyNumberFormat="1" applyFont="1" applyFill="1" applyBorder="1" applyAlignment="1">
      <alignment vertical="center" wrapText="1"/>
    </xf>
    <xf numFmtId="57" fontId="8" fillId="0" borderId="19" xfId="49" applyNumberFormat="1" applyFont="1" applyFill="1" applyBorder="1" applyAlignment="1">
      <alignment/>
    </xf>
    <xf numFmtId="0" fontId="10" fillId="0" borderId="0" xfId="0" applyFont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showGridLines="0" tabSelected="1" zoomScale="75" zoomScaleNormal="75" zoomScalePageLayoutView="0" workbookViewId="0" topLeftCell="A1">
      <selection activeCell="T9" sqref="T9"/>
    </sheetView>
  </sheetViews>
  <sheetFormatPr defaultColWidth="9.00390625" defaultRowHeight="13.5" outlineLevelCol="1"/>
  <cols>
    <col min="1" max="1" width="3.25390625" style="77" customWidth="1"/>
    <col min="2" max="2" width="9.00390625" style="77" customWidth="1"/>
    <col min="3" max="3" width="9.125" style="76" hidden="1" customWidth="1" outlineLevel="1"/>
    <col min="4" max="4" width="13.625" style="77" hidden="1" customWidth="1" outlineLevel="1"/>
    <col min="5" max="5" width="9.125" style="77" hidden="1" customWidth="1" outlineLevel="1"/>
    <col min="6" max="6" width="13.625" style="77" hidden="1" customWidth="1" outlineLevel="1"/>
    <col min="7" max="7" width="11.875" style="76" customWidth="1" collapsed="1"/>
    <col min="8" max="8" width="9.50390625" style="76" customWidth="1"/>
    <col min="9" max="9" width="16.625" style="77" customWidth="1"/>
    <col min="10" max="10" width="12.125" style="77" customWidth="1"/>
    <col min="11" max="11" width="12.625" style="77" customWidth="1"/>
    <col min="12" max="12" width="8.625" style="77" customWidth="1"/>
    <col min="13" max="13" width="12.625" style="77" customWidth="1"/>
    <col min="14" max="14" width="9.625" style="77" customWidth="1"/>
    <col min="15" max="15" width="8.625" style="77" customWidth="1"/>
    <col min="16" max="16" width="12.625" style="77" customWidth="1"/>
    <col min="17" max="17" width="9.625" style="77" customWidth="1"/>
    <col min="18" max="18" width="8.625" style="77" customWidth="1"/>
    <col min="19" max="20" width="12.625" style="77" customWidth="1"/>
    <col min="21" max="21" width="13.25390625" style="76" customWidth="1"/>
    <col min="22" max="23" width="12.625" style="77" customWidth="1"/>
    <col min="24" max="27" width="12.625" style="77" hidden="1" customWidth="1" outlineLevel="1"/>
    <col min="28" max="28" width="9.00390625" style="77" hidden="1" customWidth="1" outlineLevel="1"/>
    <col min="29" max="29" width="13.125" style="77" hidden="1" customWidth="1" outlineLevel="1"/>
    <col min="30" max="30" width="12.625" style="77" customWidth="1" collapsed="1"/>
    <col min="31" max="16384" width="9.00390625" style="77" customWidth="1"/>
  </cols>
  <sheetData>
    <row r="1" spans="1:2" ht="13.5">
      <c r="A1" s="75"/>
      <c r="B1" s="1"/>
    </row>
    <row r="2" spans="2:30" s="2" customFormat="1" ht="27.75" customHeight="1">
      <c r="B2" s="85" t="s">
        <v>44</v>
      </c>
      <c r="C2" s="62"/>
      <c r="D2" s="63"/>
      <c r="E2" s="64"/>
      <c r="F2" s="64"/>
      <c r="G2" s="65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64"/>
      <c r="W2" s="64"/>
      <c r="X2" s="64"/>
      <c r="Y2" s="64"/>
      <c r="Z2" s="66"/>
      <c r="AA2" s="67"/>
      <c r="AB2" s="68"/>
      <c r="AC2" s="68"/>
      <c r="AD2" s="68"/>
    </row>
    <row r="3" spans="1:30" s="3" customFormat="1" ht="13.5" customHeight="1">
      <c r="A3" s="3" t="s">
        <v>0</v>
      </c>
      <c r="B3" s="4"/>
      <c r="C3" s="5"/>
      <c r="D3" s="6"/>
      <c r="E3" s="7"/>
      <c r="F3" s="8"/>
      <c r="G3" s="9"/>
      <c r="H3" s="9"/>
      <c r="I3" s="10"/>
      <c r="J3" s="11"/>
      <c r="K3" s="78" t="s">
        <v>1</v>
      </c>
      <c r="L3" s="78" t="s">
        <v>2</v>
      </c>
      <c r="M3" s="78" t="s">
        <v>3</v>
      </c>
      <c r="N3" s="79"/>
      <c r="O3" s="80"/>
      <c r="P3" s="80" t="s">
        <v>4</v>
      </c>
      <c r="Q3" s="79"/>
      <c r="R3" s="80"/>
      <c r="S3" s="80" t="s">
        <v>5</v>
      </c>
      <c r="T3" s="78" t="s">
        <v>6</v>
      </c>
      <c r="U3" s="88" t="s">
        <v>7</v>
      </c>
      <c r="V3" s="78" t="s">
        <v>8</v>
      </c>
      <c r="W3" s="78" t="s">
        <v>9</v>
      </c>
      <c r="X3" s="81" t="s">
        <v>10</v>
      </c>
      <c r="Y3" s="78" t="s">
        <v>11</v>
      </c>
      <c r="Z3" s="78" t="s">
        <v>12</v>
      </c>
      <c r="AA3" s="78" t="s">
        <v>13</v>
      </c>
      <c r="AB3" s="12"/>
      <c r="AC3" s="13"/>
      <c r="AD3" s="10"/>
    </row>
    <row r="4" spans="1:30" s="3" customFormat="1" ht="49.5" customHeight="1">
      <c r="A4" s="57" t="s">
        <v>14</v>
      </c>
      <c r="B4" s="14" t="s">
        <v>15</v>
      </c>
      <c r="C4" s="15" t="s">
        <v>39</v>
      </c>
      <c r="D4" s="16"/>
      <c r="E4" s="17" t="s">
        <v>16</v>
      </c>
      <c r="F4" s="18"/>
      <c r="G4" s="19" t="s">
        <v>17</v>
      </c>
      <c r="H4" s="58" t="s">
        <v>40</v>
      </c>
      <c r="I4" s="19" t="s">
        <v>18</v>
      </c>
      <c r="J4" s="20" t="s">
        <v>41</v>
      </c>
      <c r="K4" s="21" t="s">
        <v>19</v>
      </c>
      <c r="L4" s="22" t="s">
        <v>20</v>
      </c>
      <c r="M4" s="21" t="s">
        <v>21</v>
      </c>
      <c r="N4" s="70" t="s">
        <v>22</v>
      </c>
      <c r="O4" s="71"/>
      <c r="P4" s="71"/>
      <c r="Q4" s="70" t="s">
        <v>23</v>
      </c>
      <c r="R4" s="71"/>
      <c r="S4" s="71"/>
      <c r="T4" s="21" t="s">
        <v>42</v>
      </c>
      <c r="U4" s="89" t="s">
        <v>24</v>
      </c>
      <c r="V4" s="22" t="s">
        <v>25</v>
      </c>
      <c r="W4" s="22" t="s">
        <v>26</v>
      </c>
      <c r="X4" s="58" t="s">
        <v>27</v>
      </c>
      <c r="Y4" s="22" t="s">
        <v>28</v>
      </c>
      <c r="Z4" s="22" t="s">
        <v>29</v>
      </c>
      <c r="AA4" s="22" t="s">
        <v>30</v>
      </c>
      <c r="AB4" s="23" t="s">
        <v>31</v>
      </c>
      <c r="AC4" s="24"/>
      <c r="AD4" s="19" t="s">
        <v>32</v>
      </c>
    </row>
    <row r="5" spans="2:30" s="25" customFormat="1" ht="13.5" customHeight="1">
      <c r="B5" s="26"/>
      <c r="C5" s="27"/>
      <c r="D5" s="28"/>
      <c r="E5" s="27"/>
      <c r="F5" s="28"/>
      <c r="G5" s="29"/>
      <c r="H5" s="31"/>
      <c r="I5" s="30"/>
      <c r="J5" s="31"/>
      <c r="K5" s="30"/>
      <c r="L5" s="30"/>
      <c r="M5" s="32"/>
      <c r="N5" s="72" t="s">
        <v>33</v>
      </c>
      <c r="O5" s="72" t="s">
        <v>34</v>
      </c>
      <c r="P5" s="72" t="s">
        <v>35</v>
      </c>
      <c r="Q5" s="72" t="s">
        <v>33</v>
      </c>
      <c r="R5" s="72" t="s">
        <v>34</v>
      </c>
      <c r="S5" s="72" t="s">
        <v>35</v>
      </c>
      <c r="T5" s="30"/>
      <c r="U5" s="30"/>
      <c r="V5" s="30"/>
      <c r="W5" s="30"/>
      <c r="X5" s="59"/>
      <c r="Y5" s="30"/>
      <c r="Z5" s="30"/>
      <c r="AA5" s="82"/>
      <c r="AB5" s="31"/>
      <c r="AC5" s="33"/>
      <c r="AD5" s="83" t="s">
        <v>36</v>
      </c>
    </row>
    <row r="6" spans="2:30" s="34" customFormat="1" ht="19.5" customHeight="1">
      <c r="B6" s="35"/>
      <c r="C6" s="36"/>
      <c r="D6" s="36"/>
      <c r="E6" s="36"/>
      <c r="F6" s="36"/>
      <c r="G6" s="37"/>
      <c r="H6" s="37"/>
      <c r="I6" s="38"/>
      <c r="J6" s="39"/>
      <c r="K6" s="40" t="s">
        <v>37</v>
      </c>
      <c r="L6" s="40" t="s">
        <v>37</v>
      </c>
      <c r="M6" s="40" t="s">
        <v>37</v>
      </c>
      <c r="N6" s="40" t="s">
        <v>38</v>
      </c>
      <c r="O6" s="40" t="s">
        <v>37</v>
      </c>
      <c r="P6" s="40" t="s">
        <v>37</v>
      </c>
      <c r="Q6" s="40" t="s">
        <v>38</v>
      </c>
      <c r="R6" s="40" t="s">
        <v>37</v>
      </c>
      <c r="S6" s="40" t="s">
        <v>37</v>
      </c>
      <c r="T6" s="40" t="s">
        <v>37</v>
      </c>
      <c r="U6" s="40" t="s">
        <v>37</v>
      </c>
      <c r="V6" s="40" t="s">
        <v>37</v>
      </c>
      <c r="W6" s="40" t="s">
        <v>37</v>
      </c>
      <c r="X6" s="60" t="s">
        <v>37</v>
      </c>
      <c r="Y6" s="40" t="s">
        <v>37</v>
      </c>
      <c r="Z6" s="40" t="s">
        <v>37</v>
      </c>
      <c r="AA6" s="40" t="s">
        <v>37</v>
      </c>
      <c r="AB6" s="41"/>
      <c r="AC6" s="42"/>
      <c r="AD6" s="69"/>
    </row>
    <row r="7" spans="2:30" s="43" customFormat="1" ht="39.75" customHeight="1">
      <c r="B7" s="44"/>
      <c r="C7" s="46"/>
      <c r="D7" s="44"/>
      <c r="E7" s="46"/>
      <c r="F7" s="52"/>
      <c r="G7" s="47"/>
      <c r="H7" s="47"/>
      <c r="I7" s="47"/>
      <c r="J7" s="48"/>
      <c r="K7" s="49"/>
      <c r="L7" s="49"/>
      <c r="M7" s="49">
        <f>+K7-L7</f>
        <v>0</v>
      </c>
      <c r="N7" s="74"/>
      <c r="O7" s="49" t="e">
        <f>+P7/N7</f>
        <v>#DIV/0!</v>
      </c>
      <c r="P7" s="49"/>
      <c r="Q7" s="73"/>
      <c r="R7" s="49"/>
      <c r="S7" s="49">
        <f>+Q7*R7</f>
        <v>0</v>
      </c>
      <c r="T7" s="49">
        <f>+IF(P7&gt;S7,S7,P7)</f>
        <v>0</v>
      </c>
      <c r="U7" s="61">
        <f>T7</f>
        <v>0</v>
      </c>
      <c r="V7" s="49">
        <f>U7</f>
        <v>0</v>
      </c>
      <c r="W7" s="61">
        <f>ROUNDDOWN(V7/2,-3)</f>
        <v>0</v>
      </c>
      <c r="X7" s="61"/>
      <c r="Y7" s="49"/>
      <c r="Z7" s="61"/>
      <c r="AA7" s="61"/>
      <c r="AB7" s="50"/>
      <c r="AC7" s="51"/>
      <c r="AD7" s="50"/>
    </row>
    <row r="8" spans="2:30" s="43" customFormat="1" ht="39.75" customHeight="1">
      <c r="B8" s="44"/>
      <c r="C8" s="46"/>
      <c r="D8" s="44"/>
      <c r="E8" s="46"/>
      <c r="F8" s="52"/>
      <c r="G8" s="47"/>
      <c r="H8" s="47"/>
      <c r="I8" s="47"/>
      <c r="J8" s="48"/>
      <c r="K8" s="49"/>
      <c r="L8" s="49"/>
      <c r="M8" s="49">
        <f>+K8-L8</f>
        <v>0</v>
      </c>
      <c r="N8" s="74"/>
      <c r="O8" s="49" t="e">
        <f>+P8/N8</f>
        <v>#DIV/0!</v>
      </c>
      <c r="P8" s="49"/>
      <c r="Q8" s="73"/>
      <c r="R8" s="49"/>
      <c r="S8" s="49">
        <f>+Q8*R8</f>
        <v>0</v>
      </c>
      <c r="T8" s="49">
        <f>+IF(P8&gt;S8,S8,P8)</f>
        <v>0</v>
      </c>
      <c r="U8" s="61"/>
      <c r="V8" s="49"/>
      <c r="W8" s="61"/>
      <c r="X8" s="61"/>
      <c r="Y8" s="49"/>
      <c r="Z8" s="61"/>
      <c r="AA8" s="61"/>
      <c r="AB8" s="50"/>
      <c r="AC8" s="51"/>
      <c r="AD8" s="50"/>
    </row>
    <row r="9" spans="2:30" s="43" customFormat="1" ht="39.75" customHeight="1">
      <c r="B9" s="44"/>
      <c r="C9" s="45"/>
      <c r="D9" s="44"/>
      <c r="E9" s="46"/>
      <c r="F9" s="44"/>
      <c r="G9" s="47"/>
      <c r="H9" s="47"/>
      <c r="I9" s="47"/>
      <c r="J9" s="48"/>
      <c r="K9" s="49"/>
      <c r="L9" s="49"/>
      <c r="M9" s="49"/>
      <c r="N9" s="73"/>
      <c r="O9" s="49"/>
      <c r="P9" s="49"/>
      <c r="Q9" s="73"/>
      <c r="R9" s="49"/>
      <c r="S9" s="49"/>
      <c r="T9" s="61"/>
      <c r="U9" s="49"/>
      <c r="V9" s="49"/>
      <c r="W9" s="49"/>
      <c r="X9" s="61"/>
      <c r="Y9" s="49"/>
      <c r="Z9" s="61"/>
      <c r="AA9" s="61"/>
      <c r="AB9" s="50"/>
      <c r="AC9" s="51"/>
      <c r="AD9" s="50"/>
    </row>
    <row r="10" spans="2:30" s="43" customFormat="1" ht="39.75" customHeight="1">
      <c r="B10" s="44"/>
      <c r="C10" s="46"/>
      <c r="D10" s="44"/>
      <c r="E10" s="46"/>
      <c r="F10" s="44"/>
      <c r="G10" s="47"/>
      <c r="H10" s="47"/>
      <c r="I10" s="47"/>
      <c r="J10" s="48"/>
      <c r="K10" s="49"/>
      <c r="L10" s="49"/>
      <c r="M10" s="49"/>
      <c r="N10" s="73"/>
      <c r="O10" s="49"/>
      <c r="P10" s="49"/>
      <c r="Q10" s="73"/>
      <c r="R10" s="49"/>
      <c r="S10" s="49"/>
      <c r="T10" s="61"/>
      <c r="U10" s="49"/>
      <c r="V10" s="49"/>
      <c r="W10" s="49"/>
      <c r="X10" s="61"/>
      <c r="Y10" s="49"/>
      <c r="Z10" s="61"/>
      <c r="AA10" s="61"/>
      <c r="AB10" s="50"/>
      <c r="AC10" s="51"/>
      <c r="AD10" s="50"/>
    </row>
    <row r="11" spans="2:30" s="43" customFormat="1" ht="39.75" customHeight="1">
      <c r="B11" s="44"/>
      <c r="C11" s="46"/>
      <c r="D11" s="44"/>
      <c r="E11" s="46"/>
      <c r="F11" s="52"/>
      <c r="G11" s="47"/>
      <c r="H11" s="47"/>
      <c r="I11" s="47"/>
      <c r="J11" s="48"/>
      <c r="K11" s="49"/>
      <c r="L11" s="49"/>
      <c r="M11" s="49"/>
      <c r="N11" s="73"/>
      <c r="O11" s="49"/>
      <c r="P11" s="49"/>
      <c r="Q11" s="73"/>
      <c r="R11" s="49"/>
      <c r="S11" s="49"/>
      <c r="T11" s="61"/>
      <c r="U11" s="49"/>
      <c r="V11" s="49"/>
      <c r="W11" s="49"/>
      <c r="X11" s="61"/>
      <c r="Y11" s="49"/>
      <c r="Z11" s="84"/>
      <c r="AA11" s="61"/>
      <c r="AB11" s="50"/>
      <c r="AC11" s="51"/>
      <c r="AD11" s="50"/>
    </row>
    <row r="12" spans="2:30" s="43" customFormat="1" ht="39.75" customHeight="1">
      <c r="B12" s="44"/>
      <c r="C12" s="46"/>
      <c r="D12" s="44"/>
      <c r="E12" s="46"/>
      <c r="F12" s="44"/>
      <c r="G12" s="47"/>
      <c r="H12" s="47"/>
      <c r="I12" s="47"/>
      <c r="J12" s="48"/>
      <c r="K12" s="49"/>
      <c r="L12" s="49"/>
      <c r="M12" s="49"/>
      <c r="N12" s="73"/>
      <c r="O12" s="49"/>
      <c r="P12" s="49"/>
      <c r="Q12" s="73"/>
      <c r="R12" s="49"/>
      <c r="S12" s="49"/>
      <c r="T12" s="61"/>
      <c r="U12" s="49"/>
      <c r="V12" s="49"/>
      <c r="W12" s="49"/>
      <c r="X12" s="61"/>
      <c r="Y12" s="49"/>
      <c r="Z12" s="61"/>
      <c r="AA12" s="61"/>
      <c r="AB12" s="50"/>
      <c r="AC12" s="51"/>
      <c r="AD12" s="50"/>
    </row>
    <row r="13" spans="2:30" s="43" customFormat="1" ht="39.75" customHeight="1">
      <c r="B13" s="44"/>
      <c r="C13" s="46"/>
      <c r="D13" s="44"/>
      <c r="E13" s="53"/>
      <c r="F13" s="54"/>
      <c r="G13" s="47"/>
      <c r="H13" s="47"/>
      <c r="I13" s="47"/>
      <c r="J13" s="48"/>
      <c r="K13" s="49"/>
      <c r="L13" s="49"/>
      <c r="M13" s="49"/>
      <c r="N13" s="73"/>
      <c r="O13" s="49"/>
      <c r="P13" s="49"/>
      <c r="Q13" s="73"/>
      <c r="R13" s="49"/>
      <c r="S13" s="49"/>
      <c r="T13" s="61"/>
      <c r="U13" s="49"/>
      <c r="V13" s="61"/>
      <c r="W13" s="49"/>
      <c r="X13" s="61"/>
      <c r="Y13" s="49"/>
      <c r="Z13" s="61"/>
      <c r="AA13" s="61"/>
      <c r="AB13" s="50"/>
      <c r="AC13" s="51"/>
      <c r="AD13" s="50"/>
    </row>
    <row r="14" spans="2:30" s="43" customFormat="1" ht="39.75" customHeight="1">
      <c r="B14" s="44"/>
      <c r="C14" s="46"/>
      <c r="D14" s="44"/>
      <c r="E14" s="55"/>
      <c r="F14" s="56"/>
      <c r="G14" s="47"/>
      <c r="H14" s="47"/>
      <c r="I14" s="47"/>
      <c r="J14" s="48"/>
      <c r="K14" s="49"/>
      <c r="L14" s="49"/>
      <c r="M14" s="49"/>
      <c r="N14" s="73"/>
      <c r="O14" s="49"/>
      <c r="P14" s="49"/>
      <c r="Q14" s="73"/>
      <c r="R14" s="49"/>
      <c r="S14" s="49"/>
      <c r="T14" s="61"/>
      <c r="U14" s="49"/>
      <c r="V14" s="49"/>
      <c r="W14" s="49"/>
      <c r="X14" s="61"/>
      <c r="Y14" s="49"/>
      <c r="Z14" s="61"/>
      <c r="AA14" s="61"/>
      <c r="AB14" s="50"/>
      <c r="AC14" s="51"/>
      <c r="AD14" s="50"/>
    </row>
    <row r="15" spans="2:30" s="43" customFormat="1" ht="39.75" customHeight="1">
      <c r="B15" s="44"/>
      <c r="C15" s="46"/>
      <c r="D15" s="44"/>
      <c r="E15" s="46"/>
      <c r="F15" s="44"/>
      <c r="G15" s="47"/>
      <c r="H15" s="47"/>
      <c r="I15" s="47"/>
      <c r="J15" s="48"/>
      <c r="K15" s="49"/>
      <c r="L15" s="49"/>
      <c r="M15" s="49"/>
      <c r="N15" s="73"/>
      <c r="O15" s="49"/>
      <c r="P15" s="49"/>
      <c r="Q15" s="73"/>
      <c r="R15" s="49"/>
      <c r="S15" s="49"/>
      <c r="T15" s="61"/>
      <c r="U15" s="49"/>
      <c r="V15" s="49"/>
      <c r="W15" s="49"/>
      <c r="X15" s="61"/>
      <c r="Y15" s="49"/>
      <c r="Z15" s="61"/>
      <c r="AA15" s="61"/>
      <c r="AB15" s="50"/>
      <c r="AC15" s="51"/>
      <c r="AD15" s="50"/>
    </row>
    <row r="17" ht="21">
      <c r="B17" s="86" t="s">
        <v>43</v>
      </c>
    </row>
  </sheetData>
  <sheetProtection/>
  <printOptions horizontalCentered="1"/>
  <pageMargins left="0.15748031496062992" right="0.15748031496062992" top="2.15" bottom="0.3937007874015748" header="0.64" footer="0.5118110236220472"/>
  <pageSetup fitToHeight="7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showGridLines="0" zoomScale="75" zoomScaleNormal="75" zoomScalePageLayoutView="0" workbookViewId="0" topLeftCell="A1">
      <selection activeCell="M10" sqref="M10"/>
    </sheetView>
  </sheetViews>
  <sheetFormatPr defaultColWidth="9.00390625" defaultRowHeight="13.5" outlineLevelCol="1"/>
  <cols>
    <col min="1" max="1" width="3.25390625" style="77" customWidth="1"/>
    <col min="2" max="2" width="9.00390625" style="77" customWidth="1"/>
    <col min="3" max="3" width="9.125" style="76" hidden="1" customWidth="1" outlineLevel="1"/>
    <col min="4" max="4" width="13.625" style="77" hidden="1" customWidth="1" outlineLevel="1"/>
    <col min="5" max="5" width="9.125" style="77" hidden="1" customWidth="1" outlineLevel="1"/>
    <col min="6" max="6" width="13.625" style="77" hidden="1" customWidth="1" outlineLevel="1"/>
    <col min="7" max="7" width="11.875" style="76" customWidth="1" collapsed="1"/>
    <col min="8" max="8" width="9.50390625" style="76" customWidth="1"/>
    <col min="9" max="9" width="16.625" style="77" customWidth="1"/>
    <col min="10" max="10" width="12.125" style="77" customWidth="1"/>
    <col min="11" max="11" width="12.625" style="77" customWidth="1"/>
    <col min="12" max="12" width="8.625" style="77" customWidth="1"/>
    <col min="13" max="13" width="12.625" style="77" customWidth="1"/>
    <col min="14" max="14" width="9.625" style="77" customWidth="1"/>
    <col min="15" max="15" width="8.625" style="77" customWidth="1"/>
    <col min="16" max="16" width="12.625" style="77" customWidth="1"/>
    <col min="17" max="17" width="9.625" style="77" customWidth="1"/>
    <col min="18" max="18" width="8.625" style="77" customWidth="1"/>
    <col min="19" max="20" width="12.625" style="77" customWidth="1"/>
    <col min="21" max="21" width="13.25390625" style="77" customWidth="1"/>
    <col min="22" max="23" width="12.625" style="77" customWidth="1"/>
    <col min="24" max="27" width="12.625" style="77" hidden="1" customWidth="1" outlineLevel="1"/>
    <col min="28" max="28" width="9.00390625" style="77" hidden="1" customWidth="1" outlineLevel="1"/>
    <col min="29" max="29" width="13.125" style="77" hidden="1" customWidth="1" outlineLevel="1"/>
    <col min="30" max="30" width="12.625" style="77" customWidth="1" collapsed="1"/>
    <col min="31" max="16384" width="9.00390625" style="77" customWidth="1"/>
  </cols>
  <sheetData>
    <row r="1" spans="1:2" ht="13.5">
      <c r="A1" s="75"/>
      <c r="B1" s="1"/>
    </row>
    <row r="2" spans="2:30" s="2" customFormat="1" ht="27.75" customHeight="1">
      <c r="B2" s="85" t="s">
        <v>44</v>
      </c>
      <c r="C2" s="62"/>
      <c r="D2" s="63"/>
      <c r="E2" s="64"/>
      <c r="F2" s="64"/>
      <c r="G2" s="65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6"/>
      <c r="AA2" s="67"/>
      <c r="AB2" s="68"/>
      <c r="AC2" s="68"/>
      <c r="AD2" s="68"/>
    </row>
    <row r="3" spans="1:30" s="3" customFormat="1" ht="13.5" customHeight="1">
      <c r="A3" s="3" t="s">
        <v>0</v>
      </c>
      <c r="B3" s="4"/>
      <c r="C3" s="5"/>
      <c r="D3" s="6"/>
      <c r="E3" s="7"/>
      <c r="F3" s="8"/>
      <c r="G3" s="9"/>
      <c r="H3" s="9"/>
      <c r="I3" s="10"/>
      <c r="J3" s="11"/>
      <c r="K3" s="78" t="s">
        <v>1</v>
      </c>
      <c r="L3" s="78" t="s">
        <v>2</v>
      </c>
      <c r="M3" s="78" t="s">
        <v>3</v>
      </c>
      <c r="N3" s="79"/>
      <c r="O3" s="80"/>
      <c r="P3" s="80" t="s">
        <v>4</v>
      </c>
      <c r="Q3" s="79"/>
      <c r="R3" s="80"/>
      <c r="S3" s="80" t="s">
        <v>5</v>
      </c>
      <c r="T3" s="78" t="s">
        <v>6</v>
      </c>
      <c r="U3" s="78" t="s">
        <v>55</v>
      </c>
      <c r="V3" s="78" t="s">
        <v>8</v>
      </c>
      <c r="W3" s="78" t="s">
        <v>9</v>
      </c>
      <c r="X3" s="81" t="s">
        <v>10</v>
      </c>
      <c r="Y3" s="78" t="s">
        <v>11</v>
      </c>
      <c r="Z3" s="78" t="s">
        <v>12</v>
      </c>
      <c r="AA3" s="78" t="s">
        <v>13</v>
      </c>
      <c r="AB3" s="12"/>
      <c r="AC3" s="13"/>
      <c r="AD3" s="10"/>
    </row>
    <row r="4" spans="1:30" s="3" customFormat="1" ht="49.5" customHeight="1">
      <c r="A4" s="57" t="s">
        <v>14</v>
      </c>
      <c r="B4" s="14" t="s">
        <v>15</v>
      </c>
      <c r="C4" s="15" t="s">
        <v>39</v>
      </c>
      <c r="D4" s="16"/>
      <c r="E4" s="17" t="s">
        <v>16</v>
      </c>
      <c r="F4" s="18"/>
      <c r="G4" s="19" t="s">
        <v>17</v>
      </c>
      <c r="H4" s="58" t="s">
        <v>40</v>
      </c>
      <c r="I4" s="19" t="s">
        <v>18</v>
      </c>
      <c r="J4" s="20" t="s">
        <v>41</v>
      </c>
      <c r="K4" s="21" t="s">
        <v>19</v>
      </c>
      <c r="L4" s="22" t="s">
        <v>20</v>
      </c>
      <c r="M4" s="21" t="s">
        <v>21</v>
      </c>
      <c r="N4" s="70" t="s">
        <v>22</v>
      </c>
      <c r="O4" s="71"/>
      <c r="P4" s="71"/>
      <c r="Q4" s="70" t="s">
        <v>23</v>
      </c>
      <c r="R4" s="71"/>
      <c r="S4" s="71"/>
      <c r="T4" s="21" t="s">
        <v>42</v>
      </c>
      <c r="U4" s="89" t="s">
        <v>24</v>
      </c>
      <c r="V4" s="22" t="s">
        <v>25</v>
      </c>
      <c r="W4" s="22" t="s">
        <v>26</v>
      </c>
      <c r="X4" s="58" t="s">
        <v>27</v>
      </c>
      <c r="Y4" s="22" t="s">
        <v>28</v>
      </c>
      <c r="Z4" s="22" t="s">
        <v>29</v>
      </c>
      <c r="AA4" s="22" t="s">
        <v>30</v>
      </c>
      <c r="AB4" s="23" t="s">
        <v>31</v>
      </c>
      <c r="AC4" s="24"/>
      <c r="AD4" s="19" t="s">
        <v>32</v>
      </c>
    </row>
    <row r="5" spans="2:30" s="25" customFormat="1" ht="13.5" customHeight="1">
      <c r="B5" s="26"/>
      <c r="C5" s="27"/>
      <c r="D5" s="28"/>
      <c r="E5" s="27"/>
      <c r="F5" s="28"/>
      <c r="G5" s="29"/>
      <c r="H5" s="31"/>
      <c r="I5" s="30"/>
      <c r="J5" s="31"/>
      <c r="K5" s="30"/>
      <c r="L5" s="30"/>
      <c r="M5" s="32"/>
      <c r="N5" s="72" t="s">
        <v>33</v>
      </c>
      <c r="O5" s="72" t="s">
        <v>34</v>
      </c>
      <c r="P5" s="72" t="s">
        <v>35</v>
      </c>
      <c r="Q5" s="72" t="s">
        <v>33</v>
      </c>
      <c r="R5" s="72" t="s">
        <v>34</v>
      </c>
      <c r="S5" s="72" t="s">
        <v>35</v>
      </c>
      <c r="T5" s="30"/>
      <c r="U5" s="30"/>
      <c r="V5" s="30"/>
      <c r="W5" s="30"/>
      <c r="X5" s="59"/>
      <c r="Y5" s="30"/>
      <c r="Z5" s="30"/>
      <c r="AA5" s="82"/>
      <c r="AB5" s="31"/>
      <c r="AC5" s="33"/>
      <c r="AD5" s="83" t="s">
        <v>36</v>
      </c>
    </row>
    <row r="6" spans="2:30" s="34" customFormat="1" ht="19.5" customHeight="1">
      <c r="B6" s="35"/>
      <c r="C6" s="36"/>
      <c r="D6" s="36"/>
      <c r="E6" s="36"/>
      <c r="F6" s="36"/>
      <c r="G6" s="37"/>
      <c r="H6" s="37"/>
      <c r="I6" s="38"/>
      <c r="J6" s="39"/>
      <c r="K6" s="40" t="s">
        <v>37</v>
      </c>
      <c r="L6" s="40" t="s">
        <v>37</v>
      </c>
      <c r="M6" s="40" t="s">
        <v>37</v>
      </c>
      <c r="N6" s="40" t="s">
        <v>38</v>
      </c>
      <c r="O6" s="40" t="s">
        <v>37</v>
      </c>
      <c r="P6" s="40" t="s">
        <v>37</v>
      </c>
      <c r="Q6" s="40" t="s">
        <v>38</v>
      </c>
      <c r="R6" s="40" t="s">
        <v>37</v>
      </c>
      <c r="S6" s="40" t="s">
        <v>37</v>
      </c>
      <c r="T6" s="40" t="s">
        <v>37</v>
      </c>
      <c r="U6" s="40" t="s">
        <v>37</v>
      </c>
      <c r="V6" s="40" t="s">
        <v>37</v>
      </c>
      <c r="W6" s="40" t="s">
        <v>37</v>
      </c>
      <c r="X6" s="60" t="s">
        <v>37</v>
      </c>
      <c r="Y6" s="40" t="s">
        <v>37</v>
      </c>
      <c r="Z6" s="40" t="s">
        <v>37</v>
      </c>
      <c r="AA6" s="40" t="s">
        <v>37</v>
      </c>
      <c r="AB6" s="41"/>
      <c r="AC6" s="42"/>
      <c r="AD6" s="69"/>
    </row>
    <row r="7" spans="1:30" s="43" customFormat="1" ht="39.75" customHeight="1">
      <c r="A7" s="43">
        <v>48</v>
      </c>
      <c r="B7" s="87" t="s">
        <v>45</v>
      </c>
      <c r="C7" s="46"/>
      <c r="D7" s="44"/>
      <c r="E7" s="46"/>
      <c r="F7" s="52"/>
      <c r="G7" s="47" t="s">
        <v>48</v>
      </c>
      <c r="H7" s="47" t="s">
        <v>50</v>
      </c>
      <c r="I7" s="47" t="s">
        <v>53</v>
      </c>
      <c r="J7" s="48" t="s">
        <v>45</v>
      </c>
      <c r="K7" s="49">
        <v>12000000</v>
      </c>
      <c r="L7" s="49">
        <v>0</v>
      </c>
      <c r="M7" s="49">
        <f>K7-L7</f>
        <v>12000000</v>
      </c>
      <c r="N7" s="49">
        <v>60</v>
      </c>
      <c r="O7" s="49">
        <f>P7/N7</f>
        <v>200000</v>
      </c>
      <c r="P7" s="61">
        <v>12000000</v>
      </c>
      <c r="Q7" s="49">
        <f>MIN(N7,80)</f>
        <v>60</v>
      </c>
      <c r="R7" s="49">
        <f>MIN(O7,143100)</f>
        <v>143100</v>
      </c>
      <c r="S7" s="49">
        <f>Q7*R7</f>
        <v>8586000</v>
      </c>
      <c r="T7" s="61">
        <f>MIN(P7,S7)</f>
        <v>8586000</v>
      </c>
      <c r="U7" s="49">
        <v>0</v>
      </c>
      <c r="V7" s="61">
        <f>MIN(M7,T7)/2</f>
        <v>4293000</v>
      </c>
      <c r="W7" s="61">
        <f>V7</f>
        <v>4293000</v>
      </c>
      <c r="X7" s="50"/>
      <c r="Y7" s="51"/>
      <c r="Z7" s="50" t="s">
        <v>49</v>
      </c>
      <c r="AA7" s="61"/>
      <c r="AB7" s="50"/>
      <c r="AC7" s="51"/>
      <c r="AD7" s="50" t="s">
        <v>47</v>
      </c>
    </row>
    <row r="8" spans="1:30" s="43" customFormat="1" ht="39.75" customHeight="1">
      <c r="A8" s="43">
        <v>48</v>
      </c>
      <c r="B8" s="44" t="s">
        <v>45</v>
      </c>
      <c r="C8" s="45"/>
      <c r="D8" s="44"/>
      <c r="E8" s="46"/>
      <c r="F8" s="44"/>
      <c r="G8" s="47" t="s">
        <v>46</v>
      </c>
      <c r="H8" s="47" t="s">
        <v>51</v>
      </c>
      <c r="I8" s="47" t="s">
        <v>52</v>
      </c>
      <c r="J8" s="44" t="s">
        <v>54</v>
      </c>
      <c r="K8" s="49">
        <v>250000000</v>
      </c>
      <c r="L8" s="49">
        <v>0</v>
      </c>
      <c r="M8" s="49">
        <f>K8-L8</f>
        <v>250000000</v>
      </c>
      <c r="N8" s="49">
        <v>1200</v>
      </c>
      <c r="O8" s="49">
        <f>P8/N8</f>
        <v>166666.66666666666</v>
      </c>
      <c r="P8" s="61">
        <v>200000000</v>
      </c>
      <c r="Q8" s="49">
        <f>MIN(N8,1000)</f>
        <v>1000</v>
      </c>
      <c r="R8" s="49">
        <f>MIN(O8,190800)</f>
        <v>166666.66666666666</v>
      </c>
      <c r="S8" s="49">
        <f>Q8*R8</f>
        <v>166666666.66666666</v>
      </c>
      <c r="T8" s="61">
        <f>MIN(P8,S8)</f>
        <v>166666666.66666666</v>
      </c>
      <c r="U8" s="49">
        <v>150000000</v>
      </c>
      <c r="V8" s="61">
        <f>MIN(M8,T8,U8)</f>
        <v>150000000</v>
      </c>
      <c r="W8" s="61">
        <f>V8/2</f>
        <v>75000000</v>
      </c>
      <c r="X8" s="50"/>
      <c r="Y8" s="51"/>
      <c r="Z8" s="50" t="s">
        <v>47</v>
      </c>
      <c r="AA8" s="61"/>
      <c r="AB8" s="50"/>
      <c r="AC8" s="51"/>
      <c r="AD8" s="50" t="s">
        <v>49</v>
      </c>
    </row>
    <row r="9" spans="2:30" s="43" customFormat="1" ht="39.75" customHeight="1">
      <c r="B9" s="44"/>
      <c r="C9" s="45"/>
      <c r="D9" s="44"/>
      <c r="E9" s="46"/>
      <c r="F9" s="44"/>
      <c r="G9" s="47"/>
      <c r="H9" s="47"/>
      <c r="I9" s="47"/>
      <c r="J9" s="48"/>
      <c r="K9" s="49"/>
      <c r="L9" s="49"/>
      <c r="M9" s="49"/>
      <c r="N9" s="73"/>
      <c r="O9" s="49"/>
      <c r="P9" s="49"/>
      <c r="Q9" s="73"/>
      <c r="R9" s="49"/>
      <c r="S9" s="49"/>
      <c r="T9" s="61"/>
      <c r="U9" s="49"/>
      <c r="V9" s="49"/>
      <c r="W9" s="49"/>
      <c r="X9" s="61"/>
      <c r="Y9" s="49"/>
      <c r="Z9" s="61"/>
      <c r="AA9" s="61"/>
      <c r="AB9" s="50"/>
      <c r="AC9" s="51"/>
      <c r="AD9" s="50"/>
    </row>
    <row r="10" spans="2:30" s="43" customFormat="1" ht="39.75" customHeight="1">
      <c r="B10" s="44"/>
      <c r="C10" s="46"/>
      <c r="D10" s="44"/>
      <c r="E10" s="46"/>
      <c r="F10" s="44"/>
      <c r="G10" s="47"/>
      <c r="H10" s="47"/>
      <c r="I10" s="47"/>
      <c r="J10" s="48"/>
      <c r="K10" s="49"/>
      <c r="L10" s="49"/>
      <c r="M10" s="49"/>
      <c r="N10" s="73"/>
      <c r="O10" s="49"/>
      <c r="P10" s="49"/>
      <c r="Q10" s="73"/>
      <c r="R10" s="49"/>
      <c r="S10" s="49"/>
      <c r="T10" s="61"/>
      <c r="U10" s="49"/>
      <c r="V10" s="49"/>
      <c r="W10" s="49"/>
      <c r="X10" s="61"/>
      <c r="Y10" s="49"/>
      <c r="Z10" s="61"/>
      <c r="AA10" s="61"/>
      <c r="AB10" s="50"/>
      <c r="AC10" s="51"/>
      <c r="AD10" s="50"/>
    </row>
    <row r="11" spans="2:30" s="43" customFormat="1" ht="39.75" customHeight="1">
      <c r="B11" s="44"/>
      <c r="C11" s="46"/>
      <c r="D11" s="44"/>
      <c r="E11" s="46"/>
      <c r="F11" s="52"/>
      <c r="G11" s="47"/>
      <c r="H11" s="47"/>
      <c r="I11" s="47"/>
      <c r="J11" s="48"/>
      <c r="K11" s="49"/>
      <c r="L11" s="49"/>
      <c r="M11" s="49"/>
      <c r="N11" s="73"/>
      <c r="O11" s="49"/>
      <c r="P11" s="49"/>
      <c r="Q11" s="73"/>
      <c r="R11" s="49"/>
      <c r="S11" s="49"/>
      <c r="T11" s="61"/>
      <c r="U11" s="49"/>
      <c r="V11" s="49"/>
      <c r="W11" s="49"/>
      <c r="X11" s="61"/>
      <c r="Y11" s="49"/>
      <c r="Z11" s="84"/>
      <c r="AA11" s="61"/>
      <c r="AB11" s="50"/>
      <c r="AC11" s="51"/>
      <c r="AD11" s="50"/>
    </row>
    <row r="12" spans="2:30" s="43" customFormat="1" ht="39.75" customHeight="1">
      <c r="B12" s="44"/>
      <c r="C12" s="46"/>
      <c r="D12" s="44"/>
      <c r="E12" s="46"/>
      <c r="F12" s="44"/>
      <c r="G12" s="47"/>
      <c r="H12" s="47"/>
      <c r="I12" s="47"/>
      <c r="J12" s="48"/>
      <c r="K12" s="49"/>
      <c r="L12" s="49"/>
      <c r="M12" s="49"/>
      <c r="N12" s="73"/>
      <c r="O12" s="49"/>
      <c r="P12" s="49"/>
      <c r="Q12" s="73"/>
      <c r="R12" s="49"/>
      <c r="S12" s="49"/>
      <c r="T12" s="61"/>
      <c r="U12" s="49"/>
      <c r="V12" s="49"/>
      <c r="W12" s="49"/>
      <c r="X12" s="61"/>
      <c r="Y12" s="49"/>
      <c r="Z12" s="61"/>
      <c r="AA12" s="61"/>
      <c r="AB12" s="50"/>
      <c r="AC12" s="51"/>
      <c r="AD12" s="50"/>
    </row>
    <row r="13" spans="2:30" s="43" customFormat="1" ht="39.75" customHeight="1">
      <c r="B13" s="44"/>
      <c r="C13" s="46"/>
      <c r="D13" s="44"/>
      <c r="E13" s="53"/>
      <c r="F13" s="54"/>
      <c r="G13" s="47"/>
      <c r="H13" s="47"/>
      <c r="I13" s="47"/>
      <c r="J13" s="48"/>
      <c r="K13" s="49"/>
      <c r="L13" s="49"/>
      <c r="M13" s="49"/>
      <c r="N13" s="73"/>
      <c r="O13" s="49"/>
      <c r="P13" s="49"/>
      <c r="Q13" s="73"/>
      <c r="R13" s="49"/>
      <c r="S13" s="49"/>
      <c r="T13" s="61"/>
      <c r="U13" s="49"/>
      <c r="V13" s="61"/>
      <c r="W13" s="49"/>
      <c r="X13" s="61"/>
      <c r="Y13" s="49"/>
      <c r="Z13" s="61"/>
      <c r="AA13" s="61"/>
      <c r="AB13" s="50"/>
      <c r="AC13" s="51"/>
      <c r="AD13" s="50"/>
    </row>
    <row r="14" spans="2:30" s="43" customFormat="1" ht="39.75" customHeight="1">
      <c r="B14" s="44"/>
      <c r="C14" s="46"/>
      <c r="D14" s="44"/>
      <c r="E14" s="55"/>
      <c r="F14" s="56"/>
      <c r="G14" s="47"/>
      <c r="H14" s="47"/>
      <c r="I14" s="47"/>
      <c r="J14" s="48"/>
      <c r="K14" s="49"/>
      <c r="L14" s="49"/>
      <c r="M14" s="49"/>
      <c r="N14" s="73"/>
      <c r="O14" s="49"/>
      <c r="P14" s="49"/>
      <c r="Q14" s="73"/>
      <c r="R14" s="49"/>
      <c r="S14" s="49"/>
      <c r="T14" s="61"/>
      <c r="U14" s="49"/>
      <c r="V14" s="49"/>
      <c r="W14" s="49"/>
      <c r="X14" s="61"/>
      <c r="Y14" s="49"/>
      <c r="Z14" s="61"/>
      <c r="AA14" s="61"/>
      <c r="AB14" s="50"/>
      <c r="AC14" s="51"/>
      <c r="AD14" s="50"/>
    </row>
    <row r="15" spans="2:30" s="43" customFormat="1" ht="39.75" customHeight="1">
      <c r="B15" s="44"/>
      <c r="C15" s="46"/>
      <c r="D15" s="44"/>
      <c r="E15" s="46"/>
      <c r="F15" s="44"/>
      <c r="G15" s="47"/>
      <c r="H15" s="47"/>
      <c r="I15" s="47"/>
      <c r="J15" s="48"/>
      <c r="K15" s="49"/>
      <c r="L15" s="49"/>
      <c r="M15" s="49"/>
      <c r="N15" s="73"/>
      <c r="O15" s="49"/>
      <c r="P15" s="49"/>
      <c r="Q15" s="73"/>
      <c r="R15" s="49"/>
      <c r="S15" s="49"/>
      <c r="T15" s="61"/>
      <c r="U15" s="49"/>
      <c r="V15" s="49"/>
      <c r="W15" s="49"/>
      <c r="X15" s="61"/>
      <c r="Y15" s="49"/>
      <c r="Z15" s="61"/>
      <c r="AA15" s="61"/>
      <c r="AB15" s="50"/>
      <c r="AC15" s="51"/>
      <c r="AD15" s="50"/>
    </row>
    <row r="17" ht="21">
      <c r="B17" s="86" t="s">
        <v>43</v>
      </c>
    </row>
  </sheetData>
  <sheetProtection/>
  <printOptions horizontalCentered="1"/>
  <pageMargins left="0.15748031496062992" right="0.15748031496062992" top="2.15" bottom="0.3937007874015748" header="0.64" footer="0.5118110236220472"/>
  <pageSetup fitToHeight="7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2012-04-16T07:31:25Z</cp:lastPrinted>
  <dcterms:created xsi:type="dcterms:W3CDTF">2000-07-04T04:40:42Z</dcterms:created>
  <dcterms:modified xsi:type="dcterms:W3CDTF">2017-08-10T03:18:14Z</dcterms:modified>
  <cp:category/>
  <cp:version/>
  <cp:contentType/>
  <cp:contentStatus/>
</cp:coreProperties>
</file>