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25" activeTab="0"/>
  </bookViews>
  <sheets>
    <sheet name="結果一覧表１" sheetId="1" r:id="rId1"/>
    <sheet name="結果一覧表２" sheetId="2" r:id="rId2"/>
    <sheet name="計数結果集約表１" sheetId="3" r:id="rId3"/>
    <sheet name="計数結果集約表２" sheetId="4" r:id="rId4"/>
  </sheets>
  <definedNames>
    <definedName name="_xlnm.Print_Area" localSheetId="2">'計数結果集約表１'!$A$1:$AA$50</definedName>
  </definedNames>
  <calcPr calcMode="manual" fullCalcOnLoad="1" refMode="R1C1"/>
</workbook>
</file>

<file path=xl/sharedStrings.xml><?xml version="1.0" encoding="utf-8"?>
<sst xmlns="http://schemas.openxmlformats.org/spreadsheetml/2006/main" count="479" uniqueCount="119">
  <si>
    <t>計数の方法</t>
  </si>
  <si>
    <t>有効ろ過面積(mm2)</t>
  </si>
  <si>
    <t>１視野の面積(mm2)</t>
  </si>
  <si>
    <t>計数した
視野数</t>
  </si>
  <si>
    <t>計数した繊維数（計測視野全ての合計＝Z）</t>
  </si>
  <si>
    <t>ｸﾘｿﾀｲﾙ(a)</t>
  </si>
  <si>
    <t>トレモライト(d)</t>
  </si>
  <si>
    <t>アクチノライト(e)</t>
  </si>
  <si>
    <t>アンソフィライト(f)</t>
  </si>
  <si>
    <r>
      <rPr>
        <sz val="10"/>
        <color indexed="9"/>
        <rFont val="ＭＳ Ｐゴシック"/>
        <family val="3"/>
      </rPr>
      <t>その他（</t>
    </r>
    <r>
      <rPr>
        <sz val="10"/>
        <color indexed="9"/>
        <rFont val="Lucida Grande"/>
        <family val="2"/>
      </rPr>
      <t>g</t>
    </r>
    <r>
      <rPr>
        <sz val="10"/>
        <color indexed="9"/>
        <rFont val="ＭＳ Ｐゴシック"/>
        <family val="3"/>
      </rPr>
      <t>）</t>
    </r>
  </si>
  <si>
    <r>
      <rPr>
        <sz val="10"/>
        <color indexed="9"/>
        <rFont val="ＭＳ Ｐゴシック"/>
        <family val="3"/>
      </rPr>
      <t>ｸﾛｼﾄﾞﾗｲﾄ</t>
    </r>
    <r>
      <rPr>
        <sz val="10"/>
        <color indexed="9"/>
        <rFont val="Lucida Grande"/>
        <family val="2"/>
      </rPr>
      <t>(b)</t>
    </r>
  </si>
  <si>
    <r>
      <rPr>
        <sz val="10"/>
        <color indexed="9"/>
        <rFont val="ＭＳ Ｐゴシック"/>
        <family val="3"/>
      </rPr>
      <t>ｱﾓｻｲﾄ</t>
    </r>
    <r>
      <rPr>
        <sz val="10"/>
        <color indexed="9"/>
        <rFont val="Lucida Grande"/>
        <family val="2"/>
      </rPr>
      <t>(</t>
    </r>
    <r>
      <rPr>
        <sz val="10"/>
        <color indexed="9"/>
        <rFont val="ＭＳ Ｐゴシック"/>
        <family val="3"/>
      </rPr>
      <t>ｃ</t>
    </r>
    <r>
      <rPr>
        <sz val="10"/>
        <color indexed="9"/>
        <rFont val="Lucida Grande"/>
        <family val="2"/>
      </rPr>
      <t>)</t>
    </r>
  </si>
  <si>
    <t>測定箇所No.</t>
  </si>
  <si>
    <t>測定箇所名称</t>
  </si>
  <si>
    <t>フィルタNo</t>
  </si>
  <si>
    <r>
      <rPr>
        <sz val="9"/>
        <color indexed="9"/>
        <rFont val="ＭＳ Ｐゴシック"/>
        <family val="3"/>
      </rPr>
      <t>捕集空気量（</t>
    </r>
    <r>
      <rPr>
        <sz val="9"/>
        <color indexed="9"/>
        <rFont val="Lucida Grande"/>
        <family val="2"/>
      </rPr>
      <t>L)</t>
    </r>
  </si>
  <si>
    <r>
      <rPr>
        <sz val="10"/>
        <color indexed="9"/>
        <rFont val="ＭＳ Ｐゴシック"/>
        <family val="3"/>
      </rPr>
      <t>その他（</t>
    </r>
    <r>
      <rPr>
        <sz val="10"/>
        <color indexed="9"/>
        <rFont val="Lucida Grande"/>
        <family val="2"/>
      </rPr>
      <t>g</t>
    </r>
    <r>
      <rPr>
        <sz val="10"/>
        <color indexed="9"/>
        <rFont val="ＭＳ Ｐゴシック"/>
        <family val="3"/>
      </rPr>
      <t>）</t>
    </r>
  </si>
  <si>
    <t>定点</t>
  </si>
  <si>
    <t>個人ばく露①</t>
  </si>
  <si>
    <t>個人ばく露②</t>
  </si>
  <si>
    <t>個人ばく露③</t>
  </si>
  <si>
    <t>風下</t>
  </si>
  <si>
    <t>重機周辺作業者</t>
  </si>
  <si>
    <t>重機オペレーター</t>
  </si>
  <si>
    <r>
      <rPr>
        <sz val="10"/>
        <color indexed="9"/>
        <rFont val="ＭＳ Ｐゴシック"/>
        <family val="3"/>
      </rPr>
      <t xml:space="preserve">石綿繊維数
</t>
    </r>
    <r>
      <rPr>
        <sz val="10"/>
        <color indexed="9"/>
        <rFont val="Lucida Grande"/>
        <family val="2"/>
      </rPr>
      <t>(a+b+c+d+e+f)</t>
    </r>
  </si>
  <si>
    <r>
      <rPr>
        <sz val="10"/>
        <color indexed="9"/>
        <rFont val="ＭＳ Ｐゴシック"/>
        <family val="3"/>
      </rPr>
      <t>全繊維濃度</t>
    </r>
    <r>
      <rPr>
        <sz val="10"/>
        <color indexed="9"/>
        <rFont val="Lucida Grande"/>
        <family val="2"/>
      </rPr>
      <t>(a+b+c+d+e+f+g)</t>
    </r>
  </si>
  <si>
    <r>
      <rPr>
        <sz val="10"/>
        <color indexed="9"/>
        <rFont val="ＭＳ Ｐゴシック"/>
        <family val="3"/>
      </rPr>
      <t xml:space="preserve">石綿繊維数
</t>
    </r>
    <r>
      <rPr>
        <sz val="10"/>
        <color indexed="9"/>
        <rFont val="Lucida Grande"/>
        <family val="2"/>
      </rPr>
      <t>(a+b+c+d+e+f)</t>
    </r>
  </si>
  <si>
    <r>
      <rPr>
        <sz val="10"/>
        <color indexed="9"/>
        <rFont val="ＭＳ Ｐゴシック"/>
        <family val="3"/>
      </rPr>
      <t>全繊維数</t>
    </r>
    <r>
      <rPr>
        <sz val="10"/>
        <color indexed="9"/>
        <rFont val="Lucida Grande"/>
        <family val="2"/>
      </rPr>
      <t>(a+b+c+d+e+f+g)</t>
    </r>
  </si>
  <si>
    <t>位相差</t>
  </si>
  <si>
    <r>
      <rPr>
        <sz val="9"/>
        <color indexed="9"/>
        <rFont val="ＭＳ Ｐゴシック"/>
        <family val="3"/>
      </rPr>
      <t>位相差</t>
    </r>
    <r>
      <rPr>
        <sz val="9"/>
        <color indexed="9"/>
        <rFont val="Lucida Grande"/>
        <family val="2"/>
      </rPr>
      <t>/</t>
    </r>
    <r>
      <rPr>
        <sz val="9"/>
        <color indexed="9"/>
        <rFont val="ＭＳ Ｐゴシック"/>
        <family val="3"/>
      </rPr>
      <t>偏光</t>
    </r>
  </si>
  <si>
    <t>現場作業者</t>
  </si>
  <si>
    <t>現場北側</t>
  </si>
  <si>
    <t>作業現場東</t>
  </si>
  <si>
    <t>位相差/偏光</t>
  </si>
  <si>
    <t>データ出典：平成29年度厚生労働省委託事業「東日本大震災がれき処理作業等における石綿気中濃度モニタリング事業」報告書（受託者：ユーロフィン日本総研株式会社）</t>
  </si>
  <si>
    <r>
      <rPr>
        <sz val="11"/>
        <color indexed="8"/>
        <rFont val="ＭＳ Ｐゴシック"/>
        <family val="3"/>
      </rPr>
      <t>整理番号（地点</t>
    </r>
    <r>
      <rPr>
        <sz val="11"/>
        <color indexed="8"/>
        <rFont val="Helvetica Neue"/>
        <family val="2"/>
      </rPr>
      <t>No.</t>
    </r>
    <r>
      <rPr>
        <sz val="11"/>
        <color indexed="8"/>
        <rFont val="ＭＳ Ｐゴシック"/>
        <family val="3"/>
      </rPr>
      <t>）</t>
    </r>
  </si>
  <si>
    <t>作業環境中の繊維濃度（ｆ／Ｌ）（計算値）</t>
  </si>
  <si>
    <t>計数結果集約表　（位相差顕微鏡法、位相差／偏光顕微鏡法）</t>
  </si>
  <si>
    <t>計数結果集約表（分析走査電子顕微鏡法）</t>
  </si>
  <si>
    <r>
      <rPr>
        <sz val="10"/>
        <color indexed="9"/>
        <rFont val="ＭＳ Ｐゴシック"/>
        <family val="3"/>
      </rPr>
      <t>捕集空気量（</t>
    </r>
    <r>
      <rPr>
        <sz val="10"/>
        <color indexed="9"/>
        <rFont val="Lucida Grande"/>
        <family val="2"/>
      </rPr>
      <t>L)</t>
    </r>
  </si>
  <si>
    <t>１視野（CRT）の面積(mm2)</t>
  </si>
  <si>
    <t>計数した視野
（CRT画面）数</t>
  </si>
  <si>
    <t>SEM-1法</t>
  </si>
  <si>
    <t>ND</t>
  </si>
  <si>
    <r>
      <t>2017</t>
    </r>
    <r>
      <rPr>
        <sz val="14"/>
        <color indexed="8"/>
        <rFont val="ＭＳ Ｐゴシック"/>
        <family val="3"/>
      </rPr>
      <t>（平成</t>
    </r>
    <r>
      <rPr>
        <sz val="14"/>
        <color indexed="8"/>
        <rFont val="Helvetica Neue"/>
        <family val="2"/>
      </rPr>
      <t>29</t>
    </r>
    <r>
      <rPr>
        <sz val="14"/>
        <color indexed="8"/>
        <rFont val="ＭＳ Ｐゴシック"/>
        <family val="3"/>
      </rPr>
      <t>）年度　石綿気中モニタリング結果　一覧表①</t>
    </r>
  </si>
  <si>
    <r>
      <rPr>
        <sz val="9"/>
        <rFont val="ＭＳ Ｐゴシック"/>
        <family val="3"/>
      </rPr>
      <t>整理番号（地点</t>
    </r>
    <r>
      <rPr>
        <sz val="9"/>
        <rFont val="Lucida Grande"/>
        <family val="2"/>
      </rPr>
      <t>No.</t>
    </r>
    <r>
      <rPr>
        <sz val="9"/>
        <rFont val="ＭＳ Ｐゴシック"/>
        <family val="3"/>
      </rPr>
      <t>）</t>
    </r>
  </si>
  <si>
    <t>県名</t>
  </si>
  <si>
    <t>調査地点分類</t>
  </si>
  <si>
    <t>試料採取日</t>
  </si>
  <si>
    <t>測定箇所No.（定点モニタリングと個人サンプラーで識別する）</t>
  </si>
  <si>
    <t>測定箇所名称（個人サンプラーの場合には作業者を記入）</t>
  </si>
  <si>
    <t>総繊維数濃度及び石綿の割合</t>
  </si>
  <si>
    <t>分析走査電子顕微鏡法</t>
  </si>
  <si>
    <r>
      <rPr>
        <sz val="9"/>
        <rFont val="ＭＳ Ｐゴシック"/>
        <family val="3"/>
      </rPr>
      <t xml:space="preserve">総繊維数濃度
</t>
    </r>
    <r>
      <rPr>
        <sz val="9"/>
        <rFont val="ＭＳ Ｐゴシック"/>
        <family val="3"/>
      </rPr>
      <t>(f/L)</t>
    </r>
  </si>
  <si>
    <t>石綿の気中濃度
(f/L)</t>
  </si>
  <si>
    <t>測定方法</t>
  </si>
  <si>
    <t>検出されたアスベストの割合</t>
  </si>
  <si>
    <t>ｸﾘｿﾀｲﾙ</t>
  </si>
  <si>
    <t>ｸﾛｼﾄﾞﾗｲﾄ</t>
  </si>
  <si>
    <t>ｱﾓｻｲﾄ</t>
  </si>
  <si>
    <t>ﾄﾚﾓﾗｲﾄ</t>
  </si>
  <si>
    <t>ｱｸﾁﾉﾗｲﾄ</t>
  </si>
  <si>
    <t>ｱﾝｿﾌｨﾗｲﾄ</t>
  </si>
  <si>
    <t>石綿以外の繊維</t>
  </si>
  <si>
    <t>福島県</t>
  </si>
  <si>
    <t>がれきの仮置き場、集積場等における集積、分別、破砕等の作業</t>
  </si>
  <si>
    <r>
      <t>3.0</t>
    </r>
    <r>
      <rPr>
        <sz val="9"/>
        <rFont val="ＭＳ Ｐゴシック"/>
        <family val="3"/>
      </rPr>
      <t>未満</t>
    </r>
  </si>
  <si>
    <t>位相差顕微鏡</t>
  </si>
  <si>
    <t>ND</t>
  </si>
  <si>
    <t>位相差/偏光顕微鏡</t>
  </si>
  <si>
    <r>
      <rPr>
        <sz val="9"/>
        <rFont val="ＭＳ Ｐゴシック"/>
        <family val="3"/>
      </rPr>
      <t>位相差</t>
    </r>
    <r>
      <rPr>
        <sz val="9"/>
        <rFont val="Lucida Grande"/>
        <family val="2"/>
      </rPr>
      <t>/</t>
    </r>
    <r>
      <rPr>
        <sz val="9"/>
        <rFont val="ＭＳ Ｐゴシック"/>
        <family val="3"/>
      </rPr>
      <t>偏光顕微鏡</t>
    </r>
  </si>
  <si>
    <t>建物等の解体または改修工事（隔離を行わない現場での発散状況の確認のためのもの）</t>
  </si>
  <si>
    <t>ND</t>
  </si>
  <si>
    <t>定点</t>
  </si>
  <si>
    <t>作業場所屋外横</t>
  </si>
  <si>
    <t>3.0未満</t>
  </si>
  <si>
    <t>位相差顕微鏡</t>
  </si>
  <si>
    <t>個人ばく露①</t>
  </si>
  <si>
    <t>現場作業者</t>
  </si>
  <si>
    <t>位相差顕微鏡</t>
  </si>
  <si>
    <t>個人ばく露②</t>
  </si>
  <si>
    <t>位相差/偏光顕微鏡</t>
  </si>
  <si>
    <t>個人ばく露③</t>
  </si>
  <si>
    <t>廃棄物処理場等における作業</t>
  </si>
  <si>
    <t>検出限界値（1f/L）未満：ND</t>
  </si>
  <si>
    <t>定量下限値（3f/L）未満：3未満</t>
  </si>
  <si>
    <r>
      <rPr>
        <sz val="11"/>
        <rFont val="ＭＳ Ｐゴシック"/>
        <family val="3"/>
      </rPr>
      <t>繊維数濃度の処理：小数点以下</t>
    </r>
    <r>
      <rPr>
        <sz val="11"/>
        <rFont val="Helvetica Neue"/>
        <family val="2"/>
      </rPr>
      <t>2</t>
    </r>
    <r>
      <rPr>
        <sz val="11"/>
        <rFont val="ＭＳ Ｐゴシック"/>
        <family val="3"/>
      </rPr>
      <t>桁　切り捨て</t>
    </r>
  </si>
  <si>
    <t>データ出典：平成29年度厚生労働省委託事業「東日本大震災がれき処理作業等における石綿気中濃度モニタリング事業」報告書（受託者：ユーロフィン日本総研株式会社）</t>
  </si>
  <si>
    <r>
      <t>2017</t>
    </r>
    <r>
      <rPr>
        <sz val="16"/>
        <color indexed="9"/>
        <rFont val="ＭＳ Ｐゴシック"/>
        <family val="3"/>
      </rPr>
      <t>（平成</t>
    </r>
    <r>
      <rPr>
        <sz val="16"/>
        <color indexed="9"/>
        <rFont val="Lucida Grande"/>
        <family val="2"/>
      </rPr>
      <t>29</t>
    </r>
    <r>
      <rPr>
        <sz val="16"/>
        <color indexed="9"/>
        <rFont val="ＭＳ Ｐゴシック"/>
        <family val="3"/>
      </rPr>
      <t>）年度　石綿気中モニタリング結果　一覧表②
【分析走査電子顕微鏡法】</t>
    </r>
  </si>
  <si>
    <r>
      <rPr>
        <sz val="11"/>
        <color indexed="8"/>
        <rFont val="ＭＳ Ｐゴシック"/>
        <family val="3"/>
      </rPr>
      <t>整理番号（地点</t>
    </r>
    <r>
      <rPr>
        <sz val="11"/>
        <color indexed="8"/>
        <rFont val="Helvetica Neue"/>
        <family val="2"/>
      </rPr>
      <t>No.</t>
    </r>
    <r>
      <rPr>
        <sz val="11"/>
        <color indexed="8"/>
        <rFont val="ＭＳ Ｐゴシック"/>
        <family val="3"/>
      </rPr>
      <t>）</t>
    </r>
  </si>
  <si>
    <t>調査地点分類</t>
  </si>
  <si>
    <t>測定箇所名</t>
  </si>
  <si>
    <t>分析走査電子顕微鏡法(長さ5μｍ以上、幅0.2μｍ以上）</t>
  </si>
  <si>
    <r>
      <rPr>
        <sz val="11"/>
        <color indexed="9"/>
        <rFont val="ＭＳ Ｐゴシック"/>
        <family val="3"/>
      </rPr>
      <t>総繊維数濃度</t>
    </r>
    <r>
      <rPr>
        <sz val="11"/>
        <color indexed="9"/>
        <rFont val="Lucida Grande"/>
        <family val="2"/>
      </rPr>
      <t>(f/L)</t>
    </r>
  </si>
  <si>
    <r>
      <t>アスベスト繊維数濃度</t>
    </r>
    <r>
      <rPr>
        <sz val="11"/>
        <color indexed="9"/>
        <rFont val="Lucida Grande"/>
        <family val="2"/>
      </rPr>
      <t>(f/L)</t>
    </r>
  </si>
  <si>
    <r>
      <rPr>
        <sz val="11"/>
        <color indexed="9"/>
        <rFont val="ＭＳ Ｐゴシック"/>
        <family val="3"/>
      </rPr>
      <t>その他繊維数濃度</t>
    </r>
    <r>
      <rPr>
        <sz val="11"/>
        <color indexed="9"/>
        <rFont val="Lucida Grande"/>
        <family val="2"/>
      </rPr>
      <t>(f/L)</t>
    </r>
  </si>
  <si>
    <t>クリソタイル</t>
  </si>
  <si>
    <t>建物等の解体または改修工事（隔離を行わない現場での発散状況の確認のためのもの）</t>
  </si>
  <si>
    <r>
      <t>6.9</t>
    </r>
    <r>
      <rPr>
        <sz val="11"/>
        <color indexed="9"/>
        <rFont val="ＭＳ Ｐゴシック"/>
        <family val="3"/>
      </rPr>
      <t>未満</t>
    </r>
  </si>
  <si>
    <t>検出限界値（2.62f/L）未満:ND</t>
  </si>
  <si>
    <t>定量下限値（6.94f/L）未満:6.94未満</t>
  </si>
  <si>
    <r>
      <rPr>
        <sz val="11"/>
        <color indexed="9"/>
        <rFont val="ＭＳ Ｐゴシック"/>
        <family val="3"/>
      </rPr>
      <t>繊維数濃度の処理</t>
    </r>
    <r>
      <rPr>
        <sz val="11"/>
        <color indexed="9"/>
        <rFont val="Lucida Grande"/>
        <family val="2"/>
      </rPr>
      <t>:</t>
    </r>
    <r>
      <rPr>
        <sz val="11"/>
        <color indexed="9"/>
        <rFont val="ＭＳ Ｐゴシック"/>
        <family val="3"/>
      </rPr>
      <t>小数点以下１桁　切り捨て</t>
    </r>
  </si>
  <si>
    <t>クロシドライト</t>
  </si>
  <si>
    <t>アモサイト</t>
  </si>
  <si>
    <t>トレモライト</t>
  </si>
  <si>
    <t>アクチノライト</t>
  </si>
  <si>
    <t>アンソフィライト</t>
  </si>
  <si>
    <t>ND</t>
  </si>
  <si>
    <t>フィルタNo</t>
  </si>
  <si>
    <r>
      <rPr>
        <sz val="10"/>
        <color indexed="9"/>
        <rFont val="ＭＳ Ｐゴシック"/>
        <family val="3"/>
      </rPr>
      <t>ｸﾛｼﾄﾞﾗｲﾄ</t>
    </r>
    <r>
      <rPr>
        <sz val="10"/>
        <color indexed="9"/>
        <rFont val="Lucida Grande"/>
        <family val="2"/>
      </rPr>
      <t>(b)</t>
    </r>
  </si>
  <si>
    <r>
      <rPr>
        <sz val="10"/>
        <color indexed="9"/>
        <rFont val="ＭＳ Ｐゴシック"/>
        <family val="3"/>
      </rPr>
      <t>ｱﾓｻｲﾄ</t>
    </r>
    <r>
      <rPr>
        <sz val="10"/>
        <color indexed="9"/>
        <rFont val="Lucida Grande"/>
        <family val="2"/>
      </rPr>
      <t>(</t>
    </r>
    <r>
      <rPr>
        <sz val="10"/>
        <color indexed="9"/>
        <rFont val="ＭＳ Ｐゴシック"/>
        <family val="3"/>
      </rPr>
      <t>ｃ</t>
    </r>
    <r>
      <rPr>
        <sz val="10"/>
        <color indexed="9"/>
        <rFont val="Lucida Grande"/>
        <family val="2"/>
      </rPr>
      <t>)</t>
    </r>
  </si>
  <si>
    <t>トレモライト(d)</t>
  </si>
  <si>
    <t>アクチノライト(e)</t>
  </si>
  <si>
    <t>アンソフィライト(f)</t>
  </si>
  <si>
    <r>
      <rPr>
        <sz val="10"/>
        <color indexed="9"/>
        <rFont val="ＭＳ Ｐゴシック"/>
        <family val="3"/>
      </rPr>
      <t xml:space="preserve">石綿繊維数
</t>
    </r>
    <r>
      <rPr>
        <sz val="10"/>
        <color indexed="9"/>
        <rFont val="Lucida Grande"/>
        <family val="2"/>
      </rPr>
      <t>(a+b+c+d</t>
    </r>
    <r>
      <rPr>
        <sz val="10"/>
        <color indexed="9"/>
        <rFont val="ＭＳ Ｐゴシック"/>
        <family val="3"/>
      </rPr>
      <t>＋</t>
    </r>
    <r>
      <rPr>
        <sz val="10"/>
        <color indexed="9"/>
        <rFont val="Lucida Grande"/>
        <family val="2"/>
      </rPr>
      <t>e+f)</t>
    </r>
  </si>
  <si>
    <r>
      <rPr>
        <sz val="10"/>
        <color indexed="9"/>
        <rFont val="ＭＳ Ｐゴシック"/>
        <family val="3"/>
      </rPr>
      <t>その他（</t>
    </r>
    <r>
      <rPr>
        <sz val="10"/>
        <color indexed="9"/>
        <rFont val="Lucida Grande"/>
        <family val="2"/>
      </rPr>
      <t>g</t>
    </r>
    <r>
      <rPr>
        <sz val="10"/>
        <color indexed="9"/>
        <rFont val="ＭＳ Ｐゴシック"/>
        <family val="3"/>
      </rPr>
      <t>）</t>
    </r>
  </si>
  <si>
    <r>
      <rPr>
        <sz val="10"/>
        <color indexed="9"/>
        <rFont val="ＭＳ Ｐゴシック"/>
        <family val="3"/>
      </rPr>
      <t>全繊維数（</t>
    </r>
    <r>
      <rPr>
        <sz val="10"/>
        <color indexed="9"/>
        <rFont val="Lucida Grande"/>
        <family val="2"/>
      </rPr>
      <t>a+b+c+d+e+f+g</t>
    </r>
    <r>
      <rPr>
        <sz val="10"/>
        <color indexed="9"/>
        <rFont val="ＭＳ Ｐゴシック"/>
        <family val="3"/>
      </rPr>
      <t>）</t>
    </r>
  </si>
  <si>
    <r>
      <rPr>
        <sz val="9"/>
        <color indexed="9"/>
        <rFont val="ＭＳ Ｐゴシック"/>
        <family val="3"/>
      </rPr>
      <t xml:space="preserve">石綿繊維濃度
</t>
    </r>
    <r>
      <rPr>
        <sz val="9"/>
        <color indexed="9"/>
        <rFont val="Lucida Grande"/>
        <family val="2"/>
      </rPr>
      <t>(a+b+c+d+e+f)</t>
    </r>
  </si>
  <si>
    <r>
      <rPr>
        <sz val="10"/>
        <color indexed="9"/>
        <rFont val="ＭＳ Ｐゴシック"/>
        <family val="3"/>
      </rPr>
      <t>全繊維濃度（</t>
    </r>
    <r>
      <rPr>
        <sz val="10"/>
        <color indexed="9"/>
        <rFont val="Lucida Grande"/>
        <family val="2"/>
      </rPr>
      <t>a+b+c+d+e+f+g</t>
    </r>
    <r>
      <rPr>
        <sz val="10"/>
        <color indexed="9"/>
        <rFont val="ＭＳ Ｐゴシック"/>
        <family val="3"/>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</si>
</sst>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0"/>
    <numFmt numFmtId="178" formatCode="0.000_);[Red]\(0.000\)"/>
    <numFmt numFmtId="179" formatCode="0.0_);[Red]\(0.0\)"/>
    <numFmt numFmtId="180" formatCode="0_);[Red]\(0\)"/>
    <numFmt numFmtId="181" formatCode="0.00_ "/>
    <numFmt numFmtId="182" formatCode="0.000_ "/>
    <numFmt numFmtId="183" formatCode="0.0"/>
    <numFmt numFmtId="184" formatCode="#,##0&quot;%&quot;"/>
    <numFmt numFmtId="185" formatCode="0.0_ "/>
  </numFmts>
  <fonts count="67">
    <font>
      <sz val="11"/>
      <color indexed="8"/>
      <name val="Helvetica Neue"/>
      <family val="2"/>
    </font>
    <font>
      <sz val="11"/>
      <color indexed="9"/>
      <name val="Lucida Grande"/>
      <family val="2"/>
    </font>
    <font>
      <sz val="10"/>
      <color indexed="9"/>
      <name val="Lucida Grande"/>
      <family val="2"/>
    </font>
    <font>
      <sz val="9"/>
      <color indexed="9"/>
      <name val="Lucida Grande"/>
      <family val="2"/>
    </font>
    <font>
      <sz val="6"/>
      <name val="ＭＳ Ｐゴシック"/>
      <family val="3"/>
    </font>
    <font>
      <sz val="10"/>
      <color indexed="9"/>
      <name val="ＭＳ Ｐゴシック"/>
      <family val="3"/>
    </font>
    <font>
      <sz val="8"/>
      <color indexed="9"/>
      <name val="ＭＳ Ｐゴシック"/>
      <family val="3"/>
    </font>
    <font>
      <sz val="10"/>
      <name val="ＭＳ Ｐゴシック"/>
      <family val="3"/>
    </font>
    <font>
      <sz val="10"/>
      <name val="Lucida Grande"/>
      <family val="2"/>
    </font>
    <font>
      <sz val="18"/>
      <color indexed="9"/>
      <name val="ＭＳ Ｐゴシック"/>
      <family val="3"/>
    </font>
    <font>
      <sz val="18"/>
      <color indexed="9"/>
      <name val="Lucida Grande"/>
      <family val="2"/>
    </font>
    <font>
      <sz val="11"/>
      <color indexed="8"/>
      <name val="ＭＳ Ｐゴシック"/>
      <family val="3"/>
    </font>
    <font>
      <sz val="9"/>
      <color indexed="9"/>
      <name val="ＭＳ Ｐゴシック"/>
      <family val="3"/>
    </font>
    <font>
      <sz val="16"/>
      <color indexed="9"/>
      <name val="ＭＳ Ｐゴシック"/>
      <family val="3"/>
    </font>
    <font>
      <sz val="16"/>
      <color indexed="9"/>
      <name val="Lucida Grande"/>
      <family val="2"/>
    </font>
    <font>
      <sz val="14"/>
      <color indexed="8"/>
      <name val="Helvetica Neue"/>
      <family val="2"/>
    </font>
    <font>
      <sz val="14"/>
      <color indexed="8"/>
      <name val="ＭＳ Ｐゴシック"/>
      <family val="3"/>
    </font>
    <font>
      <sz val="9"/>
      <name val="Lucida Grande"/>
      <family val="2"/>
    </font>
    <font>
      <sz val="9"/>
      <name val="ＭＳ Ｐゴシック"/>
      <family val="3"/>
    </font>
    <font>
      <sz val="8"/>
      <name val="ＭＳ Ｐゴシック"/>
      <family val="3"/>
    </font>
    <font>
      <sz val="8"/>
      <name val="Lucida Grande"/>
      <family val="2"/>
    </font>
    <font>
      <b/>
      <sz val="15"/>
      <color indexed="62"/>
      <name val="ＭＳ Ｐゴシック"/>
      <family val="3"/>
    </font>
    <font>
      <sz val="9"/>
      <name val="ＭＳ ゴシック"/>
      <family val="3"/>
    </font>
    <font>
      <sz val="11"/>
      <color indexed="9"/>
      <name val="Helvetica Neue"/>
      <family val="2"/>
    </font>
    <font>
      <sz val="11"/>
      <name val="Helvetica Neue"/>
      <family val="2"/>
    </font>
    <font>
      <sz val="11"/>
      <name val="ＭＳ Ｐゴシック"/>
      <family val="3"/>
    </font>
    <font>
      <sz val="11"/>
      <color indexed="9"/>
      <name val="ＭＳ Ｐゴシック"/>
      <family val="3"/>
    </font>
    <font>
      <sz val="11"/>
      <name val="Lucida Grande"/>
      <family val="2"/>
    </font>
    <font>
      <sz val="11"/>
      <color indexed="10"/>
      <name val="ＭＳ Ｐゴシック"/>
      <family val="3"/>
    </font>
    <font>
      <b/>
      <sz val="18"/>
      <color indexed="62"/>
      <name val="ＭＳ Ｐゴシック"/>
      <family val="3"/>
    </font>
    <font>
      <b/>
      <sz val="11"/>
      <color indexed="10"/>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53"/>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Lucida Grande"/>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11"/>
      <color theme="1"/>
      <name val="Lucida Grande"/>
      <family val="2"/>
    </font>
    <font>
      <sz val="14"/>
      <color theme="1"/>
      <name val="Helvetica Neue"/>
      <family val="2"/>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ck">
        <color indexed="9"/>
      </top>
      <bottom style="thin">
        <color indexed="9"/>
      </bottom>
    </border>
    <border>
      <left style="thin">
        <color indexed="9"/>
      </left>
      <right style="thin">
        <color indexed="9"/>
      </right>
      <top style="thin">
        <color indexed="9"/>
      </top>
      <bottom style="thin">
        <color indexed="9"/>
      </bottom>
    </border>
    <border>
      <left style="hair">
        <color indexed="9"/>
      </left>
      <right style="hair">
        <color indexed="9"/>
      </right>
      <top style="hair">
        <color indexed="9"/>
      </top>
      <bottom style="medium">
        <color indexed="9"/>
      </bottom>
    </border>
    <border>
      <left style="medium"/>
      <right style="hair">
        <color indexed="9"/>
      </right>
      <top style="hair">
        <color indexed="9"/>
      </top>
      <bottom style="medium">
        <color indexed="9"/>
      </bottom>
    </border>
    <border>
      <left style="hair">
        <color indexed="9"/>
      </left>
      <right style="medium"/>
      <top style="hair">
        <color indexed="9"/>
      </top>
      <bottom style="medium">
        <color indexed="9"/>
      </bottom>
    </border>
    <border>
      <left style="medium"/>
      <right style="thin">
        <color indexed="9"/>
      </right>
      <top style="thick">
        <color indexed="9"/>
      </top>
      <bottom style="thin">
        <color indexed="9"/>
      </bottom>
    </border>
    <border>
      <left style="thin">
        <color indexed="9"/>
      </left>
      <right style="medium"/>
      <top style="thick">
        <color indexed="9"/>
      </top>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medium"/>
      <right style="thin"/>
      <top style="thick">
        <color indexed="9"/>
      </top>
      <bottom style="thin"/>
    </border>
    <border>
      <left style="thin"/>
      <right style="thin"/>
      <top style="thick">
        <color indexed="9"/>
      </top>
      <bottom style="thin"/>
    </border>
    <border>
      <left style="thin"/>
      <right style="medium"/>
      <top style="thick">
        <color indexed="9"/>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thin">
        <color indexed="9"/>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medium"/>
      <right style="thin">
        <color indexed="9"/>
      </right>
      <top style="thick">
        <color indexed="9"/>
      </top>
      <bottom>
        <color indexed="63"/>
      </bottom>
    </border>
    <border>
      <left style="medium"/>
      <right style="thin">
        <color indexed="9"/>
      </right>
      <top style="thin"/>
      <bottom style="thin"/>
    </border>
    <border>
      <left style="medium"/>
      <right style="thin">
        <color indexed="9"/>
      </right>
      <top>
        <color indexed="63"/>
      </top>
      <bottom>
        <color indexed="63"/>
      </bottom>
    </border>
    <border>
      <left style="medium"/>
      <right style="thin">
        <color indexed="9"/>
      </right>
      <top style="thin"/>
      <bottom style="thin">
        <color indexed="9"/>
      </bottom>
    </border>
    <border>
      <left style="medium"/>
      <right style="thin">
        <color indexed="9"/>
      </right>
      <top style="thin"/>
      <bottom style="medium"/>
    </border>
    <border>
      <left style="thin">
        <color indexed="9"/>
      </left>
      <right style="thin">
        <color indexed="9"/>
      </right>
      <top style="thin">
        <color indexed="9"/>
      </top>
      <bottom style="medium"/>
    </border>
    <border>
      <left style="thin">
        <color indexed="9"/>
      </left>
      <right style="thin">
        <color indexed="9"/>
      </right>
      <top>
        <color indexed="63"/>
      </top>
      <bottom style="medium"/>
    </border>
    <border>
      <left style="thin">
        <color indexed="9"/>
      </left>
      <right>
        <color indexed="63"/>
      </right>
      <top style="thin">
        <color indexed="9"/>
      </top>
      <bottom style="medium"/>
    </border>
    <border>
      <left style="medium"/>
      <right style="thin">
        <color indexed="9"/>
      </right>
      <top style="thin">
        <color indexed="9"/>
      </top>
      <bottom style="medium"/>
    </border>
    <border>
      <left style="thin">
        <color indexed="9"/>
      </left>
      <right style="medium"/>
      <top style="thin">
        <color indexed="9"/>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9"/>
      </left>
      <right style="hair">
        <color indexed="9"/>
      </right>
      <top style="hair">
        <color indexed="9"/>
      </top>
      <bottom style="medium">
        <color indexed="9"/>
      </bottom>
    </border>
    <border>
      <left style="hair">
        <color indexed="9"/>
      </left>
      <right style="thin">
        <color indexed="9"/>
      </right>
      <top style="hair">
        <color indexed="9"/>
      </top>
      <bottom style="medium">
        <color indexed="9"/>
      </bottom>
    </border>
    <border>
      <left style="medium"/>
      <right style="hair">
        <color indexed="9"/>
      </right>
      <top style="medium">
        <color indexed="9"/>
      </top>
      <bottom style="medium"/>
    </border>
    <border>
      <left style="hair">
        <color indexed="9"/>
      </left>
      <right style="hair">
        <color indexed="9"/>
      </right>
      <top style="medium">
        <color indexed="9"/>
      </top>
      <bottom style="medium"/>
    </border>
    <border>
      <left style="hair">
        <color indexed="9"/>
      </left>
      <right style="thin">
        <color indexed="9"/>
      </right>
      <top style="medium">
        <color indexed="9"/>
      </top>
      <bottom style="medium"/>
    </border>
    <border>
      <left style="thin">
        <color indexed="9"/>
      </left>
      <right style="hair">
        <color indexed="9"/>
      </right>
      <top style="medium">
        <color indexed="9"/>
      </top>
      <bottom style="medium"/>
    </border>
    <border>
      <left style="hair">
        <color indexed="9"/>
      </left>
      <right style="medium"/>
      <top style="medium">
        <color indexed="9"/>
      </top>
      <bottom style="medium"/>
    </border>
    <border>
      <left style="thin"/>
      <right/>
      <top style="thin"/>
      <bottom style="thin"/>
    </border>
    <border>
      <left/>
      <right style="thin"/>
      <top style="thin"/>
      <bottom style="thin"/>
    </border>
    <border>
      <left style="medium"/>
      <right/>
      <top style="thin"/>
      <bottom style="thin"/>
    </border>
    <border>
      <left/>
      <right/>
      <top style="thin"/>
      <bottom style="thin"/>
    </border>
    <border>
      <left/>
      <right style="medium"/>
      <top style="thin"/>
      <bottom style="thin"/>
    </border>
    <border>
      <left style="thin"/>
      <right/>
      <top style="thin"/>
      <bottom style="medium"/>
    </border>
    <border>
      <left/>
      <right style="thin"/>
      <top style="thin"/>
      <bottom style="medium"/>
    </border>
    <border>
      <left style="medium"/>
      <right style="thin">
        <color indexed="11"/>
      </right>
      <top style="medium"/>
      <bottom style="hair">
        <color indexed="9"/>
      </bottom>
    </border>
    <border>
      <left style="thin">
        <color indexed="11"/>
      </left>
      <right style="thin">
        <color indexed="11"/>
      </right>
      <top style="medium"/>
      <bottom style="hair">
        <color indexed="9"/>
      </bottom>
    </border>
    <border>
      <left style="thin">
        <color indexed="11"/>
      </left>
      <right style="medium"/>
      <top style="medium"/>
      <bottom style="hair">
        <color indexed="9"/>
      </bottom>
    </border>
    <border>
      <left style="thin">
        <color indexed="9"/>
      </left>
      <right>
        <color indexed="63"/>
      </right>
      <top style="medium"/>
      <bottom style="thin">
        <color indexed="9"/>
      </bottom>
    </border>
    <border>
      <left style="thin">
        <color indexed="9"/>
      </left>
      <right>
        <color indexed="63"/>
      </right>
      <top style="thin">
        <color indexed="9"/>
      </top>
      <bottom style="thick">
        <color indexed="9"/>
      </bottom>
    </border>
    <border>
      <left>
        <color indexed="63"/>
      </left>
      <right>
        <color indexed="63"/>
      </right>
      <top>
        <color indexed="63"/>
      </top>
      <bottom style="medium"/>
    </border>
    <border>
      <left style="thin">
        <color indexed="9"/>
      </left>
      <right style="thin">
        <color indexed="9"/>
      </right>
      <top style="medium"/>
      <bottom style="thin">
        <color indexed="9"/>
      </bottom>
    </border>
    <border>
      <left style="thin">
        <color indexed="9"/>
      </left>
      <right style="thin">
        <color indexed="9"/>
      </right>
      <top style="thin">
        <color indexed="9"/>
      </top>
      <bottom style="thick">
        <color indexed="9"/>
      </bottom>
    </border>
    <border>
      <left>
        <color indexed="63"/>
      </left>
      <right style="thin">
        <color indexed="9"/>
      </right>
      <top style="medium"/>
      <bottom>
        <color indexed="63"/>
      </bottom>
    </border>
    <border>
      <left>
        <color indexed="63"/>
      </left>
      <right style="thin">
        <color indexed="9"/>
      </right>
      <top>
        <color indexed="63"/>
      </top>
      <bottom style="thick">
        <color indexed="9"/>
      </bottom>
    </border>
    <border>
      <left style="thin"/>
      <right style="thin"/>
      <top style="medium"/>
      <bottom>
        <color indexed="63"/>
      </bottom>
    </border>
    <border>
      <left style="thin"/>
      <right style="thin"/>
      <top>
        <color indexed="63"/>
      </top>
      <bottom style="thick">
        <color indexed="9"/>
      </bottom>
    </border>
    <border>
      <left style="medium"/>
      <right style="thin"/>
      <top style="medium"/>
      <bottom>
        <color indexed="63"/>
      </bottom>
    </border>
    <border>
      <left style="medium"/>
      <right style="thin"/>
      <top>
        <color indexed="63"/>
      </top>
      <bottom style="thick">
        <color indexed="9"/>
      </bottom>
    </border>
    <border>
      <left style="thin"/>
      <right style="thin"/>
      <top style="medium"/>
      <bottom style="thin">
        <color indexed="11"/>
      </bottom>
    </border>
    <border>
      <left style="thin"/>
      <right style="thin"/>
      <top style="thin">
        <color indexed="11"/>
      </top>
      <bottom style="thick">
        <color indexed="9"/>
      </bottom>
    </border>
    <border>
      <left style="hair">
        <color indexed="9"/>
      </left>
      <right style="hair">
        <color indexed="9"/>
      </right>
      <top style="medium"/>
      <bottom style="thin">
        <color indexed="11"/>
      </bottom>
    </border>
    <border>
      <left style="hair">
        <color indexed="9"/>
      </left>
      <right style="hair">
        <color indexed="9"/>
      </right>
      <top style="thin">
        <color indexed="11"/>
      </top>
      <bottom style="medium">
        <color indexed="9"/>
      </bottom>
    </border>
    <border>
      <left style="hair">
        <color indexed="9"/>
      </left>
      <right style="thin">
        <color indexed="9"/>
      </right>
      <top style="medium"/>
      <bottom style="thin">
        <color indexed="11"/>
      </bottom>
    </border>
    <border>
      <left style="hair">
        <color indexed="9"/>
      </left>
      <right style="thin">
        <color indexed="9"/>
      </right>
      <top style="thin">
        <color indexed="11"/>
      </top>
      <bottom style="medium">
        <color indexed="9"/>
      </bottom>
    </border>
    <border>
      <left style="thin">
        <color indexed="9"/>
      </left>
      <right style="thin">
        <color indexed="11"/>
      </right>
      <top style="medium"/>
      <bottom style="hair">
        <color indexed="9"/>
      </bottom>
    </border>
    <border>
      <left style="thin">
        <color indexed="11"/>
      </left>
      <right style="thin">
        <color indexed="9"/>
      </right>
      <top style="medium"/>
      <bottom style="hair">
        <color indexed="9"/>
      </bottom>
    </border>
    <border>
      <left style="medium"/>
      <right style="thin"/>
      <top>
        <color indexed="63"/>
      </top>
      <bottom style="medium">
        <color indexed="9"/>
      </bottom>
    </border>
    <border>
      <left style="hair">
        <color indexed="9"/>
      </left>
      <right style="hair">
        <color indexed="9"/>
      </right>
      <top style="medium"/>
      <bottom>
        <color indexed="63"/>
      </bottom>
    </border>
    <border>
      <left style="hair">
        <color indexed="9"/>
      </left>
      <right style="hair">
        <color indexed="9"/>
      </right>
      <top>
        <color indexed="63"/>
      </top>
      <bottom style="medium">
        <color indexed="9"/>
      </bottom>
    </border>
    <border>
      <left style="medium"/>
      <right style="thin"/>
      <top/>
      <bottom/>
    </border>
    <border>
      <left style="medium"/>
      <right style="thin"/>
      <top/>
      <bottom style="thin"/>
    </border>
    <border>
      <left style="thin"/>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border>
    <border>
      <left style="thin"/>
      <right style="medium"/>
      <top/>
      <bottom/>
    </border>
    <border>
      <left style="thin"/>
      <right style="medium"/>
      <top/>
      <bottom style="thin"/>
    </border>
    <border>
      <left style="thin"/>
      <right style="thin"/>
      <top style="thin"/>
      <bottom/>
    </border>
    <border>
      <left style="thin"/>
      <right style="thin"/>
      <top/>
      <bottom style="thin"/>
    </border>
    <border>
      <left style="medium"/>
      <right style="thin">
        <color indexed="9"/>
      </right>
      <top style="medium"/>
      <bottom>
        <color indexed="63"/>
      </bottom>
    </border>
    <border>
      <left style="medium"/>
      <right style="thin">
        <color indexed="9"/>
      </right>
      <top>
        <color indexed="63"/>
      </top>
      <bottom style="thin">
        <color indexed="9"/>
      </bottom>
    </border>
    <border>
      <left style="thin">
        <color indexed="9"/>
      </left>
      <right style="thin">
        <color indexed="9"/>
      </right>
      <top style="medium"/>
      <bottom style="thin">
        <color indexed="11"/>
      </bottom>
    </border>
    <border>
      <left style="thin">
        <color indexed="9"/>
      </left>
      <right style="thin">
        <color indexed="9"/>
      </right>
      <top style="thin">
        <color indexed="11"/>
      </top>
      <bottom style="thin">
        <color indexed="11"/>
      </bottom>
    </border>
    <border>
      <left style="thin">
        <color indexed="9"/>
      </left>
      <right style="thin">
        <color indexed="9"/>
      </right>
      <top style="thin">
        <color indexed="11"/>
      </top>
      <bottom style="thin">
        <color indexed="9"/>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9"/>
      </bottom>
    </border>
    <border>
      <left style="thin">
        <color indexed="8"/>
      </left>
      <right style="thin">
        <color indexed="8"/>
      </right>
      <top style="medium"/>
      <bottom style="thin">
        <color indexed="9"/>
      </bottom>
    </border>
    <border>
      <left style="thin">
        <color indexed="8"/>
      </left>
      <right>
        <color indexed="63"/>
      </right>
      <top style="thin">
        <color indexed="9"/>
      </top>
      <bottom style="thin">
        <color indexed="9"/>
      </bottom>
    </border>
    <border>
      <left style="thin">
        <color indexed="9"/>
      </left>
      <right style="thin">
        <color indexed="11"/>
      </right>
      <top style="medium"/>
      <bottom>
        <color indexed="63"/>
      </bottom>
    </border>
    <border>
      <left style="thin">
        <color indexed="11"/>
      </left>
      <right style="thin">
        <color indexed="11"/>
      </right>
      <top style="medium"/>
      <bottom>
        <color indexed="63"/>
      </bottom>
    </border>
    <border>
      <left style="thin">
        <color indexed="11"/>
      </left>
      <right style="medium"/>
      <top style="medium"/>
      <bottom style="thin">
        <color indexed="9"/>
      </bottom>
    </border>
    <border>
      <left style="thin"/>
      <right style="medium"/>
      <top style="thin">
        <color indexed="9"/>
      </top>
      <bottom>
        <color indexed="63"/>
      </bottom>
    </border>
    <border>
      <left style="thin"/>
      <right style="medium"/>
      <top>
        <color indexed="63"/>
      </top>
      <bottom style="thin">
        <color indexed="9"/>
      </bottom>
    </border>
  </borders>
  <cellStyleXfs count="62">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60" fillId="31" borderId="4" applyNumberFormat="0" applyAlignment="0" applyProtection="0"/>
    <xf numFmtId="0" fontId="0" fillId="0" borderId="0" applyNumberFormat="0" applyFill="0" applyBorder="0" applyProtection="0">
      <alignment vertical="top"/>
    </xf>
    <xf numFmtId="0" fontId="61" fillId="32" borderId="0" applyNumberFormat="0" applyBorder="0" applyAlignment="0" applyProtection="0"/>
  </cellStyleXfs>
  <cellXfs count="210">
    <xf numFmtId="0" fontId="0" fillId="0" borderId="0" xfId="0" applyAlignment="1">
      <alignment/>
    </xf>
    <xf numFmtId="0" fontId="1" fillId="0" borderId="0" xfId="0" applyNumberFormat="1" applyFont="1" applyAlignment="1">
      <alignment vertical="center"/>
    </xf>
    <xf numFmtId="0" fontId="3" fillId="33" borderId="10" xfId="0" applyNumberFormat="1" applyFont="1" applyFill="1" applyBorder="1" applyAlignment="1">
      <alignment horizontal="center" vertical="center"/>
    </xf>
    <xf numFmtId="0" fontId="3" fillId="33" borderId="10" xfId="0" applyNumberFormat="1" applyFont="1" applyFill="1" applyBorder="1" applyAlignment="1">
      <alignment vertical="center"/>
    </xf>
    <xf numFmtId="0" fontId="3" fillId="33" borderId="11" xfId="0" applyNumberFormat="1" applyFont="1" applyFill="1" applyBorder="1" applyAlignment="1">
      <alignment horizontal="center" vertical="center"/>
    </xf>
    <xf numFmtId="0" fontId="3" fillId="33" borderId="11" xfId="0" applyNumberFormat="1" applyFont="1" applyFill="1" applyBorder="1" applyAlignment="1">
      <alignment vertical="center"/>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0" fontId="3" fillId="33" borderId="15" xfId="0" applyNumberFormat="1" applyFont="1" applyFill="1" applyBorder="1" applyAlignment="1">
      <alignment vertical="center"/>
    </xf>
    <xf numFmtId="0" fontId="3" fillId="33" borderId="16" xfId="0" applyNumberFormat="1" applyFont="1" applyFill="1" applyBorder="1" applyAlignment="1">
      <alignment vertical="center"/>
    </xf>
    <xf numFmtId="0" fontId="3" fillId="33" borderId="17" xfId="0" applyNumberFormat="1" applyFont="1" applyFill="1" applyBorder="1" applyAlignment="1">
      <alignment vertical="center"/>
    </xf>
    <xf numFmtId="0" fontId="3" fillId="33" borderId="18" xfId="0" applyNumberFormat="1" applyFont="1" applyFill="1" applyBorder="1" applyAlignment="1">
      <alignment vertical="center"/>
    </xf>
    <xf numFmtId="176" fontId="3" fillId="33" borderId="19" xfId="0" applyNumberFormat="1" applyFont="1" applyFill="1" applyBorder="1" applyAlignment="1">
      <alignment vertical="center"/>
    </xf>
    <xf numFmtId="176" fontId="3" fillId="33" borderId="20" xfId="0" applyNumberFormat="1" applyFont="1" applyFill="1" applyBorder="1" applyAlignment="1">
      <alignment vertical="center"/>
    </xf>
    <xf numFmtId="176" fontId="3" fillId="33" borderId="21" xfId="0" applyNumberFormat="1" applyFont="1" applyFill="1" applyBorder="1" applyAlignment="1">
      <alignment vertical="center"/>
    </xf>
    <xf numFmtId="176" fontId="3" fillId="33" borderId="22" xfId="0" applyNumberFormat="1" applyFont="1" applyFill="1" applyBorder="1" applyAlignment="1">
      <alignment vertical="center"/>
    </xf>
    <xf numFmtId="176" fontId="3" fillId="33" borderId="23" xfId="0" applyNumberFormat="1" applyFont="1" applyFill="1" applyBorder="1" applyAlignment="1">
      <alignment vertical="center"/>
    </xf>
    <xf numFmtId="176" fontId="3" fillId="33" borderId="24" xfId="0" applyNumberFormat="1" applyFont="1" applyFill="1" applyBorder="1" applyAlignment="1">
      <alignment vertical="center"/>
    </xf>
    <xf numFmtId="176" fontId="3" fillId="33" borderId="25" xfId="0" applyNumberFormat="1" applyFont="1" applyFill="1" applyBorder="1" applyAlignment="1">
      <alignment vertical="center"/>
    </xf>
    <xf numFmtId="0" fontId="6"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12" fillId="33" borderId="10" xfId="0" applyNumberFormat="1" applyFont="1" applyFill="1" applyBorder="1" applyAlignment="1">
      <alignment horizontal="center" vertical="center"/>
    </xf>
    <xf numFmtId="0" fontId="12" fillId="33" borderId="11"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2" fillId="33" borderId="11" xfId="0" applyNumberFormat="1" applyFont="1" applyFill="1" applyBorder="1" applyAlignment="1">
      <alignment horizontal="center" vertical="center" shrinkToFit="1"/>
    </xf>
    <xf numFmtId="0" fontId="3" fillId="33" borderId="28" xfId="0" applyNumberFormat="1" applyFont="1" applyFill="1" applyBorder="1" applyAlignment="1">
      <alignment vertical="center"/>
    </xf>
    <xf numFmtId="0" fontId="3" fillId="33" borderId="29" xfId="0" applyNumberFormat="1" applyFont="1" applyFill="1" applyBorder="1" applyAlignment="1">
      <alignment vertical="center"/>
    </xf>
    <xf numFmtId="0" fontId="3" fillId="33" borderId="30" xfId="0" applyNumberFormat="1" applyFont="1" applyFill="1" applyBorder="1" applyAlignment="1">
      <alignment vertical="center"/>
    </xf>
    <xf numFmtId="182" fontId="3" fillId="33" borderId="10" xfId="0" applyNumberFormat="1" applyFont="1" applyFill="1" applyBorder="1" applyAlignment="1">
      <alignment vertical="center"/>
    </xf>
    <xf numFmtId="182" fontId="3" fillId="33" borderId="11" xfId="0" applyNumberFormat="1" applyFont="1" applyFill="1" applyBorder="1" applyAlignment="1">
      <alignment vertical="center"/>
    </xf>
    <xf numFmtId="0" fontId="62" fillId="0" borderId="0" xfId="0" applyNumberFormat="1" applyFont="1" applyFill="1" applyAlignment="1">
      <alignment vertical="top"/>
    </xf>
    <xf numFmtId="0" fontId="3" fillId="33" borderId="31" xfId="0" applyNumberFormat="1" applyFont="1" applyFill="1" applyBorder="1" applyAlignment="1">
      <alignment horizontal="center" vertical="center"/>
    </xf>
    <xf numFmtId="0" fontId="3" fillId="33" borderId="32"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3" fillId="33" borderId="34" xfId="0" applyNumberFormat="1" applyFont="1" applyFill="1" applyBorder="1" applyAlignment="1">
      <alignment horizontal="center" vertical="center"/>
    </xf>
    <xf numFmtId="0" fontId="3" fillId="33" borderId="17" xfId="0" applyNumberFormat="1" applyFont="1" applyFill="1" applyBorder="1" applyAlignment="1">
      <alignment horizontal="center" vertical="center"/>
    </xf>
    <xf numFmtId="0" fontId="3" fillId="33" borderId="35" xfId="0" applyNumberFormat="1" applyFont="1" applyFill="1" applyBorder="1" applyAlignment="1">
      <alignment horizontal="center" vertical="center"/>
    </xf>
    <xf numFmtId="0" fontId="12" fillId="33" borderId="36" xfId="0" applyNumberFormat="1" applyFont="1" applyFill="1" applyBorder="1" applyAlignment="1">
      <alignment horizontal="center" vertical="center"/>
    </xf>
    <xf numFmtId="0" fontId="12" fillId="33" borderId="36" xfId="0" applyNumberFormat="1" applyFont="1" applyFill="1" applyBorder="1" applyAlignment="1">
      <alignment horizontal="center" vertical="center" shrinkToFit="1"/>
    </xf>
    <xf numFmtId="0" fontId="3" fillId="33" borderId="36" xfId="0" applyNumberFormat="1" applyFont="1" applyFill="1" applyBorder="1" applyAlignment="1">
      <alignment horizontal="center" vertical="center"/>
    </xf>
    <xf numFmtId="0" fontId="3" fillId="33" borderId="37" xfId="0" applyNumberFormat="1" applyFont="1" applyFill="1" applyBorder="1" applyAlignment="1">
      <alignment vertical="center"/>
    </xf>
    <xf numFmtId="182" fontId="3" fillId="33" borderId="36" xfId="0" applyNumberFormat="1" applyFont="1" applyFill="1" applyBorder="1" applyAlignment="1">
      <alignment vertical="center"/>
    </xf>
    <xf numFmtId="0" fontId="3" fillId="33" borderId="38" xfId="0" applyNumberFormat="1" applyFont="1" applyFill="1" applyBorder="1" applyAlignment="1">
      <alignment horizontal="center" vertical="center"/>
    </xf>
    <xf numFmtId="0" fontId="3" fillId="33" borderId="39" xfId="0" applyNumberFormat="1" applyFont="1" applyFill="1" applyBorder="1" applyAlignment="1">
      <alignment vertical="center"/>
    </xf>
    <xf numFmtId="0" fontId="3" fillId="33" borderId="36" xfId="0" applyNumberFormat="1" applyFont="1" applyFill="1" applyBorder="1" applyAlignment="1">
      <alignment vertical="center"/>
    </xf>
    <xf numFmtId="0" fontId="3" fillId="33" borderId="40" xfId="0" applyNumberFormat="1" applyFont="1" applyFill="1" applyBorder="1" applyAlignment="1">
      <alignment vertical="center"/>
    </xf>
    <xf numFmtId="176" fontId="3" fillId="33" borderId="41" xfId="0" applyNumberFormat="1" applyFont="1" applyFill="1" applyBorder="1" applyAlignment="1">
      <alignment vertical="center"/>
    </xf>
    <xf numFmtId="176" fontId="3" fillId="33" borderId="42" xfId="0" applyNumberFormat="1" applyFont="1" applyFill="1" applyBorder="1" applyAlignment="1">
      <alignment vertical="center"/>
    </xf>
    <xf numFmtId="176" fontId="3" fillId="33" borderId="43" xfId="0" applyNumberFormat="1" applyFont="1" applyFill="1" applyBorder="1" applyAlignment="1">
      <alignment vertical="center"/>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7" fillId="33" borderId="47"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183" fontId="2" fillId="33" borderId="47" xfId="0" applyNumberFormat="1" applyFont="1" applyFill="1" applyBorder="1" applyAlignment="1">
      <alignment horizontal="center" vertical="center"/>
    </xf>
    <xf numFmtId="183" fontId="2" fillId="33" borderId="50" xfId="0" applyNumberFormat="1" applyFont="1" applyFill="1" applyBorder="1" applyAlignment="1">
      <alignment horizontal="center" vertical="center"/>
    </xf>
    <xf numFmtId="0" fontId="62" fillId="0" borderId="0" xfId="0" applyNumberFormat="1" applyFont="1" applyFill="1" applyBorder="1" applyAlignment="1">
      <alignment vertical="top"/>
    </xf>
    <xf numFmtId="0" fontId="2" fillId="33" borderId="0" xfId="0" applyNumberFormat="1" applyFont="1" applyFill="1" applyBorder="1" applyAlignment="1">
      <alignment horizontal="center" vertical="center"/>
    </xf>
    <xf numFmtId="183" fontId="2" fillId="33" borderId="0" xfId="0" applyNumberFormat="1" applyFont="1" applyFill="1" applyBorder="1" applyAlignment="1">
      <alignment horizontal="center" vertical="center"/>
    </xf>
    <xf numFmtId="0" fontId="18" fillId="0" borderId="23" xfId="60" applyNumberFormat="1" applyFont="1" applyFill="1" applyBorder="1" applyAlignment="1">
      <alignment horizontal="left" vertical="center"/>
    </xf>
    <xf numFmtId="0" fontId="18" fillId="0" borderId="51" xfId="60" applyNumberFormat="1" applyFont="1" applyFill="1" applyBorder="1" applyAlignment="1">
      <alignment horizontal="left" vertical="center"/>
    </xf>
    <xf numFmtId="176" fontId="17" fillId="0" borderId="22" xfId="60" applyNumberFormat="1" applyFont="1" applyFill="1" applyBorder="1" applyAlignment="1">
      <alignment horizontal="center"/>
    </xf>
    <xf numFmtId="176" fontId="17" fillId="0" borderId="23" xfId="60" applyNumberFormat="1" applyFont="1" applyFill="1" applyBorder="1" applyAlignment="1">
      <alignment horizontal="center"/>
    </xf>
    <xf numFmtId="180" fontId="18" fillId="0" borderId="24" xfId="60" applyNumberFormat="1" applyFont="1" applyFill="1" applyBorder="1" applyAlignment="1">
      <alignment horizontal="center"/>
    </xf>
    <xf numFmtId="176" fontId="17" fillId="0" borderId="52" xfId="60" applyNumberFormat="1" applyFont="1" applyFill="1" applyBorder="1" applyAlignment="1">
      <alignment horizontal="center"/>
    </xf>
    <xf numFmtId="14" fontId="17" fillId="0" borderId="24" xfId="60" applyNumberFormat="1" applyFont="1" applyFill="1" applyBorder="1" applyAlignment="1">
      <alignment horizontal="center" vertical="center"/>
    </xf>
    <xf numFmtId="180" fontId="17" fillId="0" borderId="24" xfId="60" applyNumberFormat="1" applyFont="1" applyFill="1" applyBorder="1" applyAlignment="1">
      <alignment horizontal="center"/>
    </xf>
    <xf numFmtId="0" fontId="18" fillId="3" borderId="23" xfId="60" applyNumberFormat="1" applyFont="1" applyFill="1" applyBorder="1" applyAlignment="1">
      <alignment horizontal="left" vertical="center"/>
    </xf>
    <xf numFmtId="0" fontId="18" fillId="3" borderId="51" xfId="60" applyNumberFormat="1" applyFont="1" applyFill="1" applyBorder="1" applyAlignment="1">
      <alignment horizontal="left" vertical="center"/>
    </xf>
    <xf numFmtId="176" fontId="17" fillId="3" borderId="22" xfId="60" applyNumberFormat="1" applyFont="1" applyFill="1" applyBorder="1" applyAlignment="1">
      <alignment horizontal="center"/>
    </xf>
    <xf numFmtId="176" fontId="17" fillId="3" borderId="23" xfId="60" applyNumberFormat="1" applyFont="1" applyFill="1" applyBorder="1" applyAlignment="1">
      <alignment horizontal="center"/>
    </xf>
    <xf numFmtId="180" fontId="18" fillId="3" borderId="24" xfId="60" applyNumberFormat="1" applyFont="1" applyFill="1" applyBorder="1" applyAlignment="1">
      <alignment horizontal="center"/>
    </xf>
    <xf numFmtId="184" fontId="22" fillId="3" borderId="53" xfId="42" applyNumberFormat="1" applyFont="1" applyFill="1" applyBorder="1" applyAlignment="1">
      <alignment horizontal="center" vertical="center" wrapText="1"/>
    </xf>
    <xf numFmtId="184" fontId="22" fillId="3" borderId="23" xfId="42" applyNumberFormat="1" applyFont="1" applyFill="1" applyBorder="1" applyAlignment="1">
      <alignment horizontal="center" vertical="center" wrapText="1"/>
    </xf>
    <xf numFmtId="184" fontId="22" fillId="3" borderId="54" xfId="42" applyNumberFormat="1" applyFont="1" applyFill="1" applyBorder="1" applyAlignment="1">
      <alignment horizontal="center" vertical="center" wrapText="1"/>
    </xf>
    <xf numFmtId="184" fontId="22" fillId="3" borderId="55" xfId="42" applyNumberFormat="1" applyFont="1" applyFill="1" applyBorder="1" applyAlignment="1">
      <alignment horizontal="center" vertical="center" wrapText="1"/>
    </xf>
    <xf numFmtId="0" fontId="18" fillId="0" borderId="42" xfId="60" applyNumberFormat="1" applyFont="1" applyFill="1" applyBorder="1" applyAlignment="1">
      <alignment horizontal="left" vertical="center"/>
    </xf>
    <xf numFmtId="0" fontId="18" fillId="0" borderId="56" xfId="60" applyNumberFormat="1" applyFont="1" applyFill="1" applyBorder="1" applyAlignment="1">
      <alignment horizontal="left" vertical="center"/>
    </xf>
    <xf numFmtId="176" fontId="17" fillId="0" borderId="41" xfId="60" applyNumberFormat="1" applyFont="1" applyFill="1" applyBorder="1" applyAlignment="1">
      <alignment horizontal="center"/>
    </xf>
    <xf numFmtId="176" fontId="17" fillId="0" borderId="42" xfId="60" applyNumberFormat="1" applyFont="1" applyFill="1" applyBorder="1" applyAlignment="1">
      <alignment horizontal="center"/>
    </xf>
    <xf numFmtId="180" fontId="18" fillId="0" borderId="43" xfId="60" applyNumberFormat="1" applyFont="1" applyFill="1" applyBorder="1" applyAlignment="1">
      <alignment horizontal="center"/>
    </xf>
    <xf numFmtId="176" fontId="17" fillId="0" borderId="57" xfId="60" applyNumberFormat="1" applyFont="1" applyFill="1" applyBorder="1" applyAlignment="1">
      <alignment horizontal="center"/>
    </xf>
    <xf numFmtId="14" fontId="17" fillId="0" borderId="43" xfId="60" applyNumberFormat="1" applyFont="1" applyFill="1" applyBorder="1" applyAlignment="1">
      <alignment horizontal="center" vertical="center"/>
    </xf>
    <xf numFmtId="0" fontId="63" fillId="0" borderId="0" xfId="60" applyNumberFormat="1" applyFont="1" applyAlignment="1">
      <alignment vertical="top"/>
    </xf>
    <xf numFmtId="0" fontId="23" fillId="0" borderId="0" xfId="60" applyNumberFormat="1" applyFont="1" applyAlignment="1">
      <alignment vertical="top"/>
    </xf>
    <xf numFmtId="0" fontId="24" fillId="0" borderId="0" xfId="60" applyNumberFormat="1" applyFont="1" applyAlignment="1">
      <alignment vertical="top"/>
    </xf>
    <xf numFmtId="0" fontId="64" fillId="0" borderId="0" xfId="0" applyNumberFormat="1" applyFont="1" applyBorder="1" applyAlignment="1">
      <alignment vertical="center"/>
    </xf>
    <xf numFmtId="0" fontId="1" fillId="33" borderId="23" xfId="0" applyNumberFormat="1" applyFont="1" applyFill="1" applyBorder="1" applyAlignment="1">
      <alignment horizontal="center" vertical="center" wrapText="1"/>
    </xf>
    <xf numFmtId="0" fontId="26" fillId="33" borderId="23" xfId="0" applyNumberFormat="1" applyFont="1" applyFill="1" applyBorder="1" applyAlignment="1">
      <alignment horizontal="center" vertical="center" wrapText="1"/>
    </xf>
    <xf numFmtId="0" fontId="1" fillId="33" borderId="39" xfId="0" applyNumberFormat="1" applyFont="1" applyFill="1" applyBorder="1" applyAlignment="1">
      <alignment horizontal="center" vertical="center"/>
    </xf>
    <xf numFmtId="0" fontId="26" fillId="33" borderId="36" xfId="0" applyNumberFormat="1" applyFont="1" applyFill="1" applyBorder="1" applyAlignment="1">
      <alignment horizontal="center" vertical="center"/>
    </xf>
    <xf numFmtId="0" fontId="26" fillId="33" borderId="36" xfId="0" applyNumberFormat="1" applyFont="1" applyFill="1" applyBorder="1" applyAlignment="1">
      <alignment vertical="center" wrapText="1"/>
    </xf>
    <xf numFmtId="2" fontId="26" fillId="33" borderId="36" xfId="0" applyNumberFormat="1" applyFont="1" applyFill="1" applyBorder="1" applyAlignment="1">
      <alignment horizontal="center" vertical="center"/>
    </xf>
    <xf numFmtId="183" fontId="1" fillId="33" borderId="37" xfId="0" applyNumberFormat="1" applyFont="1" applyFill="1" applyBorder="1" applyAlignment="1">
      <alignment horizontal="center" vertical="center"/>
    </xf>
    <xf numFmtId="1" fontId="1" fillId="33" borderId="37" xfId="0" applyNumberFormat="1" applyFont="1" applyFill="1" applyBorder="1" applyAlignment="1">
      <alignment horizontal="center" vertical="center"/>
    </xf>
    <xf numFmtId="185" fontId="1" fillId="33" borderId="37" xfId="0" applyNumberFormat="1" applyFont="1" applyFill="1" applyBorder="1" applyAlignment="1">
      <alignment horizontal="center" vertical="center"/>
    </xf>
    <xf numFmtId="183" fontId="1" fillId="33" borderId="4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0" fillId="0" borderId="0" xfId="0" applyBorder="1" applyAlignment="1">
      <alignment vertical="center"/>
    </xf>
    <xf numFmtId="0" fontId="1" fillId="33" borderId="0" xfId="0" applyNumberFormat="1" applyFont="1" applyFill="1" applyBorder="1" applyAlignment="1">
      <alignment vertical="center"/>
    </xf>
    <xf numFmtId="0" fontId="1" fillId="0" borderId="0" xfId="0" applyNumberFormat="1" applyFont="1" applyBorder="1" applyAlignment="1">
      <alignment vertical="center"/>
    </xf>
    <xf numFmtId="0" fontId="5"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3" fillId="33" borderId="61"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9" fillId="33" borderId="63"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65" xfId="0" applyNumberFormat="1" applyFont="1" applyFill="1" applyBorder="1" applyAlignment="1">
      <alignment horizontal="center" vertical="center" wrapText="1"/>
    </xf>
    <xf numFmtId="0" fontId="7" fillId="33" borderId="66" xfId="0" applyNumberFormat="1" applyFont="1" applyFill="1" applyBorder="1" applyAlignment="1">
      <alignment horizontal="center" vertical="center" wrapText="1"/>
    </xf>
    <xf numFmtId="0" fontId="7" fillId="33" borderId="67" xfId="0" applyNumberFormat="1" applyFont="1" applyFill="1" applyBorder="1" applyAlignment="1">
      <alignment horizontal="center" vertical="center" wrapText="1"/>
    </xf>
    <xf numFmtId="0" fontId="7" fillId="33" borderId="68" xfId="0" applyNumberFormat="1" applyFont="1" applyFill="1" applyBorder="1" applyAlignment="1">
      <alignment horizontal="center" vertical="center" wrapText="1"/>
    </xf>
    <xf numFmtId="0" fontId="8" fillId="33"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7" fillId="33" borderId="72" xfId="0" applyNumberFormat="1" applyFont="1" applyFill="1" applyBorder="1" applyAlignment="1">
      <alignment horizontal="center" vertical="center" wrapText="1"/>
    </xf>
    <xf numFmtId="0" fontId="8" fillId="33" borderId="73"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3" fillId="33" borderId="7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2" fillId="33" borderId="78"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13" fillId="33" borderId="63" xfId="0" applyNumberFormat="1" applyFont="1" applyFill="1" applyBorder="1" applyAlignment="1">
      <alignment horizontal="center" vertical="center"/>
    </xf>
    <xf numFmtId="0" fontId="14" fillId="33" borderId="63" xfId="0" applyNumberFormat="1" applyFont="1" applyFill="1" applyBorder="1" applyAlignment="1">
      <alignment horizontal="center" vertical="center"/>
    </xf>
    <xf numFmtId="0" fontId="0" fillId="0" borderId="80" xfId="0" applyBorder="1" applyAlignment="1">
      <alignment horizontal="center" vertical="center" wrapText="1"/>
    </xf>
    <xf numFmtId="0" fontId="7" fillId="33" borderId="81" xfId="0" applyNumberFormat="1" applyFont="1" applyFill="1" applyBorder="1" applyAlignment="1">
      <alignment horizontal="center" vertical="center" wrapText="1"/>
    </xf>
    <xf numFmtId="0" fontId="8" fillId="33" borderId="82" xfId="0" applyNumberFormat="1" applyFont="1" applyFill="1" applyBorder="1" applyAlignment="1">
      <alignment horizontal="center" vertical="center" wrapText="1"/>
    </xf>
    <xf numFmtId="0" fontId="7" fillId="33" borderId="74" xfId="0" applyNumberFormat="1" applyFont="1" applyFill="1" applyBorder="1" applyAlignment="1">
      <alignment horizontal="center" vertical="center" wrapText="1"/>
    </xf>
    <xf numFmtId="0" fontId="8" fillId="33" borderId="75" xfId="0" applyNumberFormat="1" applyFont="1" applyFill="1" applyBorder="1" applyAlignment="1">
      <alignment horizontal="center" vertical="center" wrapText="1"/>
    </xf>
    <xf numFmtId="0" fontId="7" fillId="33" borderId="82" xfId="0" applyNumberFormat="1" applyFont="1" applyFill="1" applyBorder="1" applyAlignment="1">
      <alignment horizontal="center" vertical="center" wrapText="1"/>
    </xf>
    <xf numFmtId="0" fontId="65" fillId="0" borderId="63" xfId="60" applyNumberFormat="1" applyFont="1" applyBorder="1" applyAlignment="1">
      <alignment horizontal="center" vertical="top" wrapText="1"/>
    </xf>
    <xf numFmtId="0" fontId="65" fillId="0" borderId="63" xfId="60" applyNumberFormat="1" applyFont="1" applyBorder="1" applyAlignment="1">
      <alignment horizontal="center" vertical="top"/>
    </xf>
    <xf numFmtId="0" fontId="17" fillId="0" borderId="70" xfId="60" applyNumberFormat="1" applyFont="1" applyFill="1" applyBorder="1" applyAlignment="1">
      <alignment horizontal="center" vertical="center" wrapText="1"/>
    </xf>
    <xf numFmtId="0" fontId="17" fillId="0" borderId="83" xfId="60" applyNumberFormat="1" applyFont="1" applyFill="1" applyBorder="1" applyAlignment="1">
      <alignment horizontal="center" vertical="center" wrapText="1"/>
    </xf>
    <xf numFmtId="0" fontId="17" fillId="0" borderId="84" xfId="60" applyNumberFormat="1" applyFont="1" applyFill="1" applyBorder="1" applyAlignment="1">
      <alignment horizontal="center" vertical="center" wrapText="1"/>
    </xf>
    <xf numFmtId="0" fontId="18" fillId="0" borderId="85" xfId="60" applyNumberFormat="1" applyFont="1" applyFill="1" applyBorder="1" applyAlignment="1">
      <alignment horizontal="center" vertical="center"/>
    </xf>
    <xf numFmtId="0" fontId="17" fillId="0" borderId="23" xfId="60" applyNumberFormat="1" applyFont="1" applyFill="1" applyBorder="1" applyAlignment="1">
      <alignment horizontal="center" vertical="center"/>
    </xf>
    <xf numFmtId="0" fontId="18" fillId="0" borderId="85" xfId="60" applyNumberFormat="1" applyFont="1" applyFill="1" applyBorder="1" applyAlignment="1">
      <alignment horizontal="center" vertical="center" wrapText="1"/>
    </xf>
    <xf numFmtId="0" fontId="17" fillId="0" borderId="23" xfId="60" applyNumberFormat="1" applyFont="1" applyFill="1" applyBorder="1" applyAlignment="1">
      <alignment horizontal="center" vertical="center" wrapText="1"/>
    </xf>
    <xf numFmtId="14" fontId="18" fillId="0" borderId="85" xfId="60" applyNumberFormat="1" applyFont="1" applyFill="1" applyBorder="1" applyAlignment="1">
      <alignment horizontal="center" vertical="center" wrapText="1"/>
    </xf>
    <xf numFmtId="14" fontId="17" fillId="0" borderId="23" xfId="60" applyNumberFormat="1" applyFont="1" applyFill="1" applyBorder="1" applyAlignment="1">
      <alignment horizontal="center" vertical="center" wrapText="1"/>
    </xf>
    <xf numFmtId="0" fontId="19" fillId="0" borderId="85" xfId="60" applyNumberFormat="1" applyFont="1" applyFill="1" applyBorder="1" applyAlignment="1">
      <alignment horizontal="center" vertical="center" wrapText="1"/>
    </xf>
    <xf numFmtId="0" fontId="20" fillId="0" borderId="23" xfId="60" applyNumberFormat="1" applyFont="1" applyFill="1" applyBorder="1" applyAlignment="1">
      <alignment horizontal="center" vertical="center" wrapText="1"/>
    </xf>
    <xf numFmtId="0" fontId="18" fillId="0" borderId="86" xfId="60" applyNumberFormat="1" applyFont="1" applyFill="1" applyBorder="1" applyAlignment="1">
      <alignment horizontal="center" vertical="center" wrapText="1"/>
    </xf>
    <xf numFmtId="0" fontId="18" fillId="0" borderId="51" xfId="60" applyNumberFormat="1" applyFont="1" applyFill="1" applyBorder="1" applyAlignment="1">
      <alignment horizontal="center" vertical="center" wrapText="1"/>
    </xf>
    <xf numFmtId="2" fontId="18" fillId="0" borderId="87" xfId="60" applyNumberFormat="1"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8" fillId="0" borderId="88" xfId="60" applyNumberFormat="1" applyFont="1" applyFill="1" applyBorder="1" applyAlignment="1">
      <alignment horizontal="center" vertical="center"/>
    </xf>
    <xf numFmtId="0" fontId="66" fillId="0" borderId="88" xfId="0" applyFont="1" applyBorder="1" applyAlignment="1">
      <alignment horizontal="center" vertical="center"/>
    </xf>
    <xf numFmtId="0" fontId="66" fillId="0" borderId="89" xfId="0" applyFont="1" applyBorder="1" applyAlignment="1">
      <alignment horizontal="center" vertical="center"/>
    </xf>
    <xf numFmtId="176" fontId="18" fillId="0" borderId="22" xfId="60" applyNumberFormat="1" applyFont="1" applyFill="1" applyBorder="1" applyAlignment="1">
      <alignment horizontal="center" vertical="center" wrapText="1"/>
    </xf>
    <xf numFmtId="176" fontId="17" fillId="0" borderId="22" xfId="60" applyNumberFormat="1" applyFont="1" applyFill="1" applyBorder="1" applyAlignment="1">
      <alignment horizontal="center" vertical="center" wrapText="1"/>
    </xf>
    <xf numFmtId="176" fontId="18" fillId="0" borderId="23" xfId="60" applyNumberFormat="1" applyFont="1" applyFill="1" applyBorder="1" applyAlignment="1">
      <alignment horizontal="center" vertical="center" wrapText="1"/>
    </xf>
    <xf numFmtId="176" fontId="17" fillId="0" borderId="23" xfId="60" applyNumberFormat="1" applyFont="1" applyFill="1" applyBorder="1" applyAlignment="1">
      <alignment horizontal="center" vertical="center" wrapText="1"/>
    </xf>
    <xf numFmtId="2" fontId="18" fillId="0" borderId="90" xfId="60" applyNumberFormat="1" applyFont="1"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176" fontId="18" fillId="0" borderId="54" xfId="60" applyNumberFormat="1"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76" fontId="18" fillId="0" borderId="52" xfId="60" applyNumberFormat="1" applyFont="1" applyFill="1" applyBorder="1" applyAlignment="1">
      <alignment horizontal="center" vertical="center" wrapText="1"/>
    </xf>
    <xf numFmtId="176" fontId="17" fillId="0" borderId="52" xfId="60" applyNumberFormat="1" applyFont="1" applyFill="1" applyBorder="1" applyAlignment="1">
      <alignment horizontal="center" vertical="center" wrapText="1"/>
    </xf>
    <xf numFmtId="176" fontId="18" fillId="0" borderId="93" xfId="60" applyNumberFormat="1" applyFont="1" applyFill="1" applyBorder="1" applyAlignment="1">
      <alignment horizontal="center" vertical="center" wrapText="1"/>
    </xf>
    <xf numFmtId="0" fontId="0" fillId="0" borderId="94" xfId="0" applyBorder="1" applyAlignment="1">
      <alignment horizontal="center" vertical="center" wrapText="1"/>
    </xf>
    <xf numFmtId="0" fontId="18" fillId="0" borderId="90" xfId="60" applyNumberFormat="1" applyFont="1" applyFill="1" applyBorder="1" applyAlignment="1">
      <alignment horizontal="center" vertical="center" wrapText="1"/>
    </xf>
    <xf numFmtId="0" fontId="66" fillId="0" borderId="92" xfId="0" applyFont="1" applyBorder="1" applyAlignment="1">
      <alignment horizontal="center" vertical="center" wrapText="1"/>
    </xf>
    <xf numFmtId="0" fontId="17" fillId="0" borderId="22" xfId="60" applyNumberFormat="1" applyFont="1" applyFill="1" applyBorder="1" applyAlignment="1">
      <alignment horizontal="center" vertical="center"/>
    </xf>
    <xf numFmtId="0" fontId="18" fillId="0" borderId="23" xfId="60" applyNumberFormat="1" applyFont="1" applyFill="1" applyBorder="1" applyAlignment="1">
      <alignment horizontal="center" vertical="center"/>
    </xf>
    <xf numFmtId="0" fontId="18" fillId="0" borderId="23" xfId="60" applyNumberFormat="1" applyFont="1" applyFill="1" applyBorder="1" applyAlignment="1">
      <alignment horizontal="center" vertical="center" wrapText="1"/>
    </xf>
    <xf numFmtId="14" fontId="17" fillId="0" borderId="23" xfId="60" applyNumberFormat="1" applyFont="1" applyFill="1" applyBorder="1" applyAlignment="1">
      <alignment horizontal="center" vertical="center"/>
    </xf>
    <xf numFmtId="180" fontId="18" fillId="0" borderId="24" xfId="60" applyNumberFormat="1" applyFont="1" applyFill="1" applyBorder="1" applyAlignment="1">
      <alignment horizontal="center" vertical="center"/>
    </xf>
    <xf numFmtId="180" fontId="17" fillId="0" borderId="24" xfId="60" applyNumberFormat="1" applyFont="1" applyFill="1" applyBorder="1" applyAlignment="1">
      <alignment horizontal="center" vertical="center"/>
    </xf>
    <xf numFmtId="0" fontId="17" fillId="0" borderId="41" xfId="60" applyNumberFormat="1" applyFont="1" applyFill="1" applyBorder="1" applyAlignment="1">
      <alignment horizontal="center" vertical="center"/>
    </xf>
    <xf numFmtId="0" fontId="17" fillId="0" borderId="42" xfId="60" applyNumberFormat="1" applyFont="1" applyFill="1" applyBorder="1" applyAlignment="1">
      <alignment horizontal="center" vertical="center"/>
    </xf>
    <xf numFmtId="0" fontId="17" fillId="0" borderId="42" xfId="60" applyNumberFormat="1" applyFont="1" applyFill="1" applyBorder="1" applyAlignment="1">
      <alignment horizontal="center" vertical="center" wrapText="1"/>
    </xf>
    <xf numFmtId="14" fontId="17" fillId="0" borderId="42" xfId="60" applyNumberFormat="1" applyFont="1" applyFill="1" applyBorder="1" applyAlignment="1">
      <alignment horizontal="center" vertical="center"/>
    </xf>
    <xf numFmtId="0" fontId="14" fillId="33" borderId="0" xfId="0" applyNumberFormat="1" applyFont="1" applyFill="1" applyBorder="1" applyAlignment="1">
      <alignment horizontal="center" vertical="center" wrapText="1"/>
    </xf>
    <xf numFmtId="0" fontId="14" fillId="33" borderId="0" xfId="0" applyNumberFormat="1" applyFont="1" applyFill="1" applyBorder="1" applyAlignment="1">
      <alignment horizontal="center" vertical="center"/>
    </xf>
    <xf numFmtId="0" fontId="0" fillId="0" borderId="9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96" xfId="0" applyFont="1" applyBorder="1" applyAlignment="1">
      <alignment horizontal="center" vertical="center" wrapText="1"/>
    </xf>
    <xf numFmtId="0" fontId="26" fillId="33" borderId="97" xfId="0" applyNumberFormat="1" applyFont="1" applyFill="1" applyBorder="1" applyAlignment="1">
      <alignment horizontal="center" vertical="center"/>
    </xf>
    <xf numFmtId="0" fontId="1" fillId="33" borderId="98" xfId="0" applyNumberFormat="1" applyFont="1" applyFill="1" applyBorder="1" applyAlignment="1">
      <alignment horizontal="center" vertical="center"/>
    </xf>
    <xf numFmtId="0" fontId="1" fillId="33" borderId="99" xfId="0" applyNumberFormat="1" applyFont="1" applyFill="1" applyBorder="1" applyAlignment="1">
      <alignment horizontal="center" vertical="center"/>
    </xf>
    <xf numFmtId="0" fontId="26" fillId="33" borderId="100" xfId="0" applyNumberFormat="1" applyFont="1" applyFill="1" applyBorder="1" applyAlignment="1">
      <alignment horizontal="center" vertical="center"/>
    </xf>
    <xf numFmtId="0" fontId="26" fillId="33" borderId="101" xfId="0" applyNumberFormat="1" applyFont="1" applyFill="1" applyBorder="1" applyAlignment="1">
      <alignment horizontal="center" vertical="center"/>
    </xf>
    <xf numFmtId="0" fontId="26" fillId="33" borderId="102" xfId="0" applyNumberFormat="1" applyFont="1" applyFill="1" applyBorder="1" applyAlignment="1">
      <alignment horizontal="center" vertical="center"/>
    </xf>
    <xf numFmtId="0" fontId="25" fillId="33" borderId="100" xfId="0" applyNumberFormat="1" applyFont="1" applyFill="1" applyBorder="1" applyAlignment="1">
      <alignment horizontal="center" vertical="center" shrinkToFit="1"/>
    </xf>
    <xf numFmtId="0" fontId="25" fillId="33" borderId="101" xfId="0" applyNumberFormat="1" applyFont="1" applyFill="1" applyBorder="1" applyAlignment="1">
      <alignment horizontal="center" vertical="center" shrinkToFit="1"/>
    </xf>
    <xf numFmtId="0" fontId="25" fillId="33" borderId="102" xfId="0" applyNumberFormat="1" applyFont="1" applyFill="1" applyBorder="1" applyAlignment="1">
      <alignment horizontal="center" vertical="center" shrinkToFit="1"/>
    </xf>
    <xf numFmtId="0" fontId="25" fillId="33" borderId="103" xfId="0" applyNumberFormat="1" applyFont="1" applyFill="1" applyBorder="1" applyAlignment="1">
      <alignment horizontal="center" vertical="center"/>
    </xf>
    <xf numFmtId="0" fontId="27" fillId="33" borderId="104" xfId="0" applyNumberFormat="1" applyFont="1" applyFill="1" applyBorder="1" applyAlignment="1">
      <alignment horizontal="center" vertical="center"/>
    </xf>
    <xf numFmtId="0" fontId="1" fillId="33" borderId="105" xfId="0" applyNumberFormat="1" applyFont="1" applyFill="1" applyBorder="1" applyAlignment="1">
      <alignment horizontal="center" vertical="center"/>
    </xf>
    <xf numFmtId="0" fontId="1" fillId="33" borderId="106" xfId="0" applyNumberFormat="1" applyFont="1" applyFill="1" applyBorder="1" applyAlignment="1">
      <alignment horizontal="center" vertical="center"/>
    </xf>
    <xf numFmtId="0" fontId="1" fillId="33" borderId="107"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wrapText="1"/>
    </xf>
    <xf numFmtId="0" fontId="26" fillId="33" borderId="23" xfId="0" applyNumberFormat="1" applyFont="1" applyFill="1" applyBorder="1" applyAlignment="1">
      <alignment horizontal="center" vertical="center"/>
    </xf>
    <xf numFmtId="0" fontId="1" fillId="33" borderId="108" xfId="0" applyNumberFormat="1" applyFont="1" applyFill="1" applyBorder="1" applyAlignment="1">
      <alignment horizontal="center" vertical="center" wrapText="1"/>
    </xf>
    <xf numFmtId="0" fontId="1" fillId="33" borderId="109"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view="pageBreakPreview" zoomScale="115" zoomScaleSheetLayoutView="115" zoomScalePageLayoutView="0" workbookViewId="0" topLeftCell="A1">
      <selection activeCell="O41" sqref="O41"/>
    </sheetView>
  </sheetViews>
  <sheetFormatPr defaultColWidth="8.796875" defaultRowHeight="14.25"/>
  <cols>
    <col min="1" max="1" width="7.19921875" style="0" customWidth="1"/>
    <col min="3" max="3" width="24.8984375" style="0" customWidth="1"/>
    <col min="5" max="5" width="13.59765625" style="0" customWidth="1"/>
    <col min="6" max="6" width="13.8984375" style="0" customWidth="1"/>
    <col min="9" max="9" width="17" style="0" customWidth="1"/>
  </cols>
  <sheetData>
    <row r="1" spans="1:16" ht="18.75" thickBot="1">
      <c r="A1" s="140" t="s">
        <v>44</v>
      </c>
      <c r="B1" s="141"/>
      <c r="C1" s="141"/>
      <c r="D1" s="141"/>
      <c r="E1" s="141"/>
      <c r="F1" s="141"/>
      <c r="G1" s="141"/>
      <c r="H1" s="141"/>
      <c r="I1" s="141"/>
      <c r="J1" s="141"/>
      <c r="K1" s="141"/>
      <c r="L1" s="141"/>
      <c r="M1" s="141"/>
      <c r="N1" s="141"/>
      <c r="O1" s="141"/>
      <c r="P1" s="141"/>
    </row>
    <row r="2" spans="1:16" ht="14.25">
      <c r="A2" s="142" t="s">
        <v>45</v>
      </c>
      <c r="B2" s="145" t="s">
        <v>46</v>
      </c>
      <c r="C2" s="147" t="s">
        <v>47</v>
      </c>
      <c r="D2" s="149" t="s">
        <v>48</v>
      </c>
      <c r="E2" s="151" t="s">
        <v>49</v>
      </c>
      <c r="F2" s="153" t="s">
        <v>50</v>
      </c>
      <c r="G2" s="155" t="s">
        <v>51</v>
      </c>
      <c r="H2" s="156"/>
      <c r="I2" s="157"/>
      <c r="J2" s="158" t="s">
        <v>52</v>
      </c>
      <c r="K2" s="159"/>
      <c r="L2" s="159"/>
      <c r="M2" s="159"/>
      <c r="N2" s="159"/>
      <c r="O2" s="159"/>
      <c r="P2" s="160"/>
    </row>
    <row r="3" spans="1:16" ht="14.25">
      <c r="A3" s="143"/>
      <c r="B3" s="146"/>
      <c r="C3" s="148"/>
      <c r="D3" s="150"/>
      <c r="E3" s="152"/>
      <c r="F3" s="154"/>
      <c r="G3" s="161" t="s">
        <v>53</v>
      </c>
      <c r="H3" s="163" t="s">
        <v>54</v>
      </c>
      <c r="I3" s="165" t="s">
        <v>55</v>
      </c>
      <c r="J3" s="168" t="s">
        <v>56</v>
      </c>
      <c r="K3" s="169"/>
      <c r="L3" s="169"/>
      <c r="M3" s="169"/>
      <c r="N3" s="169"/>
      <c r="O3" s="169"/>
      <c r="P3" s="170"/>
    </row>
    <row r="4" spans="1:16" ht="14.25">
      <c r="A4" s="143"/>
      <c r="B4" s="146"/>
      <c r="C4" s="148"/>
      <c r="D4" s="150"/>
      <c r="E4" s="152"/>
      <c r="F4" s="154"/>
      <c r="G4" s="162"/>
      <c r="H4" s="164"/>
      <c r="I4" s="166"/>
      <c r="J4" s="171" t="s">
        <v>57</v>
      </c>
      <c r="K4" s="163" t="s">
        <v>58</v>
      </c>
      <c r="L4" s="163" t="s">
        <v>59</v>
      </c>
      <c r="M4" s="163" t="s">
        <v>60</v>
      </c>
      <c r="N4" s="173" t="s">
        <v>61</v>
      </c>
      <c r="O4" s="173" t="s">
        <v>62</v>
      </c>
      <c r="P4" s="175" t="s">
        <v>63</v>
      </c>
    </row>
    <row r="5" spans="1:16" ht="14.25">
      <c r="A5" s="144"/>
      <c r="B5" s="146"/>
      <c r="C5" s="148"/>
      <c r="D5" s="150"/>
      <c r="E5" s="152"/>
      <c r="F5" s="154"/>
      <c r="G5" s="162"/>
      <c r="H5" s="164"/>
      <c r="I5" s="167"/>
      <c r="J5" s="172"/>
      <c r="K5" s="164"/>
      <c r="L5" s="163"/>
      <c r="M5" s="163"/>
      <c r="N5" s="174"/>
      <c r="O5" s="174"/>
      <c r="P5" s="176"/>
    </row>
    <row r="6" spans="1:16" ht="14.25">
      <c r="A6" s="177">
        <v>1</v>
      </c>
      <c r="B6" s="178" t="s">
        <v>64</v>
      </c>
      <c r="C6" s="179" t="s">
        <v>65</v>
      </c>
      <c r="D6" s="180">
        <v>43132</v>
      </c>
      <c r="E6" s="65" t="s">
        <v>17</v>
      </c>
      <c r="F6" s="66" t="s">
        <v>21</v>
      </c>
      <c r="G6" s="67" t="s">
        <v>66</v>
      </c>
      <c r="H6" s="68"/>
      <c r="I6" s="69" t="s">
        <v>67</v>
      </c>
      <c r="J6" s="70"/>
      <c r="K6" s="68"/>
      <c r="L6" s="68"/>
      <c r="M6" s="68"/>
      <c r="N6" s="68"/>
      <c r="O6" s="68"/>
      <c r="P6" s="71"/>
    </row>
    <row r="7" spans="1:16" ht="14.25">
      <c r="A7" s="177"/>
      <c r="B7" s="146"/>
      <c r="C7" s="148"/>
      <c r="D7" s="180"/>
      <c r="E7" s="65" t="s">
        <v>18</v>
      </c>
      <c r="F7" s="66" t="s">
        <v>22</v>
      </c>
      <c r="G7" s="67">
        <v>9.7</v>
      </c>
      <c r="H7" s="68" t="s">
        <v>68</v>
      </c>
      <c r="I7" s="69" t="s">
        <v>69</v>
      </c>
      <c r="J7" s="70"/>
      <c r="K7" s="68"/>
      <c r="L7" s="68"/>
      <c r="M7" s="68"/>
      <c r="N7" s="68"/>
      <c r="O7" s="68"/>
      <c r="P7" s="71"/>
    </row>
    <row r="8" spans="1:16" ht="14.25">
      <c r="A8" s="177"/>
      <c r="B8" s="146"/>
      <c r="C8" s="148"/>
      <c r="D8" s="180"/>
      <c r="E8" s="65" t="s">
        <v>19</v>
      </c>
      <c r="F8" s="66" t="s">
        <v>23</v>
      </c>
      <c r="G8" s="67" t="s">
        <v>66</v>
      </c>
      <c r="H8" s="68"/>
      <c r="I8" s="69" t="s">
        <v>67</v>
      </c>
      <c r="J8" s="70"/>
      <c r="K8" s="68"/>
      <c r="L8" s="68"/>
      <c r="M8" s="68"/>
      <c r="N8" s="68"/>
      <c r="O8" s="68"/>
      <c r="P8" s="71"/>
    </row>
    <row r="9" spans="1:16" ht="14.25">
      <c r="A9" s="177"/>
      <c r="B9" s="146"/>
      <c r="C9" s="148"/>
      <c r="D9" s="180"/>
      <c r="E9" s="65" t="s">
        <v>20</v>
      </c>
      <c r="F9" s="66" t="s">
        <v>22</v>
      </c>
      <c r="G9" s="67">
        <v>6.8</v>
      </c>
      <c r="H9" s="68" t="s">
        <v>68</v>
      </c>
      <c r="I9" s="72" t="s">
        <v>70</v>
      </c>
      <c r="J9" s="70"/>
      <c r="K9" s="68"/>
      <c r="L9" s="68"/>
      <c r="M9" s="68"/>
      <c r="N9" s="68"/>
      <c r="O9" s="68"/>
      <c r="P9" s="71"/>
    </row>
    <row r="10" spans="1:16" ht="14.25">
      <c r="A10" s="177">
        <v>2</v>
      </c>
      <c r="B10" s="178" t="s">
        <v>64</v>
      </c>
      <c r="C10" s="179" t="s">
        <v>71</v>
      </c>
      <c r="D10" s="180">
        <v>43136</v>
      </c>
      <c r="E10" s="65" t="s">
        <v>17</v>
      </c>
      <c r="F10" s="66" t="s">
        <v>21</v>
      </c>
      <c r="G10" s="67" t="s">
        <v>66</v>
      </c>
      <c r="H10" s="68"/>
      <c r="I10" s="181" t="s">
        <v>67</v>
      </c>
      <c r="J10" s="70"/>
      <c r="K10" s="68"/>
      <c r="L10" s="68"/>
      <c r="M10" s="68"/>
      <c r="N10" s="68"/>
      <c r="O10" s="68"/>
      <c r="P10" s="71"/>
    </row>
    <row r="11" spans="1:16" ht="14.25">
      <c r="A11" s="177"/>
      <c r="B11" s="146"/>
      <c r="C11" s="148"/>
      <c r="D11" s="180"/>
      <c r="E11" s="65" t="s">
        <v>18</v>
      </c>
      <c r="F11" s="66" t="s">
        <v>30</v>
      </c>
      <c r="G11" s="67" t="s">
        <v>66</v>
      </c>
      <c r="H11" s="68"/>
      <c r="I11" s="182"/>
      <c r="J11" s="70"/>
      <c r="K11" s="68"/>
      <c r="L11" s="68"/>
      <c r="M11" s="68"/>
      <c r="N11" s="68"/>
      <c r="O11" s="68"/>
      <c r="P11" s="71"/>
    </row>
    <row r="12" spans="1:16" ht="14.25">
      <c r="A12" s="177"/>
      <c r="B12" s="146"/>
      <c r="C12" s="148"/>
      <c r="D12" s="180"/>
      <c r="E12" s="65" t="s">
        <v>19</v>
      </c>
      <c r="F12" s="66" t="s">
        <v>30</v>
      </c>
      <c r="G12" s="67" t="s">
        <v>66</v>
      </c>
      <c r="H12" s="68"/>
      <c r="I12" s="182"/>
      <c r="J12" s="70"/>
      <c r="K12" s="68"/>
      <c r="L12" s="68"/>
      <c r="M12" s="68"/>
      <c r="N12" s="68"/>
      <c r="O12" s="68"/>
      <c r="P12" s="71"/>
    </row>
    <row r="13" spans="1:16" ht="14.25">
      <c r="A13" s="177"/>
      <c r="B13" s="146"/>
      <c r="C13" s="148"/>
      <c r="D13" s="180"/>
      <c r="E13" s="65" t="s">
        <v>20</v>
      </c>
      <c r="F13" s="66" t="s">
        <v>30</v>
      </c>
      <c r="G13" s="67" t="s">
        <v>66</v>
      </c>
      <c r="H13" s="68"/>
      <c r="I13" s="182"/>
      <c r="J13" s="70"/>
      <c r="K13" s="68"/>
      <c r="L13" s="68"/>
      <c r="M13" s="68"/>
      <c r="N13" s="68"/>
      <c r="O13" s="68"/>
      <c r="P13" s="71"/>
    </row>
    <row r="14" spans="1:16" ht="14.25">
      <c r="A14" s="177">
        <v>3</v>
      </c>
      <c r="B14" s="178" t="s">
        <v>64</v>
      </c>
      <c r="C14" s="179" t="s">
        <v>71</v>
      </c>
      <c r="D14" s="180">
        <v>43137</v>
      </c>
      <c r="E14" s="65" t="s">
        <v>17</v>
      </c>
      <c r="F14" s="66" t="s">
        <v>21</v>
      </c>
      <c r="G14" s="67" t="s">
        <v>66</v>
      </c>
      <c r="H14" s="68"/>
      <c r="I14" s="69" t="s">
        <v>67</v>
      </c>
      <c r="J14" s="70"/>
      <c r="K14" s="68"/>
      <c r="L14" s="68"/>
      <c r="M14" s="68"/>
      <c r="N14" s="68"/>
      <c r="O14" s="68"/>
      <c r="P14" s="71"/>
    </row>
    <row r="15" spans="1:16" ht="14.25">
      <c r="A15" s="177"/>
      <c r="B15" s="146"/>
      <c r="C15" s="148"/>
      <c r="D15" s="180"/>
      <c r="E15" s="65" t="s">
        <v>18</v>
      </c>
      <c r="F15" s="66" t="s">
        <v>30</v>
      </c>
      <c r="G15" s="67">
        <v>6.3</v>
      </c>
      <c r="H15" s="68" t="s">
        <v>68</v>
      </c>
      <c r="I15" s="69" t="s">
        <v>69</v>
      </c>
      <c r="J15" s="70"/>
      <c r="K15" s="68"/>
      <c r="L15" s="68"/>
      <c r="M15" s="68"/>
      <c r="N15" s="68"/>
      <c r="O15" s="68"/>
      <c r="P15" s="71"/>
    </row>
    <row r="16" spans="1:16" ht="14.25">
      <c r="A16" s="177"/>
      <c r="B16" s="146"/>
      <c r="C16" s="148"/>
      <c r="D16" s="180"/>
      <c r="E16" s="65" t="s">
        <v>19</v>
      </c>
      <c r="F16" s="66" t="s">
        <v>30</v>
      </c>
      <c r="G16" s="67" t="s">
        <v>66</v>
      </c>
      <c r="H16" s="68"/>
      <c r="I16" s="69" t="s">
        <v>67</v>
      </c>
      <c r="J16" s="70"/>
      <c r="K16" s="68"/>
      <c r="L16" s="68"/>
      <c r="M16" s="68"/>
      <c r="N16" s="68"/>
      <c r="O16" s="68"/>
      <c r="P16" s="71"/>
    </row>
    <row r="17" spans="1:16" ht="14.25">
      <c r="A17" s="177"/>
      <c r="B17" s="146"/>
      <c r="C17" s="148"/>
      <c r="D17" s="180"/>
      <c r="E17" s="65" t="s">
        <v>20</v>
      </c>
      <c r="F17" s="66" t="s">
        <v>30</v>
      </c>
      <c r="G17" s="67" t="s">
        <v>66</v>
      </c>
      <c r="H17" s="68"/>
      <c r="I17" s="69" t="s">
        <v>67</v>
      </c>
      <c r="J17" s="70"/>
      <c r="K17" s="68"/>
      <c r="L17" s="68"/>
      <c r="M17" s="68"/>
      <c r="N17" s="68"/>
      <c r="O17" s="68"/>
      <c r="P17" s="71"/>
    </row>
    <row r="18" spans="1:16" ht="14.25">
      <c r="A18" s="177">
        <v>4</v>
      </c>
      <c r="B18" s="178" t="s">
        <v>64</v>
      </c>
      <c r="C18" s="179" t="s">
        <v>65</v>
      </c>
      <c r="D18" s="180">
        <v>43138</v>
      </c>
      <c r="E18" s="65" t="s">
        <v>17</v>
      </c>
      <c r="F18" s="66" t="s">
        <v>21</v>
      </c>
      <c r="G18" s="67">
        <v>3.4</v>
      </c>
      <c r="H18" s="68" t="s">
        <v>68</v>
      </c>
      <c r="I18" s="69" t="s">
        <v>69</v>
      </c>
      <c r="J18" s="70"/>
      <c r="K18" s="68"/>
      <c r="L18" s="68"/>
      <c r="M18" s="68"/>
      <c r="N18" s="68"/>
      <c r="O18" s="68"/>
      <c r="P18" s="71"/>
    </row>
    <row r="19" spans="1:16" ht="14.25">
      <c r="A19" s="177"/>
      <c r="B19" s="146"/>
      <c r="C19" s="148"/>
      <c r="D19" s="180"/>
      <c r="E19" s="65" t="s">
        <v>18</v>
      </c>
      <c r="F19" s="66" t="s">
        <v>23</v>
      </c>
      <c r="G19" s="67" t="s">
        <v>66</v>
      </c>
      <c r="H19" s="68"/>
      <c r="I19" s="69" t="s">
        <v>67</v>
      </c>
      <c r="J19" s="70"/>
      <c r="K19" s="68"/>
      <c r="L19" s="68"/>
      <c r="M19" s="68"/>
      <c r="N19" s="68"/>
      <c r="O19" s="68"/>
      <c r="P19" s="71"/>
    </row>
    <row r="20" spans="1:16" ht="14.25">
      <c r="A20" s="177"/>
      <c r="B20" s="146"/>
      <c r="C20" s="148"/>
      <c r="D20" s="180"/>
      <c r="E20" s="65" t="s">
        <v>19</v>
      </c>
      <c r="F20" s="66" t="s">
        <v>30</v>
      </c>
      <c r="G20" s="67" t="s">
        <v>66</v>
      </c>
      <c r="H20" s="68"/>
      <c r="I20" s="69" t="s">
        <v>67</v>
      </c>
      <c r="J20" s="70"/>
      <c r="K20" s="68"/>
      <c r="L20" s="68"/>
      <c r="M20" s="68"/>
      <c r="N20" s="68"/>
      <c r="O20" s="68"/>
      <c r="P20" s="71"/>
    </row>
    <row r="21" spans="1:16" ht="14.25">
      <c r="A21" s="177"/>
      <c r="B21" s="146"/>
      <c r="C21" s="148"/>
      <c r="D21" s="180"/>
      <c r="E21" s="65" t="s">
        <v>20</v>
      </c>
      <c r="F21" s="66" t="s">
        <v>30</v>
      </c>
      <c r="G21" s="67" t="s">
        <v>66</v>
      </c>
      <c r="H21" s="68"/>
      <c r="I21" s="69" t="s">
        <v>67</v>
      </c>
      <c r="J21" s="70"/>
      <c r="K21" s="68"/>
      <c r="L21" s="68"/>
      <c r="M21" s="68"/>
      <c r="N21" s="68"/>
      <c r="O21" s="68"/>
      <c r="P21" s="71"/>
    </row>
    <row r="22" spans="1:16" ht="14.25">
      <c r="A22" s="177">
        <v>5</v>
      </c>
      <c r="B22" s="178" t="s">
        <v>64</v>
      </c>
      <c r="C22" s="179" t="s">
        <v>65</v>
      </c>
      <c r="D22" s="180">
        <v>43144</v>
      </c>
      <c r="E22" s="65" t="s">
        <v>17</v>
      </c>
      <c r="F22" s="66" t="s">
        <v>21</v>
      </c>
      <c r="G22" s="67" t="s">
        <v>72</v>
      </c>
      <c r="H22" s="68"/>
      <c r="I22" s="181" t="s">
        <v>67</v>
      </c>
      <c r="J22" s="70"/>
      <c r="K22" s="68"/>
      <c r="L22" s="68"/>
      <c r="M22" s="68"/>
      <c r="N22" s="68"/>
      <c r="O22" s="68"/>
      <c r="P22" s="71"/>
    </row>
    <row r="23" spans="1:16" ht="14.25">
      <c r="A23" s="177"/>
      <c r="B23" s="146"/>
      <c r="C23" s="148"/>
      <c r="D23" s="180"/>
      <c r="E23" s="65" t="s">
        <v>18</v>
      </c>
      <c r="F23" s="66" t="s">
        <v>23</v>
      </c>
      <c r="G23" s="67" t="s">
        <v>72</v>
      </c>
      <c r="H23" s="68"/>
      <c r="I23" s="182"/>
      <c r="J23" s="70"/>
      <c r="K23" s="68"/>
      <c r="L23" s="68"/>
      <c r="M23" s="68"/>
      <c r="N23" s="68"/>
      <c r="O23" s="68"/>
      <c r="P23" s="71"/>
    </row>
    <row r="24" spans="1:16" ht="14.25">
      <c r="A24" s="177"/>
      <c r="B24" s="146"/>
      <c r="C24" s="148"/>
      <c r="D24" s="180"/>
      <c r="E24" s="65" t="s">
        <v>19</v>
      </c>
      <c r="F24" s="66" t="s">
        <v>22</v>
      </c>
      <c r="G24" s="67" t="s">
        <v>66</v>
      </c>
      <c r="H24" s="68"/>
      <c r="I24" s="182"/>
      <c r="J24" s="70"/>
      <c r="K24" s="68"/>
      <c r="L24" s="68"/>
      <c r="M24" s="68"/>
      <c r="N24" s="68"/>
      <c r="O24" s="68"/>
      <c r="P24" s="71"/>
    </row>
    <row r="25" spans="1:16" ht="14.25">
      <c r="A25" s="177"/>
      <c r="B25" s="146"/>
      <c r="C25" s="148"/>
      <c r="D25" s="180"/>
      <c r="E25" s="65" t="s">
        <v>20</v>
      </c>
      <c r="F25" s="66" t="s">
        <v>22</v>
      </c>
      <c r="G25" s="67" t="s">
        <v>72</v>
      </c>
      <c r="H25" s="68"/>
      <c r="I25" s="182"/>
      <c r="J25" s="70"/>
      <c r="K25" s="68"/>
      <c r="L25" s="68"/>
      <c r="M25" s="68"/>
      <c r="N25" s="68"/>
      <c r="O25" s="68"/>
      <c r="P25" s="71"/>
    </row>
    <row r="26" spans="1:16" ht="14.25">
      <c r="A26" s="177">
        <v>6</v>
      </c>
      <c r="B26" s="178" t="s">
        <v>64</v>
      </c>
      <c r="C26" s="179" t="s">
        <v>65</v>
      </c>
      <c r="D26" s="180">
        <v>43145</v>
      </c>
      <c r="E26" s="65" t="s">
        <v>17</v>
      </c>
      <c r="F26" s="66" t="s">
        <v>31</v>
      </c>
      <c r="G26" s="67">
        <v>11.2</v>
      </c>
      <c r="H26" s="68" t="s">
        <v>68</v>
      </c>
      <c r="I26" s="69" t="s">
        <v>69</v>
      </c>
      <c r="J26" s="70"/>
      <c r="K26" s="68"/>
      <c r="L26" s="68"/>
      <c r="M26" s="68"/>
      <c r="N26" s="68"/>
      <c r="O26" s="68"/>
      <c r="P26" s="71"/>
    </row>
    <row r="27" spans="1:16" ht="14.25">
      <c r="A27" s="177"/>
      <c r="B27" s="146"/>
      <c r="C27" s="148"/>
      <c r="D27" s="180"/>
      <c r="E27" s="65" t="s">
        <v>18</v>
      </c>
      <c r="F27" s="66" t="s">
        <v>23</v>
      </c>
      <c r="G27" s="67">
        <v>10.35</v>
      </c>
      <c r="H27" s="68" t="s">
        <v>68</v>
      </c>
      <c r="I27" s="69" t="s">
        <v>69</v>
      </c>
      <c r="J27" s="70"/>
      <c r="K27" s="68"/>
      <c r="L27" s="68"/>
      <c r="M27" s="68"/>
      <c r="N27" s="68"/>
      <c r="O27" s="68"/>
      <c r="P27" s="71"/>
    </row>
    <row r="28" spans="1:16" ht="14.25">
      <c r="A28" s="177"/>
      <c r="B28" s="146"/>
      <c r="C28" s="148"/>
      <c r="D28" s="180"/>
      <c r="E28" s="65" t="s">
        <v>19</v>
      </c>
      <c r="F28" s="66" t="s">
        <v>22</v>
      </c>
      <c r="G28" s="67" t="s">
        <v>66</v>
      </c>
      <c r="H28" s="68"/>
      <c r="I28" s="69" t="s">
        <v>67</v>
      </c>
      <c r="J28" s="70"/>
      <c r="K28" s="68"/>
      <c r="L28" s="68"/>
      <c r="M28" s="68"/>
      <c r="N28" s="68"/>
      <c r="O28" s="68"/>
      <c r="P28" s="71"/>
    </row>
    <row r="29" spans="1:16" ht="14.25">
      <c r="A29" s="177"/>
      <c r="B29" s="146"/>
      <c r="C29" s="148"/>
      <c r="D29" s="180"/>
      <c r="E29" s="65" t="s">
        <v>20</v>
      </c>
      <c r="F29" s="66" t="s">
        <v>22</v>
      </c>
      <c r="G29" s="67">
        <v>7.4</v>
      </c>
      <c r="H29" s="68" t="s">
        <v>68</v>
      </c>
      <c r="I29" s="72" t="s">
        <v>70</v>
      </c>
      <c r="J29" s="70"/>
      <c r="K29" s="68"/>
      <c r="L29" s="68"/>
      <c r="M29" s="68"/>
      <c r="N29" s="68"/>
      <c r="O29" s="68"/>
      <c r="P29" s="71"/>
    </row>
    <row r="30" spans="1:16" ht="14.25">
      <c r="A30" s="177">
        <v>7</v>
      </c>
      <c r="B30" s="178" t="s">
        <v>64</v>
      </c>
      <c r="C30" s="179" t="s">
        <v>71</v>
      </c>
      <c r="D30" s="180">
        <v>43146</v>
      </c>
      <c r="E30" s="65" t="s">
        <v>17</v>
      </c>
      <c r="F30" s="66" t="s">
        <v>21</v>
      </c>
      <c r="G30" s="67" t="s">
        <v>66</v>
      </c>
      <c r="H30" s="68"/>
      <c r="I30" s="69" t="s">
        <v>67</v>
      </c>
      <c r="J30" s="70"/>
      <c r="K30" s="68"/>
      <c r="L30" s="68"/>
      <c r="M30" s="68"/>
      <c r="N30" s="68"/>
      <c r="O30" s="68"/>
      <c r="P30" s="71"/>
    </row>
    <row r="31" spans="1:16" ht="14.25">
      <c r="A31" s="177"/>
      <c r="B31" s="146"/>
      <c r="C31" s="148"/>
      <c r="D31" s="180"/>
      <c r="E31" s="65" t="s">
        <v>18</v>
      </c>
      <c r="F31" s="66" t="s">
        <v>30</v>
      </c>
      <c r="G31" s="67">
        <v>4</v>
      </c>
      <c r="H31" s="68" t="s">
        <v>68</v>
      </c>
      <c r="I31" s="69" t="s">
        <v>69</v>
      </c>
      <c r="J31" s="70"/>
      <c r="K31" s="68"/>
      <c r="L31" s="68"/>
      <c r="M31" s="68"/>
      <c r="N31" s="68"/>
      <c r="O31" s="68"/>
      <c r="P31" s="71"/>
    </row>
    <row r="32" spans="1:16" ht="14.25">
      <c r="A32" s="177"/>
      <c r="B32" s="146"/>
      <c r="C32" s="148"/>
      <c r="D32" s="180"/>
      <c r="E32" s="65" t="s">
        <v>19</v>
      </c>
      <c r="F32" s="66" t="s">
        <v>30</v>
      </c>
      <c r="G32" s="67">
        <v>4.6</v>
      </c>
      <c r="H32" s="68" t="s">
        <v>68</v>
      </c>
      <c r="I32" s="69" t="s">
        <v>69</v>
      </c>
      <c r="J32" s="70"/>
      <c r="K32" s="68"/>
      <c r="L32" s="68"/>
      <c r="M32" s="68"/>
      <c r="N32" s="68"/>
      <c r="O32" s="68"/>
      <c r="P32" s="71"/>
    </row>
    <row r="33" spans="1:16" ht="14.25">
      <c r="A33" s="177">
        <v>8</v>
      </c>
      <c r="B33" s="178" t="s">
        <v>64</v>
      </c>
      <c r="C33" s="179" t="s">
        <v>71</v>
      </c>
      <c r="D33" s="180">
        <v>43147</v>
      </c>
      <c r="E33" s="65" t="s">
        <v>73</v>
      </c>
      <c r="F33" s="66" t="s">
        <v>74</v>
      </c>
      <c r="G33" s="67" t="s">
        <v>75</v>
      </c>
      <c r="H33" s="68"/>
      <c r="I33" s="69" t="s">
        <v>76</v>
      </c>
      <c r="J33" s="70"/>
      <c r="K33" s="68"/>
      <c r="L33" s="68"/>
      <c r="M33" s="68"/>
      <c r="N33" s="68"/>
      <c r="O33" s="68"/>
      <c r="P33" s="71"/>
    </row>
    <row r="34" spans="1:16" ht="14.25">
      <c r="A34" s="177"/>
      <c r="B34" s="146"/>
      <c r="C34" s="148"/>
      <c r="D34" s="180"/>
      <c r="E34" s="73" t="s">
        <v>77</v>
      </c>
      <c r="F34" s="74" t="s">
        <v>78</v>
      </c>
      <c r="G34" s="75">
        <v>35</v>
      </c>
      <c r="H34" s="76"/>
      <c r="I34" s="77" t="s">
        <v>79</v>
      </c>
      <c r="J34" s="78">
        <v>0</v>
      </c>
      <c r="K34" s="79">
        <v>0</v>
      </c>
      <c r="L34" s="80">
        <v>0</v>
      </c>
      <c r="M34" s="79">
        <v>17</v>
      </c>
      <c r="N34" s="80">
        <v>0</v>
      </c>
      <c r="O34" s="79">
        <v>0</v>
      </c>
      <c r="P34" s="81">
        <v>83</v>
      </c>
    </row>
    <row r="35" spans="1:16" ht="14.25">
      <c r="A35" s="177"/>
      <c r="B35" s="146"/>
      <c r="C35" s="148"/>
      <c r="D35" s="180"/>
      <c r="E35" s="65" t="s">
        <v>80</v>
      </c>
      <c r="F35" s="66" t="s">
        <v>78</v>
      </c>
      <c r="G35" s="67">
        <v>27</v>
      </c>
      <c r="H35" s="68" t="s">
        <v>68</v>
      </c>
      <c r="I35" s="69" t="s">
        <v>81</v>
      </c>
      <c r="J35" s="70"/>
      <c r="K35" s="68"/>
      <c r="L35" s="68"/>
      <c r="M35" s="68"/>
      <c r="N35" s="68"/>
      <c r="O35" s="68"/>
      <c r="P35" s="71"/>
    </row>
    <row r="36" spans="1:16" ht="14.25">
      <c r="A36" s="177"/>
      <c r="B36" s="146"/>
      <c r="C36" s="148"/>
      <c r="D36" s="180"/>
      <c r="E36" s="65" t="s">
        <v>82</v>
      </c>
      <c r="F36" s="66" t="s">
        <v>78</v>
      </c>
      <c r="G36" s="67">
        <v>27</v>
      </c>
      <c r="H36" s="68" t="s">
        <v>68</v>
      </c>
      <c r="I36" s="72" t="s">
        <v>81</v>
      </c>
      <c r="J36" s="70"/>
      <c r="K36" s="68"/>
      <c r="L36" s="68"/>
      <c r="M36" s="68"/>
      <c r="N36" s="68"/>
      <c r="O36" s="68"/>
      <c r="P36" s="71"/>
    </row>
    <row r="37" spans="1:16" ht="14.25">
      <c r="A37" s="177">
        <v>9</v>
      </c>
      <c r="B37" s="178" t="s">
        <v>64</v>
      </c>
      <c r="C37" s="179" t="s">
        <v>65</v>
      </c>
      <c r="D37" s="180">
        <v>43150</v>
      </c>
      <c r="E37" s="65" t="s">
        <v>17</v>
      </c>
      <c r="F37" s="66" t="s">
        <v>21</v>
      </c>
      <c r="G37" s="67" t="s">
        <v>66</v>
      </c>
      <c r="H37" s="68"/>
      <c r="I37" s="69" t="s">
        <v>67</v>
      </c>
      <c r="J37" s="70"/>
      <c r="K37" s="68"/>
      <c r="L37" s="68"/>
      <c r="M37" s="68"/>
      <c r="N37" s="68"/>
      <c r="O37" s="68"/>
      <c r="P37" s="71"/>
    </row>
    <row r="38" spans="1:16" ht="14.25">
      <c r="A38" s="177"/>
      <c r="B38" s="146"/>
      <c r="C38" s="148"/>
      <c r="D38" s="180"/>
      <c r="E38" s="65" t="s">
        <v>18</v>
      </c>
      <c r="F38" s="66" t="s">
        <v>30</v>
      </c>
      <c r="G38" s="67">
        <v>4.5</v>
      </c>
      <c r="H38" s="68" t="s">
        <v>68</v>
      </c>
      <c r="I38" s="69" t="s">
        <v>69</v>
      </c>
      <c r="J38" s="70"/>
      <c r="K38" s="68"/>
      <c r="L38" s="68"/>
      <c r="M38" s="68"/>
      <c r="N38" s="68"/>
      <c r="O38" s="68"/>
      <c r="P38" s="71"/>
    </row>
    <row r="39" spans="1:16" ht="14.25">
      <c r="A39" s="177"/>
      <c r="B39" s="146"/>
      <c r="C39" s="148"/>
      <c r="D39" s="180"/>
      <c r="E39" s="65" t="s">
        <v>19</v>
      </c>
      <c r="F39" s="66" t="s">
        <v>30</v>
      </c>
      <c r="G39" s="67" t="s">
        <v>66</v>
      </c>
      <c r="H39" s="68"/>
      <c r="I39" s="69" t="s">
        <v>67</v>
      </c>
      <c r="J39" s="70"/>
      <c r="K39" s="68"/>
      <c r="L39" s="68"/>
      <c r="M39" s="68"/>
      <c r="N39" s="68"/>
      <c r="O39" s="68"/>
      <c r="P39" s="71"/>
    </row>
    <row r="40" spans="1:16" ht="14.25">
      <c r="A40" s="177"/>
      <c r="B40" s="146"/>
      <c r="C40" s="148"/>
      <c r="D40" s="180"/>
      <c r="E40" s="65" t="s">
        <v>20</v>
      </c>
      <c r="F40" s="66" t="s">
        <v>30</v>
      </c>
      <c r="G40" s="67" t="s">
        <v>66</v>
      </c>
      <c r="H40" s="68"/>
      <c r="I40" s="69" t="s">
        <v>67</v>
      </c>
      <c r="J40" s="70"/>
      <c r="K40" s="68"/>
      <c r="L40" s="68"/>
      <c r="M40" s="68"/>
      <c r="N40" s="68"/>
      <c r="O40" s="68"/>
      <c r="P40" s="71"/>
    </row>
    <row r="41" spans="1:16" ht="14.25">
      <c r="A41" s="177">
        <v>10</v>
      </c>
      <c r="B41" s="178" t="s">
        <v>64</v>
      </c>
      <c r="C41" s="179" t="s">
        <v>83</v>
      </c>
      <c r="D41" s="180">
        <v>43158</v>
      </c>
      <c r="E41" s="65" t="s">
        <v>17</v>
      </c>
      <c r="F41" s="66" t="s">
        <v>32</v>
      </c>
      <c r="G41" s="67">
        <v>4.8</v>
      </c>
      <c r="H41" s="68" t="s">
        <v>68</v>
      </c>
      <c r="I41" s="69" t="s">
        <v>69</v>
      </c>
      <c r="J41" s="70"/>
      <c r="K41" s="68"/>
      <c r="L41" s="68"/>
      <c r="M41" s="68"/>
      <c r="N41" s="68"/>
      <c r="O41" s="68"/>
      <c r="P41" s="71"/>
    </row>
    <row r="42" spans="1:16" ht="14.25">
      <c r="A42" s="177"/>
      <c r="B42" s="146"/>
      <c r="C42" s="148"/>
      <c r="D42" s="180"/>
      <c r="E42" s="65" t="s">
        <v>18</v>
      </c>
      <c r="F42" s="66" t="s">
        <v>23</v>
      </c>
      <c r="G42" s="67">
        <v>3.1</v>
      </c>
      <c r="H42" s="68" t="s">
        <v>68</v>
      </c>
      <c r="I42" s="69" t="s">
        <v>69</v>
      </c>
      <c r="J42" s="70"/>
      <c r="K42" s="68"/>
      <c r="L42" s="68"/>
      <c r="M42" s="68"/>
      <c r="N42" s="68"/>
      <c r="O42" s="68"/>
      <c r="P42" s="71"/>
    </row>
    <row r="43" spans="1:16" ht="14.25">
      <c r="A43" s="177"/>
      <c r="B43" s="146"/>
      <c r="C43" s="148"/>
      <c r="D43" s="180"/>
      <c r="E43" s="65" t="s">
        <v>19</v>
      </c>
      <c r="F43" s="66" t="s">
        <v>23</v>
      </c>
      <c r="G43" s="67" t="s">
        <v>66</v>
      </c>
      <c r="H43" s="68"/>
      <c r="I43" s="69" t="s">
        <v>67</v>
      </c>
      <c r="J43" s="70"/>
      <c r="K43" s="68"/>
      <c r="L43" s="68"/>
      <c r="M43" s="68"/>
      <c r="N43" s="68"/>
      <c r="O43" s="68"/>
      <c r="P43" s="71"/>
    </row>
    <row r="44" spans="1:16" ht="15" thickBot="1">
      <c r="A44" s="183"/>
      <c r="B44" s="184"/>
      <c r="C44" s="185"/>
      <c r="D44" s="186"/>
      <c r="E44" s="82" t="s">
        <v>20</v>
      </c>
      <c r="F44" s="83" t="s">
        <v>23</v>
      </c>
      <c r="G44" s="84" t="s">
        <v>66</v>
      </c>
      <c r="H44" s="85"/>
      <c r="I44" s="86" t="s">
        <v>67</v>
      </c>
      <c r="J44" s="87"/>
      <c r="K44" s="85"/>
      <c r="L44" s="85"/>
      <c r="M44" s="85"/>
      <c r="N44" s="85"/>
      <c r="O44" s="85"/>
      <c r="P44" s="88"/>
    </row>
    <row r="45" spans="1:16" ht="14.25">
      <c r="A45" s="89" t="s">
        <v>84</v>
      </c>
      <c r="B45" s="90"/>
      <c r="C45" s="90"/>
      <c r="D45" s="90"/>
      <c r="E45" s="90"/>
      <c r="F45" s="90"/>
      <c r="G45" s="90"/>
      <c r="H45" s="90"/>
      <c r="I45" s="90"/>
      <c r="J45" s="90"/>
      <c r="K45" s="90"/>
      <c r="L45" s="90"/>
      <c r="M45" s="90"/>
      <c r="N45" s="90"/>
      <c r="O45" s="90"/>
      <c r="P45" s="90"/>
    </row>
    <row r="46" spans="1:16" ht="14.25">
      <c r="A46" s="89" t="s">
        <v>85</v>
      </c>
      <c r="B46" s="90"/>
      <c r="C46" s="90"/>
      <c r="D46" s="90"/>
      <c r="E46" s="90"/>
      <c r="F46" s="90"/>
      <c r="G46" s="90"/>
      <c r="H46" s="90"/>
      <c r="I46" s="90"/>
      <c r="J46" s="90"/>
      <c r="K46" s="90"/>
      <c r="L46" s="90"/>
      <c r="M46" s="90"/>
      <c r="N46" s="90"/>
      <c r="O46" s="90"/>
      <c r="P46" s="90"/>
    </row>
    <row r="47" spans="1:16" ht="14.25">
      <c r="A47" s="91" t="s">
        <v>86</v>
      </c>
      <c r="B47" s="90"/>
      <c r="C47" s="90"/>
      <c r="D47" s="90"/>
      <c r="E47" s="90"/>
      <c r="F47" s="90"/>
      <c r="G47" s="90"/>
      <c r="H47" s="90"/>
      <c r="I47" s="90"/>
      <c r="J47" s="90"/>
      <c r="K47" s="90"/>
      <c r="L47" s="90"/>
      <c r="M47" s="90"/>
      <c r="N47" s="90"/>
      <c r="O47" s="90"/>
      <c r="P47" s="90"/>
    </row>
    <row r="48" spans="1:16" ht="14.25">
      <c r="A48" s="92" t="s">
        <v>87</v>
      </c>
      <c r="B48" s="90"/>
      <c r="C48" s="90"/>
      <c r="D48" s="90"/>
      <c r="E48" s="90"/>
      <c r="F48" s="90"/>
      <c r="G48" s="90"/>
      <c r="H48" s="90"/>
      <c r="I48" s="90"/>
      <c r="J48" s="90"/>
      <c r="K48" s="90"/>
      <c r="L48" s="90"/>
      <c r="M48" s="90"/>
      <c r="N48" s="90"/>
      <c r="O48" s="90"/>
      <c r="P48" s="90"/>
    </row>
  </sheetData>
  <sheetProtection/>
  <mergeCells count="62">
    <mergeCell ref="A37:A40"/>
    <mergeCell ref="B37:B40"/>
    <mergeCell ref="C37:C40"/>
    <mergeCell ref="D37:D40"/>
    <mergeCell ref="A41:A44"/>
    <mergeCell ref="B41:B44"/>
    <mergeCell ref="C41:C44"/>
    <mergeCell ref="D41:D44"/>
    <mergeCell ref="A30:A32"/>
    <mergeCell ref="B30:B32"/>
    <mergeCell ref="C30:C32"/>
    <mergeCell ref="D30:D32"/>
    <mergeCell ref="A33:A36"/>
    <mergeCell ref="B33:B36"/>
    <mergeCell ref="C33:C36"/>
    <mergeCell ref="D33:D36"/>
    <mergeCell ref="A22:A25"/>
    <mergeCell ref="B22:B25"/>
    <mergeCell ref="C22:C25"/>
    <mergeCell ref="D22:D25"/>
    <mergeCell ref="I22:I25"/>
    <mergeCell ref="A26:A29"/>
    <mergeCell ref="B26:B29"/>
    <mergeCell ref="C26:C29"/>
    <mergeCell ref="D26:D29"/>
    <mergeCell ref="I10:I13"/>
    <mergeCell ref="A14:A17"/>
    <mergeCell ref="B14:B17"/>
    <mergeCell ref="C14:C17"/>
    <mergeCell ref="D14:D17"/>
    <mergeCell ref="A18:A21"/>
    <mergeCell ref="B18:B21"/>
    <mergeCell ref="C18:C21"/>
    <mergeCell ref="D18:D21"/>
    <mergeCell ref="A6:A9"/>
    <mergeCell ref="B6:B9"/>
    <mergeCell ref="C6:C9"/>
    <mergeCell ref="D6:D9"/>
    <mergeCell ref="A10:A13"/>
    <mergeCell ref="B10:B13"/>
    <mergeCell ref="C10:C13"/>
    <mergeCell ref="D10:D13"/>
    <mergeCell ref="H3:H5"/>
    <mergeCell ref="I3:I5"/>
    <mergeCell ref="J3:P3"/>
    <mergeCell ref="J4:J5"/>
    <mergeCell ref="K4:K5"/>
    <mergeCell ref="L4:L5"/>
    <mergeCell ref="M4:M5"/>
    <mergeCell ref="N4:N5"/>
    <mergeCell ref="O4:O5"/>
    <mergeCell ref="P4:P5"/>
    <mergeCell ref="A1:P1"/>
    <mergeCell ref="A2:A5"/>
    <mergeCell ref="B2:B5"/>
    <mergeCell ref="C2:C5"/>
    <mergeCell ref="D2:D5"/>
    <mergeCell ref="E2:E5"/>
    <mergeCell ref="F2:F5"/>
    <mergeCell ref="G2:I2"/>
    <mergeCell ref="J2:P2"/>
    <mergeCell ref="G3: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M9"/>
  <sheetViews>
    <sheetView view="pageBreakPreview" zoomScale="85" zoomScaleSheetLayoutView="85" zoomScalePageLayoutView="0" workbookViewId="0" topLeftCell="A1">
      <selection activeCell="O41" sqref="O41"/>
    </sheetView>
  </sheetViews>
  <sheetFormatPr defaultColWidth="8.796875" defaultRowHeight="14.25"/>
  <cols>
    <col min="1" max="1" width="7.09765625" style="0" customWidth="1"/>
    <col min="2" max="2" width="10.69921875" style="0" customWidth="1"/>
    <col min="3" max="3" width="33.8984375" style="0" customWidth="1"/>
    <col min="4" max="4" width="11.09765625" style="0" customWidth="1"/>
    <col min="5" max="5" width="10.59765625" style="0" customWidth="1"/>
    <col min="6" max="6" width="10.09765625" style="0" customWidth="1"/>
    <col min="7" max="12" width="10.8984375" style="0" customWidth="1"/>
    <col min="13" max="13" width="13.3984375" style="0" customWidth="1"/>
  </cols>
  <sheetData>
    <row r="1" spans="1:13" ht="21" thickBot="1">
      <c r="A1" s="187" t="s">
        <v>88</v>
      </c>
      <c r="B1" s="188"/>
      <c r="C1" s="188"/>
      <c r="D1" s="188"/>
      <c r="E1" s="188"/>
      <c r="F1" s="188"/>
      <c r="G1" s="188"/>
      <c r="H1" s="188"/>
      <c r="I1" s="188"/>
      <c r="J1" s="188"/>
      <c r="K1" s="188"/>
      <c r="L1" s="188"/>
      <c r="M1" s="188"/>
    </row>
    <row r="2" spans="1:13" ht="14.25">
      <c r="A2" s="189" t="s">
        <v>89</v>
      </c>
      <c r="B2" s="192" t="s">
        <v>46</v>
      </c>
      <c r="C2" s="195" t="s">
        <v>90</v>
      </c>
      <c r="D2" s="198" t="s">
        <v>12</v>
      </c>
      <c r="E2" s="201" t="s">
        <v>91</v>
      </c>
      <c r="F2" s="203" t="s">
        <v>92</v>
      </c>
      <c r="G2" s="204"/>
      <c r="H2" s="204"/>
      <c r="I2" s="204"/>
      <c r="J2" s="204"/>
      <c r="K2" s="204"/>
      <c r="L2" s="204"/>
      <c r="M2" s="205"/>
    </row>
    <row r="3" spans="1:13" ht="14.25">
      <c r="A3" s="190"/>
      <c r="B3" s="193"/>
      <c r="C3" s="196"/>
      <c r="D3" s="199"/>
      <c r="E3" s="202"/>
      <c r="F3" s="206" t="s">
        <v>93</v>
      </c>
      <c r="G3" s="207" t="s">
        <v>94</v>
      </c>
      <c r="H3" s="207"/>
      <c r="I3" s="207"/>
      <c r="J3" s="207"/>
      <c r="K3" s="207"/>
      <c r="L3" s="207"/>
      <c r="M3" s="208" t="s">
        <v>95</v>
      </c>
    </row>
    <row r="4" spans="1:13" ht="28.5">
      <c r="A4" s="191"/>
      <c r="B4" s="194"/>
      <c r="C4" s="197"/>
      <c r="D4" s="200"/>
      <c r="E4" s="202"/>
      <c r="F4" s="206"/>
      <c r="G4" s="93" t="s">
        <v>96</v>
      </c>
      <c r="H4" s="94" t="s">
        <v>102</v>
      </c>
      <c r="I4" s="94" t="s">
        <v>103</v>
      </c>
      <c r="J4" s="94" t="s">
        <v>104</v>
      </c>
      <c r="K4" s="94" t="s">
        <v>105</v>
      </c>
      <c r="L4" s="94" t="s">
        <v>106</v>
      </c>
      <c r="M4" s="209"/>
    </row>
    <row r="5" spans="1:13" ht="41.25" thickBot="1">
      <c r="A5" s="95">
        <v>8</v>
      </c>
      <c r="B5" s="96" t="s">
        <v>64</v>
      </c>
      <c r="C5" s="97" t="s">
        <v>97</v>
      </c>
      <c r="D5" s="97" t="s">
        <v>18</v>
      </c>
      <c r="E5" s="98" t="s">
        <v>30</v>
      </c>
      <c r="F5" s="99">
        <v>31.2</v>
      </c>
      <c r="G5" s="100" t="s">
        <v>107</v>
      </c>
      <c r="H5" s="100" t="s">
        <v>107</v>
      </c>
      <c r="I5" s="100" t="s">
        <v>107</v>
      </c>
      <c r="J5" s="101" t="s">
        <v>98</v>
      </c>
      <c r="K5" s="100" t="s">
        <v>107</v>
      </c>
      <c r="L5" s="100" t="s">
        <v>107</v>
      </c>
      <c r="M5" s="102">
        <v>26</v>
      </c>
    </row>
    <row r="6" spans="1:13" ht="14.25">
      <c r="A6" s="103" t="s">
        <v>99</v>
      </c>
      <c r="B6" s="104"/>
      <c r="C6" s="104"/>
      <c r="D6" s="104"/>
      <c r="E6" s="104"/>
      <c r="F6" s="104"/>
      <c r="G6" s="104"/>
      <c r="H6" s="104"/>
      <c r="I6" s="104"/>
      <c r="J6" s="104"/>
      <c r="K6" s="104"/>
      <c r="L6" s="104"/>
      <c r="M6" s="104"/>
    </row>
    <row r="7" spans="1:13" ht="14.25">
      <c r="A7" s="103" t="s">
        <v>100</v>
      </c>
      <c r="B7" s="104"/>
      <c r="C7" s="104"/>
      <c r="D7" s="104"/>
      <c r="E7" s="104"/>
      <c r="F7" s="104"/>
      <c r="G7" s="104"/>
      <c r="H7" s="104"/>
      <c r="I7" s="104"/>
      <c r="J7" s="104"/>
      <c r="K7" s="104"/>
      <c r="L7" s="104"/>
      <c r="M7" s="104"/>
    </row>
    <row r="8" spans="1:13" ht="14.25">
      <c r="A8" s="105" t="s">
        <v>101</v>
      </c>
      <c r="B8" s="104"/>
      <c r="C8" s="104"/>
      <c r="D8" s="104"/>
      <c r="E8" s="104"/>
      <c r="F8" s="104"/>
      <c r="G8" s="104"/>
      <c r="H8" s="104"/>
      <c r="I8" s="104"/>
      <c r="J8" s="104"/>
      <c r="K8" s="104"/>
      <c r="L8" s="104"/>
      <c r="M8" s="104"/>
    </row>
    <row r="9" spans="1:13" ht="14.25">
      <c r="A9" s="106" t="s">
        <v>87</v>
      </c>
      <c r="B9" s="104"/>
      <c r="C9" s="104"/>
      <c r="D9" s="104"/>
      <c r="E9" s="104"/>
      <c r="F9" s="104"/>
      <c r="G9" s="104"/>
      <c r="H9" s="104"/>
      <c r="I9" s="104"/>
      <c r="J9" s="104"/>
      <c r="K9" s="104"/>
      <c r="L9" s="104"/>
      <c r="M9" s="104"/>
    </row>
  </sheetData>
  <sheetProtection/>
  <mergeCells count="10">
    <mergeCell ref="A1:M1"/>
    <mergeCell ref="A2:A4"/>
    <mergeCell ref="B2:B4"/>
    <mergeCell ref="C2:C4"/>
    <mergeCell ref="D2:D4"/>
    <mergeCell ref="E2:E4"/>
    <mergeCell ref="F2:M2"/>
    <mergeCell ref="F3:F4"/>
    <mergeCell ref="G3:L3"/>
    <mergeCell ref="M3:M4"/>
  </mergeCells>
  <printOptions/>
  <pageMargins left="0.7" right="0.7" top="0.75" bottom="0.75" header="0.3" footer="0.3"/>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AA50"/>
  <sheetViews>
    <sheetView showGridLines="0" view="pageBreakPreview" zoomScale="90" zoomScaleNormal="40" zoomScaleSheetLayoutView="90" zoomScalePageLayoutView="0" workbookViewId="0" topLeftCell="K22">
      <selection activeCell="O41" sqref="O41"/>
    </sheetView>
  </sheetViews>
  <sheetFormatPr defaultColWidth="10.296875" defaultRowHeight="19.5" customHeight="1"/>
  <cols>
    <col min="1" max="1" width="8.8984375" style="1" customWidth="1"/>
    <col min="2" max="3" width="9.09765625" style="1" customWidth="1"/>
    <col min="4" max="4" width="6.59765625" style="1" customWidth="1"/>
    <col min="5" max="5" width="11.8984375" style="1" customWidth="1"/>
    <col min="6" max="9" width="6.8984375" style="1" customWidth="1"/>
    <col min="10" max="27" width="10" style="1" customWidth="1"/>
    <col min="28" max="241" width="10.19921875" style="1" customWidth="1"/>
    <col min="242" max="16384" width="10.19921875" style="0" customWidth="1"/>
  </cols>
  <sheetData>
    <row r="1" spans="1:27" ht="46.5" customHeight="1" thickBot="1">
      <c r="A1" s="112" t="s">
        <v>37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row>
    <row r="2" spans="1:27" ht="15.75" customHeight="1">
      <c r="A2" s="120" t="s">
        <v>35</v>
      </c>
      <c r="B2" s="118" t="s">
        <v>12</v>
      </c>
      <c r="C2" s="122" t="s">
        <v>13</v>
      </c>
      <c r="D2" s="116" t="s">
        <v>14</v>
      </c>
      <c r="E2" s="114" t="s">
        <v>0</v>
      </c>
      <c r="F2" s="114" t="s">
        <v>15</v>
      </c>
      <c r="G2" s="114" t="s">
        <v>1</v>
      </c>
      <c r="H2" s="114" t="s">
        <v>2</v>
      </c>
      <c r="I2" s="110" t="s">
        <v>3</v>
      </c>
      <c r="J2" s="124" t="s">
        <v>4</v>
      </c>
      <c r="K2" s="108"/>
      <c r="L2" s="108"/>
      <c r="M2" s="108"/>
      <c r="N2" s="108"/>
      <c r="O2" s="108"/>
      <c r="P2" s="108"/>
      <c r="Q2" s="108"/>
      <c r="R2" s="109"/>
      <c r="S2" s="107" t="s">
        <v>36</v>
      </c>
      <c r="T2" s="108"/>
      <c r="U2" s="108"/>
      <c r="V2" s="108"/>
      <c r="W2" s="108"/>
      <c r="X2" s="108"/>
      <c r="Y2" s="108"/>
      <c r="Z2" s="108"/>
      <c r="AA2" s="109"/>
    </row>
    <row r="3" spans="1:27" ht="38.25" thickBot="1">
      <c r="A3" s="121"/>
      <c r="B3" s="119"/>
      <c r="C3" s="123"/>
      <c r="D3" s="117"/>
      <c r="E3" s="115"/>
      <c r="F3" s="115"/>
      <c r="G3" s="115"/>
      <c r="H3" s="115"/>
      <c r="I3" s="111"/>
      <c r="J3" s="21" t="s">
        <v>5</v>
      </c>
      <c r="K3" s="6" t="s">
        <v>10</v>
      </c>
      <c r="L3" s="6" t="s">
        <v>11</v>
      </c>
      <c r="M3" s="22" t="s">
        <v>6</v>
      </c>
      <c r="N3" s="22" t="s">
        <v>7</v>
      </c>
      <c r="O3" s="20" t="s">
        <v>8</v>
      </c>
      <c r="P3" s="6" t="s">
        <v>26</v>
      </c>
      <c r="Q3" s="6" t="s">
        <v>16</v>
      </c>
      <c r="R3" s="8" t="s">
        <v>27</v>
      </c>
      <c r="S3" s="7" t="s">
        <v>5</v>
      </c>
      <c r="T3" s="6" t="s">
        <v>10</v>
      </c>
      <c r="U3" s="6" t="s">
        <v>11</v>
      </c>
      <c r="V3" s="22" t="s">
        <v>6</v>
      </c>
      <c r="W3" s="22" t="s">
        <v>7</v>
      </c>
      <c r="X3" s="20" t="s">
        <v>8</v>
      </c>
      <c r="Y3" s="6" t="s">
        <v>24</v>
      </c>
      <c r="Z3" s="6" t="s">
        <v>9</v>
      </c>
      <c r="AA3" s="8" t="s">
        <v>25</v>
      </c>
    </row>
    <row r="4" spans="1:27" ht="19.5" customHeight="1" thickTop="1">
      <c r="A4" s="34">
        <v>1</v>
      </c>
      <c r="B4" s="23" t="s">
        <v>17</v>
      </c>
      <c r="C4" s="23" t="s">
        <v>21</v>
      </c>
      <c r="D4" s="23" t="s">
        <v>17</v>
      </c>
      <c r="E4" s="23" t="s">
        <v>28</v>
      </c>
      <c r="F4" s="2">
        <v>90</v>
      </c>
      <c r="G4" s="28">
        <v>362.86</v>
      </c>
      <c r="H4" s="31">
        <v>0.071</v>
      </c>
      <c r="I4" s="25">
        <v>50</v>
      </c>
      <c r="J4" s="9"/>
      <c r="K4" s="3"/>
      <c r="L4" s="3"/>
      <c r="M4" s="3"/>
      <c r="N4" s="3"/>
      <c r="O4" s="3"/>
      <c r="P4" s="3"/>
      <c r="Q4" s="3">
        <v>2.5</v>
      </c>
      <c r="R4" s="10">
        <v>2.5</v>
      </c>
      <c r="S4" s="13">
        <f aca="true" t="shared" si="0" ref="S4:U19">ROUNDDOWN(($G4*J4/$H4/$F4/$I4),2)</f>
        <v>0</v>
      </c>
      <c r="T4" s="14">
        <f t="shared" si="0"/>
        <v>0</v>
      </c>
      <c r="U4" s="14">
        <f t="shared" si="0"/>
        <v>0</v>
      </c>
      <c r="V4" s="14">
        <f aca="true" t="shared" si="1" ref="V4:Y19">ROUNDDOWN(($G4*M4/$H4/$F4/$I4),2)</f>
        <v>0</v>
      </c>
      <c r="W4" s="14">
        <f t="shared" si="1"/>
        <v>0</v>
      </c>
      <c r="X4" s="14">
        <f t="shared" si="1"/>
        <v>0</v>
      </c>
      <c r="Y4" s="14">
        <f t="shared" si="1"/>
        <v>0</v>
      </c>
      <c r="Z4" s="14">
        <f>ROUNDDOWN(($G4*Q4/$H4/$F4/$I4),2)</f>
        <v>2.83</v>
      </c>
      <c r="AA4" s="15">
        <f>ROUNDDOWN(($G4*R4/$H4/$F4/$I4),2)</f>
        <v>2.83</v>
      </c>
    </row>
    <row r="5" spans="1:27" ht="19.5" customHeight="1">
      <c r="A5" s="35">
        <v>1</v>
      </c>
      <c r="B5" s="24" t="s">
        <v>18</v>
      </c>
      <c r="C5" s="27" t="s">
        <v>22</v>
      </c>
      <c r="D5" s="27" t="s">
        <v>18</v>
      </c>
      <c r="E5" s="4" t="s">
        <v>29</v>
      </c>
      <c r="F5" s="4">
        <v>90</v>
      </c>
      <c r="G5" s="30">
        <v>362.86</v>
      </c>
      <c r="H5" s="32">
        <v>0.071</v>
      </c>
      <c r="I5" s="26">
        <v>50</v>
      </c>
      <c r="J5" s="11"/>
      <c r="K5" s="5"/>
      <c r="L5" s="5"/>
      <c r="M5" s="5"/>
      <c r="N5" s="5"/>
      <c r="O5" s="5"/>
      <c r="P5" s="5"/>
      <c r="Q5" s="5">
        <v>8.5</v>
      </c>
      <c r="R5" s="12">
        <v>8.5</v>
      </c>
      <c r="S5" s="16">
        <f t="shared" si="0"/>
        <v>0</v>
      </c>
      <c r="T5" s="17">
        <f t="shared" si="0"/>
        <v>0</v>
      </c>
      <c r="U5" s="17">
        <f t="shared" si="0"/>
        <v>0</v>
      </c>
      <c r="V5" s="17">
        <f t="shared" si="1"/>
        <v>0</v>
      </c>
      <c r="W5" s="17">
        <f t="shared" si="1"/>
        <v>0</v>
      </c>
      <c r="X5" s="17">
        <f t="shared" si="1"/>
        <v>0</v>
      </c>
      <c r="Y5" s="17">
        <f t="shared" si="1"/>
        <v>0</v>
      </c>
      <c r="Z5" s="17">
        <f aca="true" t="shared" si="2" ref="Z5:Z24">ROUNDDOWN(($G5*Q5/$H5/$F5/$I5),2)</f>
        <v>9.65</v>
      </c>
      <c r="AA5" s="18">
        <f>ROUNDDOWN((G5*R5/H5/F5/I5),2)</f>
        <v>9.65</v>
      </c>
    </row>
    <row r="6" spans="1:27" ht="19.5" customHeight="1">
      <c r="A6" s="36">
        <v>1</v>
      </c>
      <c r="B6" s="24" t="s">
        <v>19</v>
      </c>
      <c r="C6" s="27" t="s">
        <v>23</v>
      </c>
      <c r="D6" s="27" t="s">
        <v>19</v>
      </c>
      <c r="E6" s="24" t="s">
        <v>28</v>
      </c>
      <c r="F6" s="4">
        <v>90</v>
      </c>
      <c r="G6" s="5">
        <v>362.86</v>
      </c>
      <c r="H6" s="32">
        <v>0.071</v>
      </c>
      <c r="I6" s="26">
        <v>50</v>
      </c>
      <c r="J6" s="11"/>
      <c r="K6" s="5"/>
      <c r="L6" s="5"/>
      <c r="M6" s="5"/>
      <c r="N6" s="5"/>
      <c r="O6" s="5"/>
      <c r="P6" s="5"/>
      <c r="Q6" s="5">
        <v>1</v>
      </c>
      <c r="R6" s="12">
        <v>1</v>
      </c>
      <c r="S6" s="16">
        <f t="shared" si="0"/>
        <v>0</v>
      </c>
      <c r="T6" s="17">
        <f t="shared" si="0"/>
        <v>0</v>
      </c>
      <c r="U6" s="17">
        <f t="shared" si="0"/>
        <v>0</v>
      </c>
      <c r="V6" s="17">
        <f t="shared" si="1"/>
        <v>0</v>
      </c>
      <c r="W6" s="17">
        <f t="shared" si="1"/>
        <v>0</v>
      </c>
      <c r="X6" s="17">
        <f t="shared" si="1"/>
        <v>0</v>
      </c>
      <c r="Y6" s="17">
        <f t="shared" si="1"/>
        <v>0</v>
      </c>
      <c r="Z6" s="17">
        <f t="shared" si="2"/>
        <v>1.13</v>
      </c>
      <c r="AA6" s="18">
        <f>ROUNDDOWN((G6*R6/H6/F6/I6),2)</f>
        <v>1.13</v>
      </c>
    </row>
    <row r="7" spans="1:27" ht="19.5" customHeight="1" thickBot="1">
      <c r="A7" s="37">
        <v>1</v>
      </c>
      <c r="B7" s="24" t="s">
        <v>20</v>
      </c>
      <c r="C7" s="27" t="s">
        <v>22</v>
      </c>
      <c r="D7" s="27" t="s">
        <v>20</v>
      </c>
      <c r="E7" s="4" t="s">
        <v>29</v>
      </c>
      <c r="F7" s="4">
        <v>90</v>
      </c>
      <c r="G7" s="29">
        <v>362.86</v>
      </c>
      <c r="H7" s="32">
        <v>0.071</v>
      </c>
      <c r="I7" s="26">
        <v>50</v>
      </c>
      <c r="J7" s="11"/>
      <c r="K7" s="5"/>
      <c r="L7" s="5"/>
      <c r="M7" s="5"/>
      <c r="N7" s="5"/>
      <c r="O7" s="5"/>
      <c r="P7" s="5"/>
      <c r="Q7" s="5">
        <v>6</v>
      </c>
      <c r="R7" s="12">
        <v>6</v>
      </c>
      <c r="S7" s="16">
        <f t="shared" si="0"/>
        <v>0</v>
      </c>
      <c r="T7" s="17">
        <f t="shared" si="0"/>
        <v>0</v>
      </c>
      <c r="U7" s="17">
        <f t="shared" si="0"/>
        <v>0</v>
      </c>
      <c r="V7" s="17">
        <f t="shared" si="1"/>
        <v>0</v>
      </c>
      <c r="W7" s="17">
        <f t="shared" si="1"/>
        <v>0</v>
      </c>
      <c r="X7" s="17">
        <f t="shared" si="1"/>
        <v>0</v>
      </c>
      <c r="Y7" s="17">
        <f t="shared" si="1"/>
        <v>0</v>
      </c>
      <c r="Z7" s="17">
        <f t="shared" si="2"/>
        <v>6.81</v>
      </c>
      <c r="AA7" s="18">
        <f>ROUNDDOWN((G7*R7/H7/F7/I7),2)</f>
        <v>6.81</v>
      </c>
    </row>
    <row r="8" spans="1:27" ht="19.5" customHeight="1" thickTop="1">
      <c r="A8" s="34">
        <v>2</v>
      </c>
      <c r="B8" s="23" t="s">
        <v>17</v>
      </c>
      <c r="C8" s="23" t="s">
        <v>21</v>
      </c>
      <c r="D8" s="23" t="s">
        <v>17</v>
      </c>
      <c r="E8" s="23" t="s">
        <v>28</v>
      </c>
      <c r="F8" s="2">
        <v>90</v>
      </c>
      <c r="G8" s="28">
        <v>362.86</v>
      </c>
      <c r="H8" s="31">
        <v>0.071</v>
      </c>
      <c r="I8" s="25">
        <v>50</v>
      </c>
      <c r="J8" s="9"/>
      <c r="K8" s="3"/>
      <c r="L8" s="3"/>
      <c r="M8" s="3"/>
      <c r="N8" s="3"/>
      <c r="O8" s="3"/>
      <c r="P8" s="3"/>
      <c r="Q8" s="3">
        <v>2</v>
      </c>
      <c r="R8" s="10">
        <v>2</v>
      </c>
      <c r="S8" s="13">
        <f t="shared" si="0"/>
        <v>0</v>
      </c>
      <c r="T8" s="14">
        <f t="shared" si="0"/>
        <v>0</v>
      </c>
      <c r="U8" s="14">
        <f t="shared" si="0"/>
        <v>0</v>
      </c>
      <c r="V8" s="14">
        <f t="shared" si="1"/>
        <v>0</v>
      </c>
      <c r="W8" s="14">
        <f t="shared" si="1"/>
        <v>0</v>
      </c>
      <c r="X8" s="14">
        <f t="shared" si="1"/>
        <v>0</v>
      </c>
      <c r="Y8" s="14">
        <f t="shared" si="1"/>
        <v>0</v>
      </c>
      <c r="Z8" s="14">
        <f t="shared" si="2"/>
        <v>2.27</v>
      </c>
      <c r="AA8" s="15">
        <f>ROUNDDOWN(($G8*R8/$H8/$F8/$I8),2)</f>
        <v>2.27</v>
      </c>
    </row>
    <row r="9" spans="1:27" ht="19.5" customHeight="1">
      <c r="A9" s="35">
        <v>2</v>
      </c>
      <c r="B9" s="24" t="s">
        <v>18</v>
      </c>
      <c r="C9" s="27" t="s">
        <v>30</v>
      </c>
      <c r="D9" s="27" t="s">
        <v>18</v>
      </c>
      <c r="E9" s="24" t="s">
        <v>28</v>
      </c>
      <c r="F9" s="4">
        <v>90</v>
      </c>
      <c r="G9" s="30">
        <v>362.86</v>
      </c>
      <c r="H9" s="32">
        <v>0.071</v>
      </c>
      <c r="I9" s="26">
        <v>50</v>
      </c>
      <c r="J9" s="11"/>
      <c r="K9" s="5"/>
      <c r="L9" s="5"/>
      <c r="M9" s="5"/>
      <c r="N9" s="5"/>
      <c r="O9" s="5"/>
      <c r="P9" s="5"/>
      <c r="Q9" s="5">
        <v>2</v>
      </c>
      <c r="R9" s="12">
        <v>2</v>
      </c>
      <c r="S9" s="16">
        <f t="shared" si="0"/>
        <v>0</v>
      </c>
      <c r="T9" s="17">
        <f t="shared" si="0"/>
        <v>0</v>
      </c>
      <c r="U9" s="17">
        <f t="shared" si="0"/>
        <v>0</v>
      </c>
      <c r="V9" s="17">
        <f t="shared" si="1"/>
        <v>0</v>
      </c>
      <c r="W9" s="17">
        <f t="shared" si="1"/>
        <v>0</v>
      </c>
      <c r="X9" s="17">
        <f t="shared" si="1"/>
        <v>0</v>
      </c>
      <c r="Y9" s="17">
        <f t="shared" si="1"/>
        <v>0</v>
      </c>
      <c r="Z9" s="17">
        <f t="shared" si="2"/>
        <v>2.27</v>
      </c>
      <c r="AA9" s="18">
        <f>ROUNDDOWN((G9*R9/H9/F9/I9),2)</f>
        <v>2.27</v>
      </c>
    </row>
    <row r="10" spans="1:27" ht="19.5" customHeight="1">
      <c r="A10" s="36">
        <v>2</v>
      </c>
      <c r="B10" s="24" t="s">
        <v>19</v>
      </c>
      <c r="C10" s="27" t="s">
        <v>30</v>
      </c>
      <c r="D10" s="27" t="s">
        <v>19</v>
      </c>
      <c r="E10" s="24" t="s">
        <v>28</v>
      </c>
      <c r="F10" s="4">
        <v>90</v>
      </c>
      <c r="G10" s="5">
        <v>362.86</v>
      </c>
      <c r="H10" s="32">
        <v>0.071</v>
      </c>
      <c r="I10" s="26">
        <v>50</v>
      </c>
      <c r="J10" s="11"/>
      <c r="K10" s="5"/>
      <c r="L10" s="5"/>
      <c r="M10" s="5"/>
      <c r="N10" s="5"/>
      <c r="O10" s="5"/>
      <c r="P10" s="5"/>
      <c r="Q10" s="5">
        <v>1</v>
      </c>
      <c r="R10" s="12">
        <v>1</v>
      </c>
      <c r="S10" s="16">
        <f t="shared" si="0"/>
        <v>0</v>
      </c>
      <c r="T10" s="17">
        <f t="shared" si="0"/>
        <v>0</v>
      </c>
      <c r="U10" s="17">
        <f t="shared" si="0"/>
        <v>0</v>
      </c>
      <c r="V10" s="17">
        <f t="shared" si="1"/>
        <v>0</v>
      </c>
      <c r="W10" s="17">
        <f t="shared" si="1"/>
        <v>0</v>
      </c>
      <c r="X10" s="17">
        <f t="shared" si="1"/>
        <v>0</v>
      </c>
      <c r="Y10" s="17">
        <f t="shared" si="1"/>
        <v>0</v>
      </c>
      <c r="Z10" s="17">
        <f t="shared" si="2"/>
        <v>1.13</v>
      </c>
      <c r="AA10" s="18">
        <f>ROUNDDOWN((G10*R10/H10/F10/I10),2)</f>
        <v>1.13</v>
      </c>
    </row>
    <row r="11" spans="1:27" ht="19.5" customHeight="1" thickBot="1">
      <c r="A11" s="37">
        <v>2</v>
      </c>
      <c r="B11" s="24" t="s">
        <v>20</v>
      </c>
      <c r="C11" s="27" t="s">
        <v>30</v>
      </c>
      <c r="D11" s="27" t="s">
        <v>20</v>
      </c>
      <c r="E11" s="24" t="s">
        <v>28</v>
      </c>
      <c r="F11" s="4">
        <v>90</v>
      </c>
      <c r="G11" s="29">
        <v>362.86</v>
      </c>
      <c r="H11" s="32">
        <v>0.071</v>
      </c>
      <c r="I11" s="26">
        <v>50</v>
      </c>
      <c r="J11" s="11"/>
      <c r="K11" s="5"/>
      <c r="L11" s="5"/>
      <c r="M11" s="5"/>
      <c r="N11" s="5"/>
      <c r="O11" s="5"/>
      <c r="P11" s="5"/>
      <c r="Q11" s="5">
        <v>2</v>
      </c>
      <c r="R11" s="12">
        <v>2</v>
      </c>
      <c r="S11" s="16">
        <f t="shared" si="0"/>
        <v>0</v>
      </c>
      <c r="T11" s="17">
        <f t="shared" si="0"/>
        <v>0</v>
      </c>
      <c r="U11" s="17">
        <f t="shared" si="0"/>
        <v>0</v>
      </c>
      <c r="V11" s="17">
        <f t="shared" si="1"/>
        <v>0</v>
      </c>
      <c r="W11" s="17">
        <f t="shared" si="1"/>
        <v>0</v>
      </c>
      <c r="X11" s="17">
        <f t="shared" si="1"/>
        <v>0</v>
      </c>
      <c r="Y11" s="17">
        <f t="shared" si="1"/>
        <v>0</v>
      </c>
      <c r="Z11" s="17">
        <f t="shared" si="2"/>
        <v>2.27</v>
      </c>
      <c r="AA11" s="18">
        <f>ROUNDDOWN((G11*R11/H11/F11/I11),2)</f>
        <v>2.27</v>
      </c>
    </row>
    <row r="12" spans="1:27" ht="19.5" customHeight="1" thickTop="1">
      <c r="A12" s="34">
        <v>3</v>
      </c>
      <c r="B12" s="23" t="s">
        <v>17</v>
      </c>
      <c r="C12" s="23" t="s">
        <v>21</v>
      </c>
      <c r="D12" s="23" t="s">
        <v>17</v>
      </c>
      <c r="E12" s="23" t="s">
        <v>28</v>
      </c>
      <c r="F12" s="2">
        <v>90</v>
      </c>
      <c r="G12" s="28">
        <v>362.86</v>
      </c>
      <c r="H12" s="31">
        <v>0.071</v>
      </c>
      <c r="I12" s="25">
        <v>50</v>
      </c>
      <c r="J12" s="9"/>
      <c r="K12" s="3"/>
      <c r="L12" s="3"/>
      <c r="M12" s="3"/>
      <c r="N12" s="3"/>
      <c r="O12" s="3"/>
      <c r="P12" s="3"/>
      <c r="Q12" s="3">
        <v>1</v>
      </c>
      <c r="R12" s="10">
        <v>1</v>
      </c>
      <c r="S12" s="13">
        <f t="shared" si="0"/>
        <v>0</v>
      </c>
      <c r="T12" s="14">
        <f t="shared" si="0"/>
        <v>0</v>
      </c>
      <c r="U12" s="14">
        <f t="shared" si="0"/>
        <v>0</v>
      </c>
      <c r="V12" s="14">
        <f t="shared" si="1"/>
        <v>0</v>
      </c>
      <c r="W12" s="14">
        <f t="shared" si="1"/>
        <v>0</v>
      </c>
      <c r="X12" s="14">
        <f t="shared" si="1"/>
        <v>0</v>
      </c>
      <c r="Y12" s="14">
        <f t="shared" si="1"/>
        <v>0</v>
      </c>
      <c r="Z12" s="14">
        <f t="shared" si="2"/>
        <v>1.13</v>
      </c>
      <c r="AA12" s="15">
        <f>ROUNDDOWN(($G12*R12/$H12/$F12/$I12),2)</f>
        <v>1.13</v>
      </c>
    </row>
    <row r="13" spans="1:27" ht="19.5" customHeight="1">
      <c r="A13" s="35">
        <v>3</v>
      </c>
      <c r="B13" s="24" t="s">
        <v>18</v>
      </c>
      <c r="C13" s="27" t="s">
        <v>30</v>
      </c>
      <c r="D13" s="27" t="s">
        <v>18</v>
      </c>
      <c r="E13" s="4" t="s">
        <v>29</v>
      </c>
      <c r="F13" s="4">
        <v>90</v>
      </c>
      <c r="G13" s="30">
        <v>362.86</v>
      </c>
      <c r="H13" s="32">
        <v>0.071</v>
      </c>
      <c r="I13" s="26">
        <v>50</v>
      </c>
      <c r="J13" s="11"/>
      <c r="K13" s="5"/>
      <c r="L13" s="5"/>
      <c r="M13" s="5"/>
      <c r="N13" s="5"/>
      <c r="O13" s="5"/>
      <c r="P13" s="5"/>
      <c r="Q13" s="5">
        <v>5.5</v>
      </c>
      <c r="R13" s="12">
        <v>5.5</v>
      </c>
      <c r="S13" s="16">
        <f t="shared" si="0"/>
        <v>0</v>
      </c>
      <c r="T13" s="17">
        <f t="shared" si="0"/>
        <v>0</v>
      </c>
      <c r="U13" s="17">
        <f t="shared" si="0"/>
        <v>0</v>
      </c>
      <c r="V13" s="17">
        <f t="shared" si="1"/>
        <v>0</v>
      </c>
      <c r="W13" s="17">
        <f t="shared" si="1"/>
        <v>0</v>
      </c>
      <c r="X13" s="17">
        <f t="shared" si="1"/>
        <v>0</v>
      </c>
      <c r="Y13" s="17">
        <f t="shared" si="1"/>
        <v>0</v>
      </c>
      <c r="Z13" s="17">
        <f t="shared" si="2"/>
        <v>6.24</v>
      </c>
      <c r="AA13" s="18">
        <f>ROUNDDOWN((G13*R13/H13/F13/I13),2)</f>
        <v>6.24</v>
      </c>
    </row>
    <row r="14" spans="1:27" ht="19.5" customHeight="1">
      <c r="A14" s="36">
        <v>3</v>
      </c>
      <c r="B14" s="24" t="s">
        <v>19</v>
      </c>
      <c r="C14" s="27" t="s">
        <v>30</v>
      </c>
      <c r="D14" s="27" t="s">
        <v>19</v>
      </c>
      <c r="E14" s="24" t="s">
        <v>28</v>
      </c>
      <c r="F14" s="4">
        <v>90</v>
      </c>
      <c r="G14" s="5">
        <v>362.86</v>
      </c>
      <c r="H14" s="32">
        <v>0.071</v>
      </c>
      <c r="I14" s="26">
        <v>50</v>
      </c>
      <c r="J14" s="11"/>
      <c r="K14" s="5"/>
      <c r="L14" s="5"/>
      <c r="M14" s="5"/>
      <c r="N14" s="5"/>
      <c r="O14" s="5"/>
      <c r="P14" s="5"/>
      <c r="Q14" s="5">
        <v>2</v>
      </c>
      <c r="R14" s="12">
        <v>2</v>
      </c>
      <c r="S14" s="16">
        <f t="shared" si="0"/>
        <v>0</v>
      </c>
      <c r="T14" s="17">
        <f t="shared" si="0"/>
        <v>0</v>
      </c>
      <c r="U14" s="17">
        <f t="shared" si="0"/>
        <v>0</v>
      </c>
      <c r="V14" s="17">
        <f t="shared" si="1"/>
        <v>0</v>
      </c>
      <c r="W14" s="17">
        <f t="shared" si="1"/>
        <v>0</v>
      </c>
      <c r="X14" s="17">
        <f t="shared" si="1"/>
        <v>0</v>
      </c>
      <c r="Y14" s="17">
        <f t="shared" si="1"/>
        <v>0</v>
      </c>
      <c r="Z14" s="17">
        <f t="shared" si="2"/>
        <v>2.27</v>
      </c>
      <c r="AA14" s="18">
        <f>ROUNDDOWN((G14*R14/H14/F14/I14),2)</f>
        <v>2.27</v>
      </c>
    </row>
    <row r="15" spans="1:27" ht="19.5" customHeight="1" thickBot="1">
      <c r="A15" s="37">
        <v>3</v>
      </c>
      <c r="B15" s="24" t="s">
        <v>20</v>
      </c>
      <c r="C15" s="27" t="s">
        <v>30</v>
      </c>
      <c r="D15" s="27" t="s">
        <v>20</v>
      </c>
      <c r="E15" s="24" t="s">
        <v>28</v>
      </c>
      <c r="F15" s="4">
        <v>90</v>
      </c>
      <c r="G15" s="29">
        <v>362.86</v>
      </c>
      <c r="H15" s="32">
        <v>0.071</v>
      </c>
      <c r="I15" s="26">
        <v>50</v>
      </c>
      <c r="J15" s="11"/>
      <c r="K15" s="5"/>
      <c r="L15" s="5"/>
      <c r="M15" s="5"/>
      <c r="N15" s="5"/>
      <c r="O15" s="5"/>
      <c r="P15" s="5"/>
      <c r="Q15" s="5">
        <v>2.5</v>
      </c>
      <c r="R15" s="12">
        <v>2.5</v>
      </c>
      <c r="S15" s="16">
        <f t="shared" si="0"/>
        <v>0</v>
      </c>
      <c r="T15" s="17">
        <f t="shared" si="0"/>
        <v>0</v>
      </c>
      <c r="U15" s="17">
        <f t="shared" si="0"/>
        <v>0</v>
      </c>
      <c r="V15" s="17">
        <f t="shared" si="1"/>
        <v>0</v>
      </c>
      <c r="W15" s="17">
        <f t="shared" si="1"/>
        <v>0</v>
      </c>
      <c r="X15" s="17">
        <f t="shared" si="1"/>
        <v>0</v>
      </c>
      <c r="Y15" s="17">
        <f t="shared" si="1"/>
        <v>0</v>
      </c>
      <c r="Z15" s="17">
        <f t="shared" si="2"/>
        <v>2.83</v>
      </c>
      <c r="AA15" s="18">
        <f>ROUNDDOWN((G15*R15/H15/F15/I15),2)</f>
        <v>2.83</v>
      </c>
    </row>
    <row r="16" spans="1:27" ht="19.5" customHeight="1" thickTop="1">
      <c r="A16" s="34">
        <v>4</v>
      </c>
      <c r="B16" s="23" t="s">
        <v>17</v>
      </c>
      <c r="C16" s="23" t="s">
        <v>21</v>
      </c>
      <c r="D16" s="23" t="s">
        <v>17</v>
      </c>
      <c r="E16" s="2" t="s">
        <v>29</v>
      </c>
      <c r="F16" s="2">
        <v>90</v>
      </c>
      <c r="G16" s="28">
        <v>362.86</v>
      </c>
      <c r="H16" s="31">
        <v>0.071</v>
      </c>
      <c r="I16" s="25">
        <v>50</v>
      </c>
      <c r="J16" s="9"/>
      <c r="K16" s="3"/>
      <c r="L16" s="3"/>
      <c r="M16" s="3"/>
      <c r="N16" s="3"/>
      <c r="O16" s="3"/>
      <c r="P16" s="3"/>
      <c r="Q16" s="3">
        <v>3</v>
      </c>
      <c r="R16" s="10">
        <v>3</v>
      </c>
      <c r="S16" s="13">
        <f t="shared" si="0"/>
        <v>0</v>
      </c>
      <c r="T16" s="14">
        <f t="shared" si="0"/>
        <v>0</v>
      </c>
      <c r="U16" s="14">
        <f t="shared" si="0"/>
        <v>0</v>
      </c>
      <c r="V16" s="14">
        <f t="shared" si="1"/>
        <v>0</v>
      </c>
      <c r="W16" s="14">
        <f t="shared" si="1"/>
        <v>0</v>
      </c>
      <c r="X16" s="14">
        <f t="shared" si="1"/>
        <v>0</v>
      </c>
      <c r="Y16" s="14">
        <f t="shared" si="1"/>
        <v>0</v>
      </c>
      <c r="Z16" s="14">
        <f t="shared" si="2"/>
        <v>3.4</v>
      </c>
      <c r="AA16" s="15">
        <f>ROUNDDOWN(($G16*R16/$H16/$F16/$I16),2)</f>
        <v>3.4</v>
      </c>
    </row>
    <row r="17" spans="1:27" ht="19.5" customHeight="1">
      <c r="A17" s="35">
        <v>4</v>
      </c>
      <c r="B17" s="24" t="s">
        <v>18</v>
      </c>
      <c r="C17" s="27" t="s">
        <v>23</v>
      </c>
      <c r="D17" s="27" t="s">
        <v>18</v>
      </c>
      <c r="E17" s="24" t="s">
        <v>28</v>
      </c>
      <c r="F17" s="4">
        <v>90</v>
      </c>
      <c r="G17" s="30">
        <v>362.86</v>
      </c>
      <c r="H17" s="32">
        <v>0.071</v>
      </c>
      <c r="I17" s="26">
        <v>50</v>
      </c>
      <c r="J17" s="11"/>
      <c r="K17" s="5"/>
      <c r="L17" s="5"/>
      <c r="M17" s="5"/>
      <c r="N17" s="5"/>
      <c r="O17" s="5"/>
      <c r="P17" s="5"/>
      <c r="Q17" s="5">
        <v>1.5</v>
      </c>
      <c r="R17" s="12">
        <v>1.5</v>
      </c>
      <c r="S17" s="16">
        <f t="shared" si="0"/>
        <v>0</v>
      </c>
      <c r="T17" s="17">
        <f t="shared" si="0"/>
        <v>0</v>
      </c>
      <c r="U17" s="17">
        <f t="shared" si="0"/>
        <v>0</v>
      </c>
      <c r="V17" s="17">
        <f t="shared" si="1"/>
        <v>0</v>
      </c>
      <c r="W17" s="17">
        <f t="shared" si="1"/>
        <v>0</v>
      </c>
      <c r="X17" s="17">
        <f t="shared" si="1"/>
        <v>0</v>
      </c>
      <c r="Y17" s="17">
        <f t="shared" si="1"/>
        <v>0</v>
      </c>
      <c r="Z17" s="17">
        <f t="shared" si="2"/>
        <v>1.7</v>
      </c>
      <c r="AA17" s="18">
        <f>ROUNDDOWN((G17*R17/H17/F17/I17),2)</f>
        <v>1.7</v>
      </c>
    </row>
    <row r="18" spans="1:27" ht="19.5" customHeight="1">
      <c r="A18" s="36">
        <v>4</v>
      </c>
      <c r="B18" s="24" t="s">
        <v>19</v>
      </c>
      <c r="C18" s="27" t="s">
        <v>30</v>
      </c>
      <c r="D18" s="27" t="s">
        <v>19</v>
      </c>
      <c r="E18" s="24" t="s">
        <v>28</v>
      </c>
      <c r="F18" s="4">
        <v>90</v>
      </c>
      <c r="G18" s="5">
        <v>362.86</v>
      </c>
      <c r="H18" s="32">
        <v>0.071</v>
      </c>
      <c r="I18" s="26">
        <v>50</v>
      </c>
      <c r="J18" s="11"/>
      <c r="K18" s="5"/>
      <c r="L18" s="5"/>
      <c r="M18" s="5"/>
      <c r="N18" s="5"/>
      <c r="O18" s="5"/>
      <c r="P18" s="5"/>
      <c r="Q18" s="5">
        <v>2</v>
      </c>
      <c r="R18" s="12">
        <v>2</v>
      </c>
      <c r="S18" s="16">
        <f t="shared" si="0"/>
        <v>0</v>
      </c>
      <c r="T18" s="17">
        <f t="shared" si="0"/>
        <v>0</v>
      </c>
      <c r="U18" s="17">
        <f t="shared" si="0"/>
        <v>0</v>
      </c>
      <c r="V18" s="17">
        <f t="shared" si="1"/>
        <v>0</v>
      </c>
      <c r="W18" s="17">
        <f t="shared" si="1"/>
        <v>0</v>
      </c>
      <c r="X18" s="17">
        <f t="shared" si="1"/>
        <v>0</v>
      </c>
      <c r="Y18" s="17">
        <f t="shared" si="1"/>
        <v>0</v>
      </c>
      <c r="Z18" s="17">
        <f t="shared" si="2"/>
        <v>2.27</v>
      </c>
      <c r="AA18" s="18">
        <f>ROUNDDOWN((G18*R18/H18/F18/I18),2)</f>
        <v>2.27</v>
      </c>
    </row>
    <row r="19" spans="1:27" ht="19.5" customHeight="1" thickBot="1">
      <c r="A19" s="37">
        <v>4</v>
      </c>
      <c r="B19" s="24" t="s">
        <v>20</v>
      </c>
      <c r="C19" s="27" t="s">
        <v>30</v>
      </c>
      <c r="D19" s="27" t="s">
        <v>20</v>
      </c>
      <c r="E19" s="24" t="s">
        <v>28</v>
      </c>
      <c r="F19" s="4">
        <v>90</v>
      </c>
      <c r="G19" s="29">
        <v>362.86</v>
      </c>
      <c r="H19" s="32">
        <v>0.071</v>
      </c>
      <c r="I19" s="26">
        <v>50</v>
      </c>
      <c r="J19" s="11"/>
      <c r="K19" s="5"/>
      <c r="L19" s="5"/>
      <c r="M19" s="5"/>
      <c r="N19" s="5"/>
      <c r="O19" s="5"/>
      <c r="P19" s="5"/>
      <c r="Q19" s="5">
        <v>2</v>
      </c>
      <c r="R19" s="12">
        <v>2</v>
      </c>
      <c r="S19" s="16">
        <f t="shared" si="0"/>
        <v>0</v>
      </c>
      <c r="T19" s="17">
        <f t="shared" si="0"/>
        <v>0</v>
      </c>
      <c r="U19" s="17">
        <f t="shared" si="0"/>
        <v>0</v>
      </c>
      <c r="V19" s="17">
        <f t="shared" si="1"/>
        <v>0</v>
      </c>
      <c r="W19" s="17">
        <f t="shared" si="1"/>
        <v>0</v>
      </c>
      <c r="X19" s="17">
        <f t="shared" si="1"/>
        <v>0</v>
      </c>
      <c r="Y19" s="17">
        <f t="shared" si="1"/>
        <v>0</v>
      </c>
      <c r="Z19" s="17">
        <f t="shared" si="2"/>
        <v>2.27</v>
      </c>
      <c r="AA19" s="18">
        <f>ROUNDDOWN((G19*R19/H19/F19/I19),2)</f>
        <v>2.27</v>
      </c>
    </row>
    <row r="20" spans="1:27" ht="19.5" customHeight="1" thickTop="1">
      <c r="A20" s="34">
        <v>5</v>
      </c>
      <c r="B20" s="23" t="s">
        <v>17</v>
      </c>
      <c r="C20" s="23" t="s">
        <v>21</v>
      </c>
      <c r="D20" s="23" t="s">
        <v>17</v>
      </c>
      <c r="E20" s="23" t="s">
        <v>28</v>
      </c>
      <c r="F20" s="2">
        <v>90</v>
      </c>
      <c r="G20" s="28">
        <v>362.86</v>
      </c>
      <c r="H20" s="31">
        <v>0.071</v>
      </c>
      <c r="I20" s="25">
        <v>50</v>
      </c>
      <c r="J20" s="9"/>
      <c r="K20" s="3"/>
      <c r="L20" s="3"/>
      <c r="M20" s="3"/>
      <c r="N20" s="3"/>
      <c r="O20" s="3"/>
      <c r="P20" s="3"/>
      <c r="Q20" s="3">
        <v>0</v>
      </c>
      <c r="R20" s="10">
        <v>0</v>
      </c>
      <c r="S20" s="13">
        <f aca="true" t="shared" si="3" ref="S20:Z35">ROUNDDOWN(($G20*J20/$H20/$F20/$I20),2)</f>
        <v>0</v>
      </c>
      <c r="T20" s="14">
        <f t="shared" si="3"/>
        <v>0</v>
      </c>
      <c r="U20" s="14">
        <f t="shared" si="3"/>
        <v>0</v>
      </c>
      <c r="V20" s="14">
        <f t="shared" si="3"/>
        <v>0</v>
      </c>
      <c r="W20" s="14">
        <f t="shared" si="3"/>
        <v>0</v>
      </c>
      <c r="X20" s="14">
        <f t="shared" si="3"/>
        <v>0</v>
      </c>
      <c r="Y20" s="14">
        <f t="shared" si="3"/>
        <v>0</v>
      </c>
      <c r="Z20" s="14">
        <f t="shared" si="2"/>
        <v>0</v>
      </c>
      <c r="AA20" s="15">
        <f>ROUNDDOWN(($G20*R20/$H20/$F20/$I20),2)</f>
        <v>0</v>
      </c>
    </row>
    <row r="21" spans="1:27" ht="19.5" customHeight="1">
      <c r="A21" s="35">
        <v>5</v>
      </c>
      <c r="B21" s="24" t="s">
        <v>18</v>
      </c>
      <c r="C21" s="27" t="s">
        <v>23</v>
      </c>
      <c r="D21" s="27" t="s">
        <v>18</v>
      </c>
      <c r="E21" s="24" t="s">
        <v>28</v>
      </c>
      <c r="F21" s="4">
        <v>90</v>
      </c>
      <c r="G21" s="30">
        <v>362.86</v>
      </c>
      <c r="H21" s="32">
        <v>0.071</v>
      </c>
      <c r="I21" s="26">
        <v>50</v>
      </c>
      <c r="J21" s="11"/>
      <c r="K21" s="5"/>
      <c r="L21" s="5"/>
      <c r="M21" s="5"/>
      <c r="N21" s="5"/>
      <c r="O21" s="5"/>
      <c r="P21" s="5"/>
      <c r="Q21" s="5">
        <v>0</v>
      </c>
      <c r="R21" s="12">
        <v>0</v>
      </c>
      <c r="S21" s="16">
        <f t="shared" si="3"/>
        <v>0</v>
      </c>
      <c r="T21" s="17">
        <f t="shared" si="3"/>
        <v>0</v>
      </c>
      <c r="U21" s="17">
        <f t="shared" si="3"/>
        <v>0</v>
      </c>
      <c r="V21" s="17">
        <f t="shared" si="3"/>
        <v>0</v>
      </c>
      <c r="W21" s="17">
        <f t="shared" si="3"/>
        <v>0</v>
      </c>
      <c r="X21" s="17">
        <f t="shared" si="3"/>
        <v>0</v>
      </c>
      <c r="Y21" s="17">
        <f t="shared" si="3"/>
        <v>0</v>
      </c>
      <c r="Z21" s="17">
        <f t="shared" si="2"/>
        <v>0</v>
      </c>
      <c r="AA21" s="18">
        <f>ROUNDDOWN((G21*R21/H21/F21/I21),2)</f>
        <v>0</v>
      </c>
    </row>
    <row r="22" spans="1:27" ht="19.5" customHeight="1">
      <c r="A22" s="36">
        <v>5</v>
      </c>
      <c r="B22" s="24" t="s">
        <v>19</v>
      </c>
      <c r="C22" s="27" t="s">
        <v>22</v>
      </c>
      <c r="D22" s="27" t="s">
        <v>19</v>
      </c>
      <c r="E22" s="24" t="s">
        <v>28</v>
      </c>
      <c r="F22" s="4">
        <v>90</v>
      </c>
      <c r="G22" s="5">
        <v>362.86</v>
      </c>
      <c r="H22" s="32">
        <v>0.071</v>
      </c>
      <c r="I22" s="26">
        <v>50</v>
      </c>
      <c r="J22" s="11"/>
      <c r="K22" s="5"/>
      <c r="L22" s="5"/>
      <c r="M22" s="5"/>
      <c r="N22" s="5"/>
      <c r="O22" s="5"/>
      <c r="P22" s="5"/>
      <c r="Q22" s="5">
        <v>1</v>
      </c>
      <c r="R22" s="12">
        <v>1</v>
      </c>
      <c r="S22" s="16">
        <f t="shared" si="3"/>
        <v>0</v>
      </c>
      <c r="T22" s="17">
        <f t="shared" si="3"/>
        <v>0</v>
      </c>
      <c r="U22" s="17">
        <f t="shared" si="3"/>
        <v>0</v>
      </c>
      <c r="V22" s="17">
        <f t="shared" si="3"/>
        <v>0</v>
      </c>
      <c r="W22" s="17">
        <f t="shared" si="3"/>
        <v>0</v>
      </c>
      <c r="X22" s="17">
        <f t="shared" si="3"/>
        <v>0</v>
      </c>
      <c r="Y22" s="17">
        <f t="shared" si="3"/>
        <v>0</v>
      </c>
      <c r="Z22" s="17">
        <f t="shared" si="2"/>
        <v>1.13</v>
      </c>
      <c r="AA22" s="18">
        <f>ROUNDDOWN((G22*R22/H22/F22/I22),2)</f>
        <v>1.13</v>
      </c>
    </row>
    <row r="23" spans="1:27" ht="19.5" customHeight="1" thickBot="1">
      <c r="A23" s="37">
        <v>5</v>
      </c>
      <c r="B23" s="24" t="s">
        <v>20</v>
      </c>
      <c r="C23" s="27" t="s">
        <v>22</v>
      </c>
      <c r="D23" s="27" t="s">
        <v>20</v>
      </c>
      <c r="E23" s="24" t="s">
        <v>28</v>
      </c>
      <c r="F23" s="4">
        <v>90</v>
      </c>
      <c r="G23" s="29">
        <v>362.86</v>
      </c>
      <c r="H23" s="32">
        <v>0.071</v>
      </c>
      <c r="I23" s="26">
        <v>50</v>
      </c>
      <c r="J23" s="11"/>
      <c r="K23" s="5"/>
      <c r="L23" s="5"/>
      <c r="M23" s="5"/>
      <c r="N23" s="5"/>
      <c r="O23" s="5"/>
      <c r="P23" s="5"/>
      <c r="Q23" s="5">
        <v>0</v>
      </c>
      <c r="R23" s="12">
        <v>0</v>
      </c>
      <c r="S23" s="16">
        <f t="shared" si="3"/>
        <v>0</v>
      </c>
      <c r="T23" s="17">
        <f t="shared" si="3"/>
        <v>0</v>
      </c>
      <c r="U23" s="17">
        <f t="shared" si="3"/>
        <v>0</v>
      </c>
      <c r="V23" s="17">
        <f t="shared" si="3"/>
        <v>0</v>
      </c>
      <c r="W23" s="17">
        <f t="shared" si="3"/>
        <v>0</v>
      </c>
      <c r="X23" s="17">
        <f t="shared" si="3"/>
        <v>0</v>
      </c>
      <c r="Y23" s="17">
        <f t="shared" si="3"/>
        <v>0</v>
      </c>
      <c r="Z23" s="17">
        <f t="shared" si="2"/>
        <v>0</v>
      </c>
      <c r="AA23" s="18">
        <f>ROUNDDOWN((G23*R23/H23/F23/I23),2)</f>
        <v>0</v>
      </c>
    </row>
    <row r="24" spans="1:27" ht="19.5" customHeight="1" thickTop="1">
      <c r="A24" s="34">
        <v>6</v>
      </c>
      <c r="B24" s="23" t="s">
        <v>17</v>
      </c>
      <c r="C24" s="23" t="s">
        <v>31</v>
      </c>
      <c r="D24" s="23" t="s">
        <v>17</v>
      </c>
      <c r="E24" s="2" t="s">
        <v>29</v>
      </c>
      <c r="F24" s="2">
        <v>45</v>
      </c>
      <c r="G24" s="28">
        <v>362.86</v>
      </c>
      <c r="H24" s="31">
        <v>0.071</v>
      </c>
      <c r="I24" s="25">
        <v>100</v>
      </c>
      <c r="J24" s="9"/>
      <c r="K24" s="3"/>
      <c r="L24" s="3"/>
      <c r="M24" s="3"/>
      <c r="N24" s="3"/>
      <c r="O24" s="3"/>
      <c r="P24" s="3"/>
      <c r="Q24" s="3">
        <v>6.5</v>
      </c>
      <c r="R24" s="10">
        <v>6.5</v>
      </c>
      <c r="S24" s="13">
        <f t="shared" si="3"/>
        <v>0</v>
      </c>
      <c r="T24" s="14">
        <f t="shared" si="3"/>
        <v>0</v>
      </c>
      <c r="U24" s="14">
        <f t="shared" si="3"/>
        <v>0</v>
      </c>
      <c r="V24" s="14">
        <f t="shared" si="3"/>
        <v>0</v>
      </c>
      <c r="W24" s="14">
        <f t="shared" si="3"/>
        <v>0</v>
      </c>
      <c r="X24" s="14">
        <f t="shared" si="3"/>
        <v>0</v>
      </c>
      <c r="Y24" s="14">
        <f t="shared" si="3"/>
        <v>0</v>
      </c>
      <c r="Z24" s="14">
        <f t="shared" si="2"/>
        <v>7.38</v>
      </c>
      <c r="AA24" s="15">
        <f>ROUNDDOWN(($G24*R24/$H24/$F24/$I24),2)</f>
        <v>7.38</v>
      </c>
    </row>
    <row r="25" spans="1:27" ht="19.5" customHeight="1">
      <c r="A25" s="35">
        <v>6</v>
      </c>
      <c r="B25" s="24" t="s">
        <v>17</v>
      </c>
      <c r="C25" s="27" t="s">
        <v>31</v>
      </c>
      <c r="D25" s="24" t="s">
        <v>17</v>
      </c>
      <c r="E25" s="4" t="s">
        <v>29</v>
      </c>
      <c r="F25" s="4">
        <v>45</v>
      </c>
      <c r="G25" s="30">
        <v>362.86</v>
      </c>
      <c r="H25" s="32">
        <v>0.071</v>
      </c>
      <c r="I25" s="26">
        <v>100</v>
      </c>
      <c r="J25" s="11"/>
      <c r="K25" s="5"/>
      <c r="L25" s="5"/>
      <c r="M25" s="5"/>
      <c r="N25" s="5"/>
      <c r="O25" s="5"/>
      <c r="P25" s="5"/>
      <c r="Q25" s="5">
        <v>13.5</v>
      </c>
      <c r="R25" s="12">
        <v>13.5</v>
      </c>
      <c r="S25" s="16">
        <f t="shared" si="3"/>
        <v>0</v>
      </c>
      <c r="T25" s="17">
        <f t="shared" si="3"/>
        <v>0</v>
      </c>
      <c r="U25" s="17">
        <f t="shared" si="3"/>
        <v>0</v>
      </c>
      <c r="V25" s="17">
        <f t="shared" si="3"/>
        <v>0</v>
      </c>
      <c r="W25" s="17">
        <f t="shared" si="3"/>
        <v>0</v>
      </c>
      <c r="X25" s="17">
        <f t="shared" si="3"/>
        <v>0</v>
      </c>
      <c r="Y25" s="17">
        <f t="shared" si="3"/>
        <v>0</v>
      </c>
      <c r="Z25" s="17">
        <f t="shared" si="3"/>
        <v>15.33</v>
      </c>
      <c r="AA25" s="18">
        <f aca="true" t="shared" si="4" ref="AA25:AA31">ROUNDDOWN((G25*R25/H25/F25/I25),2)</f>
        <v>15.33</v>
      </c>
    </row>
    <row r="26" spans="1:27" ht="19.5" customHeight="1">
      <c r="A26" s="36">
        <v>6</v>
      </c>
      <c r="B26" s="24" t="s">
        <v>18</v>
      </c>
      <c r="C26" s="27" t="s">
        <v>23</v>
      </c>
      <c r="D26" s="27" t="s">
        <v>18</v>
      </c>
      <c r="E26" s="4" t="s">
        <v>29</v>
      </c>
      <c r="F26" s="4">
        <v>45</v>
      </c>
      <c r="G26" s="5">
        <v>362.86</v>
      </c>
      <c r="H26" s="32">
        <v>0.071</v>
      </c>
      <c r="I26" s="26">
        <v>100</v>
      </c>
      <c r="J26" s="11"/>
      <c r="K26" s="5"/>
      <c r="L26" s="5"/>
      <c r="M26" s="5"/>
      <c r="N26" s="5"/>
      <c r="O26" s="5"/>
      <c r="P26" s="5"/>
      <c r="Q26" s="5">
        <v>13</v>
      </c>
      <c r="R26" s="12">
        <v>13</v>
      </c>
      <c r="S26" s="16">
        <f t="shared" si="3"/>
        <v>0</v>
      </c>
      <c r="T26" s="17">
        <f t="shared" si="3"/>
        <v>0</v>
      </c>
      <c r="U26" s="17">
        <f t="shared" si="3"/>
        <v>0</v>
      </c>
      <c r="V26" s="17">
        <f t="shared" si="3"/>
        <v>0</v>
      </c>
      <c r="W26" s="17">
        <f t="shared" si="3"/>
        <v>0</v>
      </c>
      <c r="X26" s="17">
        <f t="shared" si="3"/>
        <v>0</v>
      </c>
      <c r="Y26" s="17">
        <f t="shared" si="3"/>
        <v>0</v>
      </c>
      <c r="Z26" s="17">
        <f t="shared" si="3"/>
        <v>14.76</v>
      </c>
      <c r="AA26" s="18">
        <f t="shared" si="4"/>
        <v>14.76</v>
      </c>
    </row>
    <row r="27" spans="1:27" ht="19.5" customHeight="1">
      <c r="A27" s="37">
        <v>6</v>
      </c>
      <c r="B27" s="24" t="s">
        <v>18</v>
      </c>
      <c r="C27" s="27" t="s">
        <v>23</v>
      </c>
      <c r="D27" s="27" t="s">
        <v>18</v>
      </c>
      <c r="E27" s="4" t="s">
        <v>29</v>
      </c>
      <c r="F27" s="4">
        <v>45</v>
      </c>
      <c r="G27" s="29">
        <v>362.86</v>
      </c>
      <c r="H27" s="32">
        <v>0.071</v>
      </c>
      <c r="I27" s="26">
        <v>100</v>
      </c>
      <c r="J27" s="11"/>
      <c r="K27" s="5"/>
      <c r="L27" s="5"/>
      <c r="M27" s="5"/>
      <c r="N27" s="5"/>
      <c r="O27" s="5"/>
      <c r="P27" s="5"/>
      <c r="Q27" s="5">
        <v>5</v>
      </c>
      <c r="R27" s="12">
        <v>5</v>
      </c>
      <c r="S27" s="16">
        <f t="shared" si="3"/>
        <v>0</v>
      </c>
      <c r="T27" s="17">
        <f t="shared" si="3"/>
        <v>0</v>
      </c>
      <c r="U27" s="17">
        <f t="shared" si="3"/>
        <v>0</v>
      </c>
      <c r="V27" s="17">
        <f t="shared" si="3"/>
        <v>0</v>
      </c>
      <c r="W27" s="17">
        <f t="shared" si="3"/>
        <v>0</v>
      </c>
      <c r="X27" s="17">
        <f t="shared" si="3"/>
        <v>0</v>
      </c>
      <c r="Y27" s="17">
        <f t="shared" si="3"/>
        <v>0</v>
      </c>
      <c r="Z27" s="17">
        <f t="shared" si="3"/>
        <v>5.67</v>
      </c>
      <c r="AA27" s="18">
        <f t="shared" si="4"/>
        <v>5.67</v>
      </c>
    </row>
    <row r="28" spans="1:27" ht="19.5" customHeight="1">
      <c r="A28" s="38">
        <v>6</v>
      </c>
      <c r="B28" s="24" t="s">
        <v>19</v>
      </c>
      <c r="C28" s="27" t="s">
        <v>22</v>
      </c>
      <c r="D28" s="27" t="s">
        <v>19</v>
      </c>
      <c r="E28" s="24" t="s">
        <v>28</v>
      </c>
      <c r="F28" s="4">
        <v>45</v>
      </c>
      <c r="G28" s="29">
        <v>362.86</v>
      </c>
      <c r="H28" s="32">
        <v>0.071</v>
      </c>
      <c r="I28" s="26">
        <v>100</v>
      </c>
      <c r="J28" s="11"/>
      <c r="K28" s="5"/>
      <c r="L28" s="5"/>
      <c r="M28" s="5"/>
      <c r="N28" s="5"/>
      <c r="O28" s="5"/>
      <c r="P28" s="5"/>
      <c r="Q28" s="5">
        <v>1</v>
      </c>
      <c r="R28" s="12">
        <v>1</v>
      </c>
      <c r="S28" s="16">
        <f t="shared" si="3"/>
        <v>0</v>
      </c>
      <c r="T28" s="17">
        <f t="shared" si="3"/>
        <v>0</v>
      </c>
      <c r="U28" s="17">
        <f t="shared" si="3"/>
        <v>0</v>
      </c>
      <c r="V28" s="17">
        <f t="shared" si="3"/>
        <v>0</v>
      </c>
      <c r="W28" s="17">
        <f t="shared" si="3"/>
        <v>0</v>
      </c>
      <c r="X28" s="17">
        <f t="shared" si="3"/>
        <v>0</v>
      </c>
      <c r="Y28" s="17">
        <f t="shared" si="3"/>
        <v>0</v>
      </c>
      <c r="Z28" s="17">
        <f t="shared" si="3"/>
        <v>1.13</v>
      </c>
      <c r="AA28" s="18">
        <f t="shared" si="4"/>
        <v>1.13</v>
      </c>
    </row>
    <row r="29" spans="1:27" ht="19.5" customHeight="1">
      <c r="A29" s="38">
        <v>6</v>
      </c>
      <c r="B29" s="24" t="s">
        <v>19</v>
      </c>
      <c r="C29" s="27" t="s">
        <v>22</v>
      </c>
      <c r="D29" s="27" t="s">
        <v>19</v>
      </c>
      <c r="E29" s="24" t="s">
        <v>28</v>
      </c>
      <c r="F29" s="4">
        <v>45</v>
      </c>
      <c r="G29" s="29">
        <v>362.86</v>
      </c>
      <c r="H29" s="32">
        <v>0.071</v>
      </c>
      <c r="I29" s="26">
        <v>100</v>
      </c>
      <c r="J29" s="11"/>
      <c r="K29" s="5"/>
      <c r="L29" s="5"/>
      <c r="M29" s="5"/>
      <c r="N29" s="5"/>
      <c r="O29" s="5"/>
      <c r="P29" s="5"/>
      <c r="Q29" s="5">
        <v>1</v>
      </c>
      <c r="R29" s="12">
        <v>1</v>
      </c>
      <c r="S29" s="16">
        <f t="shared" si="3"/>
        <v>0</v>
      </c>
      <c r="T29" s="17">
        <f t="shared" si="3"/>
        <v>0</v>
      </c>
      <c r="U29" s="17">
        <f t="shared" si="3"/>
        <v>0</v>
      </c>
      <c r="V29" s="17">
        <f t="shared" si="3"/>
        <v>0</v>
      </c>
      <c r="W29" s="17">
        <f t="shared" si="3"/>
        <v>0</v>
      </c>
      <c r="X29" s="17">
        <f t="shared" si="3"/>
        <v>0</v>
      </c>
      <c r="Y29" s="17">
        <f t="shared" si="3"/>
        <v>0</v>
      </c>
      <c r="Z29" s="19">
        <f t="shared" si="3"/>
        <v>1.13</v>
      </c>
      <c r="AA29" s="18">
        <f t="shared" si="4"/>
        <v>1.13</v>
      </c>
    </row>
    <row r="30" spans="1:27" ht="19.5" customHeight="1">
      <c r="A30" s="38">
        <v>6</v>
      </c>
      <c r="B30" s="24" t="s">
        <v>20</v>
      </c>
      <c r="C30" s="27" t="s">
        <v>22</v>
      </c>
      <c r="D30" s="27" t="s">
        <v>20</v>
      </c>
      <c r="E30" s="4" t="s">
        <v>29</v>
      </c>
      <c r="F30" s="4">
        <v>45</v>
      </c>
      <c r="G30" s="29">
        <v>362.86</v>
      </c>
      <c r="H30" s="32">
        <v>0.071</v>
      </c>
      <c r="I30" s="26">
        <v>100</v>
      </c>
      <c r="J30" s="11"/>
      <c r="K30" s="5"/>
      <c r="L30" s="5"/>
      <c r="M30" s="5"/>
      <c r="N30" s="5"/>
      <c r="O30" s="5"/>
      <c r="P30" s="5"/>
      <c r="Q30" s="5">
        <v>8</v>
      </c>
      <c r="R30" s="12">
        <v>8</v>
      </c>
      <c r="S30" s="16">
        <f t="shared" si="3"/>
        <v>0</v>
      </c>
      <c r="T30" s="17">
        <f t="shared" si="3"/>
        <v>0</v>
      </c>
      <c r="U30" s="17">
        <f t="shared" si="3"/>
        <v>0</v>
      </c>
      <c r="V30" s="17">
        <f t="shared" si="3"/>
        <v>0</v>
      </c>
      <c r="W30" s="17">
        <f t="shared" si="3"/>
        <v>0</v>
      </c>
      <c r="X30" s="17">
        <f t="shared" si="3"/>
        <v>0</v>
      </c>
      <c r="Y30" s="17">
        <f t="shared" si="3"/>
        <v>0</v>
      </c>
      <c r="Z30" s="5">
        <f t="shared" si="3"/>
        <v>9.08</v>
      </c>
      <c r="AA30" s="18">
        <f t="shared" si="4"/>
        <v>9.08</v>
      </c>
    </row>
    <row r="31" spans="1:27" ht="19.5" customHeight="1" thickBot="1">
      <c r="A31" s="38">
        <v>6</v>
      </c>
      <c r="B31" s="24" t="s">
        <v>20</v>
      </c>
      <c r="C31" s="27" t="s">
        <v>22</v>
      </c>
      <c r="D31" s="27" t="s">
        <v>20</v>
      </c>
      <c r="E31" s="4" t="s">
        <v>29</v>
      </c>
      <c r="F31" s="4">
        <v>45</v>
      </c>
      <c r="G31" s="29">
        <v>362.86</v>
      </c>
      <c r="H31" s="32">
        <v>0.071</v>
      </c>
      <c r="I31" s="26">
        <v>100</v>
      </c>
      <c r="J31" s="11"/>
      <c r="K31" s="5"/>
      <c r="L31" s="5"/>
      <c r="M31" s="5"/>
      <c r="N31" s="5"/>
      <c r="O31" s="5"/>
      <c r="P31" s="5"/>
      <c r="Q31" s="5">
        <v>5</v>
      </c>
      <c r="R31" s="12">
        <v>5</v>
      </c>
      <c r="S31" s="16">
        <f t="shared" si="3"/>
        <v>0</v>
      </c>
      <c r="T31" s="17">
        <f t="shared" si="3"/>
        <v>0</v>
      </c>
      <c r="U31" s="17">
        <f t="shared" si="3"/>
        <v>0</v>
      </c>
      <c r="V31" s="17">
        <f t="shared" si="3"/>
        <v>0</v>
      </c>
      <c r="W31" s="17">
        <f t="shared" si="3"/>
        <v>0</v>
      </c>
      <c r="X31" s="17">
        <f t="shared" si="3"/>
        <v>0</v>
      </c>
      <c r="Y31" s="17">
        <f t="shared" si="3"/>
        <v>0</v>
      </c>
      <c r="Z31" s="5">
        <f t="shared" si="3"/>
        <v>5.67</v>
      </c>
      <c r="AA31" s="18">
        <f t="shared" si="4"/>
        <v>5.67</v>
      </c>
    </row>
    <row r="32" spans="1:27" ht="19.5" customHeight="1" thickTop="1">
      <c r="A32" s="34">
        <v>7</v>
      </c>
      <c r="B32" s="23" t="s">
        <v>17</v>
      </c>
      <c r="C32" s="23" t="s">
        <v>21</v>
      </c>
      <c r="D32" s="23" t="s">
        <v>17</v>
      </c>
      <c r="E32" s="23" t="s">
        <v>28</v>
      </c>
      <c r="F32" s="2">
        <v>90</v>
      </c>
      <c r="G32" s="28">
        <v>362.86</v>
      </c>
      <c r="H32" s="31">
        <v>0.071</v>
      </c>
      <c r="I32" s="25">
        <v>50</v>
      </c>
      <c r="J32" s="9"/>
      <c r="K32" s="3"/>
      <c r="L32" s="3"/>
      <c r="M32" s="3"/>
      <c r="N32" s="3"/>
      <c r="O32" s="3"/>
      <c r="P32" s="3"/>
      <c r="Q32" s="3">
        <v>1</v>
      </c>
      <c r="R32" s="10">
        <v>1</v>
      </c>
      <c r="S32" s="13">
        <f t="shared" si="3"/>
        <v>0</v>
      </c>
      <c r="T32" s="14">
        <f t="shared" si="3"/>
        <v>0</v>
      </c>
      <c r="U32" s="14">
        <f t="shared" si="3"/>
        <v>0</v>
      </c>
      <c r="V32" s="14">
        <f t="shared" si="3"/>
        <v>0</v>
      </c>
      <c r="W32" s="14">
        <f t="shared" si="3"/>
        <v>0</v>
      </c>
      <c r="X32" s="14">
        <f t="shared" si="3"/>
        <v>0</v>
      </c>
      <c r="Y32" s="14">
        <f t="shared" si="3"/>
        <v>0</v>
      </c>
      <c r="Z32" s="14">
        <f>ROUNDDOWN(($G32*Q32/$H32/$F32/$I32),2)</f>
        <v>1.13</v>
      </c>
      <c r="AA32" s="15">
        <f>ROUNDDOWN(($G32*R32/$H32/$F32/$I32),2)</f>
        <v>1.13</v>
      </c>
    </row>
    <row r="33" spans="1:27" ht="19.5" customHeight="1">
      <c r="A33" s="35">
        <v>7</v>
      </c>
      <c r="B33" s="24" t="s">
        <v>18</v>
      </c>
      <c r="C33" s="27" t="s">
        <v>30</v>
      </c>
      <c r="D33" s="27" t="s">
        <v>18</v>
      </c>
      <c r="E33" s="4" t="s">
        <v>29</v>
      </c>
      <c r="F33" s="4">
        <v>90</v>
      </c>
      <c r="G33" s="30">
        <v>362.86</v>
      </c>
      <c r="H33" s="32">
        <v>0.071</v>
      </c>
      <c r="I33" s="26">
        <v>50</v>
      </c>
      <c r="J33" s="11"/>
      <c r="K33" s="5"/>
      <c r="L33" s="5"/>
      <c r="M33" s="5"/>
      <c r="N33" s="5"/>
      <c r="O33" s="5"/>
      <c r="P33" s="5"/>
      <c r="Q33" s="5">
        <v>3.5</v>
      </c>
      <c r="R33" s="12">
        <v>3.5</v>
      </c>
      <c r="S33" s="16">
        <f t="shared" si="3"/>
        <v>0</v>
      </c>
      <c r="T33" s="17">
        <f t="shared" si="3"/>
        <v>0</v>
      </c>
      <c r="U33" s="17">
        <f t="shared" si="3"/>
        <v>0</v>
      </c>
      <c r="V33" s="17">
        <f t="shared" si="3"/>
        <v>0</v>
      </c>
      <c r="W33" s="17">
        <f t="shared" si="3"/>
        <v>0</v>
      </c>
      <c r="X33" s="17">
        <f t="shared" si="3"/>
        <v>0</v>
      </c>
      <c r="Y33" s="17">
        <f t="shared" si="3"/>
        <v>0</v>
      </c>
      <c r="Z33" s="17">
        <f aca="true" t="shared" si="5" ref="Z33:Z42">ROUNDDOWN(($G33*Q33/$H33/$F33/$I33),2)</f>
        <v>3.97</v>
      </c>
      <c r="AA33" s="18">
        <f>ROUNDDOWN((G33*R33/H33/F33/I33),2)</f>
        <v>3.97</v>
      </c>
    </row>
    <row r="34" spans="1:27" ht="19.5" customHeight="1" thickBot="1">
      <c r="A34" s="36">
        <v>7</v>
      </c>
      <c r="B34" s="24" t="s">
        <v>19</v>
      </c>
      <c r="C34" s="27" t="s">
        <v>30</v>
      </c>
      <c r="D34" s="27" t="s">
        <v>19</v>
      </c>
      <c r="E34" s="4" t="s">
        <v>29</v>
      </c>
      <c r="F34" s="4">
        <v>90</v>
      </c>
      <c r="G34" s="5">
        <v>362.86</v>
      </c>
      <c r="H34" s="32">
        <v>0.071</v>
      </c>
      <c r="I34" s="26">
        <v>50</v>
      </c>
      <c r="J34" s="11"/>
      <c r="K34" s="5"/>
      <c r="L34" s="5"/>
      <c r="M34" s="5"/>
      <c r="N34" s="5"/>
      <c r="O34" s="5"/>
      <c r="P34" s="5"/>
      <c r="Q34" s="5">
        <v>4</v>
      </c>
      <c r="R34" s="12">
        <v>4</v>
      </c>
      <c r="S34" s="16">
        <f t="shared" si="3"/>
        <v>0</v>
      </c>
      <c r="T34" s="17">
        <f t="shared" si="3"/>
        <v>0</v>
      </c>
      <c r="U34" s="17">
        <f t="shared" si="3"/>
        <v>0</v>
      </c>
      <c r="V34" s="17">
        <f t="shared" si="3"/>
        <v>0</v>
      </c>
      <c r="W34" s="17">
        <f t="shared" si="3"/>
        <v>0</v>
      </c>
      <c r="X34" s="17">
        <f t="shared" si="3"/>
        <v>0</v>
      </c>
      <c r="Y34" s="17">
        <f t="shared" si="3"/>
        <v>0</v>
      </c>
      <c r="Z34" s="17">
        <f t="shared" si="5"/>
        <v>4.54</v>
      </c>
      <c r="AA34" s="18">
        <f>ROUNDDOWN((G34*R34/H34/F34/I34),2)</f>
        <v>4.54</v>
      </c>
    </row>
    <row r="35" spans="1:27" ht="19.5" customHeight="1" thickTop="1">
      <c r="A35" s="34">
        <v>8</v>
      </c>
      <c r="B35" s="23" t="s">
        <v>17</v>
      </c>
      <c r="C35" s="23" t="s">
        <v>21</v>
      </c>
      <c r="D35" s="23" t="s">
        <v>17</v>
      </c>
      <c r="E35" s="23" t="s">
        <v>28</v>
      </c>
      <c r="F35" s="2">
        <v>90</v>
      </c>
      <c r="G35" s="28">
        <v>362.86</v>
      </c>
      <c r="H35" s="31">
        <v>0.071</v>
      </c>
      <c r="I35" s="25">
        <v>50</v>
      </c>
      <c r="J35" s="9"/>
      <c r="K35" s="3"/>
      <c r="L35" s="3"/>
      <c r="M35" s="3"/>
      <c r="N35" s="3"/>
      <c r="O35" s="3"/>
      <c r="P35" s="3"/>
      <c r="Q35" s="3">
        <v>1</v>
      </c>
      <c r="R35" s="10">
        <v>1</v>
      </c>
      <c r="S35" s="13">
        <f t="shared" si="3"/>
        <v>0</v>
      </c>
      <c r="T35" s="14">
        <f t="shared" si="3"/>
        <v>0</v>
      </c>
      <c r="U35" s="14">
        <f t="shared" si="3"/>
        <v>0</v>
      </c>
      <c r="V35" s="14">
        <f t="shared" si="3"/>
        <v>0</v>
      </c>
      <c r="W35" s="14">
        <f t="shared" si="3"/>
        <v>0</v>
      </c>
      <c r="X35" s="14">
        <f t="shared" si="3"/>
        <v>0</v>
      </c>
      <c r="Y35" s="14">
        <f t="shared" si="3"/>
        <v>0</v>
      </c>
      <c r="Z35" s="14">
        <f t="shared" si="5"/>
        <v>1.13</v>
      </c>
      <c r="AA35" s="15">
        <f>ROUNDDOWN(($G35*R35/$H35/$F35/$I35),2)</f>
        <v>1.13</v>
      </c>
    </row>
    <row r="36" spans="1:27" ht="19.5" customHeight="1">
      <c r="A36" s="35">
        <v>8</v>
      </c>
      <c r="B36" s="24" t="s">
        <v>19</v>
      </c>
      <c r="C36" s="27" t="s">
        <v>30</v>
      </c>
      <c r="D36" s="27" t="s">
        <v>19</v>
      </c>
      <c r="E36" s="4" t="s">
        <v>29</v>
      </c>
      <c r="F36" s="4">
        <v>90</v>
      </c>
      <c r="G36" s="30">
        <v>362.86</v>
      </c>
      <c r="H36" s="32">
        <v>0.071</v>
      </c>
      <c r="I36" s="26">
        <v>50</v>
      </c>
      <c r="J36" s="11"/>
      <c r="K36" s="5"/>
      <c r="L36" s="5"/>
      <c r="M36" s="5"/>
      <c r="N36" s="5"/>
      <c r="O36" s="5"/>
      <c r="P36" s="5"/>
      <c r="Q36" s="5">
        <v>24.5</v>
      </c>
      <c r="R36" s="12">
        <v>24.5</v>
      </c>
      <c r="S36" s="16">
        <f aca="true" t="shared" si="6" ref="S36:Z49">ROUNDDOWN(($G36*J36/$H36/$F36/$I36),2)</f>
        <v>0</v>
      </c>
      <c r="T36" s="17">
        <f t="shared" si="6"/>
        <v>0</v>
      </c>
      <c r="U36" s="17">
        <f t="shared" si="6"/>
        <v>0</v>
      </c>
      <c r="V36" s="17">
        <f t="shared" si="6"/>
        <v>0</v>
      </c>
      <c r="W36" s="17">
        <f t="shared" si="6"/>
        <v>0</v>
      </c>
      <c r="X36" s="17">
        <f t="shared" si="6"/>
        <v>0</v>
      </c>
      <c r="Y36" s="17">
        <f t="shared" si="6"/>
        <v>0</v>
      </c>
      <c r="Z36" s="17">
        <f t="shared" si="5"/>
        <v>27.82</v>
      </c>
      <c r="AA36" s="18">
        <f>ROUNDDOWN((G36*R36/H36/F36/I36),2)</f>
        <v>27.82</v>
      </c>
    </row>
    <row r="37" spans="1:27" ht="19.5" customHeight="1" thickBot="1">
      <c r="A37" s="36">
        <v>8</v>
      </c>
      <c r="B37" s="24" t="s">
        <v>20</v>
      </c>
      <c r="C37" s="27" t="s">
        <v>30</v>
      </c>
      <c r="D37" s="27" t="s">
        <v>20</v>
      </c>
      <c r="E37" s="4" t="s">
        <v>29</v>
      </c>
      <c r="F37" s="4">
        <v>90</v>
      </c>
      <c r="G37" s="5">
        <v>362.86</v>
      </c>
      <c r="H37" s="32">
        <v>0.071</v>
      </c>
      <c r="I37" s="26">
        <v>50</v>
      </c>
      <c r="J37" s="11"/>
      <c r="K37" s="5"/>
      <c r="L37" s="5"/>
      <c r="M37" s="5"/>
      <c r="N37" s="5"/>
      <c r="O37" s="5"/>
      <c r="P37" s="5"/>
      <c r="Q37" s="5">
        <v>24.5</v>
      </c>
      <c r="R37" s="12">
        <v>24.5</v>
      </c>
      <c r="S37" s="16">
        <f t="shared" si="6"/>
        <v>0</v>
      </c>
      <c r="T37" s="17">
        <f t="shared" si="6"/>
        <v>0</v>
      </c>
      <c r="U37" s="17">
        <f t="shared" si="6"/>
        <v>0</v>
      </c>
      <c r="V37" s="17">
        <f t="shared" si="6"/>
        <v>0</v>
      </c>
      <c r="W37" s="17">
        <f t="shared" si="6"/>
        <v>0</v>
      </c>
      <c r="X37" s="17">
        <f t="shared" si="6"/>
        <v>0</v>
      </c>
      <c r="Y37" s="17">
        <f t="shared" si="6"/>
        <v>0</v>
      </c>
      <c r="Z37" s="17">
        <f t="shared" si="5"/>
        <v>27.82</v>
      </c>
      <c r="AA37" s="18">
        <f>ROUNDDOWN((G37*R37/H37/F37/I37),2)</f>
        <v>27.82</v>
      </c>
    </row>
    <row r="38" spans="1:27" ht="19.5" customHeight="1" thickTop="1">
      <c r="A38" s="34">
        <v>9</v>
      </c>
      <c r="B38" s="23" t="s">
        <v>17</v>
      </c>
      <c r="C38" s="23" t="s">
        <v>21</v>
      </c>
      <c r="D38" s="23" t="s">
        <v>17</v>
      </c>
      <c r="E38" s="23" t="s">
        <v>28</v>
      </c>
      <c r="F38" s="2">
        <v>90</v>
      </c>
      <c r="G38" s="28">
        <v>362.86</v>
      </c>
      <c r="H38" s="31">
        <v>0.071</v>
      </c>
      <c r="I38" s="25">
        <v>50</v>
      </c>
      <c r="J38" s="9"/>
      <c r="K38" s="3"/>
      <c r="L38" s="3"/>
      <c r="M38" s="3"/>
      <c r="N38" s="3"/>
      <c r="O38" s="3"/>
      <c r="P38" s="3"/>
      <c r="Q38" s="3">
        <v>1</v>
      </c>
      <c r="R38" s="10">
        <v>1</v>
      </c>
      <c r="S38" s="13">
        <f t="shared" si="6"/>
        <v>0</v>
      </c>
      <c r="T38" s="14">
        <f t="shared" si="6"/>
        <v>0</v>
      </c>
      <c r="U38" s="14">
        <f t="shared" si="6"/>
        <v>0</v>
      </c>
      <c r="V38" s="14">
        <f t="shared" si="6"/>
        <v>0</v>
      </c>
      <c r="W38" s="14">
        <f t="shared" si="6"/>
        <v>0</v>
      </c>
      <c r="X38" s="14">
        <f t="shared" si="6"/>
        <v>0</v>
      </c>
      <c r="Y38" s="14">
        <f t="shared" si="6"/>
        <v>0</v>
      </c>
      <c r="Z38" s="14">
        <f t="shared" si="5"/>
        <v>1.13</v>
      </c>
      <c r="AA38" s="15">
        <f>ROUNDDOWN(($G38*R38/$H38/$F38/$I38),2)</f>
        <v>1.13</v>
      </c>
    </row>
    <row r="39" spans="1:27" ht="19.5" customHeight="1">
      <c r="A39" s="35">
        <v>9</v>
      </c>
      <c r="B39" s="24" t="s">
        <v>18</v>
      </c>
      <c r="C39" s="27" t="s">
        <v>30</v>
      </c>
      <c r="D39" s="27" t="s">
        <v>18</v>
      </c>
      <c r="E39" s="4" t="s">
        <v>29</v>
      </c>
      <c r="F39" s="4">
        <v>90</v>
      </c>
      <c r="G39" s="30">
        <v>362.86</v>
      </c>
      <c r="H39" s="32">
        <v>0.071</v>
      </c>
      <c r="I39" s="26">
        <v>50</v>
      </c>
      <c r="J39" s="11"/>
      <c r="K39" s="5"/>
      <c r="L39" s="5"/>
      <c r="M39" s="5"/>
      <c r="N39" s="5"/>
      <c r="O39" s="5"/>
      <c r="P39" s="5"/>
      <c r="Q39" s="5">
        <v>4</v>
      </c>
      <c r="R39" s="12">
        <v>4</v>
      </c>
      <c r="S39" s="16">
        <f t="shared" si="6"/>
        <v>0</v>
      </c>
      <c r="T39" s="17">
        <f t="shared" si="6"/>
        <v>0</v>
      </c>
      <c r="U39" s="17">
        <f t="shared" si="6"/>
        <v>0</v>
      </c>
      <c r="V39" s="17">
        <f t="shared" si="6"/>
        <v>0</v>
      </c>
      <c r="W39" s="17">
        <f t="shared" si="6"/>
        <v>0</v>
      </c>
      <c r="X39" s="17">
        <f t="shared" si="6"/>
        <v>0</v>
      </c>
      <c r="Y39" s="17">
        <f t="shared" si="6"/>
        <v>0</v>
      </c>
      <c r="Z39" s="17">
        <f t="shared" si="5"/>
        <v>4.54</v>
      </c>
      <c r="AA39" s="18">
        <f>ROUNDDOWN((G39*R39/H39/F39/I39),2)</f>
        <v>4.54</v>
      </c>
    </row>
    <row r="40" spans="1:27" ht="19.5" customHeight="1">
      <c r="A40" s="36">
        <v>9</v>
      </c>
      <c r="B40" s="24" t="s">
        <v>19</v>
      </c>
      <c r="C40" s="27" t="s">
        <v>30</v>
      </c>
      <c r="D40" s="27" t="s">
        <v>19</v>
      </c>
      <c r="E40" s="24" t="s">
        <v>28</v>
      </c>
      <c r="F40" s="4">
        <v>90</v>
      </c>
      <c r="G40" s="5">
        <v>362.86</v>
      </c>
      <c r="H40" s="32">
        <v>0.071</v>
      </c>
      <c r="I40" s="26">
        <v>50</v>
      </c>
      <c r="J40" s="11"/>
      <c r="K40" s="5"/>
      <c r="L40" s="5"/>
      <c r="M40" s="5"/>
      <c r="N40" s="5"/>
      <c r="O40" s="5"/>
      <c r="P40" s="5"/>
      <c r="Q40" s="5">
        <v>2</v>
      </c>
      <c r="R40" s="12">
        <v>2</v>
      </c>
      <c r="S40" s="16">
        <f t="shared" si="6"/>
        <v>0</v>
      </c>
      <c r="T40" s="17">
        <f t="shared" si="6"/>
        <v>0</v>
      </c>
      <c r="U40" s="17">
        <f t="shared" si="6"/>
        <v>0</v>
      </c>
      <c r="V40" s="17">
        <f t="shared" si="6"/>
        <v>0</v>
      </c>
      <c r="W40" s="17">
        <f t="shared" si="6"/>
        <v>0</v>
      </c>
      <c r="X40" s="17">
        <f t="shared" si="6"/>
        <v>0</v>
      </c>
      <c r="Y40" s="17">
        <f t="shared" si="6"/>
        <v>0</v>
      </c>
      <c r="Z40" s="17">
        <f t="shared" si="5"/>
        <v>2.27</v>
      </c>
      <c r="AA40" s="18">
        <f>ROUNDDOWN((G40*R40/H40/F40/I40),2)</f>
        <v>2.27</v>
      </c>
    </row>
    <row r="41" spans="1:27" ht="19.5" customHeight="1" thickBot="1">
      <c r="A41" s="37">
        <v>9</v>
      </c>
      <c r="B41" s="24" t="s">
        <v>20</v>
      </c>
      <c r="C41" s="27" t="s">
        <v>30</v>
      </c>
      <c r="D41" s="27" t="s">
        <v>20</v>
      </c>
      <c r="E41" s="24" t="s">
        <v>28</v>
      </c>
      <c r="F41" s="4">
        <v>90</v>
      </c>
      <c r="G41" s="29">
        <v>362.86</v>
      </c>
      <c r="H41" s="32">
        <v>0.071</v>
      </c>
      <c r="I41" s="26">
        <v>50</v>
      </c>
      <c r="J41" s="11"/>
      <c r="K41" s="5"/>
      <c r="L41" s="5"/>
      <c r="M41" s="5"/>
      <c r="N41" s="5"/>
      <c r="O41" s="5"/>
      <c r="P41" s="5"/>
      <c r="Q41" s="5">
        <v>1.5</v>
      </c>
      <c r="R41" s="12">
        <v>1.5</v>
      </c>
      <c r="S41" s="16">
        <f t="shared" si="6"/>
        <v>0</v>
      </c>
      <c r="T41" s="17">
        <f t="shared" si="6"/>
        <v>0</v>
      </c>
      <c r="U41" s="17">
        <f t="shared" si="6"/>
        <v>0</v>
      </c>
      <c r="V41" s="17">
        <f t="shared" si="6"/>
        <v>0</v>
      </c>
      <c r="W41" s="17">
        <f t="shared" si="6"/>
        <v>0</v>
      </c>
      <c r="X41" s="17">
        <f t="shared" si="6"/>
        <v>0</v>
      </c>
      <c r="Y41" s="17">
        <f t="shared" si="6"/>
        <v>0</v>
      </c>
      <c r="Z41" s="17">
        <f t="shared" si="5"/>
        <v>1.7</v>
      </c>
      <c r="AA41" s="18">
        <f>ROUNDDOWN((G41*R41/H41/F41/I41),2)</f>
        <v>1.7</v>
      </c>
    </row>
    <row r="42" spans="1:27" ht="19.5" customHeight="1" thickTop="1">
      <c r="A42" s="34">
        <v>10</v>
      </c>
      <c r="B42" s="23" t="s">
        <v>17</v>
      </c>
      <c r="C42" s="23" t="s">
        <v>32</v>
      </c>
      <c r="D42" s="23" t="s">
        <v>17</v>
      </c>
      <c r="E42" s="2" t="s">
        <v>29</v>
      </c>
      <c r="F42" s="2">
        <v>45</v>
      </c>
      <c r="G42" s="28">
        <v>362.86</v>
      </c>
      <c r="H42" s="31">
        <v>0.071</v>
      </c>
      <c r="I42" s="25">
        <v>100</v>
      </c>
      <c r="J42" s="9"/>
      <c r="K42" s="3"/>
      <c r="L42" s="3"/>
      <c r="M42" s="3"/>
      <c r="N42" s="3"/>
      <c r="O42" s="3"/>
      <c r="P42" s="3"/>
      <c r="Q42" s="3">
        <v>1</v>
      </c>
      <c r="R42" s="10">
        <v>1</v>
      </c>
      <c r="S42" s="13">
        <f t="shared" si="6"/>
        <v>0</v>
      </c>
      <c r="T42" s="14">
        <f t="shared" si="6"/>
        <v>0</v>
      </c>
      <c r="U42" s="14">
        <f t="shared" si="6"/>
        <v>0</v>
      </c>
      <c r="V42" s="14">
        <f t="shared" si="6"/>
        <v>0</v>
      </c>
      <c r="W42" s="14">
        <f t="shared" si="6"/>
        <v>0</v>
      </c>
      <c r="X42" s="14">
        <f t="shared" si="6"/>
        <v>0</v>
      </c>
      <c r="Y42" s="14">
        <f t="shared" si="6"/>
        <v>0</v>
      </c>
      <c r="Z42" s="14">
        <f t="shared" si="5"/>
        <v>1.13</v>
      </c>
      <c r="AA42" s="15">
        <f>ROUNDDOWN(($G42*R42/$H42/$F42/$I42),2)</f>
        <v>1.13</v>
      </c>
    </row>
    <row r="43" spans="1:27" ht="19.5" customHeight="1">
      <c r="A43" s="35">
        <v>10</v>
      </c>
      <c r="B43" s="24" t="s">
        <v>17</v>
      </c>
      <c r="C43" s="27" t="s">
        <v>32</v>
      </c>
      <c r="D43" s="24" t="s">
        <v>17</v>
      </c>
      <c r="E43" s="24" t="s">
        <v>33</v>
      </c>
      <c r="F43" s="4">
        <v>45</v>
      </c>
      <c r="G43" s="30">
        <v>362.86</v>
      </c>
      <c r="H43" s="32">
        <v>0.071</v>
      </c>
      <c r="I43" s="26">
        <v>100</v>
      </c>
      <c r="J43" s="11"/>
      <c r="K43" s="5"/>
      <c r="L43" s="5"/>
      <c r="M43" s="5"/>
      <c r="N43" s="5"/>
      <c r="O43" s="5"/>
      <c r="P43" s="5"/>
      <c r="Q43" s="5">
        <v>7.5</v>
      </c>
      <c r="R43" s="12">
        <v>7.5</v>
      </c>
      <c r="S43" s="16">
        <f t="shared" si="6"/>
        <v>0</v>
      </c>
      <c r="T43" s="17">
        <f t="shared" si="6"/>
        <v>0</v>
      </c>
      <c r="U43" s="17">
        <f t="shared" si="6"/>
        <v>0</v>
      </c>
      <c r="V43" s="17">
        <f t="shared" si="6"/>
        <v>0</v>
      </c>
      <c r="W43" s="17">
        <f t="shared" si="6"/>
        <v>0</v>
      </c>
      <c r="X43" s="17">
        <f t="shared" si="6"/>
        <v>0</v>
      </c>
      <c r="Y43" s="17">
        <f t="shared" si="6"/>
        <v>0</v>
      </c>
      <c r="Z43" s="17">
        <f t="shared" si="6"/>
        <v>8.51</v>
      </c>
      <c r="AA43" s="18">
        <f aca="true" t="shared" si="7" ref="AA43:AA49">ROUNDDOWN((G43*R43/H43/F43/I43),2)</f>
        <v>8.51</v>
      </c>
    </row>
    <row r="44" spans="1:27" ht="19.5" customHeight="1">
      <c r="A44" s="35">
        <v>10</v>
      </c>
      <c r="B44" s="24" t="s">
        <v>18</v>
      </c>
      <c r="C44" s="27" t="s">
        <v>23</v>
      </c>
      <c r="D44" s="27" t="s">
        <v>18</v>
      </c>
      <c r="E44" s="24" t="s">
        <v>33</v>
      </c>
      <c r="F44" s="4">
        <v>45</v>
      </c>
      <c r="G44" s="5">
        <v>362.86</v>
      </c>
      <c r="H44" s="32">
        <v>0.071</v>
      </c>
      <c r="I44" s="26">
        <v>100</v>
      </c>
      <c r="J44" s="11"/>
      <c r="K44" s="5"/>
      <c r="L44" s="5"/>
      <c r="M44" s="5"/>
      <c r="N44" s="5"/>
      <c r="O44" s="5"/>
      <c r="P44" s="5"/>
      <c r="Q44" s="5">
        <v>1.5</v>
      </c>
      <c r="R44" s="12">
        <v>1.5</v>
      </c>
      <c r="S44" s="16">
        <f t="shared" si="6"/>
        <v>0</v>
      </c>
      <c r="T44" s="17">
        <f t="shared" si="6"/>
        <v>0</v>
      </c>
      <c r="U44" s="17">
        <f t="shared" si="6"/>
        <v>0</v>
      </c>
      <c r="V44" s="17">
        <f t="shared" si="6"/>
        <v>0</v>
      </c>
      <c r="W44" s="17">
        <f t="shared" si="6"/>
        <v>0</v>
      </c>
      <c r="X44" s="17">
        <f t="shared" si="6"/>
        <v>0</v>
      </c>
      <c r="Y44" s="17">
        <f t="shared" si="6"/>
        <v>0</v>
      </c>
      <c r="Z44" s="17">
        <f t="shared" si="6"/>
        <v>1.7</v>
      </c>
      <c r="AA44" s="18">
        <f t="shared" si="7"/>
        <v>1.7</v>
      </c>
    </row>
    <row r="45" spans="1:27" ht="19.5" customHeight="1">
      <c r="A45" s="35">
        <v>10</v>
      </c>
      <c r="B45" s="24" t="s">
        <v>18</v>
      </c>
      <c r="C45" s="27" t="s">
        <v>23</v>
      </c>
      <c r="D45" s="27" t="s">
        <v>18</v>
      </c>
      <c r="E45" s="24" t="s">
        <v>33</v>
      </c>
      <c r="F45" s="4">
        <v>45</v>
      </c>
      <c r="G45" s="29">
        <v>362.86</v>
      </c>
      <c r="H45" s="32">
        <v>0.071</v>
      </c>
      <c r="I45" s="26">
        <v>100</v>
      </c>
      <c r="J45" s="11"/>
      <c r="K45" s="5"/>
      <c r="L45" s="5"/>
      <c r="M45" s="5"/>
      <c r="N45" s="5"/>
      <c r="O45" s="5"/>
      <c r="P45" s="5"/>
      <c r="Q45" s="5">
        <v>4</v>
      </c>
      <c r="R45" s="12">
        <v>4</v>
      </c>
      <c r="S45" s="16">
        <f t="shared" si="6"/>
        <v>0</v>
      </c>
      <c r="T45" s="17">
        <f t="shared" si="6"/>
        <v>0</v>
      </c>
      <c r="U45" s="17">
        <f t="shared" si="6"/>
        <v>0</v>
      </c>
      <c r="V45" s="17">
        <f t="shared" si="6"/>
        <v>0</v>
      </c>
      <c r="W45" s="17">
        <f t="shared" si="6"/>
        <v>0</v>
      </c>
      <c r="X45" s="17">
        <f t="shared" si="6"/>
        <v>0</v>
      </c>
      <c r="Y45" s="17">
        <f t="shared" si="6"/>
        <v>0</v>
      </c>
      <c r="Z45" s="17">
        <f t="shared" si="6"/>
        <v>4.54</v>
      </c>
      <c r="AA45" s="18">
        <f t="shared" si="7"/>
        <v>4.54</v>
      </c>
    </row>
    <row r="46" spans="1:27" ht="19.5" customHeight="1">
      <c r="A46" s="35">
        <v>10</v>
      </c>
      <c r="B46" s="24" t="s">
        <v>19</v>
      </c>
      <c r="C46" s="27" t="s">
        <v>23</v>
      </c>
      <c r="D46" s="27" t="s">
        <v>19</v>
      </c>
      <c r="E46" s="24" t="s">
        <v>28</v>
      </c>
      <c r="F46" s="4">
        <v>45</v>
      </c>
      <c r="G46" s="29">
        <v>362.86</v>
      </c>
      <c r="H46" s="32">
        <v>0.071</v>
      </c>
      <c r="I46" s="26">
        <v>100</v>
      </c>
      <c r="J46" s="11"/>
      <c r="K46" s="5"/>
      <c r="L46" s="5"/>
      <c r="M46" s="5"/>
      <c r="N46" s="5"/>
      <c r="O46" s="5"/>
      <c r="P46" s="5"/>
      <c r="Q46" s="5">
        <v>2</v>
      </c>
      <c r="R46" s="12">
        <v>2</v>
      </c>
      <c r="S46" s="16">
        <f t="shared" si="6"/>
        <v>0</v>
      </c>
      <c r="T46" s="17">
        <f t="shared" si="6"/>
        <v>0</v>
      </c>
      <c r="U46" s="17">
        <f t="shared" si="6"/>
        <v>0</v>
      </c>
      <c r="V46" s="17">
        <f t="shared" si="6"/>
        <v>0</v>
      </c>
      <c r="W46" s="17">
        <f t="shared" si="6"/>
        <v>0</v>
      </c>
      <c r="X46" s="17">
        <f t="shared" si="6"/>
        <v>0</v>
      </c>
      <c r="Y46" s="17">
        <f t="shared" si="6"/>
        <v>0</v>
      </c>
      <c r="Z46" s="17">
        <f t="shared" si="6"/>
        <v>2.27</v>
      </c>
      <c r="AA46" s="18">
        <f t="shared" si="7"/>
        <v>2.27</v>
      </c>
    </row>
    <row r="47" spans="1:27" ht="19.5" customHeight="1">
      <c r="A47" s="35">
        <v>10</v>
      </c>
      <c r="B47" s="24" t="s">
        <v>19</v>
      </c>
      <c r="C47" s="27" t="s">
        <v>23</v>
      </c>
      <c r="D47" s="27" t="s">
        <v>19</v>
      </c>
      <c r="E47" s="24" t="s">
        <v>28</v>
      </c>
      <c r="F47" s="4">
        <v>45</v>
      </c>
      <c r="G47" s="29">
        <v>362.86</v>
      </c>
      <c r="H47" s="32">
        <v>0.071</v>
      </c>
      <c r="I47" s="26">
        <v>100</v>
      </c>
      <c r="J47" s="11"/>
      <c r="K47" s="5"/>
      <c r="L47" s="5"/>
      <c r="M47" s="5"/>
      <c r="N47" s="5"/>
      <c r="O47" s="5"/>
      <c r="P47" s="5"/>
      <c r="Q47" s="5">
        <v>1</v>
      </c>
      <c r="R47" s="12">
        <v>1</v>
      </c>
      <c r="S47" s="16">
        <f t="shared" si="6"/>
        <v>0</v>
      </c>
      <c r="T47" s="17">
        <f t="shared" si="6"/>
        <v>0</v>
      </c>
      <c r="U47" s="17">
        <f t="shared" si="6"/>
        <v>0</v>
      </c>
      <c r="V47" s="17">
        <f t="shared" si="6"/>
        <v>0</v>
      </c>
      <c r="W47" s="17">
        <f t="shared" si="6"/>
        <v>0</v>
      </c>
      <c r="X47" s="17">
        <f t="shared" si="6"/>
        <v>0</v>
      </c>
      <c r="Y47" s="17">
        <f t="shared" si="6"/>
        <v>0</v>
      </c>
      <c r="Z47" s="17">
        <f t="shared" si="6"/>
        <v>1.13</v>
      </c>
      <c r="AA47" s="18">
        <f t="shared" si="7"/>
        <v>1.13</v>
      </c>
    </row>
    <row r="48" spans="1:27" ht="19.5" customHeight="1">
      <c r="A48" s="35">
        <v>10</v>
      </c>
      <c r="B48" s="24" t="s">
        <v>20</v>
      </c>
      <c r="C48" s="27" t="s">
        <v>23</v>
      </c>
      <c r="D48" s="27" t="s">
        <v>20</v>
      </c>
      <c r="E48" s="24" t="s">
        <v>28</v>
      </c>
      <c r="F48" s="4">
        <v>45</v>
      </c>
      <c r="G48" s="29">
        <v>362.86</v>
      </c>
      <c r="H48" s="32">
        <v>0.071</v>
      </c>
      <c r="I48" s="26">
        <v>100</v>
      </c>
      <c r="J48" s="11"/>
      <c r="K48" s="5"/>
      <c r="L48" s="5"/>
      <c r="M48" s="5"/>
      <c r="N48" s="5"/>
      <c r="O48" s="5"/>
      <c r="P48" s="5"/>
      <c r="Q48" s="5">
        <v>3</v>
      </c>
      <c r="R48" s="12">
        <v>3</v>
      </c>
      <c r="S48" s="16">
        <f t="shared" si="6"/>
        <v>0</v>
      </c>
      <c r="T48" s="17">
        <f t="shared" si="6"/>
        <v>0</v>
      </c>
      <c r="U48" s="17">
        <f t="shared" si="6"/>
        <v>0</v>
      </c>
      <c r="V48" s="17">
        <f t="shared" si="6"/>
        <v>0</v>
      </c>
      <c r="W48" s="17">
        <f t="shared" si="6"/>
        <v>0</v>
      </c>
      <c r="X48" s="17">
        <f t="shared" si="6"/>
        <v>0</v>
      </c>
      <c r="Y48" s="17">
        <f t="shared" si="6"/>
        <v>0</v>
      </c>
      <c r="Z48" s="17">
        <f t="shared" si="6"/>
        <v>3.4</v>
      </c>
      <c r="AA48" s="18">
        <f t="shared" si="7"/>
        <v>3.4</v>
      </c>
    </row>
    <row r="49" spans="1:27" ht="19.5" customHeight="1" thickBot="1">
      <c r="A49" s="39">
        <v>10</v>
      </c>
      <c r="B49" s="40" t="s">
        <v>20</v>
      </c>
      <c r="C49" s="41" t="s">
        <v>23</v>
      </c>
      <c r="D49" s="41" t="s">
        <v>20</v>
      </c>
      <c r="E49" s="40" t="s">
        <v>28</v>
      </c>
      <c r="F49" s="42">
        <v>45</v>
      </c>
      <c r="G49" s="43">
        <v>362.86</v>
      </c>
      <c r="H49" s="44">
        <v>0.071</v>
      </c>
      <c r="I49" s="45">
        <v>100</v>
      </c>
      <c r="J49" s="46"/>
      <c r="K49" s="47"/>
      <c r="L49" s="47"/>
      <c r="M49" s="47"/>
      <c r="N49" s="47"/>
      <c r="O49" s="47"/>
      <c r="P49" s="47"/>
      <c r="Q49" s="47">
        <v>2</v>
      </c>
      <c r="R49" s="48">
        <v>2</v>
      </c>
      <c r="S49" s="49">
        <f t="shared" si="6"/>
        <v>0</v>
      </c>
      <c r="T49" s="50">
        <f t="shared" si="6"/>
        <v>0</v>
      </c>
      <c r="U49" s="50">
        <f t="shared" si="6"/>
        <v>0</v>
      </c>
      <c r="V49" s="50">
        <f t="shared" si="6"/>
        <v>0</v>
      </c>
      <c r="W49" s="50">
        <f t="shared" si="6"/>
        <v>0</v>
      </c>
      <c r="X49" s="50">
        <f t="shared" si="6"/>
        <v>0</v>
      </c>
      <c r="Y49" s="50">
        <f t="shared" si="6"/>
        <v>0</v>
      </c>
      <c r="Z49" s="50">
        <f t="shared" si="6"/>
        <v>2.27</v>
      </c>
      <c r="AA49" s="51">
        <f t="shared" si="7"/>
        <v>2.27</v>
      </c>
    </row>
    <row r="50" ht="19.5" customHeight="1">
      <c r="A50" s="33" t="s">
        <v>34</v>
      </c>
    </row>
  </sheetData>
  <sheetProtection/>
  <mergeCells count="12">
    <mergeCell ref="C2:C3"/>
    <mergeCell ref="J2:R2"/>
    <mergeCell ref="S2:AA2"/>
    <mergeCell ref="I2:I3"/>
    <mergeCell ref="A1:AA1"/>
    <mergeCell ref="E2:E3"/>
    <mergeCell ref="F2:F3"/>
    <mergeCell ref="G2:G3"/>
    <mergeCell ref="H2:H3"/>
    <mergeCell ref="D2:D3"/>
    <mergeCell ref="B2:B3"/>
    <mergeCell ref="A2:A3"/>
  </mergeCells>
  <printOptions horizontalCentered="1"/>
  <pageMargins left="0.15748031496062992" right="0.2362204724409449" top="0.9055118110236221" bottom="0.5118110236220472" header="0.9055118110236221" footer="0.5905511811023623"/>
  <pageSetup firstPageNumber="1" useFirstPageNumber="1"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AA5"/>
  <sheetViews>
    <sheetView view="pageBreakPreview" zoomScaleSheetLayoutView="100" zoomScalePageLayoutView="0" workbookViewId="0" topLeftCell="M1">
      <selection activeCell="O41" sqref="O41"/>
    </sheetView>
  </sheetViews>
  <sheetFormatPr defaultColWidth="8.796875" defaultRowHeight="14.25"/>
  <cols>
    <col min="1" max="3" width="10.59765625" style="0" customWidth="1"/>
    <col min="4" max="4" width="11.3984375" style="0" customWidth="1"/>
    <col min="5" max="9" width="10.59765625" style="0" customWidth="1"/>
    <col min="10" max="10" width="7.5" style="0" customWidth="1"/>
    <col min="11" max="12" width="7.59765625" style="0" customWidth="1"/>
    <col min="13" max="13" width="8.59765625" style="0" customWidth="1"/>
    <col min="14" max="14" width="10" style="0" customWidth="1"/>
    <col min="15" max="15" width="8.59765625" style="0" customWidth="1"/>
    <col min="16" max="18" width="10.59765625" style="0" customWidth="1"/>
    <col min="19" max="24" width="9.19921875" style="0" customWidth="1"/>
    <col min="25" max="25" width="12.19921875" style="0" customWidth="1"/>
    <col min="26" max="26" width="9.19921875" style="0" customWidth="1"/>
    <col min="27" max="27" width="12.8984375" style="0" customWidth="1"/>
  </cols>
  <sheetData>
    <row r="1" spans="1:27" ht="21" thickBot="1">
      <c r="A1" s="132" t="s">
        <v>38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row>
    <row r="2" spans="1:27" ht="14.25" customHeight="1">
      <c r="A2" s="120" t="s">
        <v>35</v>
      </c>
      <c r="B2" s="135" t="s">
        <v>12</v>
      </c>
      <c r="C2" s="137" t="s">
        <v>13</v>
      </c>
      <c r="D2" s="135" t="s">
        <v>108</v>
      </c>
      <c r="E2" s="125" t="s">
        <v>0</v>
      </c>
      <c r="F2" s="125" t="s">
        <v>39</v>
      </c>
      <c r="G2" s="125" t="s">
        <v>1</v>
      </c>
      <c r="H2" s="125" t="s">
        <v>40</v>
      </c>
      <c r="I2" s="127" t="s">
        <v>41</v>
      </c>
      <c r="J2" s="129" t="s">
        <v>4</v>
      </c>
      <c r="K2" s="108"/>
      <c r="L2" s="108"/>
      <c r="M2" s="108"/>
      <c r="N2" s="108"/>
      <c r="O2" s="108"/>
      <c r="P2" s="108"/>
      <c r="Q2" s="108"/>
      <c r="R2" s="130"/>
      <c r="S2" s="131" t="s">
        <v>36</v>
      </c>
      <c r="T2" s="108"/>
      <c r="U2" s="108"/>
      <c r="V2" s="108"/>
      <c r="W2" s="108"/>
      <c r="X2" s="108"/>
      <c r="Y2" s="108"/>
      <c r="Z2" s="108"/>
      <c r="AA2" s="109"/>
    </row>
    <row r="3" spans="1:27" ht="38.25" thickBot="1">
      <c r="A3" s="134"/>
      <c r="B3" s="136"/>
      <c r="C3" s="138"/>
      <c r="D3" s="139"/>
      <c r="E3" s="126"/>
      <c r="F3" s="126"/>
      <c r="G3" s="126"/>
      <c r="H3" s="126"/>
      <c r="I3" s="128"/>
      <c r="J3" s="52" t="s">
        <v>5</v>
      </c>
      <c r="K3" s="6" t="s">
        <v>109</v>
      </c>
      <c r="L3" s="6" t="s">
        <v>110</v>
      </c>
      <c r="M3" s="22" t="s">
        <v>111</v>
      </c>
      <c r="N3" s="22" t="s">
        <v>112</v>
      </c>
      <c r="O3" s="20" t="s">
        <v>113</v>
      </c>
      <c r="P3" s="6" t="s">
        <v>114</v>
      </c>
      <c r="Q3" s="6" t="s">
        <v>115</v>
      </c>
      <c r="R3" s="53" t="s">
        <v>116</v>
      </c>
      <c r="S3" s="52" t="s">
        <v>5</v>
      </c>
      <c r="T3" s="6" t="s">
        <v>109</v>
      </c>
      <c r="U3" s="6" t="s">
        <v>110</v>
      </c>
      <c r="V3" s="22" t="s">
        <v>111</v>
      </c>
      <c r="W3" s="22" t="s">
        <v>112</v>
      </c>
      <c r="X3" s="20" t="s">
        <v>113</v>
      </c>
      <c r="Y3" s="54" t="s">
        <v>117</v>
      </c>
      <c r="Z3" s="6" t="s">
        <v>115</v>
      </c>
      <c r="AA3" s="8" t="s">
        <v>118</v>
      </c>
    </row>
    <row r="4" spans="1:27" ht="15" thickBot="1">
      <c r="A4" s="55">
        <v>8</v>
      </c>
      <c r="B4" s="56" t="s">
        <v>18</v>
      </c>
      <c r="C4" s="56" t="s">
        <v>30</v>
      </c>
      <c r="D4" s="56" t="s">
        <v>18</v>
      </c>
      <c r="E4" s="57" t="s">
        <v>42</v>
      </c>
      <c r="F4" s="57">
        <v>45</v>
      </c>
      <c r="G4" s="57">
        <v>362.8663</v>
      </c>
      <c r="H4" s="57">
        <v>0.012288</v>
      </c>
      <c r="I4" s="58">
        <v>250</v>
      </c>
      <c r="J4" s="59">
        <v>0</v>
      </c>
      <c r="K4" s="57">
        <v>0</v>
      </c>
      <c r="L4" s="57">
        <v>0</v>
      </c>
      <c r="M4" s="57">
        <v>2</v>
      </c>
      <c r="N4" s="57">
        <v>0</v>
      </c>
      <c r="O4" s="57">
        <v>0</v>
      </c>
      <c r="P4" s="57">
        <f>J4+K4+L4+O4</f>
        <v>0</v>
      </c>
      <c r="Q4" s="57">
        <v>10</v>
      </c>
      <c r="R4" s="58">
        <f>J4+K4+L4+Q4+M4</f>
        <v>12</v>
      </c>
      <c r="S4" s="59" t="s">
        <v>43</v>
      </c>
      <c r="T4" s="57" t="s">
        <v>43</v>
      </c>
      <c r="U4" s="57" t="s">
        <v>43</v>
      </c>
      <c r="V4" s="57">
        <f>ROUNDDOWN((G4*M4/F4/H4/I4),1)</f>
        <v>5.2</v>
      </c>
      <c r="W4" s="57" t="s">
        <v>43</v>
      </c>
      <c r="X4" s="57" t="s">
        <v>43</v>
      </c>
      <c r="Y4" s="57" t="s">
        <v>43</v>
      </c>
      <c r="Z4" s="60">
        <f>ROUNDDOWN((G4*Q4/F4/H4/I4),1)</f>
        <v>26.2</v>
      </c>
      <c r="AA4" s="61">
        <f>ROUNDDOWN((G4*R4/F4/H4/I4),1)</f>
        <v>31.4</v>
      </c>
    </row>
    <row r="5" spans="1:27" ht="14.25">
      <c r="A5" s="62" t="s">
        <v>34</v>
      </c>
      <c r="B5" s="63"/>
      <c r="C5" s="63"/>
      <c r="D5" s="63"/>
      <c r="E5" s="63"/>
      <c r="F5" s="63"/>
      <c r="G5" s="63"/>
      <c r="H5" s="63"/>
      <c r="I5" s="63"/>
      <c r="J5" s="63"/>
      <c r="K5" s="63"/>
      <c r="L5" s="63"/>
      <c r="M5" s="63"/>
      <c r="N5" s="63"/>
      <c r="O5" s="63"/>
      <c r="P5" s="63"/>
      <c r="Q5" s="63"/>
      <c r="R5" s="63"/>
      <c r="S5" s="63"/>
      <c r="T5" s="63"/>
      <c r="U5" s="63"/>
      <c r="V5" s="63"/>
      <c r="W5" s="63"/>
      <c r="X5" s="63"/>
      <c r="Y5" s="63"/>
      <c r="Z5" s="64"/>
      <c r="AA5" s="64"/>
    </row>
  </sheetData>
  <sheetProtection/>
  <mergeCells count="12">
    <mergeCell ref="F2:F3"/>
    <mergeCell ref="G2:G3"/>
    <mergeCell ref="H2:H3"/>
    <mergeCell ref="I2:I3"/>
    <mergeCell ref="J2:R2"/>
    <mergeCell ref="S2:AA2"/>
    <mergeCell ref="A1:AA1"/>
    <mergeCell ref="A2:A3"/>
    <mergeCell ref="B2:B3"/>
    <mergeCell ref="C2:C3"/>
    <mergeCell ref="D2:D3"/>
    <mergeCell ref="E2:E3"/>
  </mergeCells>
  <printOptions/>
  <pageMargins left="0.7" right="0.7" top="0.75" bottom="0.75" header="0.3" footer="0.3"/>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2018-05-24T03:02:00Z</dcterms:modified>
  <cp:category/>
  <cp:version/>
  <cp:contentType/>
  <cp:contentStatus/>
</cp:coreProperties>
</file>