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975" tabRatio="746" activeTab="11"/>
  </bookViews>
  <sheets>
    <sheet name="表１" sheetId="1" r:id="rId1"/>
    <sheet name="表２" sheetId="2" r:id="rId2"/>
    <sheet name="表３" sheetId="3" r:id="rId3"/>
    <sheet name="表４" sheetId="4" r:id="rId4"/>
    <sheet name="図１" sheetId="5" r:id="rId5"/>
    <sheet name="表５" sheetId="6" r:id="rId6"/>
    <sheet name="図２" sheetId="7" r:id="rId7"/>
    <sheet name="表６" sheetId="8" r:id="rId8"/>
    <sheet name="表７" sheetId="9" r:id="rId9"/>
    <sheet name="図３" sheetId="10" r:id="rId10"/>
    <sheet name="表８" sheetId="11" r:id="rId11"/>
    <sheet name="図４" sheetId="12" r:id="rId12"/>
  </sheets>
  <definedNames>
    <definedName name="_xlnm.Print_Area" localSheetId="3">'表４'!$B$2:$G$17</definedName>
    <definedName name="_xlnm.Print_Area" localSheetId="5">'表５'!$A$2:$H$19</definedName>
    <definedName name="_xlnm.Print_Area" localSheetId="8">'表７'!#REF!</definedName>
  </definedNames>
  <calcPr fullCalcOnLoad="1"/>
</workbook>
</file>

<file path=xl/sharedStrings.xml><?xml version="1.0" encoding="utf-8"?>
<sst xmlns="http://schemas.openxmlformats.org/spreadsheetml/2006/main" count="267" uniqueCount="129">
  <si>
    <t>総数</t>
  </si>
  <si>
    <t>総数</t>
  </si>
  <si>
    <t>両親と子の世帯</t>
  </si>
  <si>
    <t>三世代世帯</t>
  </si>
  <si>
    <t>母子世帯</t>
  </si>
  <si>
    <t>父子世帯</t>
  </si>
  <si>
    <t>その他の世帯</t>
  </si>
  <si>
    <t>常勤</t>
  </si>
  <si>
    <t>非常勤</t>
  </si>
  <si>
    <t>自営業・家業</t>
  </si>
  <si>
    <t>内職</t>
  </si>
  <si>
    <t>無職</t>
  </si>
  <si>
    <t>その他</t>
  </si>
  <si>
    <t>不詳</t>
  </si>
  <si>
    <t>父</t>
  </si>
  <si>
    <t>母</t>
  </si>
  <si>
    <t>保護者の就労</t>
  </si>
  <si>
    <t>その他</t>
  </si>
  <si>
    <t>その他</t>
  </si>
  <si>
    <t>不詳</t>
  </si>
  <si>
    <t>不詳</t>
  </si>
  <si>
    <t>保護者の妊娠・出産</t>
  </si>
  <si>
    <t>保護者の疾病・負傷・障害</t>
  </si>
  <si>
    <t>同居親族の介護</t>
  </si>
  <si>
    <t>保護者の求職活動</t>
  </si>
  <si>
    <t>不詳</t>
  </si>
  <si>
    <t>その他</t>
  </si>
  <si>
    <t>平成21年</t>
  </si>
  <si>
    <t>12か月以上</t>
  </si>
  <si>
    <t>3か月未満</t>
  </si>
  <si>
    <t>3～6ヶ月未満</t>
  </si>
  <si>
    <t>6～9ヶ月未満</t>
  </si>
  <si>
    <t>9～12ヶ月未満</t>
  </si>
  <si>
    <t>祖父母や親戚・知人にお願いした</t>
  </si>
  <si>
    <t>他の認可保育所を利用した</t>
  </si>
  <si>
    <t>家庭的保育（保育ママ）やベビーシッターを利用した</t>
  </si>
  <si>
    <t>認可外保育施設を利用した</t>
  </si>
  <si>
    <t>勤務先の保育施設を利用した</t>
  </si>
  <si>
    <t>勤務先の要請（業務の都合）により</t>
  </si>
  <si>
    <t>保育所利用開始時刻</t>
  </si>
  <si>
    <t>10:00～</t>
  </si>
  <si>
    <t>　　　　 ～15:00</t>
  </si>
  <si>
    <t>　　15:01～16:00</t>
  </si>
  <si>
    <t>　　16:01～17:00</t>
  </si>
  <si>
    <t>　　17:01～18:00</t>
  </si>
  <si>
    <t>　　18:01～19:00</t>
  </si>
  <si>
    <t xml:space="preserve">　　19:01～　　 </t>
  </si>
  <si>
    <t>　　不詳</t>
  </si>
  <si>
    <t>　公営</t>
  </si>
  <si>
    <t>　私営</t>
  </si>
  <si>
    <t>～7:59</t>
  </si>
  <si>
    <t>8:00～8:59</t>
  </si>
  <si>
    <t>9:00～9:59</t>
  </si>
  <si>
    <t>保育所利用終了時刻</t>
  </si>
  <si>
    <t>児童が１人の世帯</t>
  </si>
  <si>
    <t>児童が２人の世帯</t>
  </si>
  <si>
    <t>児童が３人の世帯</t>
  </si>
  <si>
    <t>１万円以上２万円未満</t>
  </si>
  <si>
    <t>２万円以上３万円未満</t>
  </si>
  <si>
    <t>３万円以上４万円未満</t>
  </si>
  <si>
    <t>４万円以上５万円未満</t>
  </si>
  <si>
    <t>５万円以上６万円未満</t>
  </si>
  <si>
    <t>６万円以上７万円未満</t>
  </si>
  <si>
    <t>７万円以上</t>
  </si>
  <si>
    <t>１万円未満</t>
  </si>
  <si>
    <t>自宅から近い</t>
  </si>
  <si>
    <t>職場に近い</t>
  </si>
  <si>
    <t>複数回答</t>
  </si>
  <si>
    <t>最優先</t>
  </si>
  <si>
    <t>知っている</t>
  </si>
  <si>
    <t>知らない</t>
  </si>
  <si>
    <t>市区町村役場などの窓口</t>
  </si>
  <si>
    <t>市区町村の広報誌やパンフレット</t>
  </si>
  <si>
    <t>保育所</t>
  </si>
  <si>
    <t>インターネット</t>
  </si>
  <si>
    <t>新聞・テレビ</t>
  </si>
  <si>
    <t>保育関連雑誌</t>
  </si>
  <si>
    <t>近所の人や知人</t>
  </si>
  <si>
    <t>電話帳</t>
  </si>
  <si>
    <t>その他</t>
  </si>
  <si>
    <t>割合</t>
  </si>
  <si>
    <t>表３　保育所を利用する理由</t>
  </si>
  <si>
    <t>表４　希望する時期からの保育所入所</t>
  </si>
  <si>
    <t>表５　「希望する時期より入所を早めた」理由</t>
  </si>
  <si>
    <t>参考（N）</t>
  </si>
  <si>
    <t>参考（N)</t>
  </si>
  <si>
    <t>図２　希望する時期から入所までの保育状況</t>
  </si>
  <si>
    <t>表６　保育所の利用開始時刻と終了時刻</t>
  </si>
  <si>
    <t>表８　ファミリーサポートセンターの認知状況</t>
  </si>
  <si>
    <t>平成24年</t>
  </si>
  <si>
    <t>通勤途中にある</t>
  </si>
  <si>
    <t>希望する年齢から預けられた</t>
  </si>
  <si>
    <t>希望する時期から預けられた</t>
  </si>
  <si>
    <t>希望する時間どおり預けられた</t>
  </si>
  <si>
    <t>利用する時間の融通がきく</t>
  </si>
  <si>
    <t>施設の設備が整っていた</t>
  </si>
  <si>
    <t>防犯対策がしっかりしていた</t>
  </si>
  <si>
    <t>保育方針や内容がよかった</t>
  </si>
  <si>
    <t>評判がよかった</t>
  </si>
  <si>
    <t>認可保育所だった</t>
  </si>
  <si>
    <t>公立の保育所だった</t>
  </si>
  <si>
    <t>幼稚園に入れなかった</t>
  </si>
  <si>
    <t>他に預けるところがなかった</t>
  </si>
  <si>
    <t>うち、希望する時期より
入所を早めた児童</t>
  </si>
  <si>
    <t>総数</t>
  </si>
  <si>
    <t>平成24年</t>
  </si>
  <si>
    <t>平成21年</t>
  </si>
  <si>
    <t>平成24年</t>
  </si>
  <si>
    <t>平成21年</t>
  </si>
  <si>
    <t>※Nは、保育所を利用する世帯数（推計値）</t>
  </si>
  <si>
    <t>表１　保育所を利用している世帯の世帯構造</t>
  </si>
  <si>
    <t>表２　父と母のいる世帯における父母の就業状況</t>
  </si>
  <si>
    <t>※平成24年のNは、保育所を利用する世帯数（推計値）</t>
  </si>
  <si>
    <t>※平成21年のNは調査票を回収・集計することができた世帯数であって、認可保育所を利用する全国の世帯数ではない。</t>
  </si>
  <si>
    <t>図１　入所が遅れた場合における保育所入所までの待機期間</t>
  </si>
  <si>
    <t>表７　１世帯における児童１人あたりの月額保育料（入所児童数別）</t>
  </si>
  <si>
    <t>育児休業中であったが、その時期でないと保育所入所が困難になりそうであったため、育児休業を切り上げた</t>
  </si>
  <si>
    <t>育児休業中ではなかったが、その時期でないと保育所入所が困難になりそうだったため、就業開始を早めた</t>
  </si>
  <si>
    <t>希望する時期から
入所できた児童</t>
  </si>
  <si>
    <t>希望する時期より
入所が遅れた児童</t>
  </si>
  <si>
    <t>見学した時の職員の対応がよかった</t>
  </si>
  <si>
    <t>図３　利用している保育所を選んだ理由（複数回答・最も優先した理由）</t>
  </si>
  <si>
    <t>図４　ファミリーサポートセンターを知っている世帯の認知手段（複数回答）</t>
  </si>
  <si>
    <t>不詳</t>
  </si>
  <si>
    <t>１世帯における児童１人あたりの保育料（平均値）</t>
  </si>
  <si>
    <t>希望する時期までに
入所できた児童</t>
  </si>
  <si>
    <t>育児休業中ではなかったが、その時期でないと保育所入所が困難になりそうであったため、就業開始を早めた</t>
  </si>
  <si>
    <t>勤務先の要請（業務の都合など）により</t>
  </si>
  <si>
    <t>父・母がみていた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</si>
</sst>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#,##0_);\(#,##0\)"/>
    <numFmt numFmtId="180" formatCode="#,##0\ &quot;円&quot;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vertical="center"/>
    </xf>
    <xf numFmtId="177" fontId="47" fillId="0" borderId="10" xfId="0" applyNumberFormat="1" applyFont="1" applyBorder="1" applyAlignment="1">
      <alignment vertical="center"/>
    </xf>
    <xf numFmtId="177" fontId="47" fillId="0" borderId="11" xfId="0" applyNumberFormat="1" applyFont="1" applyBorder="1" applyAlignment="1">
      <alignment vertical="center"/>
    </xf>
    <xf numFmtId="177" fontId="47" fillId="0" borderId="12" xfId="0" applyNumberFormat="1" applyFont="1" applyBorder="1" applyAlignment="1">
      <alignment vertical="center"/>
    </xf>
    <xf numFmtId="177" fontId="47" fillId="0" borderId="13" xfId="0" applyNumberFormat="1" applyFont="1" applyBorder="1" applyAlignment="1">
      <alignment vertical="center"/>
    </xf>
    <xf numFmtId="177" fontId="47" fillId="0" borderId="14" xfId="0" applyNumberFormat="1" applyFont="1" applyBorder="1" applyAlignment="1">
      <alignment vertical="center"/>
    </xf>
    <xf numFmtId="177" fontId="47" fillId="0" borderId="15" xfId="0" applyNumberFormat="1" applyFont="1" applyBorder="1" applyAlignment="1">
      <alignment vertical="center"/>
    </xf>
    <xf numFmtId="177" fontId="47" fillId="0" borderId="16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horizontal="center" vertical="center"/>
    </xf>
    <xf numFmtId="178" fontId="47" fillId="0" borderId="13" xfId="0" applyNumberFormat="1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76" fontId="47" fillId="0" borderId="10" xfId="49" applyNumberFormat="1" applyFont="1" applyFill="1" applyBorder="1" applyAlignment="1">
      <alignment vertical="center"/>
    </xf>
    <xf numFmtId="176" fontId="47" fillId="0" borderId="12" xfId="49" applyNumberFormat="1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176" fontId="47" fillId="0" borderId="19" xfId="49" applyNumberFormat="1" applyFont="1" applyFill="1" applyBorder="1" applyAlignment="1">
      <alignment vertical="center"/>
    </xf>
    <xf numFmtId="177" fontId="47" fillId="0" borderId="13" xfId="0" applyNumberFormat="1" applyFont="1" applyBorder="1" applyAlignment="1">
      <alignment horizontal="right" vertical="center"/>
    </xf>
    <xf numFmtId="177" fontId="47" fillId="0" borderId="19" xfId="0" applyNumberFormat="1" applyFont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8" fontId="47" fillId="0" borderId="13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vertical="center"/>
    </xf>
    <xf numFmtId="178" fontId="47" fillId="0" borderId="13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 wrapText="1"/>
    </xf>
    <xf numFmtId="176" fontId="47" fillId="0" borderId="11" xfId="0" applyNumberFormat="1" applyFont="1" applyFill="1" applyBorder="1" applyAlignment="1">
      <alignment vertical="center"/>
    </xf>
    <xf numFmtId="176" fontId="47" fillId="0" borderId="15" xfId="0" applyNumberFormat="1" applyFont="1" applyFill="1" applyBorder="1" applyAlignment="1">
      <alignment vertical="center" wrapText="1"/>
    </xf>
    <xf numFmtId="176" fontId="47" fillId="0" borderId="13" xfId="0" applyNumberFormat="1" applyFont="1" applyFill="1" applyBorder="1" applyAlignment="1">
      <alignment vertical="center" wrapText="1"/>
    </xf>
    <xf numFmtId="176" fontId="47" fillId="0" borderId="12" xfId="0" applyNumberFormat="1" applyFont="1" applyFill="1" applyBorder="1" applyAlignment="1">
      <alignment vertical="center" wrapText="1"/>
    </xf>
    <xf numFmtId="176" fontId="47" fillId="0" borderId="19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176" fontId="47" fillId="0" borderId="0" xfId="0" applyNumberFormat="1" applyFont="1" applyFill="1" applyBorder="1" applyAlignment="1">
      <alignment vertical="center" wrapText="1"/>
    </xf>
    <xf numFmtId="38" fontId="47" fillId="0" borderId="13" xfId="49" applyFont="1" applyFill="1" applyBorder="1" applyAlignment="1">
      <alignment vertical="center" wrapText="1"/>
    </xf>
    <xf numFmtId="176" fontId="48" fillId="0" borderId="0" xfId="0" applyNumberFormat="1" applyFont="1" applyFill="1" applyBorder="1" applyAlignment="1">
      <alignment vertical="center" wrapText="1"/>
    </xf>
    <xf numFmtId="177" fontId="47" fillId="0" borderId="13" xfId="0" applyNumberFormat="1" applyFont="1" applyFill="1" applyBorder="1" applyAlignment="1">
      <alignment vertical="center" wrapText="1"/>
    </xf>
    <xf numFmtId="177" fontId="47" fillId="0" borderId="13" xfId="0" applyNumberFormat="1" applyFont="1" applyFill="1" applyBorder="1" applyAlignment="1">
      <alignment horizontal="right" vertical="center" wrapText="1"/>
    </xf>
    <xf numFmtId="177" fontId="47" fillId="0" borderId="13" xfId="0" applyNumberFormat="1" applyFont="1" applyFill="1" applyBorder="1" applyAlignment="1">
      <alignment horizontal="right" vertical="top" wrapText="1"/>
    </xf>
    <xf numFmtId="179" fontId="47" fillId="0" borderId="19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79" fontId="47" fillId="0" borderId="13" xfId="0" applyNumberFormat="1" applyFont="1" applyFill="1" applyBorder="1" applyAlignment="1">
      <alignment vertical="center" wrapText="1"/>
    </xf>
    <xf numFmtId="179" fontId="47" fillId="0" borderId="13" xfId="0" applyNumberFormat="1" applyFont="1" applyFill="1" applyBorder="1" applyAlignment="1">
      <alignment vertical="center"/>
    </xf>
    <xf numFmtId="176" fontId="47" fillId="0" borderId="0" xfId="0" applyNumberFormat="1" applyFont="1" applyFill="1" applyAlignment="1">
      <alignment vertical="center" wrapText="1"/>
    </xf>
    <xf numFmtId="179" fontId="47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38" fontId="47" fillId="0" borderId="10" xfId="49" applyFont="1" applyFill="1" applyBorder="1" applyAlignment="1">
      <alignment vertical="center"/>
    </xf>
    <xf numFmtId="38" fontId="47" fillId="0" borderId="12" xfId="49" applyFont="1" applyFill="1" applyBorder="1" applyAlignment="1">
      <alignment vertical="center"/>
    </xf>
    <xf numFmtId="38" fontId="47" fillId="0" borderId="12" xfId="49" applyFont="1" applyFill="1" applyBorder="1" applyAlignment="1">
      <alignment horizontal="right" vertical="center"/>
    </xf>
    <xf numFmtId="38" fontId="47" fillId="0" borderId="19" xfId="49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7" fillId="0" borderId="20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177" fontId="47" fillId="0" borderId="13" xfId="0" applyNumberFormat="1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176" fontId="50" fillId="0" borderId="13" xfId="0" applyNumberFormat="1" applyFont="1" applyFill="1" applyBorder="1" applyAlignment="1">
      <alignment horizontal="center" vertical="center"/>
    </xf>
    <xf numFmtId="176" fontId="49" fillId="0" borderId="13" xfId="0" applyNumberFormat="1" applyFont="1" applyBorder="1" applyAlignment="1">
      <alignment horizontal="center" vertical="center"/>
    </xf>
    <xf numFmtId="180" fontId="49" fillId="0" borderId="16" xfId="0" applyNumberFormat="1" applyFont="1" applyBorder="1" applyAlignment="1">
      <alignment horizontal="center" vertical="center"/>
    </xf>
    <xf numFmtId="38" fontId="47" fillId="0" borderId="13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47" fillId="0" borderId="0" xfId="0" applyNumberFormat="1" applyFont="1" applyFill="1" applyBorder="1" applyAlignment="1">
      <alignment vertical="center"/>
    </xf>
    <xf numFmtId="179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textRotation="255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12" xfId="0" applyFont="1" applyFill="1" applyBorder="1" applyAlignment="1">
      <alignment horizontal="center" vertical="center" textRotation="255"/>
    </xf>
    <xf numFmtId="0" fontId="47" fillId="0" borderId="19" xfId="0" applyFont="1" applyFill="1" applyBorder="1" applyAlignment="1">
      <alignment horizontal="center" vertical="center" textRotation="255"/>
    </xf>
    <xf numFmtId="177" fontId="47" fillId="0" borderId="0" xfId="0" applyNumberFormat="1" applyFont="1" applyAlignment="1">
      <alignment horizontal="center" vertical="center"/>
    </xf>
    <xf numFmtId="177" fontId="47" fillId="0" borderId="11" xfId="0" applyNumberFormat="1" applyFont="1" applyBorder="1" applyAlignment="1">
      <alignment horizontal="center" vertical="center"/>
    </xf>
    <xf numFmtId="177" fontId="47" fillId="0" borderId="22" xfId="0" applyNumberFormat="1" applyFont="1" applyBorder="1" applyAlignment="1">
      <alignment horizontal="center" vertical="center"/>
    </xf>
    <xf numFmtId="177" fontId="47" fillId="0" borderId="17" xfId="0" applyNumberFormat="1" applyFont="1" applyBorder="1" applyAlignment="1">
      <alignment horizontal="center" vertical="center"/>
    </xf>
    <xf numFmtId="177" fontId="47" fillId="0" borderId="25" xfId="0" applyNumberFormat="1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975"/>
          <c:w val="0.97525"/>
          <c:h val="0.8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'図１'!$D$21</c:f>
              <c:strCache>
                <c:ptCount val="1"/>
                <c:pt idx="0">
                  <c:v>3か月未満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'図１'!$D$22:$D$23</c:f>
              <c:numCache/>
            </c:numRef>
          </c:val>
        </c:ser>
        <c:ser>
          <c:idx val="1"/>
          <c:order val="1"/>
          <c:tx>
            <c:strRef>
              <c:f>'図１'!$E$21</c:f>
              <c:strCache>
                <c:ptCount val="1"/>
                <c:pt idx="0">
                  <c:v>3～6ヶ月未満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'図１'!$E$22:$E$23</c:f>
              <c:numCache/>
            </c:numRef>
          </c:val>
        </c:ser>
        <c:ser>
          <c:idx val="2"/>
          <c:order val="2"/>
          <c:tx>
            <c:strRef>
              <c:f>'図１'!$F$21</c:f>
              <c:strCache>
                <c:ptCount val="1"/>
                <c:pt idx="0">
                  <c:v>6～9ヶ月未満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'図１'!$F$22:$F$23</c:f>
              <c:numCache/>
            </c:numRef>
          </c:val>
        </c:ser>
        <c:ser>
          <c:idx val="3"/>
          <c:order val="3"/>
          <c:tx>
            <c:strRef>
              <c:f>'図１'!$G$21</c:f>
              <c:strCache>
                <c:ptCount val="1"/>
                <c:pt idx="0">
                  <c:v>9～12ヶ月未満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'図１'!$G$22:$G$23</c:f>
              <c:numCache/>
            </c:numRef>
          </c:val>
        </c:ser>
        <c:ser>
          <c:idx val="4"/>
          <c:order val="4"/>
          <c:tx>
            <c:strRef>
              <c:f>'図１'!$H$21</c:f>
              <c:strCache>
                <c:ptCount val="1"/>
                <c:pt idx="0">
                  <c:v>12か月以上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'図１'!$H$22:$H$23</c:f>
              <c:numCache/>
            </c:numRef>
          </c:val>
        </c:ser>
        <c:ser>
          <c:idx val="5"/>
          <c:order val="5"/>
          <c:tx>
            <c:strRef>
              <c:f>'図１'!$I$21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'図１'!$B$22:$B$23</c:f>
              <c:strCache/>
            </c:strRef>
          </c:cat>
          <c:val>
            <c:numRef>
              <c:f>'図１'!$I$22:$I$23</c:f>
              <c:numCache/>
            </c:numRef>
          </c:val>
        </c:ser>
        <c:overlap val="100"/>
        <c:gapWidth val="75"/>
        <c:axId val="12847670"/>
        <c:axId val="48520167"/>
      </c:barChart>
      <c:catAx>
        <c:axId val="128476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12847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5"/>
          <c:y val="0.89975"/>
          <c:w val="0.9122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5"/>
          <c:w val="0.976"/>
          <c:h val="0.63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'図２'!$D$26</c:f>
              <c:strCache>
                <c:ptCount val="1"/>
                <c:pt idx="0">
                  <c:v>父・母がみていた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'図２'!$D$27:$D$28</c:f>
              <c:numCache/>
            </c:numRef>
          </c:val>
        </c:ser>
        <c:ser>
          <c:idx val="1"/>
          <c:order val="1"/>
          <c:tx>
            <c:strRef>
              <c:f>'図２'!$E$26</c:f>
              <c:strCache>
                <c:ptCount val="1"/>
                <c:pt idx="0">
                  <c:v>祖父母や親戚・知人にお願いした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'図２'!$E$27:$E$28</c:f>
              <c:numCache/>
            </c:numRef>
          </c:val>
        </c:ser>
        <c:ser>
          <c:idx val="2"/>
          <c:order val="2"/>
          <c:tx>
            <c:strRef>
              <c:f>'図２'!$F$26</c:f>
              <c:strCache>
                <c:ptCount val="1"/>
                <c:pt idx="0">
                  <c:v>他の認可保育所を利用した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'図２'!$F$27:$F$28</c:f>
              <c:numCache/>
            </c:numRef>
          </c:val>
        </c:ser>
        <c:ser>
          <c:idx val="3"/>
          <c:order val="3"/>
          <c:tx>
            <c:strRef>
              <c:f>'図２'!$G$26</c:f>
              <c:strCache>
                <c:ptCount val="1"/>
                <c:pt idx="0">
                  <c:v>認可外保育施設を利用した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'図２'!$G$27:$G$28</c:f>
              <c:numCache/>
            </c:numRef>
          </c:val>
        </c:ser>
        <c:ser>
          <c:idx val="4"/>
          <c:order val="4"/>
          <c:tx>
            <c:strRef>
              <c:f>'図２'!$H$26</c:f>
              <c:strCache>
                <c:ptCount val="1"/>
                <c:pt idx="0">
                  <c:v>家庭的保育（保育ママ）やベビーシッターを利用した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'図２'!$H$27:$H$28</c:f>
              <c:numCache/>
            </c:numRef>
          </c:val>
        </c:ser>
        <c:ser>
          <c:idx val="5"/>
          <c:order val="5"/>
          <c:tx>
            <c:strRef>
              <c:f>'図２'!$I$26</c:f>
              <c:strCache>
                <c:ptCount val="1"/>
                <c:pt idx="0">
                  <c:v>勤務先の保育施設を利用した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'図２'!$I$27:$I$28</c:f>
              <c:numCache/>
            </c:numRef>
          </c:val>
        </c:ser>
        <c:ser>
          <c:idx val="6"/>
          <c:order val="6"/>
          <c:tx>
            <c:strRef>
              <c:f>'図２'!$J$26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'図２'!$J$27:$J$28</c:f>
              <c:numCache/>
            </c:numRef>
          </c:val>
        </c:ser>
        <c:ser>
          <c:idx val="7"/>
          <c:order val="7"/>
          <c:tx>
            <c:strRef>
              <c:f>'図２'!$K$26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'図２'!$B$27:$B$28</c:f>
              <c:strCache/>
            </c:strRef>
          </c:cat>
          <c:val>
            <c:numRef>
              <c:f>'図２'!$K$27:$K$28</c:f>
              <c:numCache/>
            </c:numRef>
          </c:val>
        </c:ser>
        <c:overlap val="100"/>
        <c:gapWidth val="75"/>
        <c:axId val="34028320"/>
        <c:axId val="37819425"/>
      </c:barChart>
      <c:catAx>
        <c:axId val="34028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4028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25"/>
          <c:y val="0.707"/>
          <c:w val="0.89875"/>
          <c:h val="0.2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05"/>
          <c:w val="0.935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'図３'!$A$32</c:f>
              <c:strCache>
                <c:ptCount val="1"/>
                <c:pt idx="0">
                  <c:v>複数回答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'図３'!$C$31:$S$31</c:f>
              <c:strCache/>
            </c:strRef>
          </c:cat>
          <c:val>
            <c:numRef>
              <c:f>'図３'!$C$32:$S$32</c:f>
              <c:numCache/>
            </c:numRef>
          </c:val>
        </c:ser>
        <c:ser>
          <c:idx val="1"/>
          <c:order val="1"/>
          <c:tx>
            <c:strRef>
              <c:f>'図３'!$A$33</c:f>
              <c:strCache>
                <c:ptCount val="1"/>
                <c:pt idx="0">
                  <c:v>最優先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'図３'!$C$31:$S$31</c:f>
              <c:strCache/>
            </c:strRef>
          </c:cat>
          <c:val>
            <c:numRef>
              <c:f>'図３'!$C$33:$S$33</c:f>
              <c:numCache/>
            </c:numRef>
          </c:val>
        </c:ser>
        <c:axId val="4830506"/>
        <c:axId val="43474555"/>
      </c:barChart>
      <c:catAx>
        <c:axId val="4830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t"/>
        <c:delete val="1"/>
        <c:majorTickMark val="out"/>
        <c:minorTickMark val="none"/>
        <c:tickLblPos val="nextTo"/>
        <c:crossAx val="4830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75"/>
          <c:y val="0.7665"/>
          <c:w val="0.10025"/>
          <c:h val="0.1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225"/>
          <c:w val="0.962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'図４'!$A$27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'図４'!$C$26:$K$26</c:f>
              <c:strCache/>
            </c:strRef>
          </c:cat>
          <c:val>
            <c:numRef>
              <c:f>'図４'!$C$27:$K$27</c:f>
              <c:numCache/>
            </c:numRef>
          </c:val>
        </c:ser>
        <c:ser>
          <c:idx val="1"/>
          <c:order val="1"/>
          <c:tx>
            <c:strRef>
              <c:f>'図４'!$A$28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'図４'!$C$26:$K$26</c:f>
              <c:strCache/>
            </c:strRef>
          </c:cat>
          <c:val>
            <c:numRef>
              <c:f>'図４'!$C$28:$K$28</c:f>
              <c:numCache/>
            </c:numRef>
          </c:val>
        </c:ser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26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03225"/>
          <c:w val="0.111"/>
          <c:h val="0.1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28575</xdr:rowOff>
    </xdr:from>
    <xdr:to>
      <xdr:col>9</xdr:col>
      <xdr:colOff>57150</xdr:colOff>
      <xdr:row>19</xdr:row>
      <xdr:rowOff>47625</xdr:rowOff>
    </xdr:to>
    <xdr:graphicFrame>
      <xdr:nvGraphicFramePr>
        <xdr:cNvPr id="1" name="グラフ 4"/>
        <xdr:cNvGraphicFramePr/>
      </xdr:nvGraphicFramePr>
      <xdr:xfrm>
        <a:off x="161925" y="428625"/>
        <a:ext cx="52959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0.28825</cdr:y>
    </cdr:from>
    <cdr:to>
      <cdr:x>0.84875</cdr:x>
      <cdr:y>0.313</cdr:y>
    </cdr:to>
    <cdr:sp>
      <cdr:nvSpPr>
        <cdr:cNvPr id="1" name="直線コネクタ 2"/>
        <cdr:cNvSpPr>
          <a:spLocks/>
        </cdr:cNvSpPr>
      </cdr:nvSpPr>
      <cdr:spPr>
        <a:xfrm flipH="1">
          <a:off x="4733925" y="10287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0.608</cdr:y>
    </cdr:from>
    <cdr:to>
      <cdr:x>0.848</cdr:x>
      <cdr:y>0.64175</cdr:y>
    </cdr:to>
    <cdr:sp>
      <cdr:nvSpPr>
        <cdr:cNvPr id="2" name="直線コネクタ 9"/>
        <cdr:cNvSpPr>
          <a:spLocks/>
        </cdr:cNvSpPr>
      </cdr:nvSpPr>
      <cdr:spPr>
        <a:xfrm flipH="1">
          <a:off x="4791075" y="21812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0.07375</cdr:y>
    </cdr:from>
    <cdr:to>
      <cdr:x>0.877</cdr:x>
      <cdr:y>0.0885</cdr:y>
    </cdr:to>
    <cdr:sp>
      <cdr:nvSpPr>
        <cdr:cNvPr id="3" name="直線コネクタ 11"/>
        <cdr:cNvSpPr>
          <a:spLocks/>
        </cdr:cNvSpPr>
      </cdr:nvSpPr>
      <cdr:spPr>
        <a:xfrm flipH="1">
          <a:off x="4953000" y="257175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0.38475</cdr:y>
    </cdr:from>
    <cdr:to>
      <cdr:x>0.88575</cdr:x>
      <cdr:y>0.4095</cdr:y>
    </cdr:to>
    <cdr:sp>
      <cdr:nvSpPr>
        <cdr:cNvPr id="4" name="直線コネクタ 13"/>
        <cdr:cNvSpPr>
          <a:spLocks/>
        </cdr:cNvSpPr>
      </cdr:nvSpPr>
      <cdr:spPr>
        <a:xfrm flipH="1">
          <a:off x="4972050" y="1381125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66675</xdr:rowOff>
    </xdr:from>
    <xdr:to>
      <xdr:col>5</xdr:col>
      <xdr:colOff>495300</xdr:colOff>
      <xdr:row>5</xdr:row>
      <xdr:rowOff>0</xdr:rowOff>
    </xdr:to>
    <xdr:sp>
      <xdr:nvSpPr>
        <xdr:cNvPr id="1" name="正方形/長方形 3"/>
        <xdr:cNvSpPr>
          <a:spLocks/>
        </xdr:cNvSpPr>
      </xdr:nvSpPr>
      <xdr:spPr>
        <a:xfrm>
          <a:off x="2143125" y="609600"/>
          <a:ext cx="13525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9525</xdr:rowOff>
    </xdr:from>
    <xdr:to>
      <xdr:col>10</xdr:col>
      <xdr:colOff>495300</xdr:colOff>
      <xdr:row>21</xdr:row>
      <xdr:rowOff>171450</xdr:rowOff>
    </xdr:to>
    <xdr:graphicFrame>
      <xdr:nvGraphicFramePr>
        <xdr:cNvPr id="2" name="グラフ 3"/>
        <xdr:cNvGraphicFramePr/>
      </xdr:nvGraphicFramePr>
      <xdr:xfrm>
        <a:off x="828675" y="361950"/>
        <a:ext cx="5667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57150</xdr:colOff>
      <xdr:row>29</xdr:row>
      <xdr:rowOff>152400</xdr:rowOff>
    </xdr:to>
    <xdr:graphicFrame>
      <xdr:nvGraphicFramePr>
        <xdr:cNvPr id="1" name="グラフ 1"/>
        <xdr:cNvGraphicFramePr/>
      </xdr:nvGraphicFramePr>
      <xdr:xfrm>
        <a:off x="600075" y="419100"/>
        <a:ext cx="74676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8</xdr:col>
      <xdr:colOff>561975</xdr:colOff>
      <xdr:row>23</xdr:row>
      <xdr:rowOff>38100</xdr:rowOff>
    </xdr:to>
    <xdr:graphicFrame>
      <xdr:nvGraphicFramePr>
        <xdr:cNvPr id="1" name="グラフ 1"/>
        <xdr:cNvGraphicFramePr/>
      </xdr:nvGraphicFramePr>
      <xdr:xfrm>
        <a:off x="47625" y="361950"/>
        <a:ext cx="5753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showGridLines="0" zoomScale="130" zoomScaleNormal="130" zoomScalePageLayoutView="0" workbookViewId="0" topLeftCell="A1">
      <selection activeCell="G5" sqref="G5"/>
    </sheetView>
  </sheetViews>
  <sheetFormatPr defaultColWidth="9.140625" defaultRowHeight="15"/>
  <cols>
    <col min="1" max="1" width="1.7109375" style="12" customWidth="1"/>
    <col min="2" max="2" width="3.7109375" style="12" customWidth="1"/>
    <col min="3" max="3" width="22.8515625" style="12" customWidth="1"/>
    <col min="4" max="4" width="13.00390625" style="12" customWidth="1"/>
    <col min="5" max="5" width="0.9921875" style="12" customWidth="1"/>
    <col min="6" max="6" width="13.00390625" style="12" customWidth="1"/>
    <col min="7" max="16384" width="9.00390625" style="12" customWidth="1"/>
  </cols>
  <sheetData>
    <row r="2" spans="2:6" ht="13.5">
      <c r="B2" s="85" t="s">
        <v>110</v>
      </c>
      <c r="C2" s="85"/>
      <c r="D2" s="85"/>
      <c r="E2" s="24"/>
      <c r="F2" s="24"/>
    </row>
    <row r="3" spans="2:6" ht="13.5">
      <c r="B3" s="25"/>
      <c r="C3" s="25"/>
      <c r="D3" s="25"/>
      <c r="E3" s="25"/>
      <c r="F3" s="25"/>
    </row>
    <row r="4" spans="2:6" ht="13.5">
      <c r="B4" s="86"/>
      <c r="C4" s="87"/>
      <c r="D4" s="22" t="s">
        <v>80</v>
      </c>
      <c r="E4" s="25"/>
      <c r="F4" s="26" t="s">
        <v>84</v>
      </c>
    </row>
    <row r="5" spans="2:7" ht="13.5">
      <c r="B5" s="15" t="s">
        <v>1</v>
      </c>
      <c r="C5" s="27"/>
      <c r="D5" s="28">
        <f aca="true" t="shared" si="0" ref="D5:D10">F5/$F$5</f>
        <v>1</v>
      </c>
      <c r="E5" s="29"/>
      <c r="F5" s="30">
        <v>1708963</v>
      </c>
      <c r="G5" s="34"/>
    </row>
    <row r="6" spans="2:6" ht="13.5">
      <c r="B6" s="31"/>
      <c r="C6" s="32" t="s">
        <v>2</v>
      </c>
      <c r="D6" s="28">
        <f t="shared" si="0"/>
        <v>0.6910863488560022</v>
      </c>
      <c r="E6" s="29"/>
      <c r="F6" s="30">
        <v>1181041</v>
      </c>
    </row>
    <row r="7" spans="2:6" ht="13.5">
      <c r="B7" s="31"/>
      <c r="C7" s="32" t="s">
        <v>3</v>
      </c>
      <c r="D7" s="28">
        <f t="shared" si="0"/>
        <v>0.20295992364960505</v>
      </c>
      <c r="E7" s="29"/>
      <c r="F7" s="30">
        <v>346851</v>
      </c>
    </row>
    <row r="8" spans="2:6" ht="13.5">
      <c r="B8" s="31"/>
      <c r="C8" s="32" t="s">
        <v>4</v>
      </c>
      <c r="D8" s="28">
        <f t="shared" si="0"/>
        <v>0.08158924447164742</v>
      </c>
      <c r="E8" s="29"/>
      <c r="F8" s="30">
        <v>139433</v>
      </c>
    </row>
    <row r="9" spans="2:6" ht="13.5">
      <c r="B9" s="31"/>
      <c r="C9" s="32" t="s">
        <v>5</v>
      </c>
      <c r="D9" s="28">
        <f t="shared" si="0"/>
        <v>0.004369316363198033</v>
      </c>
      <c r="E9" s="29"/>
      <c r="F9" s="30">
        <v>7467</v>
      </c>
    </row>
    <row r="10" spans="2:6" ht="13.5">
      <c r="B10" s="33"/>
      <c r="C10" s="32" t="s">
        <v>6</v>
      </c>
      <c r="D10" s="28">
        <f t="shared" si="0"/>
        <v>0.01999516665954734</v>
      </c>
      <c r="E10" s="29"/>
      <c r="F10" s="30">
        <v>34171</v>
      </c>
    </row>
    <row r="11" ht="13.5">
      <c r="B11" s="24" t="s">
        <v>109</v>
      </c>
    </row>
    <row r="12" ht="13.5">
      <c r="B12" s="24"/>
    </row>
  </sheetData>
  <sheetProtection/>
  <mergeCells count="2">
    <mergeCell ref="B2:D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0"/>
  <sheetViews>
    <sheetView showGridLines="0" zoomScale="70" zoomScaleNormal="70" zoomScalePageLayoutView="0" workbookViewId="0" topLeftCell="A1">
      <selection activeCell="U32" sqref="U32"/>
    </sheetView>
  </sheetViews>
  <sheetFormatPr defaultColWidth="9.140625" defaultRowHeight="15"/>
  <cols>
    <col min="1" max="1" width="9.00390625" style="12" customWidth="1"/>
    <col min="2" max="3" width="10.57421875" style="12" customWidth="1"/>
    <col min="4" max="16384" width="9.00390625" style="12" customWidth="1"/>
  </cols>
  <sheetData>
    <row r="2" spans="1:13" ht="13.5">
      <c r="A2" s="85" t="s">
        <v>121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24" ht="13.5">
      <c r="W24" s="81"/>
    </row>
    <row r="25" ht="13.5">
      <c r="W25" s="29"/>
    </row>
    <row r="26" ht="13.5">
      <c r="W26" s="29"/>
    </row>
    <row r="27" ht="13.5">
      <c r="W27" s="14"/>
    </row>
    <row r="31" spans="2:26" ht="49.5" customHeight="1">
      <c r="B31" s="67" t="s">
        <v>0</v>
      </c>
      <c r="C31" s="67" t="s">
        <v>65</v>
      </c>
      <c r="D31" s="67" t="s">
        <v>91</v>
      </c>
      <c r="E31" s="67" t="s">
        <v>97</v>
      </c>
      <c r="F31" s="67" t="s">
        <v>66</v>
      </c>
      <c r="G31" s="67" t="s">
        <v>99</v>
      </c>
      <c r="H31" s="67" t="s">
        <v>90</v>
      </c>
      <c r="I31" s="67" t="s">
        <v>120</v>
      </c>
      <c r="J31" s="67" t="s">
        <v>98</v>
      </c>
      <c r="K31" s="67" t="s">
        <v>93</v>
      </c>
      <c r="L31" s="68" t="s">
        <v>95</v>
      </c>
      <c r="M31" s="67" t="s">
        <v>92</v>
      </c>
      <c r="N31" s="67" t="s">
        <v>100</v>
      </c>
      <c r="O31" s="67" t="s">
        <v>94</v>
      </c>
      <c r="P31" s="67" t="s">
        <v>102</v>
      </c>
      <c r="Q31" s="67" t="s">
        <v>96</v>
      </c>
      <c r="R31" s="67" t="s">
        <v>101</v>
      </c>
      <c r="S31" s="67" t="s">
        <v>26</v>
      </c>
      <c r="T31" s="67" t="s">
        <v>25</v>
      </c>
      <c r="V31" s="81"/>
      <c r="W31" s="81"/>
      <c r="X31" s="82"/>
      <c r="Y31" s="81"/>
      <c r="Z31" s="81"/>
    </row>
    <row r="32" spans="1:26" ht="13.5">
      <c r="A32" s="12" t="s">
        <v>67</v>
      </c>
      <c r="B32" s="28">
        <f>B38/$B$38</f>
        <v>1</v>
      </c>
      <c r="C32" s="28">
        <f>C38/$B$38</f>
        <v>0.6246097779764688</v>
      </c>
      <c r="D32" s="28">
        <f>$F$38/$B$38</f>
        <v>0.19435060911207558</v>
      </c>
      <c r="E32" s="28">
        <f>$M$38/$B$38</f>
        <v>0.15704670025038575</v>
      </c>
      <c r="F32" s="28">
        <f>$D$38/$B$38</f>
        <v>0.15626259901472414</v>
      </c>
      <c r="G32" s="28">
        <f>$O$38/$B$38</f>
        <v>0.1537452829581448</v>
      </c>
      <c r="H32" s="28">
        <f>$E$38/$B$38</f>
        <v>0.1481699720824851</v>
      </c>
      <c r="I32" s="28">
        <f>$L$38/$B$38</f>
        <v>0.14518161013433292</v>
      </c>
      <c r="J32" s="28">
        <f>$N$38/$B$38</f>
        <v>0.13394087525593007</v>
      </c>
      <c r="K32" s="28">
        <f>$H$38/$B$38</f>
        <v>0.1240781690416937</v>
      </c>
      <c r="L32" s="28">
        <f>$J$38/$B$38</f>
        <v>0.11493110149254256</v>
      </c>
      <c r="M32" s="28">
        <f>$G$38/$B$38</f>
        <v>0.11385442516894749</v>
      </c>
      <c r="N32" s="28">
        <f>$P$38/$B$38</f>
        <v>0.08153658095581941</v>
      </c>
      <c r="O32" s="28">
        <f>$I$38/$B$38</f>
        <v>0.0661758036891378</v>
      </c>
      <c r="P32" s="28">
        <f>$R$38/$B$38</f>
        <v>0.036008971522496394</v>
      </c>
      <c r="Q32" s="28">
        <f>$K$38/$B$38</f>
        <v>0.022597914641803246</v>
      </c>
      <c r="R32" s="28">
        <f>$Q$38/$B$38</f>
        <v>0.0027654197311469003</v>
      </c>
      <c r="S32" s="28">
        <f>$S$38/$B$38</f>
        <v>0.287531678567646</v>
      </c>
      <c r="T32" s="28">
        <f>$T$38/$B$38</f>
        <v>0</v>
      </c>
      <c r="U32" s="34"/>
      <c r="V32" s="29"/>
      <c r="W32" s="29"/>
      <c r="X32" s="29"/>
      <c r="Y32" s="29"/>
      <c r="Z32" s="29"/>
    </row>
    <row r="33" spans="1:26" ht="13.5">
      <c r="A33" s="12" t="s">
        <v>68</v>
      </c>
      <c r="B33" s="28">
        <f>B39/$B$39</f>
        <v>1</v>
      </c>
      <c r="C33" s="28">
        <f>C39/$B$39</f>
        <v>0.4614605465419673</v>
      </c>
      <c r="D33" s="28">
        <f>$F$39/$B$39</f>
        <v>0.024905161785246373</v>
      </c>
      <c r="E33" s="28">
        <f>$M$39/$B$39</f>
        <v>0.04307641534661663</v>
      </c>
      <c r="F33" s="28">
        <f>$D$39/$B$39</f>
        <v>0.04021327553609996</v>
      </c>
      <c r="G33" s="28">
        <f>$O$39/$B$39</f>
        <v>0.014950001843223055</v>
      </c>
      <c r="H33" s="28">
        <f>$E$39/$B$39</f>
        <v>0.03161917490314302</v>
      </c>
      <c r="I33" s="28">
        <f>$L$39/$B$39</f>
        <v>0.021186532417612317</v>
      </c>
      <c r="J33" s="28">
        <f>$N$39/$B$39</f>
        <v>0.027155064211454548</v>
      </c>
      <c r="K33" s="28">
        <f>$H$39/$B$39</f>
        <v>0.015281781992939577</v>
      </c>
      <c r="L33" s="28">
        <f>$J$39/$B$39</f>
        <v>0.008283385889571629</v>
      </c>
      <c r="M33" s="28">
        <f>$G$39/$B$39</f>
        <v>0.018133803950114775</v>
      </c>
      <c r="N33" s="28">
        <f>$P$39/$B$39</f>
        <v>0.010464240595027511</v>
      </c>
      <c r="O33" s="28">
        <f>$I$39/$B$39</f>
        <v>0.0072236789210767</v>
      </c>
      <c r="P33" s="28">
        <f>$R$39/$B$39</f>
        <v>0.013059381624997148</v>
      </c>
      <c r="Q33" s="28">
        <f>$K$39/$B$39</f>
        <v>0</v>
      </c>
      <c r="R33" s="28">
        <f>$Q$39/$B$39</f>
        <v>0.00026507302966769907</v>
      </c>
      <c r="S33" s="28">
        <f>$S$39/$B$39</f>
        <v>0.26272248141124177</v>
      </c>
      <c r="T33" s="28">
        <f>$T$39/$B$39</f>
        <v>0</v>
      </c>
      <c r="V33" s="29"/>
      <c r="W33" s="29"/>
      <c r="X33" s="29"/>
      <c r="Y33" s="29"/>
      <c r="Z33" s="29"/>
    </row>
    <row r="34" spans="1:20" ht="13.5">
      <c r="A34" s="14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ht="13.5">
      <c r="A35" s="1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3.5">
      <c r="A36" s="1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3.5">
      <c r="A37" s="14"/>
      <c r="B37" s="70" t="s">
        <v>85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3.5">
      <c r="A38" s="12" t="s">
        <v>67</v>
      </c>
      <c r="B38" s="71">
        <v>1708963</v>
      </c>
      <c r="C38" s="71">
        <v>1067435</v>
      </c>
      <c r="D38" s="71">
        <v>267047</v>
      </c>
      <c r="E38" s="71">
        <v>253217</v>
      </c>
      <c r="F38" s="71">
        <v>332138</v>
      </c>
      <c r="G38" s="71">
        <v>194573</v>
      </c>
      <c r="H38" s="71">
        <v>212045</v>
      </c>
      <c r="I38" s="71">
        <v>113092</v>
      </c>
      <c r="J38" s="71">
        <v>196413</v>
      </c>
      <c r="K38" s="71">
        <v>38619</v>
      </c>
      <c r="L38" s="71">
        <v>248110</v>
      </c>
      <c r="M38" s="71">
        <v>268387</v>
      </c>
      <c r="N38" s="71">
        <v>228900</v>
      </c>
      <c r="O38" s="71">
        <v>262745</v>
      </c>
      <c r="P38" s="71">
        <v>139343</v>
      </c>
      <c r="Q38" s="71">
        <v>4726</v>
      </c>
      <c r="R38" s="71">
        <v>61538</v>
      </c>
      <c r="S38" s="71">
        <v>491381</v>
      </c>
      <c r="T38" s="71">
        <v>0</v>
      </c>
    </row>
    <row r="39" spans="1:20" ht="13.5">
      <c r="A39" s="12" t="s">
        <v>68</v>
      </c>
      <c r="B39" s="72">
        <v>1708963</v>
      </c>
      <c r="C39" s="72">
        <v>788619</v>
      </c>
      <c r="D39" s="72">
        <v>68723</v>
      </c>
      <c r="E39" s="72">
        <v>54036</v>
      </c>
      <c r="F39" s="72">
        <v>42562</v>
      </c>
      <c r="G39" s="72">
        <v>30990</v>
      </c>
      <c r="H39" s="72">
        <v>26116</v>
      </c>
      <c r="I39" s="72">
        <v>12345</v>
      </c>
      <c r="J39" s="72">
        <v>14156</v>
      </c>
      <c r="K39" s="72">
        <v>0</v>
      </c>
      <c r="L39" s="72">
        <v>36207</v>
      </c>
      <c r="M39" s="72">
        <v>73616</v>
      </c>
      <c r="N39" s="72">
        <v>46407</v>
      </c>
      <c r="O39" s="72">
        <v>25549</v>
      </c>
      <c r="P39" s="72">
        <v>17883</v>
      </c>
      <c r="Q39" s="72">
        <v>453</v>
      </c>
      <c r="R39" s="72">
        <v>22318</v>
      </c>
      <c r="S39" s="72">
        <v>448983</v>
      </c>
      <c r="T39" s="72">
        <v>0</v>
      </c>
    </row>
    <row r="40" ht="13.5">
      <c r="B40" s="12" t="s">
        <v>109</v>
      </c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showGridLines="0" zoomScalePageLayoutView="0" workbookViewId="0" topLeftCell="A1">
      <selection activeCell="D4" sqref="D4"/>
    </sheetView>
  </sheetViews>
  <sheetFormatPr defaultColWidth="9.140625" defaultRowHeight="15"/>
  <cols>
    <col min="1" max="1" width="9.00390625" style="12" customWidth="1"/>
    <col min="2" max="3" width="21.140625" style="12" customWidth="1"/>
    <col min="4" max="16384" width="9.00390625" style="12" customWidth="1"/>
  </cols>
  <sheetData>
    <row r="2" spans="2:3" ht="13.5">
      <c r="B2" s="85" t="s">
        <v>88</v>
      </c>
      <c r="C2" s="85"/>
    </row>
    <row r="4" spans="1:4" ht="13.5">
      <c r="A4" s="32"/>
      <c r="B4" s="23" t="s">
        <v>69</v>
      </c>
      <c r="C4" s="23" t="s">
        <v>70</v>
      </c>
      <c r="D4" s="34"/>
    </row>
    <row r="5" spans="1:3" ht="13.5">
      <c r="A5" s="32" t="s">
        <v>107</v>
      </c>
      <c r="B5" s="28">
        <f>B10/SUM($B$10:$C$10)</f>
        <v>0.5426869979045772</v>
      </c>
      <c r="C5" s="28">
        <f>C10/SUM($B$10:$C$10)</f>
        <v>0.4573130020954228</v>
      </c>
    </row>
    <row r="6" spans="1:3" ht="13.5">
      <c r="A6" s="32" t="s">
        <v>108</v>
      </c>
      <c r="B6" s="28">
        <v>0.532</v>
      </c>
      <c r="C6" s="28">
        <v>0.468</v>
      </c>
    </row>
    <row r="8" ht="13.5">
      <c r="B8" s="12" t="s">
        <v>85</v>
      </c>
    </row>
    <row r="9" spans="1:3" ht="13.5">
      <c r="A9" s="32"/>
      <c r="B9" s="23" t="s">
        <v>69</v>
      </c>
      <c r="C9" s="23" t="s">
        <v>70</v>
      </c>
    </row>
    <row r="10" spans="1:3" ht="13.5">
      <c r="A10" s="32" t="s">
        <v>107</v>
      </c>
      <c r="B10" s="30">
        <v>927432</v>
      </c>
      <c r="C10" s="30">
        <v>781531</v>
      </c>
    </row>
    <row r="11" spans="1:3" ht="13.5">
      <c r="A11" s="32" t="s">
        <v>108</v>
      </c>
      <c r="B11" s="30">
        <v>7561</v>
      </c>
      <c r="C11" s="30">
        <v>6662</v>
      </c>
    </row>
    <row r="12" ht="13.5">
      <c r="A12" s="12" t="s">
        <v>112</v>
      </c>
    </row>
    <row r="13" ht="13.5">
      <c r="A13" s="12" t="s">
        <v>113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85" zoomScaleNormal="85" zoomScalePageLayoutView="0" workbookViewId="0" topLeftCell="A1">
      <selection activeCell="L28" sqref="L28"/>
    </sheetView>
  </sheetViews>
  <sheetFormatPr defaultColWidth="9.140625" defaultRowHeight="15"/>
  <cols>
    <col min="1" max="1" width="9.140625" style="1" customWidth="1"/>
    <col min="2" max="3" width="11.57421875" style="1" customWidth="1"/>
    <col min="4" max="6" width="9.421875" style="1" bestFit="1" customWidth="1"/>
    <col min="7" max="16384" width="9.00390625" style="1" customWidth="1"/>
  </cols>
  <sheetData>
    <row r="1" spans="1:8" s="12" customFormat="1" ht="13.5">
      <c r="A1" s="85" t="s">
        <v>122</v>
      </c>
      <c r="B1" s="85"/>
      <c r="C1" s="85"/>
      <c r="D1" s="85"/>
      <c r="E1" s="85"/>
      <c r="F1" s="85"/>
      <c r="G1" s="85"/>
      <c r="H1" s="85"/>
    </row>
    <row r="2" s="12" customFormat="1" ht="13.5"/>
    <row r="3" s="12" customFormat="1" ht="13.5"/>
    <row r="4" s="12" customFormat="1" ht="13.5"/>
    <row r="5" s="12" customFormat="1" ht="13.5"/>
    <row r="6" s="12" customFormat="1" ht="13.5"/>
    <row r="7" s="12" customFormat="1" ht="13.5"/>
    <row r="8" s="12" customFormat="1" ht="13.5"/>
    <row r="9" s="12" customFormat="1" ht="13.5"/>
    <row r="10" s="12" customFormat="1" ht="13.5"/>
    <row r="11" s="12" customFormat="1" ht="13.5"/>
    <row r="12" s="12" customFormat="1" ht="13.5"/>
    <row r="13" s="12" customFormat="1" ht="13.5"/>
    <row r="14" s="12" customFormat="1" ht="13.5"/>
    <row r="15" s="12" customFormat="1" ht="13.5"/>
    <row r="16" s="12" customFormat="1" ht="13.5"/>
    <row r="17" s="12" customFormat="1" ht="13.5"/>
    <row r="18" s="12" customFormat="1" ht="13.5"/>
    <row r="19" s="12" customFormat="1" ht="13.5"/>
    <row r="20" s="12" customFormat="1" ht="13.5"/>
    <row r="21" s="12" customFormat="1" ht="13.5"/>
    <row r="22" s="12" customFormat="1" ht="13.5"/>
    <row r="23" s="12" customFormat="1" ht="13.5"/>
    <row r="24" s="12" customFormat="1" ht="13.5"/>
    <row r="25" s="12" customFormat="1" ht="13.5"/>
    <row r="26" spans="1:11" s="12" customFormat="1" ht="40.5">
      <c r="A26" s="39"/>
      <c r="B26" s="47" t="s">
        <v>1</v>
      </c>
      <c r="C26" s="47" t="s">
        <v>72</v>
      </c>
      <c r="D26" s="47" t="s">
        <v>71</v>
      </c>
      <c r="E26" s="47" t="s">
        <v>77</v>
      </c>
      <c r="F26" s="47" t="s">
        <v>73</v>
      </c>
      <c r="G26" s="47" t="s">
        <v>76</v>
      </c>
      <c r="H26" s="47" t="s">
        <v>74</v>
      </c>
      <c r="I26" s="47" t="s">
        <v>75</v>
      </c>
      <c r="J26" s="47" t="s">
        <v>78</v>
      </c>
      <c r="K26" s="47" t="s">
        <v>79</v>
      </c>
    </row>
    <row r="27" spans="1:11" s="12" customFormat="1" ht="13.5">
      <c r="A27" s="12" t="s">
        <v>108</v>
      </c>
      <c r="B27" s="42">
        <v>1</v>
      </c>
      <c r="C27" s="42">
        <v>0.609</v>
      </c>
      <c r="D27" s="42">
        <v>0.205</v>
      </c>
      <c r="E27" s="42">
        <v>0.204</v>
      </c>
      <c r="F27" s="42">
        <v>0.166</v>
      </c>
      <c r="G27" s="42">
        <v>0.095</v>
      </c>
      <c r="H27" s="42">
        <v>0.072</v>
      </c>
      <c r="I27" s="42">
        <v>0.058</v>
      </c>
      <c r="J27" s="42">
        <v>0</v>
      </c>
      <c r="K27" s="42">
        <v>0.067</v>
      </c>
    </row>
    <row r="28" spans="1:12" s="12" customFormat="1" ht="13.5">
      <c r="A28" s="39" t="s">
        <v>107</v>
      </c>
      <c r="B28" s="42">
        <f aca="true" t="shared" si="0" ref="B28:K28">B32/$B$32</f>
        <v>1</v>
      </c>
      <c r="C28" s="42">
        <f t="shared" si="0"/>
        <v>0.5827338284639736</v>
      </c>
      <c r="D28" s="42">
        <f t="shared" si="0"/>
        <v>0.21303233013309872</v>
      </c>
      <c r="E28" s="42">
        <f t="shared" si="0"/>
        <v>0.20319549034322731</v>
      </c>
      <c r="F28" s="42">
        <f t="shared" si="0"/>
        <v>0.16016484227415057</v>
      </c>
      <c r="G28" s="42">
        <f t="shared" si="0"/>
        <v>0.0830184854523027</v>
      </c>
      <c r="H28" s="42">
        <f t="shared" si="0"/>
        <v>0.07713557436016873</v>
      </c>
      <c r="I28" s="42">
        <f t="shared" si="0"/>
        <v>0.04980203400357115</v>
      </c>
      <c r="J28" s="42">
        <f t="shared" si="0"/>
        <v>0.0004959932372400348</v>
      </c>
      <c r="K28" s="42">
        <f t="shared" si="0"/>
        <v>0.0884593156155923</v>
      </c>
      <c r="L28" s="34"/>
    </row>
    <row r="29" s="12" customFormat="1" ht="13.5"/>
    <row r="30" s="12" customFormat="1" ht="13.5">
      <c r="A30" s="12" t="s">
        <v>85</v>
      </c>
    </row>
    <row r="31" spans="1:11" ht="13.5">
      <c r="A31" s="1" t="s">
        <v>108</v>
      </c>
      <c r="B31" s="11">
        <v>7561</v>
      </c>
      <c r="C31" s="11">
        <v>4607</v>
      </c>
      <c r="D31" s="11">
        <v>1552</v>
      </c>
      <c r="E31" s="11">
        <v>1541</v>
      </c>
      <c r="F31" s="11">
        <v>1258</v>
      </c>
      <c r="G31" s="11">
        <v>717</v>
      </c>
      <c r="H31" s="11">
        <v>543</v>
      </c>
      <c r="I31" s="11">
        <v>442</v>
      </c>
      <c r="J31" s="11">
        <v>2</v>
      </c>
      <c r="K31" s="11">
        <v>509</v>
      </c>
    </row>
    <row r="32" spans="1:11" s="12" customFormat="1" ht="13.5">
      <c r="A32" s="39" t="s">
        <v>107</v>
      </c>
      <c r="B32" s="30">
        <v>927432</v>
      </c>
      <c r="C32" s="30">
        <v>540446</v>
      </c>
      <c r="D32" s="30">
        <v>197573</v>
      </c>
      <c r="E32" s="30">
        <v>188450</v>
      </c>
      <c r="F32" s="30">
        <v>148542</v>
      </c>
      <c r="G32" s="30">
        <v>76994</v>
      </c>
      <c r="H32" s="30">
        <v>71538</v>
      </c>
      <c r="I32" s="30">
        <v>46188</v>
      </c>
      <c r="J32" s="30">
        <v>460</v>
      </c>
      <c r="K32" s="30">
        <v>82040</v>
      </c>
    </row>
    <row r="33" ht="13.5">
      <c r="A33" s="1" t="s">
        <v>112</v>
      </c>
    </row>
    <row r="34" ht="13.5">
      <c r="A34" s="1" t="s">
        <v>113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1" width="2.140625" style="12" customWidth="1"/>
    <col min="2" max="2" width="4.8515625" style="12" customWidth="1"/>
    <col min="3" max="3" width="15.421875" style="12" customWidth="1"/>
    <col min="4" max="5" width="10.421875" style="12" customWidth="1"/>
    <col min="6" max="6" width="0.85546875" style="12" customWidth="1"/>
    <col min="7" max="8" width="10.421875" style="12" customWidth="1"/>
    <col min="9" max="16384" width="9.00390625" style="12" customWidth="1"/>
  </cols>
  <sheetData>
    <row r="2" spans="2:8" ht="13.5">
      <c r="B2" s="85" t="s">
        <v>111</v>
      </c>
      <c r="C2" s="85"/>
      <c r="D2" s="85"/>
      <c r="E2" s="85"/>
      <c r="G2" s="24"/>
      <c r="H2" s="24"/>
    </row>
    <row r="4" spans="2:8" ht="13.5">
      <c r="B4" s="88"/>
      <c r="C4" s="89"/>
      <c r="D4" s="92" t="s">
        <v>80</v>
      </c>
      <c r="E4" s="92"/>
      <c r="G4" s="93" t="s">
        <v>84</v>
      </c>
      <c r="H4" s="94"/>
    </row>
    <row r="5" spans="2:8" ht="13.5">
      <c r="B5" s="90"/>
      <c r="C5" s="91"/>
      <c r="D5" s="36" t="s">
        <v>14</v>
      </c>
      <c r="E5" s="36" t="s">
        <v>15</v>
      </c>
      <c r="G5" s="36" t="s">
        <v>14</v>
      </c>
      <c r="H5" s="36" t="s">
        <v>15</v>
      </c>
    </row>
    <row r="6" spans="2:9" ht="13.5">
      <c r="B6" s="15" t="s">
        <v>1</v>
      </c>
      <c r="C6" s="27"/>
      <c r="D6" s="28">
        <f>G6/$G$6</f>
        <v>1</v>
      </c>
      <c r="E6" s="28">
        <f>H6/$H$6</f>
        <v>1</v>
      </c>
      <c r="G6" s="30">
        <v>1451938</v>
      </c>
      <c r="H6" s="30">
        <v>1451938</v>
      </c>
      <c r="I6" s="34"/>
    </row>
    <row r="7" spans="2:8" ht="13.5">
      <c r="B7" s="31"/>
      <c r="C7" s="37" t="s">
        <v>7</v>
      </c>
      <c r="D7" s="28">
        <f aca="true" t="shared" si="0" ref="D7:D13">G7/$G$6</f>
        <v>0.8607474974826749</v>
      </c>
      <c r="E7" s="28">
        <f aca="true" t="shared" si="1" ref="E7:E13">H7/$H$6</f>
        <v>0.6380885409707577</v>
      </c>
      <c r="G7" s="30">
        <v>1249752</v>
      </c>
      <c r="H7" s="30">
        <v>926465</v>
      </c>
    </row>
    <row r="8" spans="2:8" ht="13.5">
      <c r="B8" s="31"/>
      <c r="C8" s="37" t="s">
        <v>8</v>
      </c>
      <c r="D8" s="28">
        <f t="shared" si="0"/>
        <v>0.01312590482513716</v>
      </c>
      <c r="E8" s="28">
        <f t="shared" si="1"/>
        <v>0.2122721493617496</v>
      </c>
      <c r="G8" s="30">
        <v>19058</v>
      </c>
      <c r="H8" s="30">
        <v>308206</v>
      </c>
    </row>
    <row r="9" spans="2:8" ht="13.5">
      <c r="B9" s="31"/>
      <c r="C9" s="37" t="s">
        <v>9</v>
      </c>
      <c r="D9" s="28">
        <f t="shared" si="0"/>
        <v>0.11561719577557719</v>
      </c>
      <c r="E9" s="28">
        <f t="shared" si="1"/>
        <v>0.07923685446623754</v>
      </c>
      <c r="G9" s="30">
        <v>167869</v>
      </c>
      <c r="H9" s="30">
        <v>115047</v>
      </c>
    </row>
    <row r="10" spans="2:8" ht="13.5">
      <c r="B10" s="31"/>
      <c r="C10" s="37" t="s">
        <v>10</v>
      </c>
      <c r="D10" s="28">
        <f t="shared" si="0"/>
        <v>0.0003051094468221095</v>
      </c>
      <c r="E10" s="28">
        <f t="shared" si="1"/>
        <v>0.013833235303435821</v>
      </c>
      <c r="G10" s="38">
        <v>443</v>
      </c>
      <c r="H10" s="30">
        <v>20085</v>
      </c>
    </row>
    <row r="11" spans="2:8" ht="13.5">
      <c r="B11" s="31"/>
      <c r="C11" s="37" t="s">
        <v>11</v>
      </c>
      <c r="D11" s="28">
        <f t="shared" si="0"/>
        <v>0.004851446824864423</v>
      </c>
      <c r="E11" s="28">
        <f t="shared" si="1"/>
        <v>0.03698298412191154</v>
      </c>
      <c r="G11" s="30">
        <v>7044</v>
      </c>
      <c r="H11" s="30">
        <v>53697</v>
      </c>
    </row>
    <row r="12" spans="2:8" ht="13.5">
      <c r="B12" s="31"/>
      <c r="C12" s="37" t="s">
        <v>12</v>
      </c>
      <c r="D12" s="28">
        <f t="shared" si="0"/>
        <v>0.003300416408965121</v>
      </c>
      <c r="E12" s="28">
        <f t="shared" si="1"/>
        <v>0.01574103026437768</v>
      </c>
      <c r="G12" s="30">
        <v>4792</v>
      </c>
      <c r="H12" s="30">
        <v>22855</v>
      </c>
    </row>
    <row r="13" spans="2:8" ht="13.5">
      <c r="B13" s="33"/>
      <c r="C13" s="37" t="s">
        <v>13</v>
      </c>
      <c r="D13" s="28">
        <f t="shared" si="0"/>
        <v>0.0020524292359591113</v>
      </c>
      <c r="E13" s="28">
        <f t="shared" si="1"/>
        <v>0.0038452055115301064</v>
      </c>
      <c r="G13" s="30">
        <v>2980</v>
      </c>
      <c r="H13" s="30">
        <v>5583</v>
      </c>
    </row>
    <row r="14" ht="13.5">
      <c r="B14" s="12" t="s">
        <v>109</v>
      </c>
    </row>
    <row r="15" ht="13.5">
      <c r="B15" s="24"/>
    </row>
  </sheetData>
  <sheetProtection/>
  <mergeCells count="4">
    <mergeCell ref="B2:E2"/>
    <mergeCell ref="B4:C5"/>
    <mergeCell ref="D4:E4"/>
    <mergeCell ref="G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"/>
  <sheetViews>
    <sheetView showGridLines="0" zoomScalePageLayoutView="0" workbookViewId="0" topLeftCell="A1">
      <selection activeCell="G5" sqref="G5"/>
    </sheetView>
  </sheetViews>
  <sheetFormatPr defaultColWidth="9.140625" defaultRowHeight="15"/>
  <cols>
    <col min="1" max="1" width="2.7109375" style="39" customWidth="1"/>
    <col min="2" max="2" width="5.140625" style="39" customWidth="1"/>
    <col min="3" max="3" width="27.421875" style="39" customWidth="1"/>
    <col min="4" max="4" width="12.00390625" style="39" customWidth="1"/>
    <col min="5" max="5" width="0.85546875" style="39" customWidth="1"/>
    <col min="6" max="6" width="12.00390625" style="39" customWidth="1"/>
    <col min="7" max="16384" width="9.00390625" style="39" customWidth="1"/>
  </cols>
  <sheetData>
    <row r="2" spans="2:4" ht="13.5">
      <c r="B2" s="95" t="s">
        <v>81</v>
      </c>
      <c r="C2" s="95"/>
      <c r="D2" s="95"/>
    </row>
    <row r="4" spans="2:6" ht="13.5">
      <c r="B4" s="96"/>
      <c r="C4" s="97"/>
      <c r="D4" s="23" t="s">
        <v>80</v>
      </c>
      <c r="E4" s="25"/>
      <c r="F4" s="26" t="s">
        <v>85</v>
      </c>
    </row>
    <row r="5" spans="2:7" ht="13.5">
      <c r="B5" s="40" t="s">
        <v>1</v>
      </c>
      <c r="C5" s="41"/>
      <c r="D5" s="42">
        <f>F5/$F$5</f>
        <v>1</v>
      </c>
      <c r="E5" s="49"/>
      <c r="F5" s="50">
        <v>1708963</v>
      </c>
      <c r="G5" s="51"/>
    </row>
    <row r="6" spans="2:7" ht="13.5">
      <c r="B6" s="43"/>
      <c r="C6" s="42" t="s">
        <v>16</v>
      </c>
      <c r="D6" s="42">
        <f aca="true" t="shared" si="0" ref="D6:D12">F6/$F$5</f>
        <v>0.9506531153687938</v>
      </c>
      <c r="E6" s="49"/>
      <c r="F6" s="50">
        <v>1624631</v>
      </c>
      <c r="G6" s="49"/>
    </row>
    <row r="7" spans="2:7" ht="13.5">
      <c r="B7" s="43"/>
      <c r="C7" s="42" t="s">
        <v>21</v>
      </c>
      <c r="D7" s="42">
        <f t="shared" si="0"/>
        <v>0.011305101397748225</v>
      </c>
      <c r="E7" s="49"/>
      <c r="F7" s="50">
        <v>19320</v>
      </c>
      <c r="G7" s="49"/>
    </row>
    <row r="8" spans="2:7" ht="13.5">
      <c r="B8" s="43"/>
      <c r="C8" s="42" t="s">
        <v>22</v>
      </c>
      <c r="D8" s="42">
        <f t="shared" si="0"/>
        <v>0.010388756222340683</v>
      </c>
      <c r="E8" s="49"/>
      <c r="F8" s="50">
        <v>17754</v>
      </c>
      <c r="G8" s="49"/>
    </row>
    <row r="9" spans="2:7" ht="13.5">
      <c r="B9" s="43"/>
      <c r="C9" s="42" t="s">
        <v>23</v>
      </c>
      <c r="D9" s="42">
        <f t="shared" si="0"/>
        <v>0.004408521424981114</v>
      </c>
      <c r="E9" s="49"/>
      <c r="F9" s="50">
        <v>7534</v>
      </c>
      <c r="G9" s="49"/>
    </row>
    <row r="10" spans="2:7" ht="13.5">
      <c r="B10" s="43"/>
      <c r="C10" s="42" t="s">
        <v>24</v>
      </c>
      <c r="D10" s="42">
        <f t="shared" si="0"/>
        <v>0.011780243340552136</v>
      </c>
      <c r="E10" s="49"/>
      <c r="F10" s="50">
        <v>20132</v>
      </c>
      <c r="G10" s="49"/>
    </row>
    <row r="11" spans="2:7" ht="13.5">
      <c r="B11" s="43"/>
      <c r="C11" s="42" t="s">
        <v>18</v>
      </c>
      <c r="D11" s="42">
        <f t="shared" si="0"/>
        <v>0.011464262245584018</v>
      </c>
      <c r="E11" s="49"/>
      <c r="F11" s="50">
        <v>19592</v>
      </c>
      <c r="G11" s="49"/>
    </row>
    <row r="12" spans="2:7" ht="13.5">
      <c r="B12" s="44"/>
      <c r="C12" s="42" t="s">
        <v>20</v>
      </c>
      <c r="D12" s="42">
        <f t="shared" si="0"/>
        <v>0</v>
      </c>
      <c r="E12" s="49"/>
      <c r="F12" s="50">
        <v>0</v>
      </c>
      <c r="G12" s="49"/>
    </row>
    <row r="13" ht="13.5">
      <c r="B13" s="24" t="s">
        <v>109</v>
      </c>
    </row>
  </sheetData>
  <sheetProtection/>
  <mergeCells count="2">
    <mergeCell ref="B2:D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showGridLines="0" zoomScale="85" zoomScaleNormal="85" zoomScalePageLayoutView="0" workbookViewId="0" topLeftCell="A1">
      <selection activeCell="G6" sqref="G6"/>
    </sheetView>
  </sheetViews>
  <sheetFormatPr defaultColWidth="9.140625" defaultRowHeight="15"/>
  <cols>
    <col min="1" max="1" width="1.7109375" style="12" customWidth="1"/>
    <col min="2" max="3" width="11.00390625" style="12" customWidth="1"/>
    <col min="4" max="6" width="20.8515625" style="12" customWidth="1"/>
    <col min="7" max="7" width="9.140625" style="12" bestFit="1" customWidth="1"/>
    <col min="8" max="16384" width="9.00390625" style="12" customWidth="1"/>
  </cols>
  <sheetData>
    <row r="1" spans="3:6" ht="13.5">
      <c r="C1" s="39"/>
      <c r="D1" s="39"/>
      <c r="E1" s="39"/>
      <c r="F1" s="39"/>
    </row>
    <row r="2" spans="2:6" ht="13.5">
      <c r="B2" s="85" t="s">
        <v>82</v>
      </c>
      <c r="C2" s="85"/>
      <c r="D2" s="85"/>
      <c r="E2" s="85"/>
      <c r="F2" s="85"/>
    </row>
    <row r="4" spans="2:6" ht="13.5" customHeight="1">
      <c r="B4" s="101"/>
      <c r="C4" s="101" t="s">
        <v>104</v>
      </c>
      <c r="D4" s="99" t="s">
        <v>125</v>
      </c>
      <c r="E4" s="76"/>
      <c r="F4" s="101" t="s">
        <v>119</v>
      </c>
    </row>
    <row r="5" spans="2:6" ht="31.5" customHeight="1">
      <c r="B5" s="102"/>
      <c r="C5" s="102"/>
      <c r="D5" s="100"/>
      <c r="E5" s="45" t="s">
        <v>103</v>
      </c>
      <c r="F5" s="102"/>
    </row>
    <row r="6" spans="2:7" ht="28.5" customHeight="1">
      <c r="B6" s="73" t="s">
        <v>89</v>
      </c>
      <c r="C6" s="74">
        <f>C14/$C$14</f>
        <v>1</v>
      </c>
      <c r="D6" s="74">
        <f>D14/($C$14-$G$14)</f>
        <v>0.8638906453900934</v>
      </c>
      <c r="E6" s="74">
        <f>E14/($C$14-$G$14)</f>
        <v>0.04087399677628592</v>
      </c>
      <c r="F6" s="74">
        <f>F14/($C$14-$G$14)</f>
        <v>0.1361093546099066</v>
      </c>
      <c r="G6" s="34"/>
    </row>
    <row r="7" spans="2:6" ht="28.5" customHeight="1">
      <c r="B7" s="45" t="s">
        <v>27</v>
      </c>
      <c r="C7" s="75">
        <v>1</v>
      </c>
      <c r="D7" s="75">
        <v>0.882</v>
      </c>
      <c r="E7" s="75">
        <v>0.035</v>
      </c>
      <c r="F7" s="75">
        <v>0.118</v>
      </c>
    </row>
    <row r="8" spans="2:6" ht="13.5">
      <c r="B8" s="24"/>
      <c r="C8" s="39"/>
      <c r="D8" s="39"/>
      <c r="E8" s="39"/>
      <c r="F8" s="39"/>
    </row>
    <row r="9" spans="2:6" ht="13.5">
      <c r="B9" s="39"/>
      <c r="C9" s="39"/>
      <c r="D9" s="39"/>
      <c r="E9" s="39"/>
      <c r="F9" s="39"/>
    </row>
    <row r="10" spans="2:6" ht="6" customHeight="1">
      <c r="B10" s="39"/>
      <c r="C10" s="39"/>
      <c r="D10" s="39"/>
      <c r="E10" s="39"/>
      <c r="F10" s="39"/>
    </row>
    <row r="11" spans="2:6" ht="13.5">
      <c r="B11" s="39" t="s">
        <v>85</v>
      </c>
      <c r="C11" s="39"/>
      <c r="D11" s="39"/>
      <c r="E11" s="39"/>
      <c r="F11" s="39"/>
    </row>
    <row r="12" spans="2:7" ht="13.5" customHeight="1">
      <c r="B12" s="101"/>
      <c r="C12" s="101" t="s">
        <v>104</v>
      </c>
      <c r="D12" s="99" t="s">
        <v>118</v>
      </c>
      <c r="E12" s="76"/>
      <c r="F12" s="101" t="s">
        <v>119</v>
      </c>
      <c r="G12" s="98" t="s">
        <v>123</v>
      </c>
    </row>
    <row r="13" spans="2:7" ht="27">
      <c r="B13" s="102"/>
      <c r="C13" s="102"/>
      <c r="D13" s="100"/>
      <c r="E13" s="45" t="s">
        <v>103</v>
      </c>
      <c r="F13" s="102"/>
      <c r="G13" s="98"/>
    </row>
    <row r="14" spans="2:7" ht="13.5">
      <c r="B14" s="52" t="s">
        <v>89</v>
      </c>
      <c r="C14" s="53">
        <f>SUM(D14,F14:G14)</f>
        <v>2224521</v>
      </c>
      <c r="D14" s="53">
        <f>1818252+90301</f>
        <v>1908553</v>
      </c>
      <c r="E14" s="53">
        <v>90301</v>
      </c>
      <c r="F14" s="54">
        <v>300700</v>
      </c>
      <c r="G14" s="80">
        <v>15268</v>
      </c>
    </row>
    <row r="15" spans="2:7" ht="13.5">
      <c r="B15" s="52" t="s">
        <v>27</v>
      </c>
      <c r="C15" s="53">
        <f>SUM(D15,F15:G16)</f>
        <v>18923</v>
      </c>
      <c r="D15" s="53">
        <v>16522</v>
      </c>
      <c r="E15" s="53">
        <v>655</v>
      </c>
      <c r="F15" s="53">
        <v>2203</v>
      </c>
      <c r="G15" s="80">
        <v>198</v>
      </c>
    </row>
    <row r="16" ht="13.5">
      <c r="B16" s="12" t="s">
        <v>112</v>
      </c>
    </row>
    <row r="17" ht="13.5">
      <c r="B17" s="12" t="s">
        <v>113</v>
      </c>
    </row>
  </sheetData>
  <sheetProtection/>
  <mergeCells count="10">
    <mergeCell ref="G12:G13"/>
    <mergeCell ref="D12:D13"/>
    <mergeCell ref="B2:F2"/>
    <mergeCell ref="B4:B5"/>
    <mergeCell ref="F4:F5"/>
    <mergeCell ref="B12:B13"/>
    <mergeCell ref="F12:F13"/>
    <mergeCell ref="C4:C5"/>
    <mergeCell ref="D4:D5"/>
    <mergeCell ref="C12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showGridLines="0" zoomScale="70" zoomScaleNormal="70" zoomScalePageLayoutView="0" workbookViewId="0" topLeftCell="A9">
      <selection activeCell="J22" sqref="J22"/>
    </sheetView>
  </sheetViews>
  <sheetFormatPr defaultColWidth="9.140625" defaultRowHeight="15"/>
  <cols>
    <col min="1" max="16384" width="9.00390625" style="12" customWidth="1"/>
  </cols>
  <sheetData>
    <row r="2" spans="2:10" ht="16.5" customHeight="1">
      <c r="B2" s="85" t="s">
        <v>114</v>
      </c>
      <c r="C2" s="85"/>
      <c r="D2" s="85"/>
      <c r="E2" s="85"/>
      <c r="F2" s="85"/>
      <c r="G2" s="85"/>
      <c r="H2" s="85"/>
      <c r="I2" s="85"/>
      <c r="J2" s="85"/>
    </row>
    <row r="10" ht="6" customHeight="1"/>
    <row r="20" ht="27.75" customHeight="1"/>
    <row r="21" spans="2:9" s="39" customFormat="1" ht="57.75" customHeight="1">
      <c r="B21" s="47"/>
      <c r="C21" s="45" t="s">
        <v>1</v>
      </c>
      <c r="D21" s="47" t="s">
        <v>29</v>
      </c>
      <c r="E21" s="47" t="s">
        <v>30</v>
      </c>
      <c r="F21" s="47" t="s">
        <v>31</v>
      </c>
      <c r="G21" s="47" t="s">
        <v>32</v>
      </c>
      <c r="H21" s="47" t="s">
        <v>28</v>
      </c>
      <c r="I21" s="32" t="s">
        <v>20</v>
      </c>
    </row>
    <row r="22" spans="2:10" s="39" customFormat="1" ht="33" customHeight="1">
      <c r="B22" s="47" t="s">
        <v>27</v>
      </c>
      <c r="C22" s="46">
        <f aca="true" t="shared" si="0" ref="C22:I22">C27/$C$27</f>
        <v>1</v>
      </c>
      <c r="D22" s="46">
        <f t="shared" si="0"/>
        <v>0.28461189287335453</v>
      </c>
      <c r="E22" s="46">
        <f t="shared" si="0"/>
        <v>0.2401270994098956</v>
      </c>
      <c r="F22" s="46">
        <f t="shared" si="0"/>
        <v>0.16704493871992737</v>
      </c>
      <c r="G22" s="46">
        <f t="shared" si="0"/>
        <v>0.06264185201997277</v>
      </c>
      <c r="H22" s="46">
        <f t="shared" si="0"/>
        <v>0.18066273263731275</v>
      </c>
      <c r="I22" s="46">
        <f t="shared" si="0"/>
        <v>0.064911484339537</v>
      </c>
      <c r="J22" s="56"/>
    </row>
    <row r="23" spans="2:9" s="39" customFormat="1" ht="33" customHeight="1">
      <c r="B23" s="47" t="s">
        <v>89</v>
      </c>
      <c r="C23" s="42">
        <v>1</v>
      </c>
      <c r="D23" s="42">
        <f aca="true" t="shared" si="1" ref="D23:I23">D28/$C$28</f>
        <v>0.2345128034585966</v>
      </c>
      <c r="E23" s="42">
        <f t="shared" si="1"/>
        <v>0.3084336548054539</v>
      </c>
      <c r="F23" s="42">
        <f t="shared" si="1"/>
        <v>0.1074027269704024</v>
      </c>
      <c r="G23" s="42">
        <f t="shared" si="1"/>
        <v>0.13855004988360492</v>
      </c>
      <c r="H23" s="42">
        <f t="shared" si="1"/>
        <v>0.08816760891253742</v>
      </c>
      <c r="I23" s="42">
        <f t="shared" si="1"/>
        <v>0.12293315596940473</v>
      </c>
    </row>
    <row r="24" spans="2:9" s="39" customFormat="1" ht="23.25" customHeight="1">
      <c r="B24" s="57"/>
      <c r="C24" s="57"/>
      <c r="D24" s="29"/>
      <c r="E24" s="29"/>
      <c r="F24" s="29"/>
      <c r="G24" s="29"/>
      <c r="H24" s="29"/>
      <c r="I24" s="29"/>
    </row>
    <row r="25" spans="2:9" s="39" customFormat="1" ht="26.25" customHeight="1">
      <c r="B25" s="57" t="s">
        <v>85</v>
      </c>
      <c r="C25" s="57"/>
      <c r="D25" s="29"/>
      <c r="E25" s="29"/>
      <c r="F25" s="29"/>
      <c r="G25" s="29"/>
      <c r="H25" s="29"/>
      <c r="I25" s="29"/>
    </row>
    <row r="26" spans="2:9" s="39" customFormat="1" ht="57.75" customHeight="1">
      <c r="B26" s="47"/>
      <c r="C26" s="45" t="s">
        <v>1</v>
      </c>
      <c r="D26" s="47" t="s">
        <v>29</v>
      </c>
      <c r="E26" s="47" t="s">
        <v>30</v>
      </c>
      <c r="F26" s="47" t="s">
        <v>31</v>
      </c>
      <c r="G26" s="47" t="s">
        <v>32</v>
      </c>
      <c r="H26" s="47" t="s">
        <v>28</v>
      </c>
      <c r="I26" s="32" t="s">
        <v>20</v>
      </c>
    </row>
    <row r="27" spans="2:17" s="39" customFormat="1" ht="33" customHeight="1">
      <c r="B27" s="47" t="s">
        <v>27</v>
      </c>
      <c r="C27" s="58">
        <v>2203</v>
      </c>
      <c r="D27" s="59">
        <v>627</v>
      </c>
      <c r="E27" s="59">
        <v>529</v>
      </c>
      <c r="F27" s="59">
        <v>368</v>
      </c>
      <c r="G27" s="59">
        <v>138</v>
      </c>
      <c r="H27" s="59">
        <v>398</v>
      </c>
      <c r="I27" s="59">
        <v>143</v>
      </c>
      <c r="K27" s="84"/>
      <c r="L27" s="83"/>
      <c r="M27" s="83"/>
      <c r="N27" s="83"/>
      <c r="O27" s="83"/>
      <c r="P27" s="83"/>
      <c r="Q27" s="83"/>
    </row>
    <row r="28" spans="2:9" s="39" customFormat="1" ht="23.25" customHeight="1">
      <c r="B28" s="47" t="s">
        <v>89</v>
      </c>
      <c r="C28" s="58">
        <v>300700</v>
      </c>
      <c r="D28" s="59">
        <v>70518</v>
      </c>
      <c r="E28" s="59">
        <v>92746</v>
      </c>
      <c r="F28" s="59">
        <v>32296</v>
      </c>
      <c r="G28" s="59">
        <v>41662</v>
      </c>
      <c r="H28" s="59">
        <v>26512</v>
      </c>
      <c r="I28" s="59">
        <v>36966</v>
      </c>
    </row>
    <row r="29" s="39" customFormat="1" ht="13.5">
      <c r="B29" s="24" t="s">
        <v>112</v>
      </c>
    </row>
    <row r="30" ht="13.5">
      <c r="B30" s="24" t="s">
        <v>113</v>
      </c>
    </row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1.421875" style="12" customWidth="1"/>
    <col min="2" max="2" width="17.00390625" style="12" customWidth="1"/>
    <col min="3" max="7" width="17.8515625" style="12" customWidth="1"/>
    <col min="8" max="16384" width="9.00390625" style="12" customWidth="1"/>
  </cols>
  <sheetData>
    <row r="2" spans="1:7" ht="13.5">
      <c r="A2" s="24" t="s">
        <v>83</v>
      </c>
      <c r="C2" s="24"/>
      <c r="D2" s="24"/>
      <c r="E2" s="24"/>
      <c r="F2" s="24"/>
      <c r="G2" s="24"/>
    </row>
    <row r="4" spans="1:7" ht="81">
      <c r="A4" s="32"/>
      <c r="B4" s="45" t="s">
        <v>1</v>
      </c>
      <c r="C4" s="48" t="s">
        <v>116</v>
      </c>
      <c r="D4" s="48" t="s">
        <v>126</v>
      </c>
      <c r="E4" s="48" t="s">
        <v>127</v>
      </c>
      <c r="F4" s="45" t="s">
        <v>17</v>
      </c>
      <c r="G4" s="45" t="s">
        <v>123</v>
      </c>
    </row>
    <row r="5" spans="1:8" ht="39.75" customHeight="1">
      <c r="A5" s="32" t="s">
        <v>105</v>
      </c>
      <c r="B5" s="77">
        <v>1</v>
      </c>
      <c r="C5" s="77">
        <f>C14/$B$14</f>
        <v>0.5093077596039911</v>
      </c>
      <c r="D5" s="77">
        <f>D14/$B$14</f>
        <v>0.09563570724576693</v>
      </c>
      <c r="E5" s="77">
        <f>E14/$B$14</f>
        <v>0.1483261536417094</v>
      </c>
      <c r="F5" s="77">
        <f>F14/$B$14</f>
        <v>0.19415067385743237</v>
      </c>
      <c r="G5" s="77">
        <f>G14/$B$14</f>
        <v>0.052579705651100206</v>
      </c>
      <c r="H5" s="34"/>
    </row>
    <row r="6" spans="1:7" ht="39.75" customHeight="1">
      <c r="A6" s="32" t="s">
        <v>106</v>
      </c>
      <c r="B6" s="77">
        <v>1</v>
      </c>
      <c r="C6" s="77">
        <f>C15/$B$15</f>
        <v>0.3755725190839695</v>
      </c>
      <c r="D6" s="77">
        <f>D15/$B$15</f>
        <v>0.08549618320610687</v>
      </c>
      <c r="E6" s="77">
        <f>E15/$B$15</f>
        <v>0.1984732824427481</v>
      </c>
      <c r="F6" s="77">
        <f>F15/$B$15</f>
        <v>0.2366412213740458</v>
      </c>
      <c r="G6" s="77">
        <f>G15/$B$15</f>
        <v>0.10381679389312977</v>
      </c>
    </row>
    <row r="12" ht="13.5">
      <c r="A12" s="12" t="s">
        <v>85</v>
      </c>
    </row>
    <row r="13" spans="1:7" ht="81">
      <c r="A13" s="32"/>
      <c r="B13" s="45" t="s">
        <v>1</v>
      </c>
      <c r="C13" s="48" t="s">
        <v>116</v>
      </c>
      <c r="D13" s="48" t="s">
        <v>117</v>
      </c>
      <c r="E13" s="48" t="s">
        <v>38</v>
      </c>
      <c r="F13" s="45" t="s">
        <v>17</v>
      </c>
      <c r="G13" s="45" t="s">
        <v>19</v>
      </c>
    </row>
    <row r="14" spans="1:7" ht="13.5">
      <c r="A14" s="32" t="s">
        <v>105</v>
      </c>
      <c r="B14" s="55">
        <v>90301</v>
      </c>
      <c r="C14" s="55">
        <v>45991</v>
      </c>
      <c r="D14" s="55">
        <v>8636</v>
      </c>
      <c r="E14" s="55">
        <v>13394</v>
      </c>
      <c r="F14" s="55">
        <v>17532</v>
      </c>
      <c r="G14" s="55">
        <v>4748</v>
      </c>
    </row>
    <row r="15" spans="1:7" ht="13.5">
      <c r="A15" s="32" t="s">
        <v>106</v>
      </c>
      <c r="B15" s="55">
        <v>655</v>
      </c>
      <c r="C15" s="55">
        <v>246</v>
      </c>
      <c r="D15" s="55">
        <v>56</v>
      </c>
      <c r="E15" s="55">
        <v>130</v>
      </c>
      <c r="F15" s="55">
        <v>155</v>
      </c>
      <c r="G15" s="55">
        <v>68</v>
      </c>
    </row>
    <row r="16" ht="13.5">
      <c r="A16" s="12" t="s">
        <v>112</v>
      </c>
    </row>
    <row r="17" spans="1:2" ht="13.5">
      <c r="A17" s="12" t="s">
        <v>113</v>
      </c>
      <c r="B17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5"/>
  <sheetViews>
    <sheetView showGridLines="0" zoomScale="90" zoomScaleNormal="90" zoomScalePageLayoutView="0" workbookViewId="0" topLeftCell="A22">
      <selection activeCell="L27" sqref="L27"/>
    </sheetView>
  </sheetViews>
  <sheetFormatPr defaultColWidth="9.140625" defaultRowHeight="15"/>
  <cols>
    <col min="1" max="12" width="9.00390625" style="12" customWidth="1"/>
    <col min="13" max="13" width="9.421875" style="12" bestFit="1" customWidth="1"/>
    <col min="14" max="16384" width="9.00390625" style="12" customWidth="1"/>
  </cols>
  <sheetData>
    <row r="2" spans="2:12" ht="13.5">
      <c r="B2" s="85" t="s">
        <v>86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4" s="39" customFormat="1" ht="13.5"/>
    <row r="5" s="39" customFormat="1" ht="13.5"/>
    <row r="13" ht="6" customHeight="1"/>
    <row r="26" spans="2:13" s="39" customFormat="1" ht="92.25" customHeight="1">
      <c r="B26" s="47"/>
      <c r="C26" s="45" t="s">
        <v>1</v>
      </c>
      <c r="D26" s="47" t="s">
        <v>128</v>
      </c>
      <c r="E26" s="47" t="s">
        <v>33</v>
      </c>
      <c r="F26" s="47" t="s">
        <v>34</v>
      </c>
      <c r="G26" s="47" t="s">
        <v>36</v>
      </c>
      <c r="H26" s="47" t="s">
        <v>35</v>
      </c>
      <c r="I26" s="47" t="s">
        <v>37</v>
      </c>
      <c r="J26" s="47" t="s">
        <v>18</v>
      </c>
      <c r="K26" s="47" t="s">
        <v>20</v>
      </c>
      <c r="M26" s="57"/>
    </row>
    <row r="27" spans="2:12" s="39" customFormat="1" ht="33" customHeight="1">
      <c r="B27" s="47" t="s">
        <v>27</v>
      </c>
      <c r="C27" s="46">
        <v>1</v>
      </c>
      <c r="D27" s="46">
        <f>D31/$C$31</f>
        <v>0.35905583295506127</v>
      </c>
      <c r="E27" s="46">
        <f aca="true" t="shared" si="0" ref="E27:K27">E31/$C$31</f>
        <v>0.14117113027689515</v>
      </c>
      <c r="F27" s="46">
        <f t="shared" si="0"/>
        <v>0.147526100771675</v>
      </c>
      <c r="G27" s="46">
        <f t="shared" si="0"/>
        <v>0.18974126191556967</v>
      </c>
      <c r="H27" s="46">
        <f t="shared" si="0"/>
        <v>0.022696323195642305</v>
      </c>
      <c r="I27" s="46">
        <f t="shared" si="0"/>
        <v>0.026327734906945077</v>
      </c>
      <c r="J27" s="46">
        <f t="shared" si="0"/>
        <v>0.06082614616432138</v>
      </c>
      <c r="K27" s="46">
        <f t="shared" si="0"/>
        <v>0.05265546981389015</v>
      </c>
      <c r="L27" s="56"/>
    </row>
    <row r="28" spans="2:11" s="39" customFormat="1" ht="33" customHeight="1">
      <c r="B28" s="47" t="s">
        <v>89</v>
      </c>
      <c r="C28" s="42">
        <v>1</v>
      </c>
      <c r="D28" s="42">
        <f>D32/$C$32</f>
        <v>0.34689391420019955</v>
      </c>
      <c r="E28" s="42">
        <f aca="true" t="shared" si="1" ref="E28:K28">E32/$C$32</f>
        <v>0.13408713002993017</v>
      </c>
      <c r="F28" s="42">
        <f t="shared" si="1"/>
        <v>0.14746923844363152</v>
      </c>
      <c r="G28" s="42">
        <f t="shared" si="1"/>
        <v>0.20682407715330894</v>
      </c>
      <c r="H28" s="42">
        <f t="shared" si="1"/>
        <v>0.019827070169604256</v>
      </c>
      <c r="I28" s="42">
        <f t="shared" si="1"/>
        <v>0.03439640838044563</v>
      </c>
      <c r="J28" s="42">
        <f t="shared" si="1"/>
        <v>0.061147322913202524</v>
      </c>
      <c r="K28" s="42">
        <f t="shared" si="1"/>
        <v>0.04935483870967742</v>
      </c>
    </row>
    <row r="29" spans="2:11" s="39" customFormat="1" ht="10.5" customHeight="1">
      <c r="B29" s="57"/>
      <c r="C29" s="12"/>
      <c r="D29" s="49"/>
      <c r="E29" s="49"/>
      <c r="F29" s="49"/>
      <c r="G29" s="49"/>
      <c r="H29" s="49"/>
      <c r="I29" s="49"/>
      <c r="J29" s="49"/>
      <c r="K29" s="60"/>
    </row>
    <row r="30" spans="2:11" s="39" customFormat="1" ht="26.25" customHeight="1">
      <c r="B30" s="57" t="s">
        <v>85</v>
      </c>
      <c r="C30" s="61"/>
      <c r="D30" s="49"/>
      <c r="E30" s="49"/>
      <c r="F30" s="49"/>
      <c r="G30" s="49"/>
      <c r="H30" s="49"/>
      <c r="I30" s="49"/>
      <c r="J30" s="49"/>
      <c r="K30" s="49"/>
    </row>
    <row r="31" spans="2:21" s="39" customFormat="1" ht="33" customHeight="1">
      <c r="B31" s="47" t="s">
        <v>27</v>
      </c>
      <c r="C31" s="58">
        <v>2203</v>
      </c>
      <c r="D31" s="59">
        <v>791</v>
      </c>
      <c r="E31" s="59">
        <v>311</v>
      </c>
      <c r="F31" s="59">
        <v>325</v>
      </c>
      <c r="G31" s="59">
        <v>418</v>
      </c>
      <c r="H31" s="59">
        <v>50</v>
      </c>
      <c r="I31" s="59">
        <v>58</v>
      </c>
      <c r="J31" s="59">
        <v>134</v>
      </c>
      <c r="K31" s="47">
        <v>116</v>
      </c>
      <c r="M31" s="84"/>
      <c r="N31" s="83"/>
      <c r="O31" s="83"/>
      <c r="P31" s="83"/>
      <c r="Q31" s="83"/>
      <c r="R31" s="83"/>
      <c r="S31" s="83"/>
      <c r="T31" s="83"/>
      <c r="U31" s="57"/>
    </row>
    <row r="32" spans="2:14" s="39" customFormat="1" ht="23.25" customHeight="1">
      <c r="B32" s="47" t="s">
        <v>89</v>
      </c>
      <c r="C32" s="58">
        <v>300700</v>
      </c>
      <c r="D32" s="59">
        <v>104311</v>
      </c>
      <c r="E32" s="59">
        <v>40320</v>
      </c>
      <c r="F32" s="59">
        <v>44344</v>
      </c>
      <c r="G32" s="59">
        <v>62192</v>
      </c>
      <c r="H32" s="59">
        <v>5962</v>
      </c>
      <c r="I32" s="59">
        <v>10343</v>
      </c>
      <c r="J32" s="59">
        <v>18387</v>
      </c>
      <c r="K32" s="47">
        <v>14841</v>
      </c>
      <c r="N32" s="83"/>
    </row>
    <row r="33" s="39" customFormat="1" ht="13.5">
      <c r="B33" s="24" t="s">
        <v>112</v>
      </c>
    </row>
    <row r="34" ht="13.5">
      <c r="B34" s="24" t="s">
        <v>113</v>
      </c>
    </row>
    <row r="35" ht="13.5">
      <c r="B35" s="24"/>
    </row>
  </sheetData>
  <sheetProtection/>
  <mergeCells count="1">
    <mergeCell ref="B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0"/>
  <sheetViews>
    <sheetView showGridLines="0" zoomScale="70" zoomScaleNormal="70" zoomScalePageLayoutView="0" workbookViewId="0" topLeftCell="A1">
      <selection activeCell="J36" sqref="J36"/>
    </sheetView>
  </sheetViews>
  <sheetFormatPr defaultColWidth="9.140625" defaultRowHeight="15"/>
  <cols>
    <col min="1" max="1" width="3.421875" style="12" customWidth="1"/>
    <col min="2" max="2" width="3.140625" style="12" bestFit="1" customWidth="1"/>
    <col min="3" max="3" width="18.421875" style="12" customWidth="1"/>
    <col min="4" max="9" width="15.57421875" style="12" customWidth="1"/>
    <col min="10" max="10" width="7.7109375" style="12" customWidth="1"/>
    <col min="11" max="11" width="4.421875" style="12" customWidth="1"/>
    <col min="12" max="12" width="27.421875" style="12" customWidth="1"/>
    <col min="13" max="18" width="13.7109375" style="12" customWidth="1"/>
    <col min="19" max="16384" width="9.00390625" style="12" customWidth="1"/>
  </cols>
  <sheetData>
    <row r="3" spans="2:9" ht="13.5">
      <c r="B3" s="85" t="s">
        <v>87</v>
      </c>
      <c r="C3" s="85"/>
      <c r="D3" s="85"/>
      <c r="E3" s="85"/>
      <c r="F3" s="85"/>
      <c r="G3" s="85"/>
      <c r="H3" s="85"/>
      <c r="I3" s="85"/>
    </row>
    <row r="5" spans="2:9" ht="13.5">
      <c r="B5" s="88"/>
      <c r="C5" s="89"/>
      <c r="D5" s="86" t="s">
        <v>39</v>
      </c>
      <c r="E5" s="104"/>
      <c r="F5" s="104"/>
      <c r="G5" s="104"/>
      <c r="H5" s="104"/>
      <c r="I5" s="87"/>
    </row>
    <row r="6" spans="2:9" ht="13.5">
      <c r="B6" s="90"/>
      <c r="C6" s="91"/>
      <c r="D6" s="35" t="s">
        <v>0</v>
      </c>
      <c r="E6" s="35" t="s">
        <v>50</v>
      </c>
      <c r="F6" s="35" t="s">
        <v>51</v>
      </c>
      <c r="G6" s="35" t="s">
        <v>52</v>
      </c>
      <c r="H6" s="35" t="s">
        <v>40</v>
      </c>
      <c r="I6" s="35" t="s">
        <v>25</v>
      </c>
    </row>
    <row r="7" spans="2:9" ht="13.5" customHeight="1">
      <c r="B7" s="105" t="s">
        <v>53</v>
      </c>
      <c r="C7" s="15" t="s">
        <v>0</v>
      </c>
      <c r="D7" s="16">
        <f aca="true" t="shared" si="0" ref="D7:I14">D36/$D$36</f>
        <v>1</v>
      </c>
      <c r="E7" s="16">
        <f t="shared" si="0"/>
        <v>0.21767235452142616</v>
      </c>
      <c r="F7" s="16">
        <f t="shared" si="0"/>
        <v>0.5617792778427619</v>
      </c>
      <c r="G7" s="16">
        <f t="shared" si="0"/>
        <v>0.2100730091874429</v>
      </c>
      <c r="H7" s="16">
        <f t="shared" si="0"/>
        <v>0.0023645918606780836</v>
      </c>
      <c r="I7" s="16">
        <f t="shared" si="0"/>
        <v>0.008110766587690898</v>
      </c>
    </row>
    <row r="8" spans="2:9" ht="13.5">
      <c r="B8" s="106"/>
      <c r="C8" s="13" t="s">
        <v>41</v>
      </c>
      <c r="D8" s="17">
        <f t="shared" si="0"/>
        <v>0.006982011898443676</v>
      </c>
      <c r="E8" s="17">
        <f t="shared" si="0"/>
        <v>0.00031188504373704987</v>
      </c>
      <c r="F8" s="17">
        <f t="shared" si="0"/>
        <v>0.0034951020004529063</v>
      </c>
      <c r="G8" s="17">
        <f t="shared" si="0"/>
        <v>0.0030223006583524627</v>
      </c>
      <c r="H8" s="17">
        <f t="shared" si="0"/>
        <v>8.250617479723083E-05</v>
      </c>
      <c r="I8" s="17">
        <f t="shared" si="0"/>
        <v>7.021802110402624E-05</v>
      </c>
    </row>
    <row r="9" spans="2:9" ht="13.5">
      <c r="B9" s="106"/>
      <c r="C9" s="13" t="s">
        <v>42</v>
      </c>
      <c r="D9" s="17">
        <f t="shared" si="0"/>
        <v>0.1760418452593766</v>
      </c>
      <c r="E9" s="17">
        <f t="shared" si="0"/>
        <v>0.012234905027200706</v>
      </c>
      <c r="F9" s="17">
        <f t="shared" si="0"/>
        <v>0.0969664059432533</v>
      </c>
      <c r="G9" s="17">
        <f t="shared" si="0"/>
        <v>0.06655790675397888</v>
      </c>
      <c r="H9" s="17">
        <f t="shared" si="0"/>
        <v>0.00028262753494370563</v>
      </c>
      <c r="I9" s="17">
        <f t="shared" si="0"/>
        <v>0</v>
      </c>
    </row>
    <row r="10" spans="2:9" ht="13.5">
      <c r="B10" s="106"/>
      <c r="C10" s="13" t="s">
        <v>43</v>
      </c>
      <c r="D10" s="17">
        <f t="shared" si="0"/>
        <v>0.2757081341140797</v>
      </c>
      <c r="E10" s="17">
        <f t="shared" si="0"/>
        <v>0.02934586646990017</v>
      </c>
      <c r="F10" s="17">
        <f t="shared" si="0"/>
        <v>0.17176322717343792</v>
      </c>
      <c r="G10" s="17">
        <f t="shared" si="0"/>
        <v>0.074030274499799</v>
      </c>
      <c r="H10" s="17">
        <f t="shared" si="0"/>
        <v>0.00042540417785522566</v>
      </c>
      <c r="I10" s="17">
        <f t="shared" si="0"/>
        <v>0.0001433617930873869</v>
      </c>
    </row>
    <row r="11" spans="2:9" ht="13.5">
      <c r="B11" s="106"/>
      <c r="C11" s="13" t="s">
        <v>44</v>
      </c>
      <c r="D11" s="17">
        <f t="shared" si="0"/>
        <v>0.3771825370122115</v>
      </c>
      <c r="E11" s="17">
        <f t="shared" si="0"/>
        <v>0.10777764059256988</v>
      </c>
      <c r="F11" s="17">
        <f t="shared" si="0"/>
        <v>0.21903516928102013</v>
      </c>
      <c r="G11" s="17">
        <f t="shared" si="0"/>
        <v>0.05000576372923229</v>
      </c>
      <c r="H11" s="17">
        <f t="shared" si="0"/>
        <v>0.0002516145756227607</v>
      </c>
      <c r="I11" s="17">
        <f t="shared" si="0"/>
        <v>0.00011234883376644199</v>
      </c>
    </row>
    <row r="12" spans="2:9" ht="13.5">
      <c r="B12" s="106"/>
      <c r="C12" s="13" t="s">
        <v>45</v>
      </c>
      <c r="D12" s="17">
        <f t="shared" si="0"/>
        <v>0.14286148968702073</v>
      </c>
      <c r="E12" s="17">
        <f t="shared" si="0"/>
        <v>0.06339751065412183</v>
      </c>
      <c r="F12" s="17">
        <f t="shared" si="0"/>
        <v>0.06480772257796102</v>
      </c>
      <c r="G12" s="17">
        <f t="shared" si="0"/>
        <v>0.014414589432304854</v>
      </c>
      <c r="H12" s="17">
        <f t="shared" si="0"/>
        <v>0.00014570239379085447</v>
      </c>
      <c r="I12" s="17">
        <f t="shared" si="0"/>
        <v>9.596462884216919E-05</v>
      </c>
    </row>
    <row r="13" spans="2:9" ht="13.5">
      <c r="B13" s="106"/>
      <c r="C13" s="13" t="s">
        <v>46</v>
      </c>
      <c r="D13" s="17">
        <f t="shared" si="0"/>
        <v>0.012558493074455094</v>
      </c>
      <c r="E13" s="17">
        <f t="shared" si="0"/>
        <v>0.004528477211033826</v>
      </c>
      <c r="F13" s="17">
        <f t="shared" si="0"/>
        <v>0.005524402810359264</v>
      </c>
      <c r="G13" s="17">
        <f t="shared" si="0"/>
        <v>0.0019479649354608613</v>
      </c>
      <c r="H13" s="17">
        <f t="shared" si="0"/>
        <v>0.0005576481176011417</v>
      </c>
      <c r="I13" s="17">
        <f t="shared" si="0"/>
        <v>0</v>
      </c>
    </row>
    <row r="14" spans="2:9" ht="13.5">
      <c r="B14" s="106"/>
      <c r="C14" s="18" t="s">
        <v>47</v>
      </c>
      <c r="D14" s="17">
        <f t="shared" si="0"/>
        <v>0.008665488954412706</v>
      </c>
      <c r="E14" s="17">
        <f t="shared" si="0"/>
        <v>7.60695228626951E-05</v>
      </c>
      <c r="F14" s="17">
        <f t="shared" si="0"/>
        <v>0.0001872480562774033</v>
      </c>
      <c r="G14" s="17">
        <f t="shared" si="0"/>
        <v>9.420917831456855E-05</v>
      </c>
      <c r="H14" s="17">
        <f t="shared" si="0"/>
        <v>0.0006190888860671647</v>
      </c>
      <c r="I14" s="17">
        <f t="shared" si="0"/>
        <v>0.0076888733108908735</v>
      </c>
    </row>
    <row r="15" spans="2:9" ht="13.5">
      <c r="B15" s="106"/>
      <c r="C15" s="15" t="s">
        <v>48</v>
      </c>
      <c r="D15" s="16">
        <f aca="true" t="shared" si="1" ref="D15:I22">D44/$D$44</f>
        <v>1</v>
      </c>
      <c r="E15" s="16">
        <f t="shared" si="1"/>
        <v>0.19411492814120268</v>
      </c>
      <c r="F15" s="16">
        <f t="shared" si="1"/>
        <v>0.5730947226991118</v>
      </c>
      <c r="G15" s="16">
        <f t="shared" si="1"/>
        <v>0.22384173264967472</v>
      </c>
      <c r="H15" s="16">
        <f t="shared" si="1"/>
        <v>0.00045503872853279437</v>
      </c>
      <c r="I15" s="16">
        <f t="shared" si="1"/>
        <v>0.008493577781478058</v>
      </c>
    </row>
    <row r="16" spans="2:9" ht="13.5">
      <c r="B16" s="106"/>
      <c r="C16" s="13" t="s">
        <v>41</v>
      </c>
      <c r="D16" s="17">
        <f t="shared" si="1"/>
        <v>0.0053671602712432745</v>
      </c>
      <c r="E16" s="17">
        <f t="shared" si="1"/>
        <v>0.0003157997485085639</v>
      </c>
      <c r="F16" s="17">
        <f t="shared" si="1"/>
        <v>0.0024790280257922267</v>
      </c>
      <c r="G16" s="17">
        <f t="shared" si="1"/>
        <v>0.0024000780886650856</v>
      </c>
      <c r="H16" s="17">
        <f t="shared" si="1"/>
        <v>0</v>
      </c>
      <c r="I16" s="17">
        <f t="shared" si="1"/>
        <v>0.0001722544082773985</v>
      </c>
    </row>
    <row r="17" spans="2:9" ht="13.5">
      <c r="B17" s="106"/>
      <c r="C17" s="13" t="s">
        <v>42</v>
      </c>
      <c r="D17" s="17">
        <f t="shared" si="1"/>
        <v>0.25017799622188663</v>
      </c>
      <c r="E17" s="17">
        <f t="shared" si="1"/>
        <v>0.015158387928411067</v>
      </c>
      <c r="F17" s="17">
        <f t="shared" si="1"/>
        <v>0.14044906724237918</v>
      </c>
      <c r="G17" s="17">
        <f t="shared" si="1"/>
        <v>0.0945705410510964</v>
      </c>
      <c r="H17" s="17">
        <f t="shared" si="1"/>
        <v>0</v>
      </c>
      <c r="I17" s="17">
        <f t="shared" si="1"/>
        <v>0</v>
      </c>
    </row>
    <row r="18" spans="2:9" ht="13.5">
      <c r="B18" s="106"/>
      <c r="C18" s="13" t="s">
        <v>43</v>
      </c>
      <c r="D18" s="17">
        <f t="shared" si="1"/>
        <v>0.26232336745884555</v>
      </c>
      <c r="E18" s="17">
        <f t="shared" si="1"/>
        <v>0.025579779629193677</v>
      </c>
      <c r="F18" s="17">
        <f t="shared" si="1"/>
        <v>0.1683384913958923</v>
      </c>
      <c r="G18" s="17">
        <f t="shared" si="1"/>
        <v>0.06793426771780134</v>
      </c>
      <c r="H18" s="17">
        <f t="shared" si="1"/>
        <v>0.0001191426323918673</v>
      </c>
      <c r="I18" s="17">
        <f t="shared" si="1"/>
        <v>0.00035168608356635526</v>
      </c>
    </row>
    <row r="19" spans="2:9" ht="13.5">
      <c r="B19" s="106"/>
      <c r="C19" s="13" t="s">
        <v>44</v>
      </c>
      <c r="D19" s="17">
        <f t="shared" si="1"/>
        <v>0.33050883952205146</v>
      </c>
      <c r="E19" s="17">
        <f t="shared" si="1"/>
        <v>0.09017087637301117</v>
      </c>
      <c r="F19" s="17">
        <f t="shared" si="1"/>
        <v>0.1954226261907086</v>
      </c>
      <c r="G19" s="17">
        <f t="shared" si="1"/>
        <v>0.04474308255005426</v>
      </c>
      <c r="H19" s="17">
        <f t="shared" si="1"/>
        <v>0.0001722544082773985</v>
      </c>
      <c r="I19" s="17">
        <f t="shared" si="1"/>
        <v>0</v>
      </c>
    </row>
    <row r="20" spans="2:9" ht="13.5">
      <c r="B20" s="106"/>
      <c r="C20" s="13" t="s">
        <v>45</v>
      </c>
      <c r="D20" s="17">
        <f t="shared" si="1"/>
        <v>0.1340483805214715</v>
      </c>
      <c r="E20" s="17">
        <f t="shared" si="1"/>
        <v>0.05992156682609769</v>
      </c>
      <c r="F20" s="17">
        <f t="shared" si="1"/>
        <v>0.060990979610819875</v>
      </c>
      <c r="G20" s="17">
        <f t="shared" si="1"/>
        <v>0.01300807873174821</v>
      </c>
      <c r="H20" s="17">
        <f t="shared" si="1"/>
        <v>0</v>
      </c>
      <c r="I20" s="17">
        <f t="shared" si="1"/>
        <v>0.00012775535280573722</v>
      </c>
    </row>
    <row r="21" spans="2:9" ht="13.5">
      <c r="B21" s="106"/>
      <c r="C21" s="13" t="s">
        <v>46</v>
      </c>
      <c r="D21" s="17">
        <f t="shared" si="1"/>
        <v>0.009248626271093987</v>
      </c>
      <c r="E21" s="17">
        <f t="shared" si="1"/>
        <v>0.002968517635980501</v>
      </c>
      <c r="F21" s="17">
        <f t="shared" si="1"/>
        <v>0.0050944241248040605</v>
      </c>
      <c r="G21" s="17">
        <f t="shared" si="1"/>
        <v>0.0011856845103094264</v>
      </c>
      <c r="H21" s="17">
        <f t="shared" si="1"/>
        <v>0</v>
      </c>
      <c r="I21" s="17">
        <f t="shared" si="1"/>
        <v>0</v>
      </c>
    </row>
    <row r="22" spans="2:9" ht="13.5">
      <c r="B22" s="106"/>
      <c r="C22" s="18" t="s">
        <v>47</v>
      </c>
      <c r="D22" s="17">
        <f t="shared" si="1"/>
        <v>0.008325629733407594</v>
      </c>
      <c r="E22" s="17">
        <f t="shared" si="1"/>
        <v>0</v>
      </c>
      <c r="F22" s="17">
        <f t="shared" si="1"/>
        <v>0.00032010610871549886</v>
      </c>
      <c r="G22" s="17">
        <f t="shared" si="1"/>
        <v>0</v>
      </c>
      <c r="H22" s="17">
        <f t="shared" si="1"/>
        <v>0.00016364168786352858</v>
      </c>
      <c r="I22" s="17">
        <f t="shared" si="1"/>
        <v>0.007841881936828566</v>
      </c>
    </row>
    <row r="23" spans="2:9" ht="13.5">
      <c r="B23" s="106"/>
      <c r="C23" s="15" t="s">
        <v>49</v>
      </c>
      <c r="D23" s="16">
        <f aca="true" t="shared" si="2" ref="D23:I30">D52/$D$52</f>
        <v>1</v>
      </c>
      <c r="E23" s="16">
        <f t="shared" si="2"/>
        <v>0.23388378564464363</v>
      </c>
      <c r="F23" s="16">
        <f t="shared" si="2"/>
        <v>0.5539923680183816</v>
      </c>
      <c r="G23" s="16">
        <f t="shared" si="2"/>
        <v>0.20059783526734162</v>
      </c>
      <c r="H23" s="16">
        <f t="shared" si="2"/>
        <v>0.003678682312591189</v>
      </c>
      <c r="I23" s="16">
        <f t="shared" si="2"/>
        <v>0.007847328757042</v>
      </c>
    </row>
    <row r="24" spans="2:9" ht="13.5">
      <c r="B24" s="106"/>
      <c r="C24" s="13" t="s">
        <v>41</v>
      </c>
      <c r="D24" s="17">
        <f t="shared" si="2"/>
        <v>0.008093298653882818</v>
      </c>
      <c r="E24" s="17">
        <f t="shared" si="2"/>
        <v>0.00030919107514528523</v>
      </c>
      <c r="F24" s="17">
        <f t="shared" si="2"/>
        <v>0.004194330048137</v>
      </c>
      <c r="G24" s="17">
        <f t="shared" si="2"/>
        <v>0.0034504933721485028</v>
      </c>
      <c r="H24" s="17">
        <f t="shared" si="2"/>
        <v>0.00013928415845202945</v>
      </c>
      <c r="I24" s="17">
        <f t="shared" si="2"/>
        <v>0</v>
      </c>
    </row>
    <row r="25" spans="2:9" ht="13.5">
      <c r="B25" s="106"/>
      <c r="C25" s="13" t="s">
        <v>42</v>
      </c>
      <c r="D25" s="17">
        <f t="shared" si="2"/>
        <v>0.12502383142072804</v>
      </c>
      <c r="E25" s="17">
        <f t="shared" si="2"/>
        <v>0.010223062098014558</v>
      </c>
      <c r="F25" s="17">
        <f t="shared" si="2"/>
        <v>0.06704309609915451</v>
      </c>
      <c r="G25" s="17">
        <f t="shared" si="2"/>
        <v>0.04728055089354245</v>
      </c>
      <c r="H25" s="17">
        <f t="shared" si="2"/>
        <v>0.0004771223300165264</v>
      </c>
      <c r="I25" s="17">
        <f t="shared" si="2"/>
        <v>0</v>
      </c>
    </row>
    <row r="26" spans="2:9" ht="13.5">
      <c r="B26" s="106"/>
      <c r="C26" s="13" t="s">
        <v>43</v>
      </c>
      <c r="D26" s="17">
        <f t="shared" si="2"/>
        <v>0.28491908183092485</v>
      </c>
      <c r="E26" s="17">
        <f t="shared" si="2"/>
        <v>0.03193756118377705</v>
      </c>
      <c r="F26" s="17">
        <f t="shared" si="2"/>
        <v>0.17412001552870193</v>
      </c>
      <c r="G26" s="17">
        <f t="shared" si="2"/>
        <v>0.07822534201175717</v>
      </c>
      <c r="H26" s="17">
        <f t="shared" si="2"/>
        <v>0.0006361631066887018</v>
      </c>
      <c r="I26" s="17">
        <f t="shared" si="2"/>
        <v>0</v>
      </c>
    </row>
    <row r="27" spans="2:9" ht="13.5">
      <c r="B27" s="106"/>
      <c r="C27" s="13" t="s">
        <v>44</v>
      </c>
      <c r="D27" s="17">
        <f t="shared" si="2"/>
        <v>0.40930181099040913</v>
      </c>
      <c r="E27" s="17">
        <f t="shared" si="2"/>
        <v>0.11989402549986714</v>
      </c>
      <c r="F27" s="17">
        <f t="shared" si="2"/>
        <v>0.235284529876452</v>
      </c>
      <c r="G27" s="17">
        <f t="shared" si="2"/>
        <v>0.05362736449676436</v>
      </c>
      <c r="H27" s="17">
        <f t="shared" si="2"/>
        <v>0.00030622758241226334</v>
      </c>
      <c r="I27" s="17">
        <f t="shared" si="2"/>
        <v>0.0001896635349134018</v>
      </c>
    </row>
    <row r="28" spans="2:9" ht="13.5">
      <c r="B28" s="106"/>
      <c r="C28" s="13" t="s">
        <v>45</v>
      </c>
      <c r="D28" s="17">
        <f t="shared" si="2"/>
        <v>0.14892637597437172</v>
      </c>
      <c r="E28" s="17">
        <f t="shared" si="2"/>
        <v>0.06578953867308625</v>
      </c>
      <c r="F28" s="17">
        <f t="shared" si="2"/>
        <v>0.0674342771399134</v>
      </c>
      <c r="G28" s="17">
        <f t="shared" si="2"/>
        <v>0.015382502946205693</v>
      </c>
      <c r="H28" s="17">
        <f t="shared" si="2"/>
        <v>0.000245969896840818</v>
      </c>
      <c r="I28" s="17">
        <f t="shared" si="2"/>
        <v>7.408731832554757E-05</v>
      </c>
    </row>
    <row r="29" spans="2:9" ht="13.5">
      <c r="B29" s="106"/>
      <c r="C29" s="13" t="s">
        <v>46</v>
      </c>
      <c r="D29" s="17">
        <f t="shared" si="2"/>
        <v>0.014836232452418654</v>
      </c>
      <c r="E29" s="17">
        <f t="shared" si="2"/>
        <v>0.005601989096322404</v>
      </c>
      <c r="F29" s="17">
        <f t="shared" si="2"/>
        <v>0.005820299727655018</v>
      </c>
      <c r="G29" s="17">
        <f t="shared" si="2"/>
        <v>0.0024725407702512747</v>
      </c>
      <c r="H29" s="17">
        <f t="shared" si="2"/>
        <v>0.0009414028581899579</v>
      </c>
      <c r="I29" s="17">
        <f t="shared" si="2"/>
        <v>0</v>
      </c>
    </row>
    <row r="30" spans="2:9" ht="13.5">
      <c r="B30" s="107"/>
      <c r="C30" s="18" t="s">
        <v>47</v>
      </c>
      <c r="D30" s="19">
        <f t="shared" si="2"/>
        <v>0.008899368677264775</v>
      </c>
      <c r="E30" s="19">
        <f t="shared" si="2"/>
        <v>0.00012841801843094914</v>
      </c>
      <c r="F30" s="19">
        <f t="shared" si="2"/>
        <v>9.58195983677082E-05</v>
      </c>
      <c r="G30" s="19">
        <f t="shared" si="2"/>
        <v>0.00015904077667217546</v>
      </c>
      <c r="H30" s="19">
        <f t="shared" si="2"/>
        <v>0.0009325123799908922</v>
      </c>
      <c r="I30" s="19">
        <f t="shared" si="2"/>
        <v>0.00758357790380305</v>
      </c>
    </row>
    <row r="33" ht="13.5">
      <c r="B33" s="12" t="s">
        <v>85</v>
      </c>
    </row>
    <row r="34" spans="2:9" ht="13.5">
      <c r="B34" s="88"/>
      <c r="C34" s="89"/>
      <c r="D34" s="86" t="s">
        <v>39</v>
      </c>
      <c r="E34" s="104"/>
      <c r="F34" s="104"/>
      <c r="G34" s="104"/>
      <c r="H34" s="104"/>
      <c r="I34" s="87"/>
    </row>
    <row r="35" spans="2:9" ht="13.5">
      <c r="B35" s="90"/>
      <c r="C35" s="91"/>
      <c r="D35" s="35" t="s">
        <v>0</v>
      </c>
      <c r="E35" s="35" t="s">
        <v>50</v>
      </c>
      <c r="F35" s="35" t="s">
        <v>51</v>
      </c>
      <c r="G35" s="35" t="s">
        <v>52</v>
      </c>
      <c r="H35" s="35" t="s">
        <v>40</v>
      </c>
      <c r="I35" s="35" t="s">
        <v>25</v>
      </c>
    </row>
    <row r="36" spans="2:10" ht="13.5">
      <c r="B36" s="103" t="s">
        <v>53</v>
      </c>
      <c r="C36" s="62" t="s">
        <v>0</v>
      </c>
      <c r="D36" s="63">
        <v>1708963</v>
      </c>
      <c r="E36" s="63">
        <v>371994</v>
      </c>
      <c r="F36" s="63">
        <v>960060</v>
      </c>
      <c r="G36" s="63">
        <v>359007</v>
      </c>
      <c r="H36" s="63">
        <v>4041</v>
      </c>
      <c r="I36" s="63">
        <v>13861</v>
      </c>
      <c r="J36" s="34"/>
    </row>
    <row r="37" spans="2:9" ht="13.5">
      <c r="B37" s="103"/>
      <c r="C37" s="31" t="s">
        <v>41</v>
      </c>
      <c r="D37" s="64">
        <v>11932</v>
      </c>
      <c r="E37" s="64">
        <v>533</v>
      </c>
      <c r="F37" s="64">
        <v>5973</v>
      </c>
      <c r="G37" s="64">
        <v>5165</v>
      </c>
      <c r="H37" s="64">
        <v>141</v>
      </c>
      <c r="I37" s="64">
        <v>120</v>
      </c>
    </row>
    <row r="38" spans="2:9" ht="13.5">
      <c r="B38" s="103"/>
      <c r="C38" s="31" t="s">
        <v>42</v>
      </c>
      <c r="D38" s="64">
        <v>300849</v>
      </c>
      <c r="E38" s="64">
        <v>20909</v>
      </c>
      <c r="F38" s="64">
        <v>165712</v>
      </c>
      <c r="G38" s="64">
        <v>113745</v>
      </c>
      <c r="H38" s="64">
        <v>483</v>
      </c>
      <c r="I38" s="64">
        <v>0</v>
      </c>
    </row>
    <row r="39" spans="2:9" ht="13.5">
      <c r="B39" s="103"/>
      <c r="C39" s="31" t="s">
        <v>43</v>
      </c>
      <c r="D39" s="64">
        <v>471175</v>
      </c>
      <c r="E39" s="64">
        <v>50151</v>
      </c>
      <c r="F39" s="64">
        <v>293537</v>
      </c>
      <c r="G39" s="64">
        <v>126515</v>
      </c>
      <c r="H39" s="64">
        <v>727</v>
      </c>
      <c r="I39" s="65">
        <v>245</v>
      </c>
    </row>
    <row r="40" spans="2:9" ht="13.5">
      <c r="B40" s="103"/>
      <c r="C40" s="31" t="s">
        <v>44</v>
      </c>
      <c r="D40" s="64">
        <v>644591</v>
      </c>
      <c r="E40" s="64">
        <v>184188</v>
      </c>
      <c r="F40" s="64">
        <v>374323</v>
      </c>
      <c r="G40" s="64">
        <v>85458</v>
      </c>
      <c r="H40" s="64">
        <v>430</v>
      </c>
      <c r="I40" s="64">
        <v>192</v>
      </c>
    </row>
    <row r="41" spans="2:9" ht="13.5">
      <c r="B41" s="103"/>
      <c r="C41" s="31" t="s">
        <v>45</v>
      </c>
      <c r="D41" s="64">
        <v>244145</v>
      </c>
      <c r="E41" s="64">
        <v>108344</v>
      </c>
      <c r="F41" s="64">
        <v>110754</v>
      </c>
      <c r="G41" s="64">
        <v>24634</v>
      </c>
      <c r="H41" s="64">
        <v>249</v>
      </c>
      <c r="I41" s="64">
        <v>164</v>
      </c>
    </row>
    <row r="42" spans="2:9" ht="13.5">
      <c r="B42" s="103"/>
      <c r="C42" s="31" t="s">
        <v>46</v>
      </c>
      <c r="D42" s="64">
        <v>21462</v>
      </c>
      <c r="E42" s="64">
        <v>7739</v>
      </c>
      <c r="F42" s="64">
        <v>9441</v>
      </c>
      <c r="G42" s="64">
        <v>3329</v>
      </c>
      <c r="H42" s="64">
        <v>953</v>
      </c>
      <c r="I42" s="64">
        <v>0</v>
      </c>
    </row>
    <row r="43" spans="2:9" ht="13.5">
      <c r="B43" s="103"/>
      <c r="C43" s="33" t="s">
        <v>47</v>
      </c>
      <c r="D43" s="66">
        <v>14809</v>
      </c>
      <c r="E43" s="66">
        <v>130</v>
      </c>
      <c r="F43" s="66">
        <v>320</v>
      </c>
      <c r="G43" s="66">
        <v>161</v>
      </c>
      <c r="H43" s="66">
        <v>1058</v>
      </c>
      <c r="I43" s="66">
        <v>13140</v>
      </c>
    </row>
    <row r="44" spans="2:9" ht="13.5">
      <c r="B44" s="103"/>
      <c r="C44" s="62" t="s">
        <v>48</v>
      </c>
      <c r="D44" s="63">
        <v>696644</v>
      </c>
      <c r="E44" s="63">
        <v>135229</v>
      </c>
      <c r="F44" s="63">
        <v>399243</v>
      </c>
      <c r="G44" s="63">
        <v>155938</v>
      </c>
      <c r="H44" s="63">
        <v>317</v>
      </c>
      <c r="I44" s="63">
        <v>5917</v>
      </c>
    </row>
    <row r="45" spans="2:9" ht="13.5">
      <c r="B45" s="103"/>
      <c r="C45" s="31" t="s">
        <v>41</v>
      </c>
      <c r="D45" s="64">
        <v>3739</v>
      </c>
      <c r="E45" s="64">
        <v>220</v>
      </c>
      <c r="F45" s="64">
        <v>1727</v>
      </c>
      <c r="G45" s="64">
        <v>1672</v>
      </c>
      <c r="H45" s="64">
        <v>0</v>
      </c>
      <c r="I45" s="64">
        <v>120</v>
      </c>
    </row>
    <row r="46" spans="2:9" ht="13.5">
      <c r="B46" s="103"/>
      <c r="C46" s="31" t="s">
        <v>42</v>
      </c>
      <c r="D46" s="64">
        <v>174285</v>
      </c>
      <c r="E46" s="64">
        <v>10560</v>
      </c>
      <c r="F46" s="64">
        <v>97843</v>
      </c>
      <c r="G46" s="64">
        <v>65882</v>
      </c>
      <c r="H46" s="64">
        <v>0</v>
      </c>
      <c r="I46" s="64">
        <v>0</v>
      </c>
    </row>
    <row r="47" spans="2:9" ht="13.5">
      <c r="B47" s="103"/>
      <c r="C47" s="31" t="s">
        <v>43</v>
      </c>
      <c r="D47" s="64">
        <v>182746</v>
      </c>
      <c r="E47" s="64">
        <v>17820</v>
      </c>
      <c r="F47" s="64">
        <v>117272</v>
      </c>
      <c r="G47" s="64">
        <v>47326</v>
      </c>
      <c r="H47" s="64">
        <v>83</v>
      </c>
      <c r="I47" s="65">
        <v>245</v>
      </c>
    </row>
    <row r="48" spans="2:9" ht="13.5">
      <c r="B48" s="103"/>
      <c r="C48" s="31" t="s">
        <v>44</v>
      </c>
      <c r="D48" s="64">
        <v>230247</v>
      </c>
      <c r="E48" s="64">
        <v>62817</v>
      </c>
      <c r="F48" s="64">
        <v>136140</v>
      </c>
      <c r="G48" s="64">
        <v>31170</v>
      </c>
      <c r="H48" s="64">
        <v>120</v>
      </c>
      <c r="I48" s="64">
        <v>0</v>
      </c>
    </row>
    <row r="49" spans="2:9" ht="13.5">
      <c r="B49" s="103"/>
      <c r="C49" s="31" t="s">
        <v>45</v>
      </c>
      <c r="D49" s="64">
        <v>93384</v>
      </c>
      <c r="E49" s="64">
        <v>41744</v>
      </c>
      <c r="F49" s="64">
        <v>42489</v>
      </c>
      <c r="G49" s="64">
        <v>9062</v>
      </c>
      <c r="H49" s="64">
        <v>0</v>
      </c>
      <c r="I49" s="64">
        <v>89</v>
      </c>
    </row>
    <row r="50" spans="2:9" ht="13.5">
      <c r="B50" s="103"/>
      <c r="C50" s="31" t="s">
        <v>46</v>
      </c>
      <c r="D50" s="64">
        <v>6443</v>
      </c>
      <c r="E50" s="64">
        <v>2068</v>
      </c>
      <c r="F50" s="64">
        <v>3549</v>
      </c>
      <c r="G50" s="64">
        <v>826</v>
      </c>
      <c r="H50" s="64">
        <v>0</v>
      </c>
      <c r="I50" s="64">
        <v>0</v>
      </c>
    </row>
    <row r="51" spans="2:9" ht="13.5">
      <c r="B51" s="103"/>
      <c r="C51" s="33" t="s">
        <v>47</v>
      </c>
      <c r="D51" s="66">
        <v>5800</v>
      </c>
      <c r="E51" s="66">
        <v>0</v>
      </c>
      <c r="F51" s="66">
        <v>223</v>
      </c>
      <c r="G51" s="66">
        <v>0</v>
      </c>
      <c r="H51" s="66">
        <v>114</v>
      </c>
      <c r="I51" s="66">
        <v>5463</v>
      </c>
    </row>
    <row r="52" spans="2:9" ht="13.5">
      <c r="B52" s="103"/>
      <c r="C52" s="62" t="s">
        <v>49</v>
      </c>
      <c r="D52" s="63">
        <v>1012319</v>
      </c>
      <c r="E52" s="63">
        <v>236765</v>
      </c>
      <c r="F52" s="63">
        <v>560817</v>
      </c>
      <c r="G52" s="63">
        <v>203069</v>
      </c>
      <c r="H52" s="63">
        <v>3724</v>
      </c>
      <c r="I52" s="63">
        <v>7944</v>
      </c>
    </row>
    <row r="53" spans="2:9" ht="13.5">
      <c r="B53" s="103"/>
      <c r="C53" s="31" t="s">
        <v>41</v>
      </c>
      <c r="D53" s="64">
        <v>8193</v>
      </c>
      <c r="E53" s="64">
        <v>313</v>
      </c>
      <c r="F53" s="64">
        <v>4246</v>
      </c>
      <c r="G53" s="64">
        <v>3493</v>
      </c>
      <c r="H53" s="64">
        <v>141</v>
      </c>
      <c r="I53" s="64">
        <v>0</v>
      </c>
    </row>
    <row r="54" spans="2:9" ht="13.5">
      <c r="B54" s="103"/>
      <c r="C54" s="31" t="s">
        <v>42</v>
      </c>
      <c r="D54" s="64">
        <v>126564</v>
      </c>
      <c r="E54" s="64">
        <v>10349</v>
      </c>
      <c r="F54" s="64">
        <v>67869</v>
      </c>
      <c r="G54" s="64">
        <v>47863</v>
      </c>
      <c r="H54" s="64">
        <v>483</v>
      </c>
      <c r="I54" s="64">
        <v>0</v>
      </c>
    </row>
    <row r="55" spans="2:9" ht="13.5">
      <c r="B55" s="103"/>
      <c r="C55" s="31" t="s">
        <v>43</v>
      </c>
      <c r="D55" s="64">
        <v>288429</v>
      </c>
      <c r="E55" s="64">
        <v>32331</v>
      </c>
      <c r="F55" s="64">
        <v>176265</v>
      </c>
      <c r="G55" s="64">
        <v>79189</v>
      </c>
      <c r="H55" s="64">
        <v>644</v>
      </c>
      <c r="I55" s="64">
        <v>0</v>
      </c>
    </row>
    <row r="56" spans="2:9" ht="13.5">
      <c r="B56" s="103"/>
      <c r="C56" s="31" t="s">
        <v>44</v>
      </c>
      <c r="D56" s="64">
        <v>414344</v>
      </c>
      <c r="E56" s="64">
        <v>121371</v>
      </c>
      <c r="F56" s="64">
        <v>238183</v>
      </c>
      <c r="G56" s="64">
        <v>54288</v>
      </c>
      <c r="H56" s="64">
        <v>310</v>
      </c>
      <c r="I56" s="64">
        <v>192</v>
      </c>
    </row>
    <row r="57" spans="2:9" ht="13.5">
      <c r="B57" s="103"/>
      <c r="C57" s="31" t="s">
        <v>45</v>
      </c>
      <c r="D57" s="64">
        <v>150761</v>
      </c>
      <c r="E57" s="64">
        <v>66600</v>
      </c>
      <c r="F57" s="64">
        <v>68265</v>
      </c>
      <c r="G57" s="64">
        <v>15572</v>
      </c>
      <c r="H57" s="64">
        <v>249</v>
      </c>
      <c r="I57" s="64">
        <v>75</v>
      </c>
    </row>
    <row r="58" spans="2:9" ht="13.5">
      <c r="B58" s="103"/>
      <c r="C58" s="31" t="s">
        <v>46</v>
      </c>
      <c r="D58" s="64">
        <v>15019</v>
      </c>
      <c r="E58" s="64">
        <v>5671</v>
      </c>
      <c r="F58" s="64">
        <v>5892</v>
      </c>
      <c r="G58" s="64">
        <v>2503</v>
      </c>
      <c r="H58" s="64">
        <v>953</v>
      </c>
      <c r="I58" s="64">
        <v>0</v>
      </c>
    </row>
    <row r="59" spans="2:9" ht="13.5">
      <c r="B59" s="103"/>
      <c r="C59" s="33" t="s">
        <v>47</v>
      </c>
      <c r="D59" s="66">
        <v>9009</v>
      </c>
      <c r="E59" s="66">
        <v>130</v>
      </c>
      <c r="F59" s="66">
        <v>97</v>
      </c>
      <c r="G59" s="66">
        <v>161</v>
      </c>
      <c r="H59" s="66">
        <v>944</v>
      </c>
      <c r="I59" s="66">
        <v>7677</v>
      </c>
    </row>
    <row r="60" ht="13.5">
      <c r="B60" s="24" t="s">
        <v>109</v>
      </c>
    </row>
  </sheetData>
  <sheetProtection/>
  <mergeCells count="7">
    <mergeCell ref="B36:B59"/>
    <mergeCell ref="B3:I3"/>
    <mergeCell ref="B5:C6"/>
    <mergeCell ref="D5:I5"/>
    <mergeCell ref="B34:C35"/>
    <mergeCell ref="D34:I34"/>
    <mergeCell ref="B7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0"/>
  <sheetViews>
    <sheetView showGridLines="0" zoomScale="85" zoomScaleNormal="85" zoomScalePageLayoutView="0" workbookViewId="0" topLeftCell="A16">
      <selection activeCell="B4" sqref="B4:G15"/>
    </sheetView>
  </sheetViews>
  <sheetFormatPr defaultColWidth="9.140625" defaultRowHeight="15"/>
  <cols>
    <col min="1" max="1" width="3.8515625" style="2" customWidth="1"/>
    <col min="2" max="2" width="6.8515625" style="2" customWidth="1"/>
    <col min="3" max="3" width="31.00390625" style="2" customWidth="1"/>
    <col min="4" max="7" width="16.140625" style="2" bestFit="1" customWidth="1"/>
    <col min="8" max="8" width="9.140625" style="2" bestFit="1" customWidth="1"/>
    <col min="9" max="16384" width="9.00390625" style="2" customWidth="1"/>
  </cols>
  <sheetData>
    <row r="2" spans="2:7" ht="13.5">
      <c r="B2" s="108" t="s">
        <v>115</v>
      </c>
      <c r="C2" s="108"/>
      <c r="D2" s="108"/>
      <c r="E2" s="108"/>
      <c r="F2" s="108"/>
      <c r="G2" s="108"/>
    </row>
    <row r="4" spans="2:7" ht="18.75" customHeight="1">
      <c r="B4" s="109"/>
      <c r="C4" s="110"/>
      <c r="D4" s="109" t="s">
        <v>1</v>
      </c>
      <c r="E4" s="7"/>
      <c r="F4" s="7"/>
      <c r="G4" s="8"/>
    </row>
    <row r="5" spans="2:7" ht="18.75" customHeight="1">
      <c r="B5" s="111"/>
      <c r="C5" s="112"/>
      <c r="D5" s="113"/>
      <c r="E5" s="10" t="s">
        <v>54</v>
      </c>
      <c r="F5" s="10" t="s">
        <v>55</v>
      </c>
      <c r="G5" s="10" t="s">
        <v>56</v>
      </c>
    </row>
    <row r="6" spans="2:7" ht="18.75" customHeight="1">
      <c r="B6" s="4" t="s">
        <v>1</v>
      </c>
      <c r="C6" s="8"/>
      <c r="D6" s="78">
        <f>D21/$D$21</f>
        <v>1</v>
      </c>
      <c r="E6" s="78">
        <f>E21/$E$21</f>
        <v>1</v>
      </c>
      <c r="F6" s="78">
        <f>F21/$F$21</f>
        <v>1</v>
      </c>
      <c r="G6" s="78">
        <f>G21/$G$21</f>
        <v>1</v>
      </c>
    </row>
    <row r="7" spans="2:7" ht="18.75" customHeight="1">
      <c r="B7" s="5"/>
      <c r="C7" s="6" t="s">
        <v>64</v>
      </c>
      <c r="D7" s="78">
        <f aca="true" t="shared" si="0" ref="D7:D14">D22/$D$21</f>
        <v>0.23487103079852026</v>
      </c>
      <c r="E7" s="78">
        <f aca="true" t="shared" si="1" ref="E7:E14">E22/$E$21</f>
        <v>0.20910217283230537</v>
      </c>
      <c r="F7" s="78">
        <f aca="true" t="shared" si="2" ref="F7:F14">F22/$F$21</f>
        <v>0.28191674934313093</v>
      </c>
      <c r="G7" s="78">
        <f aca="true" t="shared" si="3" ref="G7:G14">G22/$G$21</f>
        <v>0.6538523715606712</v>
      </c>
    </row>
    <row r="8" spans="2:7" ht="18.75" customHeight="1">
      <c r="B8" s="5"/>
      <c r="C8" s="6" t="s">
        <v>57</v>
      </c>
      <c r="D8" s="78">
        <f t="shared" si="0"/>
        <v>0.23584777113458513</v>
      </c>
      <c r="E8" s="78">
        <f t="shared" si="1"/>
        <v>0.19077878655318584</v>
      </c>
      <c r="F8" s="78">
        <f t="shared" si="2"/>
        <v>0.372054991659671</v>
      </c>
      <c r="G8" s="78">
        <f t="shared" si="3"/>
        <v>0.3289469429984804</v>
      </c>
    </row>
    <row r="9" spans="2:7" ht="18.75" customHeight="1">
      <c r="B9" s="5"/>
      <c r="C9" s="6" t="s">
        <v>58</v>
      </c>
      <c r="D9" s="78">
        <f t="shared" si="0"/>
        <v>0.3194800481366163</v>
      </c>
      <c r="E9" s="78">
        <f t="shared" si="1"/>
        <v>0.335218711547366</v>
      </c>
      <c r="F9" s="78">
        <f t="shared" si="2"/>
        <v>0.2949669112436357</v>
      </c>
      <c r="G9" s="78">
        <f t="shared" si="3"/>
        <v>0.01351482427495231</v>
      </c>
    </row>
    <row r="10" spans="2:7" ht="18.75" customHeight="1">
      <c r="B10" s="5"/>
      <c r="C10" s="6" t="s">
        <v>59</v>
      </c>
      <c r="D10" s="78">
        <f t="shared" si="0"/>
        <v>0.1243344603414134</v>
      </c>
      <c r="E10" s="78">
        <f t="shared" si="1"/>
        <v>0.1532835511623088</v>
      </c>
      <c r="F10" s="78">
        <f t="shared" si="2"/>
        <v>0.04228492308363224</v>
      </c>
      <c r="G10" s="78">
        <f t="shared" si="3"/>
        <v>0</v>
      </c>
    </row>
    <row r="11" spans="2:7" ht="18.75" customHeight="1">
      <c r="B11" s="5"/>
      <c r="C11" s="6" t="s">
        <v>60</v>
      </c>
      <c r="D11" s="78">
        <f t="shared" si="0"/>
        <v>0.056247890839398164</v>
      </c>
      <c r="E11" s="78">
        <f t="shared" si="1"/>
        <v>0.07267787660877506</v>
      </c>
      <c r="F11" s="78">
        <f t="shared" si="2"/>
        <v>0.00816316518212444</v>
      </c>
      <c r="G11" s="78">
        <f t="shared" si="3"/>
        <v>0.0036858611658960845</v>
      </c>
    </row>
    <row r="12" spans="2:7" ht="18.75" customHeight="1">
      <c r="B12" s="5"/>
      <c r="C12" s="6" t="s">
        <v>61</v>
      </c>
      <c r="D12" s="78">
        <f t="shared" si="0"/>
        <v>0.023467237174711723</v>
      </c>
      <c r="E12" s="78">
        <f t="shared" si="1"/>
        <v>0.031236223138050447</v>
      </c>
      <c r="F12" s="78">
        <f t="shared" si="2"/>
        <v>0.0006132594878056757</v>
      </c>
      <c r="G12" s="78">
        <f t="shared" si="3"/>
        <v>0</v>
      </c>
    </row>
    <row r="13" spans="2:7" ht="18.75" customHeight="1">
      <c r="B13" s="5"/>
      <c r="C13" s="6" t="s">
        <v>62</v>
      </c>
      <c r="D13" s="78">
        <f t="shared" si="0"/>
        <v>0.004234876124620351</v>
      </c>
      <c r="E13" s="78">
        <f t="shared" si="1"/>
        <v>0.005671483718467241</v>
      </c>
      <c r="F13" s="78">
        <f t="shared" si="2"/>
        <v>0</v>
      </c>
      <c r="G13" s="78">
        <f t="shared" si="3"/>
        <v>0</v>
      </c>
    </row>
    <row r="14" spans="2:7" ht="18.75" customHeight="1" thickBot="1">
      <c r="B14" s="5"/>
      <c r="C14" s="3" t="s">
        <v>63</v>
      </c>
      <c r="D14" s="78">
        <f t="shared" si="0"/>
        <v>0.0015166854501346679</v>
      </c>
      <c r="E14" s="78">
        <f t="shared" si="1"/>
        <v>0.002031194439541267</v>
      </c>
      <c r="F14" s="78">
        <f t="shared" si="2"/>
        <v>0</v>
      </c>
      <c r="G14" s="78">
        <f t="shared" si="3"/>
        <v>0</v>
      </c>
    </row>
    <row r="15" spans="2:7" ht="18.75" customHeight="1" thickTop="1">
      <c r="B15" s="9" t="s">
        <v>124</v>
      </c>
      <c r="C15" s="9"/>
      <c r="D15" s="79">
        <v>20491</v>
      </c>
      <c r="E15" s="79">
        <v>22381</v>
      </c>
      <c r="F15" s="79">
        <v>15606</v>
      </c>
      <c r="G15" s="79">
        <v>7900</v>
      </c>
    </row>
    <row r="18" ht="13.5">
      <c r="B18" s="2" t="s">
        <v>85</v>
      </c>
    </row>
    <row r="19" spans="2:7" ht="13.5">
      <c r="B19" s="109"/>
      <c r="C19" s="110"/>
      <c r="D19" s="4" t="s">
        <v>1</v>
      </c>
      <c r="E19" s="7"/>
      <c r="F19" s="7"/>
      <c r="G19" s="8"/>
    </row>
    <row r="20" spans="2:7" ht="13.5">
      <c r="B20" s="111"/>
      <c r="C20" s="112"/>
      <c r="D20" s="5"/>
      <c r="E20" s="10" t="s">
        <v>54</v>
      </c>
      <c r="F20" s="10" t="s">
        <v>55</v>
      </c>
      <c r="G20" s="10" t="s">
        <v>56</v>
      </c>
    </row>
    <row r="21" spans="2:7" ht="13.5">
      <c r="B21" s="4" t="s">
        <v>1</v>
      </c>
      <c r="C21" s="8"/>
      <c r="D21" s="6">
        <v>1570530</v>
      </c>
      <c r="E21" s="6">
        <v>1172709</v>
      </c>
      <c r="F21" s="6">
        <v>366892</v>
      </c>
      <c r="G21" s="6">
        <v>30929</v>
      </c>
    </row>
    <row r="22" spans="2:7" ht="13.5">
      <c r="B22" s="5"/>
      <c r="C22" s="6" t="s">
        <v>64</v>
      </c>
      <c r="D22" s="6">
        <v>368872</v>
      </c>
      <c r="E22" s="6">
        <v>245216</v>
      </c>
      <c r="F22" s="6">
        <v>103433</v>
      </c>
      <c r="G22" s="20">
        <v>20223</v>
      </c>
    </row>
    <row r="23" spans="2:7" ht="13.5">
      <c r="B23" s="5"/>
      <c r="C23" s="6" t="s">
        <v>57</v>
      </c>
      <c r="D23" s="6">
        <v>370406</v>
      </c>
      <c r="E23" s="6">
        <v>223728</v>
      </c>
      <c r="F23" s="6">
        <v>136504</v>
      </c>
      <c r="G23" s="6">
        <v>10174</v>
      </c>
    </row>
    <row r="24" spans="2:7" ht="13.5">
      <c r="B24" s="5"/>
      <c r="C24" s="6" t="s">
        <v>58</v>
      </c>
      <c r="D24" s="6">
        <v>501753</v>
      </c>
      <c r="E24" s="6">
        <v>393114</v>
      </c>
      <c r="F24" s="6">
        <v>108221</v>
      </c>
      <c r="G24" s="6">
        <v>418</v>
      </c>
    </row>
    <row r="25" spans="2:7" ht="13.5">
      <c r="B25" s="5"/>
      <c r="C25" s="6" t="s">
        <v>59</v>
      </c>
      <c r="D25" s="6">
        <v>195271</v>
      </c>
      <c r="E25" s="6">
        <v>179757</v>
      </c>
      <c r="F25" s="6">
        <v>15514</v>
      </c>
      <c r="G25" s="6">
        <v>0</v>
      </c>
    </row>
    <row r="26" spans="2:7" ht="13.5">
      <c r="B26" s="5"/>
      <c r="C26" s="6" t="s">
        <v>60</v>
      </c>
      <c r="D26" s="6">
        <v>88339</v>
      </c>
      <c r="E26" s="6">
        <v>85230</v>
      </c>
      <c r="F26" s="6">
        <v>2995</v>
      </c>
      <c r="G26" s="6">
        <v>114</v>
      </c>
    </row>
    <row r="27" spans="2:7" ht="13.5">
      <c r="B27" s="5"/>
      <c r="C27" s="6" t="s">
        <v>61</v>
      </c>
      <c r="D27" s="6">
        <v>36856</v>
      </c>
      <c r="E27" s="6">
        <v>36631</v>
      </c>
      <c r="F27" s="6">
        <v>225</v>
      </c>
      <c r="G27" s="6">
        <v>0</v>
      </c>
    </row>
    <row r="28" spans="2:7" ht="13.5">
      <c r="B28" s="5"/>
      <c r="C28" s="6" t="s">
        <v>62</v>
      </c>
      <c r="D28" s="6">
        <v>6651</v>
      </c>
      <c r="E28" s="6">
        <v>6651</v>
      </c>
      <c r="F28" s="6">
        <v>0</v>
      </c>
      <c r="G28" s="20">
        <v>0</v>
      </c>
    </row>
    <row r="29" spans="2:7" ht="13.5">
      <c r="B29" s="21"/>
      <c r="C29" s="6" t="s">
        <v>63</v>
      </c>
      <c r="D29" s="6">
        <v>2382</v>
      </c>
      <c r="E29" s="6">
        <v>2382</v>
      </c>
      <c r="F29" s="6">
        <v>0</v>
      </c>
      <c r="G29" s="20">
        <v>0</v>
      </c>
    </row>
    <row r="30" ht="13.5">
      <c r="B30" s="2" t="s">
        <v>109</v>
      </c>
    </row>
  </sheetData>
  <sheetProtection/>
  <mergeCells count="4">
    <mergeCell ref="B2:G2"/>
    <mergeCell ref="B4:C5"/>
    <mergeCell ref="B19:C20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2014-12-26T02:52:20Z</dcterms:modified>
  <cp:category/>
  <cp:version/>
  <cp:contentType/>
  <cp:contentStatus/>
</cp:coreProperties>
</file>