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C53D37CA-1240-4A9C-893D-515F005A8BE0}" xr6:coauthVersionLast="47" xr6:coauthVersionMax="47" xr10:uidLastSave="{00000000-0000-0000-0000-000000000000}"/>
  <bookViews>
    <workbookView xWindow="-28920" yWindow="-120" windowWidth="29040" windowHeight="14610" tabRatio="484" xr2:uid="{00000000-000D-0000-FFFF-FFFF00000000}"/>
  </bookViews>
  <sheets>
    <sheet name="総接種回数" sheetId="11" r:id="rId1"/>
    <sheet name="一般接種" sheetId="14" r:id="rId2"/>
    <sheet name="医療従事者等" sheetId="13" r:id="rId3"/>
    <sheet name="令和５年秋開始接種" sheetId="15" r:id="rId4"/>
  </sheets>
  <definedNames>
    <definedName name="_xlnm.Print_Area" localSheetId="1">一般接種!$A$1:$AI$56</definedName>
    <definedName name="_xlnm.Print_Area" localSheetId="0">総接種回数!$A$1:$U$62</definedName>
    <definedName name="_xlnm.Print_Area" localSheetId="3">令和５年秋開始接種!$A$1:$N$56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1" l="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AD7" i="14"/>
  <c r="R54" i="11" l="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O8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C8" i="11"/>
  <c r="I7" i="11" l="1"/>
  <c r="G7" i="11" l="1"/>
  <c r="V7" i="14" l="1"/>
  <c r="AE6" i="14"/>
  <c r="AD53" i="14"/>
  <c r="AD52" i="14"/>
  <c r="AD51" i="14"/>
  <c r="AD50" i="14"/>
  <c r="AD49" i="14"/>
  <c r="AD48" i="14"/>
  <c r="AD47" i="14"/>
  <c r="AD46" i="14"/>
  <c r="AD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I6" i="14"/>
  <c r="AH6" i="14"/>
  <c r="AG6" i="14"/>
  <c r="AF6" i="14"/>
  <c r="M11" i="15"/>
  <c r="M8" i="15"/>
  <c r="AD6" i="14" l="1"/>
  <c r="T7" i="11"/>
  <c r="S7" i="14"/>
  <c r="K7" i="14"/>
  <c r="C7" i="14"/>
  <c r="B7" i="14" l="1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0" i="15"/>
  <c r="M9" i="15"/>
  <c r="J10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9" i="15"/>
  <c r="J8" i="15"/>
  <c r="I7" i="15"/>
  <c r="AB6" i="14"/>
  <c r="Q6" i="14" l="1"/>
  <c r="C8" i="14"/>
  <c r="I6" i="14"/>
  <c r="M7" i="11"/>
  <c r="P7" i="11"/>
  <c r="S54" i="11" l="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U54" i="11"/>
  <c r="Q54" i="11"/>
  <c r="N54" i="11"/>
  <c r="U53" i="11"/>
  <c r="Q53" i="11"/>
  <c r="N53" i="11"/>
  <c r="U52" i="11"/>
  <c r="Q52" i="11"/>
  <c r="N52" i="11"/>
  <c r="U51" i="11"/>
  <c r="Q51" i="11"/>
  <c r="N51" i="11"/>
  <c r="U50" i="11"/>
  <c r="Q50" i="11"/>
  <c r="N50" i="11"/>
  <c r="U49" i="11"/>
  <c r="Q49" i="11"/>
  <c r="N49" i="11"/>
  <c r="U48" i="11"/>
  <c r="Q48" i="11"/>
  <c r="N48" i="11"/>
  <c r="U47" i="11"/>
  <c r="Q47" i="11"/>
  <c r="N47" i="11"/>
  <c r="U46" i="11"/>
  <c r="Q46" i="11"/>
  <c r="N46" i="11"/>
  <c r="U45" i="11"/>
  <c r="Q45" i="11"/>
  <c r="N45" i="11"/>
  <c r="U44" i="11"/>
  <c r="Q44" i="11"/>
  <c r="N44" i="11"/>
  <c r="U43" i="11"/>
  <c r="Q43" i="11"/>
  <c r="N43" i="11"/>
  <c r="U42" i="11"/>
  <c r="Q42" i="11"/>
  <c r="N42" i="11"/>
  <c r="U41" i="11"/>
  <c r="Q41" i="11"/>
  <c r="N41" i="11"/>
  <c r="U40" i="11"/>
  <c r="Q40" i="11"/>
  <c r="N40" i="11"/>
  <c r="U39" i="11"/>
  <c r="Q39" i="11"/>
  <c r="N39" i="11"/>
  <c r="U38" i="11"/>
  <c r="Q38" i="11"/>
  <c r="N38" i="11"/>
  <c r="U37" i="11"/>
  <c r="Q37" i="11"/>
  <c r="N37" i="11"/>
  <c r="U36" i="11"/>
  <c r="Q36" i="11"/>
  <c r="N36" i="11"/>
  <c r="U35" i="11"/>
  <c r="Q35" i="11"/>
  <c r="N35" i="11"/>
  <c r="U34" i="11"/>
  <c r="Q34" i="11"/>
  <c r="N34" i="11"/>
  <c r="U33" i="11"/>
  <c r="Q33" i="11"/>
  <c r="N33" i="11"/>
  <c r="U32" i="11"/>
  <c r="Q32" i="11"/>
  <c r="N32" i="11"/>
  <c r="U31" i="11"/>
  <c r="Q31" i="11"/>
  <c r="N31" i="11"/>
  <c r="U30" i="11"/>
  <c r="Q30" i="11"/>
  <c r="N30" i="11"/>
  <c r="U29" i="11"/>
  <c r="Q29" i="11"/>
  <c r="N29" i="11"/>
  <c r="U28" i="11"/>
  <c r="Q28" i="11"/>
  <c r="N28" i="11"/>
  <c r="U27" i="11"/>
  <c r="Q27" i="11"/>
  <c r="N27" i="11"/>
  <c r="U26" i="11"/>
  <c r="Q26" i="11"/>
  <c r="N26" i="11"/>
  <c r="U25" i="11"/>
  <c r="Q25" i="11"/>
  <c r="N25" i="11"/>
  <c r="U24" i="11"/>
  <c r="Q24" i="11"/>
  <c r="N24" i="11"/>
  <c r="U23" i="11"/>
  <c r="Q23" i="11"/>
  <c r="N23" i="11"/>
  <c r="U22" i="11"/>
  <c r="Q22" i="11"/>
  <c r="N22" i="11"/>
  <c r="U21" i="11"/>
  <c r="Q21" i="11"/>
  <c r="N21" i="11"/>
  <c r="U20" i="11"/>
  <c r="Q20" i="11"/>
  <c r="N20" i="11"/>
  <c r="U19" i="11"/>
  <c r="Q19" i="11"/>
  <c r="N19" i="11"/>
  <c r="U18" i="11"/>
  <c r="Q18" i="11"/>
  <c r="N18" i="11"/>
  <c r="U17" i="11"/>
  <c r="Q17" i="11"/>
  <c r="N17" i="11"/>
  <c r="U16" i="11"/>
  <c r="Q16" i="11"/>
  <c r="N16" i="11"/>
  <c r="U15" i="11"/>
  <c r="Q15" i="11"/>
  <c r="N15" i="11"/>
  <c r="U14" i="11"/>
  <c r="Q14" i="11"/>
  <c r="N14" i="11"/>
  <c r="U13" i="11"/>
  <c r="Q13" i="11"/>
  <c r="N13" i="11"/>
  <c r="U12" i="11"/>
  <c r="Q12" i="11"/>
  <c r="N12" i="11"/>
  <c r="U11" i="11"/>
  <c r="Q11" i="11"/>
  <c r="N11" i="11"/>
  <c r="U10" i="11"/>
  <c r="Q10" i="11"/>
  <c r="N10" i="11"/>
  <c r="U9" i="11"/>
  <c r="Q9" i="11"/>
  <c r="N9" i="11"/>
  <c r="U8" i="11"/>
  <c r="N8" i="11"/>
  <c r="F8" i="11"/>
  <c r="K8" i="11"/>
  <c r="C9" i="11"/>
  <c r="F9" i="11"/>
  <c r="K9" i="11"/>
  <c r="C10" i="11"/>
  <c r="F10" i="11"/>
  <c r="H10" i="11" s="1"/>
  <c r="K10" i="11"/>
  <c r="C11" i="11"/>
  <c r="F11" i="11"/>
  <c r="H11" i="11" s="1"/>
  <c r="K11" i="11"/>
  <c r="C12" i="11"/>
  <c r="F12" i="11"/>
  <c r="H12" i="11" s="1"/>
  <c r="K12" i="11"/>
  <c r="C13" i="11"/>
  <c r="F13" i="11"/>
  <c r="H13" i="11" s="1"/>
  <c r="K13" i="11"/>
  <c r="C14" i="11"/>
  <c r="F14" i="11"/>
  <c r="H14" i="11" s="1"/>
  <c r="K14" i="11"/>
  <c r="C15" i="11"/>
  <c r="F15" i="11"/>
  <c r="K15" i="11"/>
  <c r="C16" i="11"/>
  <c r="F16" i="11"/>
  <c r="H16" i="11" s="1"/>
  <c r="K16" i="11"/>
  <c r="C17" i="11"/>
  <c r="F17" i="11"/>
  <c r="H17" i="11" s="1"/>
  <c r="K17" i="11"/>
  <c r="C18" i="11"/>
  <c r="F18" i="11"/>
  <c r="H18" i="11" s="1"/>
  <c r="K18" i="11"/>
  <c r="C19" i="11"/>
  <c r="F19" i="11"/>
  <c r="H19" i="11" s="1"/>
  <c r="K19" i="11"/>
  <c r="C20" i="11"/>
  <c r="F20" i="11"/>
  <c r="H20" i="11" s="1"/>
  <c r="K20" i="11"/>
  <c r="C21" i="11"/>
  <c r="F21" i="11"/>
  <c r="H21" i="11" s="1"/>
  <c r="K21" i="11"/>
  <c r="C22" i="11"/>
  <c r="F22" i="11"/>
  <c r="H22" i="11" s="1"/>
  <c r="K22" i="11"/>
  <c r="C23" i="11"/>
  <c r="F23" i="11"/>
  <c r="K23" i="11"/>
  <c r="C24" i="11"/>
  <c r="F24" i="11"/>
  <c r="H24" i="11" s="1"/>
  <c r="K24" i="11"/>
  <c r="C25" i="11"/>
  <c r="F25" i="11"/>
  <c r="H25" i="11" s="1"/>
  <c r="K25" i="11"/>
  <c r="C26" i="11"/>
  <c r="F26" i="11"/>
  <c r="H26" i="11" s="1"/>
  <c r="K26" i="11"/>
  <c r="C27" i="11"/>
  <c r="F27" i="11"/>
  <c r="H27" i="11" s="1"/>
  <c r="K27" i="11"/>
  <c r="C28" i="11"/>
  <c r="F28" i="11"/>
  <c r="H28" i="11" s="1"/>
  <c r="K28" i="11"/>
  <c r="C29" i="11"/>
  <c r="F29" i="11"/>
  <c r="H29" i="11" s="1"/>
  <c r="K29" i="11"/>
  <c r="C30" i="11"/>
  <c r="F30" i="11"/>
  <c r="H30" i="11" s="1"/>
  <c r="K30" i="11"/>
  <c r="C31" i="11"/>
  <c r="F31" i="11"/>
  <c r="K31" i="11"/>
  <c r="C32" i="11"/>
  <c r="F32" i="11"/>
  <c r="H32" i="11" s="1"/>
  <c r="K32" i="11"/>
  <c r="C33" i="11"/>
  <c r="F33" i="11"/>
  <c r="H33" i="11" s="1"/>
  <c r="K33" i="11"/>
  <c r="C34" i="11"/>
  <c r="F34" i="11"/>
  <c r="H34" i="11" s="1"/>
  <c r="K34" i="11"/>
  <c r="C35" i="11"/>
  <c r="F35" i="11"/>
  <c r="H35" i="11" s="1"/>
  <c r="K35" i="11"/>
  <c r="C36" i="11"/>
  <c r="F36" i="11"/>
  <c r="H36" i="11" s="1"/>
  <c r="K36" i="11"/>
  <c r="C37" i="11"/>
  <c r="F37" i="11"/>
  <c r="H37" i="11" s="1"/>
  <c r="K37" i="11"/>
  <c r="C38" i="11"/>
  <c r="F38" i="11"/>
  <c r="H38" i="11" s="1"/>
  <c r="K38" i="11"/>
  <c r="C39" i="11"/>
  <c r="F39" i="11"/>
  <c r="K39" i="11"/>
  <c r="C40" i="11"/>
  <c r="F40" i="11"/>
  <c r="H40" i="11" s="1"/>
  <c r="K40" i="11"/>
  <c r="C41" i="11"/>
  <c r="F41" i="11"/>
  <c r="H41" i="11" s="1"/>
  <c r="K41" i="11"/>
  <c r="C42" i="11"/>
  <c r="F42" i="11"/>
  <c r="H42" i="11" s="1"/>
  <c r="K42" i="11"/>
  <c r="C43" i="11"/>
  <c r="F43" i="11"/>
  <c r="H43" i="11" s="1"/>
  <c r="K43" i="11"/>
  <c r="C44" i="11"/>
  <c r="F44" i="11"/>
  <c r="H44" i="11" s="1"/>
  <c r="K44" i="11"/>
  <c r="C45" i="11"/>
  <c r="F45" i="11"/>
  <c r="H45" i="11" s="1"/>
  <c r="K45" i="11"/>
  <c r="C46" i="11"/>
  <c r="F46" i="11"/>
  <c r="H46" i="11" s="1"/>
  <c r="K46" i="11"/>
  <c r="C47" i="11"/>
  <c r="F47" i="11"/>
  <c r="K47" i="11"/>
  <c r="C48" i="11"/>
  <c r="F48" i="11"/>
  <c r="K48" i="11"/>
  <c r="C49" i="11"/>
  <c r="F49" i="11"/>
  <c r="H49" i="11" s="1"/>
  <c r="K49" i="11"/>
  <c r="C50" i="11"/>
  <c r="F50" i="11"/>
  <c r="H50" i="11" s="1"/>
  <c r="K50" i="11"/>
  <c r="C51" i="11"/>
  <c r="F51" i="11"/>
  <c r="H51" i="11" s="1"/>
  <c r="K51" i="11"/>
  <c r="C52" i="11"/>
  <c r="F52" i="11"/>
  <c r="H52" i="11" s="1"/>
  <c r="K52" i="11"/>
  <c r="C53" i="11"/>
  <c r="F53" i="11"/>
  <c r="H53" i="11" s="1"/>
  <c r="K53" i="11"/>
  <c r="C54" i="11"/>
  <c r="F54" i="11"/>
  <c r="H54" i="11" s="1"/>
  <c r="K54" i="11"/>
  <c r="H8" i="11" l="1"/>
  <c r="B8" i="11"/>
  <c r="E27" i="11"/>
  <c r="B27" i="11"/>
  <c r="E11" i="11"/>
  <c r="B11" i="11"/>
  <c r="E48" i="11"/>
  <c r="B48" i="11"/>
  <c r="E40" i="11"/>
  <c r="B40" i="11"/>
  <c r="E32" i="11"/>
  <c r="B32" i="11"/>
  <c r="B24" i="11"/>
  <c r="B16" i="11"/>
  <c r="E51" i="11"/>
  <c r="B51" i="11"/>
  <c r="E19" i="11"/>
  <c r="B19" i="11"/>
  <c r="B37" i="11"/>
  <c r="B29" i="11"/>
  <c r="B21" i="11"/>
  <c r="B13" i="11"/>
  <c r="E35" i="11"/>
  <c r="B35" i="11"/>
  <c r="E34" i="11"/>
  <c r="B34" i="11"/>
  <c r="E26" i="11"/>
  <c r="B26" i="11"/>
  <c r="E18" i="11"/>
  <c r="B18" i="11"/>
  <c r="E10" i="11"/>
  <c r="B10" i="11"/>
  <c r="Q8" i="11"/>
  <c r="O7" i="11"/>
  <c r="B45" i="11"/>
  <c r="E39" i="11"/>
  <c r="B39" i="11"/>
  <c r="E31" i="11"/>
  <c r="B31" i="11"/>
  <c r="E23" i="11"/>
  <c r="B23" i="11"/>
  <c r="E15" i="11"/>
  <c r="B15" i="11"/>
  <c r="E43" i="11"/>
  <c r="B43" i="11"/>
  <c r="E50" i="11"/>
  <c r="B50" i="11"/>
  <c r="E47" i="11"/>
  <c r="B47" i="11"/>
  <c r="E52" i="11"/>
  <c r="B52" i="11"/>
  <c r="B44" i="11"/>
  <c r="E36" i="11"/>
  <c r="B36" i="11"/>
  <c r="E28" i="11"/>
  <c r="B28" i="11"/>
  <c r="E20" i="11"/>
  <c r="B20" i="11"/>
  <c r="E12" i="11"/>
  <c r="B12" i="11"/>
  <c r="B53" i="11"/>
  <c r="E42" i="11"/>
  <c r="B42" i="11"/>
  <c r="E49" i="11"/>
  <c r="B49" i="11"/>
  <c r="E41" i="11"/>
  <c r="B41" i="11"/>
  <c r="E33" i="11"/>
  <c r="B33" i="11"/>
  <c r="E25" i="11"/>
  <c r="B25" i="11"/>
  <c r="E17" i="11"/>
  <c r="B17" i="11"/>
  <c r="E9" i="11"/>
  <c r="B9" i="11"/>
  <c r="E54" i="11"/>
  <c r="B54" i="11"/>
  <c r="E46" i="11"/>
  <c r="B46" i="11"/>
  <c r="E38" i="11"/>
  <c r="B38" i="11"/>
  <c r="E30" i="11"/>
  <c r="B30" i="11"/>
  <c r="E22" i="11"/>
  <c r="B22" i="11"/>
  <c r="E14" i="11"/>
  <c r="B14" i="11"/>
  <c r="R7" i="11"/>
  <c r="C7" i="11"/>
  <c r="E44" i="11"/>
  <c r="H9" i="11"/>
  <c r="H48" i="11"/>
  <c r="E53" i="11"/>
  <c r="H47" i="11"/>
  <c r="E45" i="11"/>
  <c r="H39" i="11"/>
  <c r="E37" i="11"/>
  <c r="H31" i="11"/>
  <c r="E29" i="11"/>
  <c r="H23" i="11"/>
  <c r="E21" i="11"/>
  <c r="H15" i="11"/>
  <c r="E13" i="11"/>
  <c r="E24" i="11"/>
  <c r="E16" i="11"/>
  <c r="E8" i="11"/>
  <c r="K8" i="14" l="1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K7" i="15"/>
  <c r="AA6" i="14"/>
  <c r="P6" i="14"/>
  <c r="H6" i="14"/>
  <c r="A2" i="14" l="1"/>
  <c r="B3" i="14" s="1"/>
  <c r="M3" i="15"/>
  <c r="N54" i="15"/>
  <c r="H54" i="15"/>
  <c r="F54" i="15"/>
  <c r="D54" i="15"/>
  <c r="N53" i="15"/>
  <c r="H53" i="15"/>
  <c r="F53" i="15"/>
  <c r="D53" i="15"/>
  <c r="N52" i="15"/>
  <c r="H52" i="15"/>
  <c r="F52" i="15"/>
  <c r="D52" i="15"/>
  <c r="N51" i="15"/>
  <c r="H51" i="15"/>
  <c r="F51" i="15"/>
  <c r="D51" i="15"/>
  <c r="N50" i="15"/>
  <c r="H50" i="15"/>
  <c r="F50" i="15"/>
  <c r="D50" i="15"/>
  <c r="N49" i="15"/>
  <c r="H49" i="15"/>
  <c r="F49" i="15"/>
  <c r="D49" i="15"/>
  <c r="N48" i="15"/>
  <c r="H48" i="15"/>
  <c r="F48" i="15"/>
  <c r="D48" i="15"/>
  <c r="N47" i="15"/>
  <c r="H47" i="15"/>
  <c r="F47" i="15"/>
  <c r="D47" i="15"/>
  <c r="N46" i="15"/>
  <c r="H46" i="15"/>
  <c r="F46" i="15"/>
  <c r="D46" i="15"/>
  <c r="N45" i="15"/>
  <c r="H45" i="15"/>
  <c r="F45" i="15"/>
  <c r="D45" i="15"/>
  <c r="N44" i="15"/>
  <c r="H44" i="15"/>
  <c r="F44" i="15"/>
  <c r="D44" i="15"/>
  <c r="N43" i="15"/>
  <c r="H43" i="15"/>
  <c r="F43" i="15"/>
  <c r="D43" i="15"/>
  <c r="N42" i="15"/>
  <c r="H42" i="15"/>
  <c r="F42" i="15"/>
  <c r="D42" i="15"/>
  <c r="N41" i="15"/>
  <c r="H41" i="15"/>
  <c r="F41" i="15"/>
  <c r="D41" i="15"/>
  <c r="N40" i="15"/>
  <c r="H40" i="15"/>
  <c r="F40" i="15"/>
  <c r="D40" i="15"/>
  <c r="N39" i="15"/>
  <c r="H39" i="15"/>
  <c r="F39" i="15"/>
  <c r="D39" i="15"/>
  <c r="N38" i="15"/>
  <c r="H38" i="15"/>
  <c r="F38" i="15"/>
  <c r="D38" i="15"/>
  <c r="N37" i="15"/>
  <c r="H37" i="15"/>
  <c r="F37" i="15"/>
  <c r="D37" i="15"/>
  <c r="N36" i="15"/>
  <c r="H36" i="15"/>
  <c r="F36" i="15"/>
  <c r="D36" i="15"/>
  <c r="N35" i="15"/>
  <c r="H35" i="15"/>
  <c r="F35" i="15"/>
  <c r="D35" i="15"/>
  <c r="N34" i="15"/>
  <c r="H34" i="15"/>
  <c r="F34" i="15"/>
  <c r="D34" i="15"/>
  <c r="N33" i="15"/>
  <c r="H33" i="15"/>
  <c r="F33" i="15"/>
  <c r="D33" i="15"/>
  <c r="N32" i="15"/>
  <c r="H32" i="15"/>
  <c r="F32" i="15"/>
  <c r="D32" i="15"/>
  <c r="N31" i="15"/>
  <c r="H31" i="15"/>
  <c r="F31" i="15"/>
  <c r="D31" i="15"/>
  <c r="N30" i="15"/>
  <c r="H30" i="15"/>
  <c r="F30" i="15"/>
  <c r="D30" i="15"/>
  <c r="N29" i="15"/>
  <c r="H29" i="15"/>
  <c r="F29" i="15"/>
  <c r="D29" i="15"/>
  <c r="N28" i="15"/>
  <c r="H28" i="15"/>
  <c r="F28" i="15"/>
  <c r="D28" i="15"/>
  <c r="N27" i="15"/>
  <c r="H27" i="15"/>
  <c r="F27" i="15"/>
  <c r="D27" i="15"/>
  <c r="N26" i="15"/>
  <c r="H26" i="15"/>
  <c r="F26" i="15"/>
  <c r="D26" i="15"/>
  <c r="N25" i="15"/>
  <c r="H25" i="15"/>
  <c r="F25" i="15"/>
  <c r="D25" i="15"/>
  <c r="N24" i="15"/>
  <c r="H24" i="15"/>
  <c r="F24" i="15"/>
  <c r="D24" i="15"/>
  <c r="N23" i="15"/>
  <c r="H23" i="15"/>
  <c r="F23" i="15"/>
  <c r="D23" i="15"/>
  <c r="N22" i="15"/>
  <c r="H22" i="15"/>
  <c r="F22" i="15"/>
  <c r="D22" i="15"/>
  <c r="N21" i="15"/>
  <c r="H21" i="15"/>
  <c r="F21" i="15"/>
  <c r="D21" i="15"/>
  <c r="N20" i="15"/>
  <c r="H20" i="15"/>
  <c r="F20" i="15"/>
  <c r="D20" i="15"/>
  <c r="N19" i="15"/>
  <c r="H19" i="15"/>
  <c r="F19" i="15"/>
  <c r="D19" i="15"/>
  <c r="N18" i="15"/>
  <c r="H18" i="15"/>
  <c r="F18" i="15"/>
  <c r="D18" i="15"/>
  <c r="N17" i="15"/>
  <c r="H17" i="15"/>
  <c r="F17" i="15"/>
  <c r="D17" i="15"/>
  <c r="N16" i="15"/>
  <c r="H16" i="15"/>
  <c r="F16" i="15"/>
  <c r="D16" i="15"/>
  <c r="N15" i="15"/>
  <c r="H15" i="15"/>
  <c r="F15" i="15"/>
  <c r="D15" i="15"/>
  <c r="N14" i="15"/>
  <c r="H14" i="15"/>
  <c r="F14" i="15"/>
  <c r="D14" i="15"/>
  <c r="N13" i="15"/>
  <c r="H13" i="15"/>
  <c r="F13" i="15"/>
  <c r="D13" i="15"/>
  <c r="N12" i="15"/>
  <c r="H12" i="15"/>
  <c r="F12" i="15"/>
  <c r="D12" i="15"/>
  <c r="N11" i="15"/>
  <c r="H11" i="15"/>
  <c r="F11" i="15"/>
  <c r="D11" i="15"/>
  <c r="N10" i="15"/>
  <c r="H10" i="15"/>
  <c r="F10" i="15"/>
  <c r="D10" i="15"/>
  <c r="N9" i="15"/>
  <c r="H9" i="15"/>
  <c r="F9" i="15"/>
  <c r="D9" i="15"/>
  <c r="N8" i="15"/>
  <c r="H8" i="15"/>
  <c r="F8" i="15"/>
  <c r="D8" i="15"/>
  <c r="G7" i="15"/>
  <c r="E7" i="15"/>
  <c r="C7" i="15"/>
  <c r="B7" i="15"/>
  <c r="M7" i="15" l="1"/>
  <c r="N7" i="15" s="1"/>
  <c r="L7" i="15"/>
  <c r="D7" i="15"/>
  <c r="J7" i="15"/>
  <c r="H7" i="15"/>
  <c r="F7" i="15"/>
  <c r="W7" i="11" l="1"/>
  <c r="J7" i="11"/>
  <c r="F7" i="11"/>
  <c r="D7" i="11"/>
  <c r="Q7" i="11" l="1"/>
  <c r="K7" i="11"/>
  <c r="U7" i="11"/>
  <c r="S7" i="11"/>
  <c r="H7" i="11"/>
  <c r="L7" i="11"/>
  <c r="B7" i="11" s="1"/>
  <c r="E7" i="11"/>
  <c r="N7" i="11" l="1"/>
  <c r="V53" i="14"/>
  <c r="S53" i="14"/>
  <c r="C53" i="14"/>
  <c r="V52" i="14"/>
  <c r="S52" i="14"/>
  <c r="C52" i="14"/>
  <c r="V51" i="14"/>
  <c r="S51" i="14"/>
  <c r="C51" i="14"/>
  <c r="V50" i="14"/>
  <c r="S50" i="14"/>
  <c r="C50" i="14"/>
  <c r="V49" i="14"/>
  <c r="S49" i="14"/>
  <c r="C49" i="14"/>
  <c r="V48" i="14"/>
  <c r="S48" i="14"/>
  <c r="C48" i="14"/>
  <c r="V47" i="14"/>
  <c r="S47" i="14"/>
  <c r="C47" i="14"/>
  <c r="V46" i="14"/>
  <c r="S46" i="14"/>
  <c r="C46" i="14"/>
  <c r="V45" i="14"/>
  <c r="S45" i="14"/>
  <c r="C45" i="14"/>
  <c r="V44" i="14"/>
  <c r="S44" i="14"/>
  <c r="C44" i="14"/>
  <c r="V43" i="14"/>
  <c r="S43" i="14"/>
  <c r="C43" i="14"/>
  <c r="V42" i="14"/>
  <c r="S42" i="14"/>
  <c r="C42" i="14"/>
  <c r="V41" i="14"/>
  <c r="S41" i="14"/>
  <c r="C41" i="14"/>
  <c r="V40" i="14"/>
  <c r="S40" i="14"/>
  <c r="C40" i="14"/>
  <c r="V39" i="14"/>
  <c r="S39" i="14"/>
  <c r="C39" i="14"/>
  <c r="V38" i="14"/>
  <c r="S38" i="14"/>
  <c r="C38" i="14"/>
  <c r="V37" i="14"/>
  <c r="S37" i="14"/>
  <c r="C37" i="14"/>
  <c r="V36" i="14"/>
  <c r="S36" i="14"/>
  <c r="C36" i="14"/>
  <c r="V35" i="14"/>
  <c r="S35" i="14"/>
  <c r="C35" i="14"/>
  <c r="V34" i="14"/>
  <c r="S34" i="14"/>
  <c r="C34" i="14"/>
  <c r="V33" i="14"/>
  <c r="S33" i="14"/>
  <c r="C33" i="14"/>
  <c r="V32" i="14"/>
  <c r="S32" i="14"/>
  <c r="C32" i="14"/>
  <c r="V31" i="14"/>
  <c r="S31" i="14"/>
  <c r="C31" i="14"/>
  <c r="V30" i="14"/>
  <c r="S30" i="14"/>
  <c r="C30" i="14"/>
  <c r="V29" i="14"/>
  <c r="S29" i="14"/>
  <c r="C29" i="14"/>
  <c r="V28" i="14"/>
  <c r="S28" i="14"/>
  <c r="C28" i="14"/>
  <c r="V27" i="14"/>
  <c r="S27" i="14"/>
  <c r="C27" i="14"/>
  <c r="V26" i="14"/>
  <c r="S26" i="14"/>
  <c r="C26" i="14"/>
  <c r="V25" i="14"/>
  <c r="S25" i="14"/>
  <c r="C25" i="14"/>
  <c r="V24" i="14"/>
  <c r="S24" i="14"/>
  <c r="C24" i="14"/>
  <c r="V23" i="14"/>
  <c r="S23" i="14"/>
  <c r="C23" i="14"/>
  <c r="V22" i="14"/>
  <c r="S22" i="14"/>
  <c r="C22" i="14"/>
  <c r="V21" i="14"/>
  <c r="S21" i="14"/>
  <c r="C21" i="14"/>
  <c r="V20" i="14"/>
  <c r="S20" i="14"/>
  <c r="C20" i="14"/>
  <c r="V19" i="14"/>
  <c r="S19" i="14"/>
  <c r="C19" i="14"/>
  <c r="V18" i="14"/>
  <c r="S18" i="14"/>
  <c r="C18" i="14"/>
  <c r="V17" i="14"/>
  <c r="S17" i="14"/>
  <c r="C17" i="14"/>
  <c r="V16" i="14"/>
  <c r="S16" i="14"/>
  <c r="C16" i="14"/>
  <c r="V15" i="14"/>
  <c r="S15" i="14"/>
  <c r="C15" i="14"/>
  <c r="V14" i="14"/>
  <c r="S14" i="14"/>
  <c r="C14" i="14"/>
  <c r="V13" i="14"/>
  <c r="S13" i="14"/>
  <c r="C13" i="14"/>
  <c r="V12" i="14"/>
  <c r="S12" i="14"/>
  <c r="C12" i="14"/>
  <c r="V11" i="14"/>
  <c r="S11" i="14"/>
  <c r="C11" i="14"/>
  <c r="V10" i="14"/>
  <c r="S10" i="14"/>
  <c r="C10" i="14"/>
  <c r="V9" i="14"/>
  <c r="S9" i="14"/>
  <c r="C9" i="14"/>
  <c r="V8" i="14"/>
  <c r="S8" i="14"/>
  <c r="AC6" i="14"/>
  <c r="Z6" i="14"/>
  <c r="Y6" i="14"/>
  <c r="X6" i="14"/>
  <c r="W6" i="14"/>
  <c r="U6" i="14"/>
  <c r="T6" i="14"/>
  <c r="R6" i="14"/>
  <c r="O6" i="14"/>
  <c r="N6" i="14"/>
  <c r="M6" i="14"/>
  <c r="L6" i="14"/>
  <c r="J6" i="14"/>
  <c r="G6" i="14"/>
  <c r="F6" i="14"/>
  <c r="E6" i="14"/>
  <c r="D6" i="14"/>
  <c r="B16" i="14" l="1"/>
  <c r="B24" i="14"/>
  <c r="B32" i="14"/>
  <c r="B40" i="14"/>
  <c r="B48" i="14"/>
  <c r="B8" i="14"/>
  <c r="B12" i="14"/>
  <c r="B20" i="14"/>
  <c r="B28" i="14"/>
  <c r="B36" i="14"/>
  <c r="B44" i="14"/>
  <c r="B52" i="14"/>
  <c r="B10" i="14"/>
  <c r="B18" i="14"/>
  <c r="B26" i="14"/>
  <c r="B34" i="14"/>
  <c r="B42" i="14"/>
  <c r="B13" i="14"/>
  <c r="B21" i="14"/>
  <c r="B29" i="14"/>
  <c r="B37" i="14"/>
  <c r="B45" i="14"/>
  <c r="B53" i="14"/>
  <c r="B15" i="14"/>
  <c r="B23" i="14"/>
  <c r="B31" i="14"/>
  <c r="B39" i="14"/>
  <c r="B47" i="14"/>
  <c r="B19" i="14"/>
  <c r="B27" i="14"/>
  <c r="B43" i="14"/>
  <c r="B51" i="14"/>
  <c r="B11" i="14"/>
  <c r="B35" i="14"/>
  <c r="B9" i="14"/>
  <c r="B17" i="14"/>
  <c r="B25" i="14"/>
  <c r="B33" i="14"/>
  <c r="B41" i="14"/>
  <c r="B49" i="14"/>
  <c r="B50" i="14"/>
  <c r="B14" i="14"/>
  <c r="B22" i="14"/>
  <c r="B30" i="14"/>
  <c r="B38" i="14"/>
  <c r="B46" i="14"/>
  <c r="C6" i="14"/>
  <c r="K6" i="14"/>
  <c r="V6" i="14"/>
  <c r="S6" i="14"/>
  <c r="B6" i="14" l="1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D4" i="13"/>
  <c r="C4" i="13"/>
  <c r="B4" i="13" l="1"/>
</calcChain>
</file>

<file path=xl/sharedStrings.xml><?xml version="1.0" encoding="utf-8"?>
<sst xmlns="http://schemas.openxmlformats.org/spreadsheetml/2006/main" count="307" uniqueCount="103">
  <si>
    <t>都道府県名</t>
    <rPh sb="0" eb="4">
      <t>トドウフケン</t>
    </rPh>
    <rPh sb="4" eb="5">
      <t>メイ</t>
    </rPh>
    <phoneticPr fontId="2"/>
  </si>
  <si>
    <t>接種回数</t>
    <rPh sb="0" eb="2">
      <t>セッシュ</t>
    </rPh>
    <rPh sb="2" eb="4">
      <t>カイスウ</t>
    </rPh>
    <phoneticPr fontId="2"/>
  </si>
  <si>
    <t>合計</t>
    <rPh sb="0" eb="2">
      <t>ゴウケイ</t>
    </rPh>
    <phoneticPr fontId="2"/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</si>
  <si>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</si>
  <si>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</si>
  <si>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</si>
  <si>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</si>
  <si>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</si>
  <si>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</si>
  <si>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</si>
  <si>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</si>
  <si>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</si>
  <si>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</si>
  <si>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</si>
  <si>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</si>
  <si>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</si>
  <si>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</si>
  <si>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</si>
  <si>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</si>
  <si>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</si>
  <si>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</si>
  <si>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</si>
  <si>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</si>
  <si>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</si>
  <si>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</si>
  <si>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</si>
  <si>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</si>
  <si>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</si>
  <si>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</si>
  <si>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</si>
  <si>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</si>
  <si>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</si>
  <si>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</si>
  <si>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</si>
  <si>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</si>
  <si>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</si>
  <si>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</si>
  <si>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</si>
  <si>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</si>
  <si>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</si>
  <si>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</si>
  <si>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</si>
  <si>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</si>
  <si>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</si>
  <si>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</si>
  <si>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</si>
  <si>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</si>
  <si>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</si>
  <si>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</si>
  <si>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</si>
  <si>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これまでのワクチン総接種回数（都道府県別）</t>
    <rPh sb="9" eb="10">
      <t>ソウ</t>
    </rPh>
    <rPh sb="10" eb="12">
      <t>セッシュ</t>
    </rPh>
    <rPh sb="12" eb="14">
      <t>カイスウ</t>
    </rPh>
    <rPh sb="15" eb="19">
      <t>トドウフケン</t>
    </rPh>
    <rPh sb="19" eb="20">
      <t>ベツ</t>
    </rPh>
    <phoneticPr fontId="2"/>
  </si>
  <si>
    <t>内１回目</t>
    <rPh sb="0" eb="1">
      <t>ウチ</t>
    </rPh>
    <phoneticPr fontId="2"/>
  </si>
  <si>
    <t>内２回目</t>
    <rPh sb="0" eb="1">
      <t>ウチ</t>
    </rPh>
    <phoneticPr fontId="2"/>
  </si>
  <si>
    <t>接種率</t>
    <rPh sb="0" eb="2">
      <t>セッシュ</t>
    </rPh>
    <rPh sb="2" eb="3">
      <t>リツ</t>
    </rPh>
    <phoneticPr fontId="2"/>
  </si>
  <si>
    <t>参考：人口</t>
    <rPh sb="0" eb="2">
      <t>サンコウ</t>
    </rPh>
    <rPh sb="3" eb="5">
      <t>ジンコウ</t>
    </rPh>
    <phoneticPr fontId="2"/>
  </si>
  <si>
    <t>注：１回目及び２回目は、接種回数は一般接種（高齢者含む）と医療従事者等の合計。</t>
    <rPh sb="0" eb="1">
      <t>チュウ</t>
    </rPh>
    <rPh sb="3" eb="5">
      <t>カイメ</t>
    </rPh>
    <rPh sb="5" eb="6">
      <t>オヨ</t>
    </rPh>
    <rPh sb="8" eb="10">
      <t>カイメ</t>
    </rPh>
    <rPh sb="12" eb="14">
      <t>セッシュ</t>
    </rPh>
    <rPh sb="14" eb="16">
      <t>カイスウ</t>
    </rPh>
    <rPh sb="17" eb="19">
      <t>イッパン</t>
    </rPh>
    <rPh sb="19" eb="21">
      <t>セッシュ</t>
    </rPh>
    <rPh sb="22" eb="25">
      <t>コウレイシャ</t>
    </rPh>
    <rPh sb="25" eb="26">
      <t>フク</t>
    </rPh>
    <rPh sb="29" eb="31">
      <t>イリョウ</t>
    </rPh>
    <rPh sb="31" eb="34">
      <t>ジュウジシャ</t>
    </rPh>
    <rPh sb="34" eb="35">
      <t>トウ</t>
    </rPh>
    <rPh sb="36" eb="38">
      <t>ゴウケイ</t>
    </rPh>
    <phoneticPr fontId="2"/>
  </si>
  <si>
    <t>　　一般接種（高齢者含む）はワクチン接種記録システム(VRS)への報告と、</t>
    <rPh sb="7" eb="10">
      <t>コウレイシャ</t>
    </rPh>
    <rPh sb="10" eb="11">
      <t>フク</t>
    </rPh>
    <phoneticPr fontId="2"/>
  </si>
  <si>
    <t>　　医療従事者等はワクチン接種円滑化システム（V-SYS）への報告を、公表日で集計したもの。</t>
    <rPh sb="39" eb="41">
      <t>シュウケイ</t>
    </rPh>
    <phoneticPr fontId="2"/>
  </si>
  <si>
    <t>　　月ごとの内訳は、公表日時点で、各月を接種日とする接種実績を集計したもの。</t>
    <rPh sb="2" eb="3">
      <t>ツキ</t>
    </rPh>
    <rPh sb="6" eb="8">
      <t>ウチワケ</t>
    </rPh>
    <rPh sb="10" eb="12">
      <t>コウヒョウ</t>
    </rPh>
    <rPh sb="12" eb="13">
      <t>ビ</t>
    </rPh>
    <rPh sb="13" eb="15">
      <t>ジテン</t>
    </rPh>
    <rPh sb="17" eb="19">
      <t>カクツキ</t>
    </rPh>
    <rPh sb="20" eb="22">
      <t>セッシュ</t>
    </rPh>
    <rPh sb="22" eb="23">
      <t>ビ</t>
    </rPh>
    <rPh sb="26" eb="28">
      <t>セッシュ</t>
    </rPh>
    <rPh sb="28" eb="30">
      <t>ジッセキ</t>
    </rPh>
    <rPh sb="31" eb="33">
      <t>シュウケイ</t>
    </rPh>
    <phoneticPr fontId="2"/>
  </si>
  <si>
    <t>アストラゼネカ社</t>
    <rPh sb="7" eb="8">
      <t>シャ</t>
    </rPh>
    <phoneticPr fontId="2"/>
  </si>
  <si>
    <t>武田社（ノババックス）</t>
    <rPh sb="0" eb="2">
      <t>タケダ</t>
    </rPh>
    <rPh sb="2" eb="3">
      <t>シャ</t>
    </rPh>
    <phoneticPr fontId="2"/>
  </si>
  <si>
    <t>計</t>
    <rPh sb="0" eb="1">
      <t>ケイ</t>
    </rPh>
    <phoneticPr fontId="2"/>
  </si>
  <si>
    <t>全国</t>
    <rPh sb="0" eb="2">
      <t>ゼンコク</t>
    </rPh>
    <phoneticPr fontId="2"/>
  </si>
  <si>
    <t>注：ワクチン接種記録システム(VRS)への報告を居住地の都道府県別に集計。</t>
    <rPh sb="0" eb="1">
      <t>チュウ</t>
    </rPh>
    <rPh sb="8" eb="10">
      <t>キロク</t>
    </rPh>
    <rPh sb="21" eb="23">
      <t>ホウコク</t>
    </rPh>
    <phoneticPr fontId="2"/>
  </si>
  <si>
    <t>これまでのワクチン総接種回数（医療従事者等、都道府県別）</t>
    <rPh sb="9" eb="10">
      <t>ソウ</t>
    </rPh>
    <rPh sb="10" eb="12">
      <t>セッシュ</t>
    </rPh>
    <rPh sb="12" eb="14">
      <t>カイスウ</t>
    </rPh>
    <rPh sb="15" eb="17">
      <t>イリョウ</t>
    </rPh>
    <rPh sb="17" eb="20">
      <t>ジュウジシャ</t>
    </rPh>
    <rPh sb="20" eb="21">
      <t>トウ</t>
    </rPh>
    <rPh sb="22" eb="26">
      <t>トドウフケン</t>
    </rPh>
    <rPh sb="26" eb="27">
      <t>ベツ</t>
    </rPh>
    <phoneticPr fontId="2"/>
  </si>
  <si>
    <t>注：ワクチン接種円滑化システム（V-SYS）への報告（17時時点）を</t>
    <rPh sb="6" eb="8">
      <t>セッシュ</t>
    </rPh>
    <rPh sb="8" eb="11">
      <t>エンカツカ</t>
    </rPh>
    <rPh sb="24" eb="26">
      <t>ホウコク</t>
    </rPh>
    <rPh sb="29" eb="30">
      <t>ジ</t>
    </rPh>
    <rPh sb="30" eb="32">
      <t>ジテン</t>
    </rPh>
    <phoneticPr fontId="2"/>
  </si>
  <si>
    <t>　　医療従事者等向け優先接種の接種実績は、45都道府県は7月21日時点まで、兵庫県、沖縄県は７月27日時点までの実績を集計。</t>
    <phoneticPr fontId="2"/>
  </si>
  <si>
    <t>　　高齢者施設等従事者向け優先接種の接種実績は、７月30日時点までの実績を集計。</t>
    <phoneticPr fontId="2"/>
  </si>
  <si>
    <t>　　4月9日までの接種実績は厚生労働省の「新型コロナワクチン接種実績」のページをご覧ください。</t>
    <rPh sb="3" eb="4">
      <t>ガツ</t>
    </rPh>
    <rPh sb="5" eb="6">
      <t>ニチ</t>
    </rPh>
    <rPh sb="9" eb="11">
      <t>セッシュ</t>
    </rPh>
    <rPh sb="11" eb="13">
      <t>ジッセキ</t>
    </rPh>
    <rPh sb="14" eb="16">
      <t>コウセイ</t>
    </rPh>
    <rPh sb="16" eb="19">
      <t>ロウドウショウ</t>
    </rPh>
    <rPh sb="21" eb="23">
      <t>シンガタ</t>
    </rPh>
    <rPh sb="30" eb="32">
      <t>セッシュ</t>
    </rPh>
    <rPh sb="32" eb="34">
      <t>ジッセキ</t>
    </rPh>
    <rPh sb="41" eb="42">
      <t>ラン</t>
    </rPh>
    <phoneticPr fontId="2"/>
  </si>
  <si>
    <t>　　https://www.mhlw.go.jp/stf/seisakunitsuite/bunya/vaccine_sesshujisseki.html</t>
    <phoneticPr fontId="2"/>
  </si>
  <si>
    <t>モデルナ社</t>
    <rPh sb="4" eb="5">
      <t>シャ</t>
    </rPh>
    <phoneticPr fontId="2"/>
  </si>
  <si>
    <t>除外する回数</t>
    <rPh sb="0" eb="2">
      <t>ジョガイ</t>
    </rPh>
    <rPh sb="4" eb="6">
      <t>カイスウ</t>
    </rPh>
    <phoneticPr fontId="2"/>
  </si>
  <si>
    <r>
      <t>これまでのワクチン接種回数（</t>
    </r>
    <r>
      <rPr>
        <sz val="11"/>
        <rFont val="游ゴシック"/>
        <family val="3"/>
        <charset val="128"/>
        <scheme val="minor"/>
      </rPr>
      <t>一般接種（高齢者含む）、都道府県別）</t>
    </r>
    <rPh sb="9" eb="11">
      <t>セッシュ</t>
    </rPh>
    <rPh sb="11" eb="13">
      <t>カイスウ</t>
    </rPh>
    <rPh sb="14" eb="16">
      <t>イッパン</t>
    </rPh>
    <rPh sb="16" eb="18">
      <t>セッシュ</t>
    </rPh>
    <rPh sb="19" eb="22">
      <t>コウレイシャ</t>
    </rPh>
    <rPh sb="22" eb="23">
      <t>フク</t>
    </rPh>
    <rPh sb="26" eb="30">
      <t>トドウフケン</t>
    </rPh>
    <rPh sb="30" eb="31">
      <t>ベツ</t>
    </rPh>
    <phoneticPr fontId="2"/>
  </si>
  <si>
    <r>
      <t>ファイザー社</t>
    </r>
    <r>
      <rPr>
        <sz val="8"/>
        <color theme="1"/>
        <rFont val="游ゴシック"/>
        <family val="3"/>
        <charset val="128"/>
        <scheme val="minor"/>
      </rPr>
      <t>※1</t>
    </r>
    <phoneticPr fontId="2"/>
  </si>
  <si>
    <t>単位：人口（人）</t>
    <rPh sb="0" eb="2">
      <t>タンイ</t>
    </rPh>
    <rPh sb="3" eb="5">
      <t>ジンコウ</t>
    </rPh>
    <rPh sb="6" eb="7">
      <t>ヒト</t>
    </rPh>
    <phoneticPr fontId="8"/>
  </si>
  <si>
    <t>都道府県名</t>
    <rPh sb="0" eb="4">
      <t>トドウフケン</t>
    </rPh>
    <rPh sb="4" eb="5">
      <t>メイ</t>
    </rPh>
    <phoneticPr fontId="8"/>
  </si>
  <si>
    <t>人口</t>
    <rPh sb="0" eb="2">
      <t>ジンコウ</t>
    </rPh>
    <phoneticPr fontId="8"/>
  </si>
  <si>
    <t>総計</t>
    <rPh sb="0" eb="2">
      <t>ソウケイ</t>
    </rPh>
    <phoneticPr fontId="8"/>
  </si>
  <si>
    <t>接種件数</t>
    <rPh sb="0" eb="2">
      <t>セッシュ</t>
    </rPh>
    <rPh sb="2" eb="4">
      <t>ケンスウ</t>
    </rPh>
    <phoneticPr fontId="8"/>
  </si>
  <si>
    <t>接種率</t>
    <rPh sb="0" eb="3">
      <t>セッシュリツ</t>
    </rPh>
    <phoneticPr fontId="8"/>
  </si>
  <si>
    <t>合計</t>
    <rPh sb="0" eb="2">
      <t>ゴウケイ</t>
    </rPh>
    <phoneticPr fontId="8"/>
  </si>
  <si>
    <t>※1：小児（5-11歳）及び乳幼児（6ヶ月-4歳）対象の接種およびワクチンも含む</t>
    <rPh sb="12" eb="13">
      <t>オヨ</t>
    </rPh>
    <rPh sb="14" eb="17">
      <t>ニュウヨウジ</t>
    </rPh>
    <rPh sb="20" eb="21">
      <t>ゲツ</t>
    </rPh>
    <rPh sb="23" eb="24">
      <t>サイ</t>
    </rPh>
    <phoneticPr fontId="2"/>
  </si>
  <si>
    <t>うち１回目</t>
    <phoneticPr fontId="2"/>
  </si>
  <si>
    <t>うち２回目</t>
    <phoneticPr fontId="2"/>
  </si>
  <si>
    <t>うち３回目</t>
    <phoneticPr fontId="2"/>
  </si>
  <si>
    <t>うち４回目</t>
    <phoneticPr fontId="2"/>
  </si>
  <si>
    <t>うち５回目</t>
    <phoneticPr fontId="2"/>
  </si>
  <si>
    <t>うち６回目</t>
    <phoneticPr fontId="2"/>
  </si>
  <si>
    <t>うち７回目</t>
    <phoneticPr fontId="2"/>
  </si>
  <si>
    <t>（令和３年８月２日公表時点）</t>
    <rPh sb="1" eb="3">
      <t>レイワ</t>
    </rPh>
    <rPh sb="4" eb="5">
      <t>ネン</t>
    </rPh>
    <rPh sb="6" eb="7">
      <t>ガツ</t>
    </rPh>
    <rPh sb="8" eb="9">
      <t>ニチ</t>
    </rPh>
    <rPh sb="9" eb="11">
      <t>コウヒョウ</t>
    </rPh>
    <rPh sb="11" eb="13">
      <t>ジテン</t>
    </rPh>
    <phoneticPr fontId="2"/>
  </si>
  <si>
    <t>３回目</t>
    <rPh sb="1" eb="3">
      <t>カイメ</t>
    </rPh>
    <phoneticPr fontId="8"/>
  </si>
  <si>
    <t>４回目</t>
    <rPh sb="1" eb="3">
      <t>カイメ</t>
    </rPh>
    <phoneticPr fontId="8"/>
  </si>
  <si>
    <t>５回目</t>
    <rPh sb="1" eb="3">
      <t>カイメ</t>
    </rPh>
    <phoneticPr fontId="8"/>
  </si>
  <si>
    <t>６回目</t>
    <rPh sb="1" eb="3">
      <t>カイメ</t>
    </rPh>
    <phoneticPr fontId="8"/>
  </si>
  <si>
    <t>７回目</t>
    <rPh sb="1" eb="3">
      <t>カイメ</t>
    </rPh>
    <phoneticPr fontId="8"/>
  </si>
  <si>
    <t>令和５年秋開始接種の状況（都道府県別、接種回別）</t>
    <rPh sb="4" eb="5">
      <t>アキ</t>
    </rPh>
    <rPh sb="5" eb="7">
      <t>カイシ</t>
    </rPh>
    <rPh sb="7" eb="9">
      <t>セッシュ</t>
    </rPh>
    <rPh sb="10" eb="12">
      <t>ジョウキョウ</t>
    </rPh>
    <rPh sb="13" eb="17">
      <t>トドウフケン</t>
    </rPh>
    <rPh sb="17" eb="18">
      <t>ベツ</t>
    </rPh>
    <rPh sb="19" eb="21">
      <t>セッシュ</t>
    </rPh>
    <rPh sb="21" eb="22">
      <t>カイ</t>
    </rPh>
    <rPh sb="22" eb="23">
      <t>ベツ</t>
    </rPh>
    <phoneticPr fontId="2"/>
  </si>
  <si>
    <t>注：「除外する回数」は、死亡した方の、接種日が令和４年末までの接種回数。</t>
    <rPh sb="3" eb="5">
      <t>ジョガイ</t>
    </rPh>
    <rPh sb="7" eb="9">
      <t>カイスウ</t>
    </rPh>
    <rPh sb="27" eb="28">
      <t>マツ</t>
    </rPh>
    <phoneticPr fontId="2"/>
  </si>
  <si>
    <t>注：３回目以降は、ワクチン接種記録システム（VRS）への報告を、公表日で集計したもの。</t>
    <rPh sb="0" eb="1">
      <t>チュウ</t>
    </rPh>
    <rPh sb="3" eb="5">
      <t>カイメ</t>
    </rPh>
    <rPh sb="5" eb="7">
      <t>イコウ</t>
    </rPh>
    <rPh sb="13" eb="15">
      <t>セッシュ</t>
    </rPh>
    <rPh sb="15" eb="17">
      <t>キロク</t>
    </rPh>
    <rPh sb="28" eb="30">
      <t>ホウコク</t>
    </rPh>
    <rPh sb="32" eb="34">
      <t>コウヒョウ</t>
    </rPh>
    <rPh sb="34" eb="35">
      <t>ビ</t>
    </rPh>
    <rPh sb="36" eb="38">
      <t>シュウケイ</t>
    </rPh>
    <phoneticPr fontId="2"/>
  </si>
  <si>
    <r>
      <t xml:space="preserve">接種回数
</t>
    </r>
    <r>
      <rPr>
        <sz val="6"/>
        <rFont val="游ゴシック"/>
        <family val="3"/>
        <charset val="128"/>
        <scheme val="minor"/>
      </rPr>
      <t>（令和３年７月30日まで）</t>
    </r>
    <rPh sb="0" eb="2">
      <t>セッシュ</t>
    </rPh>
    <rPh sb="2" eb="4">
      <t>カイスウ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</si>
  <si>
    <t>　　接種実施機関所在地の都道府県別に集計（高齢者、基礎疾患保有者、その他を除く）。</t>
    <rPh sb="2" eb="4">
      <t>セッシュ</t>
    </rPh>
    <rPh sb="4" eb="6">
      <t>ジッシ</t>
    </rPh>
    <rPh sb="6" eb="8">
      <t>キカン</t>
    </rPh>
    <rPh sb="8" eb="11">
      <t>ショザイチ</t>
    </rPh>
    <rPh sb="12" eb="16">
      <t>トドウフケン</t>
    </rPh>
    <rPh sb="16" eb="17">
      <t>ベツ</t>
    </rPh>
    <rPh sb="21" eb="24">
      <t>コウレイシャ</t>
    </rPh>
    <rPh sb="25" eb="27">
      <t>キソ</t>
    </rPh>
    <rPh sb="27" eb="29">
      <t>シッカン</t>
    </rPh>
    <rPh sb="29" eb="32">
      <t>ホユウシャ</t>
    </rPh>
    <rPh sb="35" eb="36">
      <t>ホカ</t>
    </rPh>
    <phoneticPr fontId="2"/>
  </si>
  <si>
    <t>　　医療従事者等は、令和３年７月30日で集計を終了。</t>
    <rPh sb="10" eb="12">
      <t>レイワ</t>
    </rPh>
    <rPh sb="13" eb="14">
      <t>ネン</t>
    </rPh>
    <rPh sb="15" eb="16">
      <t>ガツ</t>
    </rPh>
    <rPh sb="18" eb="19">
      <t>ニチ</t>
    </rPh>
    <rPh sb="20" eb="22">
      <t>シュウケイ</t>
    </rPh>
    <rPh sb="23" eb="25">
      <t>シュウリョウ</t>
    </rPh>
    <phoneticPr fontId="2"/>
  </si>
  <si>
    <t>注：公表日におけるデータの計上方法等の注釈については、以下を参照（https://www.kantei.go.jp/jp/content/000136127.pdf）。</t>
    <rPh sb="2" eb="5">
      <t>コウヒョウビ</t>
    </rPh>
    <rPh sb="13" eb="15">
      <t>ケイジョウ</t>
    </rPh>
    <rPh sb="15" eb="17">
      <t>ホウホウ</t>
    </rPh>
    <rPh sb="17" eb="18">
      <t>トウ</t>
    </rPh>
    <rPh sb="19" eb="21">
      <t>チュウシャク</t>
    </rPh>
    <rPh sb="27" eb="29">
      <t>イカ</t>
    </rPh>
    <rPh sb="30" eb="32">
      <t>サンショウ</t>
    </rPh>
    <phoneticPr fontId="2"/>
  </si>
  <si>
    <t>第一三共社（ダイチロナ）</t>
    <rPh sb="0" eb="4">
      <t>ダイイチサンキョウ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</si>
</sst>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\(m&quot;月&quot;d&quot;日&quot;&quot;公&quot;&quot;表&quot;&quot;時&quot;&quot;点&quot;\)"/>
    <numFmt numFmtId="178" formatCode="#,##0_ "/>
    <numFmt numFmtId="179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1" xfId="1" applyNumberFormat="1" applyFont="1" applyFill="1" applyBorder="1">
      <alignment vertical="center"/>
    </xf>
    <xf numFmtId="38" fontId="3" fillId="0" borderId="0" xfId="1" applyFont="1">
      <alignment vertical="center"/>
    </xf>
    <xf numFmtId="176" fontId="3" fillId="0" borderId="6" xfId="1" applyNumberFormat="1" applyFont="1" applyFill="1" applyBorder="1">
      <alignment vertical="center"/>
    </xf>
    <xf numFmtId="10" fontId="3" fillId="0" borderId="1" xfId="1" applyNumberFormat="1" applyFont="1" applyFill="1" applyBorder="1">
      <alignment vertical="center"/>
    </xf>
    <xf numFmtId="10" fontId="3" fillId="0" borderId="6" xfId="3" applyNumberFormat="1" applyFont="1" applyFill="1" applyBorder="1">
      <alignment vertical="center"/>
    </xf>
    <xf numFmtId="179" fontId="7" fillId="0" borderId="1" xfId="1" applyNumberFormat="1" applyFont="1" applyFill="1" applyBorder="1" applyAlignment="1">
      <alignment vertical="center"/>
    </xf>
    <xf numFmtId="176" fontId="0" fillId="0" borderId="1" xfId="1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>
      <alignment horizontal="right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>
      <alignment vertical="center"/>
    </xf>
    <xf numFmtId="10" fontId="3" fillId="0" borderId="1" xfId="0" applyNumberFormat="1" applyFont="1" applyFill="1" applyBorder="1">
      <alignment vertical="center"/>
    </xf>
    <xf numFmtId="38" fontId="3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8" fontId="0" fillId="0" borderId="1" xfId="1" applyFont="1" applyFill="1" applyBorder="1" applyAlignment="1">
      <alignment horizontal="left" vertical="center"/>
    </xf>
    <xf numFmtId="176" fontId="3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38" fontId="7" fillId="0" borderId="0" xfId="1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178" fontId="7" fillId="0" borderId="0" xfId="0" applyNumberFormat="1" applyFont="1" applyFill="1">
      <alignment vertical="center"/>
    </xf>
    <xf numFmtId="0" fontId="7" fillId="0" borderId="0" xfId="0" applyFont="1" applyFill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38" fontId="3" fillId="0" borderId="0" xfId="1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view="pageBreakPreview" zoomScaleNormal="100" zoomScaleSheetLayoutView="100" workbookViewId="0"/>
  </sheetViews>
  <sheetFormatPr defaultColWidth="9" defaultRowHeight="18.75" x14ac:dyDescent="0.4"/>
  <cols>
    <col min="1" max="1" width="18.125" style="42" customWidth="1"/>
    <col min="2" max="2" width="15.75" style="14" customWidth="1"/>
    <col min="3" max="21" width="13.625" style="42" customWidth="1"/>
    <col min="22" max="22" width="9" style="42" customWidth="1"/>
    <col min="23" max="23" width="11.625" style="42" bestFit="1" customWidth="1"/>
    <col min="24" max="16384" width="9" style="42"/>
  </cols>
  <sheetData>
    <row r="1" spans="1:23" x14ac:dyDescent="0.4">
      <c r="A1" s="42" t="s">
        <v>50</v>
      </c>
      <c r="F1" s="23"/>
    </row>
    <row r="2" spans="1:23" x14ac:dyDescent="0.4">
      <c r="A2" s="50">
        <v>45383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3" x14ac:dyDescent="0.4">
      <c r="A3" s="52" t="s">
        <v>0</v>
      </c>
      <c r="B3" s="55" t="str">
        <f>_xlfn.CONCAT("接種回数（",TEXT(A2-2,"m月d日"),"まで）")</f>
        <v>接種回数（3月30日まで）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1:23" x14ac:dyDescent="0.4">
      <c r="A4" s="53"/>
      <c r="B4" s="53"/>
      <c r="C4" s="55" t="s">
        <v>82</v>
      </c>
      <c r="D4" s="56"/>
      <c r="E4" s="57"/>
      <c r="F4" s="55" t="s">
        <v>83</v>
      </c>
      <c r="G4" s="56"/>
      <c r="H4" s="57"/>
      <c r="I4" s="55" t="s">
        <v>84</v>
      </c>
      <c r="J4" s="56"/>
      <c r="K4" s="57"/>
      <c r="L4" s="55" t="s">
        <v>85</v>
      </c>
      <c r="M4" s="56"/>
      <c r="N4" s="57"/>
      <c r="O4" s="55" t="s">
        <v>86</v>
      </c>
      <c r="P4" s="56"/>
      <c r="Q4" s="57"/>
      <c r="R4" s="55" t="s">
        <v>87</v>
      </c>
      <c r="S4" s="57"/>
      <c r="T4" s="55" t="s">
        <v>88</v>
      </c>
      <c r="U4" s="57"/>
    </row>
    <row r="5" spans="1:23" x14ac:dyDescent="0.4">
      <c r="A5" s="53"/>
      <c r="B5" s="53"/>
      <c r="C5" s="58"/>
      <c r="D5" s="59"/>
      <c r="E5" s="60"/>
      <c r="F5" s="58"/>
      <c r="G5" s="59"/>
      <c r="H5" s="60"/>
      <c r="I5" s="58"/>
      <c r="J5" s="59"/>
      <c r="K5" s="60"/>
      <c r="L5" s="58"/>
      <c r="M5" s="59"/>
      <c r="N5" s="60"/>
      <c r="O5" s="58"/>
      <c r="P5" s="59"/>
      <c r="Q5" s="60"/>
      <c r="R5" s="58"/>
      <c r="S5" s="60"/>
      <c r="T5" s="58"/>
      <c r="U5" s="60"/>
    </row>
    <row r="6" spans="1:23" x14ac:dyDescent="0.4">
      <c r="A6" s="54"/>
      <c r="B6" s="54"/>
      <c r="C6" s="40" t="s">
        <v>1</v>
      </c>
      <c r="D6" s="40" t="s">
        <v>71</v>
      </c>
      <c r="E6" s="40" t="s">
        <v>53</v>
      </c>
      <c r="F6" s="40" t="s">
        <v>1</v>
      </c>
      <c r="G6" s="40" t="s">
        <v>71</v>
      </c>
      <c r="H6" s="40" t="s">
        <v>53</v>
      </c>
      <c r="I6" s="40" t="s">
        <v>1</v>
      </c>
      <c r="J6" s="40" t="s">
        <v>71</v>
      </c>
      <c r="K6" s="40" t="s">
        <v>53</v>
      </c>
      <c r="L6" s="40" t="s">
        <v>1</v>
      </c>
      <c r="M6" s="40" t="s">
        <v>71</v>
      </c>
      <c r="N6" s="40" t="s">
        <v>53</v>
      </c>
      <c r="O6" s="40" t="s">
        <v>1</v>
      </c>
      <c r="P6" s="40" t="s">
        <v>71</v>
      </c>
      <c r="Q6" s="40" t="s">
        <v>53</v>
      </c>
      <c r="R6" s="40" t="s">
        <v>1</v>
      </c>
      <c r="S6" s="40" t="s">
        <v>53</v>
      </c>
      <c r="T6" s="40" t="s">
        <v>1</v>
      </c>
      <c r="U6" s="40" t="s">
        <v>53</v>
      </c>
      <c r="W6" s="14" t="s">
        <v>54</v>
      </c>
    </row>
    <row r="7" spans="1:23" x14ac:dyDescent="0.4">
      <c r="A7" s="15" t="s">
        <v>2</v>
      </c>
      <c r="B7" s="5">
        <f>C7+F7+I7+L7+O7+R7+T7</f>
        <v>436193341</v>
      </c>
      <c r="C7" s="5">
        <f>SUM(C8:C54)</f>
        <v>104753261</v>
      </c>
      <c r="D7" s="5">
        <f>SUM(D8:D54)</f>
        <v>3868023</v>
      </c>
      <c r="E7" s="7">
        <f t="shared" ref="E7:E54" si="0">(C7-D7)/W7</f>
        <v>0.80445243216650386</v>
      </c>
      <c r="F7" s="5">
        <f>SUM(F8:F54)</f>
        <v>103464961</v>
      </c>
      <c r="G7" s="5">
        <f>SUM(G8:G54)</f>
        <v>3793179</v>
      </c>
      <c r="H7" s="7">
        <f t="shared" ref="H7:H54" si="1">(F7-G7)/W7</f>
        <v>0.79477641167154267</v>
      </c>
      <c r="I7" s="5">
        <f>SUM(I8:I54)</f>
        <v>86697731</v>
      </c>
      <c r="J7" s="5">
        <f>SUM(J8:J54)</f>
        <v>2595771</v>
      </c>
      <c r="K7" s="7">
        <f>(I7-J7)/W7</f>
        <v>0.67062364735631608</v>
      </c>
      <c r="L7" s="5">
        <f>SUM(L8:L54)</f>
        <v>59491484</v>
      </c>
      <c r="M7" s="5">
        <f>SUM(M8:M54)</f>
        <v>1598858</v>
      </c>
      <c r="N7" s="6">
        <f>(L7-M7)/W7</f>
        <v>0.46163209517536924</v>
      </c>
      <c r="O7" s="5">
        <f>SUM(O8:O54)</f>
        <v>38780598</v>
      </c>
      <c r="P7" s="5">
        <f>SUM(P8:P54)</f>
        <v>667897</v>
      </c>
      <c r="Q7" s="6">
        <f>(O7-P7)/W7</f>
        <v>0.30390823894259678</v>
      </c>
      <c r="R7" s="5">
        <f>SUM(R8:R54)</f>
        <v>25470793</v>
      </c>
      <c r="S7" s="6">
        <f>R7/W7</f>
        <v>0.20310247350617897</v>
      </c>
      <c r="T7" s="5">
        <f>SUM(T8:T54)</f>
        <v>17534513</v>
      </c>
      <c r="U7" s="6">
        <f>T7/W7</f>
        <v>0.13981908462866668</v>
      </c>
      <c r="W7" s="43">
        <f>SUM(W8:W54)</f>
        <v>125408581</v>
      </c>
    </row>
    <row r="8" spans="1:23" x14ac:dyDescent="0.4">
      <c r="A8" s="16" t="s">
        <v>3</v>
      </c>
      <c r="B8" s="5">
        <f>C8+F8+I8+L8+O8+R8+T8</f>
        <v>19060446</v>
      </c>
      <c r="C8" s="3">
        <f>一般接種!D7+一般接種!L7+一般接種!T7+一般接種!W7+医療従事者等!C5</f>
        <v>4362302</v>
      </c>
      <c r="D8" s="3">
        <v>164518</v>
      </c>
      <c r="E8" s="7">
        <f t="shared" si="0"/>
        <v>0.81697623056808266</v>
      </c>
      <c r="F8" s="3">
        <f>一般接種!E7+一般接種!M7+一般接種!U7+一般接種!X7+医療従事者等!D5</f>
        <v>4303252</v>
      </c>
      <c r="G8" s="3">
        <v>159549</v>
      </c>
      <c r="H8" s="7">
        <f t="shared" si="1"/>
        <v>0.80645094114743776</v>
      </c>
      <c r="I8" s="3">
        <f>一般接種!F7+一般接種!N7+一般接種!Y7+一般接種!AE7</f>
        <v>3710107</v>
      </c>
      <c r="J8" s="3">
        <v>113630</v>
      </c>
      <c r="K8" s="7">
        <f t="shared" ref="K8:K54" si="2">(I8-J8)/W8</f>
        <v>0.69994935965852612</v>
      </c>
      <c r="L8" s="17">
        <f>一般接種!G7+一般接種!O7+一般接種!Z7+一般接種!AF7</f>
        <v>2732272</v>
      </c>
      <c r="M8" s="5">
        <v>74443</v>
      </c>
      <c r="N8" s="18">
        <f t="shared" ref="N8:N54" si="3">(L8-M8)/W8</f>
        <v>0.51726890138095161</v>
      </c>
      <c r="O8" s="17">
        <f>一般接種!H7+一般接種!P7+一般接種!AA7+一般接種!AG7</f>
        <v>1852284</v>
      </c>
      <c r="P8" s="3">
        <v>29092</v>
      </c>
      <c r="Q8" s="6">
        <f t="shared" ref="Q8:Q54" si="4">(O8-P8)/W8</f>
        <v>0.35483115085528072</v>
      </c>
      <c r="R8" s="17">
        <f>一般接種!I7+一般接種!Q7+一般接種!AB7+一般接種!AH7</f>
        <v>1240963</v>
      </c>
      <c r="S8" s="6">
        <f t="shared" ref="S8:S54" si="5">R8/W8</f>
        <v>0.24151725625102663</v>
      </c>
      <c r="T8" s="17">
        <f>一般接種!J7+一般接種!R7+一般接種!AC7+一般接種!AI7</f>
        <v>859266</v>
      </c>
      <c r="U8" s="6">
        <f>T8/W8</f>
        <v>0.167231067090473</v>
      </c>
      <c r="W8" s="43">
        <v>5138196</v>
      </c>
    </row>
    <row r="9" spans="1:23" x14ac:dyDescent="0.4">
      <c r="A9" s="16" t="s">
        <v>4</v>
      </c>
      <c r="B9" s="5">
        <f t="shared" ref="B9:B54" si="6">C9+F9+I9+L9+O9+R9+T9</f>
        <v>4909510</v>
      </c>
      <c r="C9" s="3">
        <f>一般接種!D8+一般接種!L8+一般接種!T8+一般接種!W8+医療従事者等!C6</f>
        <v>1105948</v>
      </c>
      <c r="D9" s="3">
        <v>46376</v>
      </c>
      <c r="E9" s="7">
        <f t="shared" si="0"/>
        <v>0.86488118996952923</v>
      </c>
      <c r="F9" s="3">
        <f>一般接種!E8+一般接種!M8+一般接種!U8+一般接種!X8+医療従事者等!D6</f>
        <v>1093240</v>
      </c>
      <c r="G9" s="3">
        <v>45069</v>
      </c>
      <c r="H9" s="7">
        <f t="shared" si="1"/>
        <v>0.85557506405562944</v>
      </c>
      <c r="I9" s="3">
        <f>一般接種!F8+一般接種!N8+一般接種!Y8+一般接種!AE8</f>
        <v>943494</v>
      </c>
      <c r="J9" s="3">
        <v>31891</v>
      </c>
      <c r="K9" s="7">
        <f t="shared" si="2"/>
        <v>0.74410071936573707</v>
      </c>
      <c r="L9" s="17">
        <f>一般接種!G8+一般接種!O8+一般接種!Z8+一般接種!AF8</f>
        <v>722949</v>
      </c>
      <c r="M9" s="5">
        <v>20410</v>
      </c>
      <c r="N9" s="18">
        <f t="shared" si="3"/>
        <v>0.57345113528859115</v>
      </c>
      <c r="O9" s="17">
        <f>一般接種!H8+一般接種!P8+一般接種!AA8+一般接種!AG8</f>
        <v>484833</v>
      </c>
      <c r="P9" s="3">
        <v>7530</v>
      </c>
      <c r="Q9" s="6">
        <f t="shared" si="4"/>
        <v>0.38960107157987017</v>
      </c>
      <c r="R9" s="17">
        <f>一般接種!I8+一般接種!Q8+一般接種!AB8+一般接種!AH8</f>
        <v>330334</v>
      </c>
      <c r="S9" s="6">
        <f t="shared" si="5"/>
        <v>0.2696368562092944</v>
      </c>
      <c r="T9" s="17">
        <f>一般接種!J8+一般接種!R8+一般接種!AC8+一般接種!AI8</f>
        <v>228712</v>
      </c>
      <c r="U9" s="6">
        <f t="shared" ref="U9:U54" si="7">T9/W9</f>
        <v>0.18668736689938104</v>
      </c>
      <c r="W9" s="43">
        <v>1225107</v>
      </c>
    </row>
    <row r="10" spans="1:23" x14ac:dyDescent="0.4">
      <c r="A10" s="16" t="s">
        <v>5</v>
      </c>
      <c r="B10" s="5">
        <f t="shared" si="6"/>
        <v>4899030</v>
      </c>
      <c r="C10" s="3">
        <f>一般接種!D9+一般接種!L9+一般接種!T9+一般接種!W9+医療従事者等!C7</f>
        <v>1071690</v>
      </c>
      <c r="D10" s="3">
        <v>48879</v>
      </c>
      <c r="E10" s="7">
        <f t="shared" si="0"/>
        <v>0.85994296255067704</v>
      </c>
      <c r="F10" s="3">
        <f>一般接種!E9+一般接種!M9+一般接種!U9+一般接種!X9+医療従事者等!D7</f>
        <v>1057840</v>
      </c>
      <c r="G10" s="3">
        <v>47610</v>
      </c>
      <c r="H10" s="7">
        <f t="shared" si="1"/>
        <v>0.84936530703871049</v>
      </c>
      <c r="I10" s="3">
        <f>一般接種!F9+一般接種!N9+一般接種!Y9+一般接種!AE9</f>
        <v>936608</v>
      </c>
      <c r="J10" s="3">
        <v>33901</v>
      </c>
      <c r="K10" s="7">
        <f t="shared" si="2"/>
        <v>0.75896380846044287</v>
      </c>
      <c r="L10" s="17">
        <f>一般接種!G9+一般接種!O9+一般接種!Z9+一般接種!AF9</f>
        <v>729758</v>
      </c>
      <c r="M10" s="5">
        <v>22078</v>
      </c>
      <c r="N10" s="18">
        <f t="shared" si="3"/>
        <v>0.59499207159276069</v>
      </c>
      <c r="O10" s="17">
        <f>一般接種!H9+一般接種!P9+一般接種!AA9+一般接種!AG9</f>
        <v>500392</v>
      </c>
      <c r="P10" s="3">
        <v>9705</v>
      </c>
      <c r="Q10" s="6">
        <f t="shared" si="4"/>
        <v>0.41255210636677164</v>
      </c>
      <c r="R10" s="17">
        <f>一般接種!I9+一般接種!Q9+一般接種!AB9+一般接種!AH9</f>
        <v>349839</v>
      </c>
      <c r="S10" s="6">
        <f t="shared" si="5"/>
        <v>0.29413213787861719</v>
      </c>
      <c r="T10" s="17">
        <f>一般接種!J9+一般接種!R9+一般接種!AC9+一般接種!AI9</f>
        <v>252903</v>
      </c>
      <c r="U10" s="6">
        <f t="shared" si="7"/>
        <v>0.212631810821309</v>
      </c>
      <c r="W10" s="43">
        <v>1189394</v>
      </c>
    </row>
    <row r="11" spans="1:23" x14ac:dyDescent="0.4">
      <c r="A11" s="16" t="s">
        <v>6</v>
      </c>
      <c r="B11" s="5">
        <f t="shared" si="6"/>
        <v>8323474</v>
      </c>
      <c r="C11" s="3">
        <f>一般接種!D10+一般接種!L10+一般接種!T10+一般接種!W10+医療従事者等!C8</f>
        <v>1956394</v>
      </c>
      <c r="D11" s="3">
        <v>68454</v>
      </c>
      <c r="E11" s="7">
        <f t="shared" si="0"/>
        <v>0.83633346490056482</v>
      </c>
      <c r="F11" s="3">
        <f>一般接種!E10+一般接種!M10+一般接種!U10+一般接種!X10+医療従事者等!D8</f>
        <v>1924829</v>
      </c>
      <c r="G11" s="3">
        <v>66460</v>
      </c>
      <c r="H11" s="7">
        <f t="shared" si="1"/>
        <v>0.82323388711177148</v>
      </c>
      <c r="I11" s="3">
        <f>一般接種!F10+一般接種!N10+一般接種!Y10+一般接種!AE10</f>
        <v>1636301</v>
      </c>
      <c r="J11" s="3">
        <v>46521</v>
      </c>
      <c r="K11" s="7">
        <f t="shared" si="2"/>
        <v>0.70425236809942049</v>
      </c>
      <c r="L11" s="17">
        <f>一般接種!G10+一般接種!O10+一般接種!Z10+一般接種!AF10</f>
        <v>1157359</v>
      </c>
      <c r="M11" s="5">
        <v>29378</v>
      </c>
      <c r="N11" s="18">
        <f t="shared" si="3"/>
        <v>0.49968127062936535</v>
      </c>
      <c r="O11" s="17">
        <f>一般接種!H10+一般接種!P10+一般接種!AA10+一般接種!AG10</f>
        <v>767053</v>
      </c>
      <c r="P11" s="3">
        <v>12029</v>
      </c>
      <c r="Q11" s="6">
        <f t="shared" si="4"/>
        <v>0.33446605188887574</v>
      </c>
      <c r="R11" s="17">
        <f>一般接種!I10+一般接種!Q10+一般接種!AB10+一般接種!AH10</f>
        <v>514620</v>
      </c>
      <c r="S11" s="6">
        <f t="shared" si="5"/>
        <v>0.22797013025155921</v>
      </c>
      <c r="T11" s="17">
        <f>一般接種!J10+一般接種!R10+一般接種!AC10+一般接種!AI10</f>
        <v>366918</v>
      </c>
      <c r="U11" s="6">
        <f t="shared" si="7"/>
        <v>0.16254001836625392</v>
      </c>
      <c r="W11" s="43">
        <v>2257401</v>
      </c>
    </row>
    <row r="12" spans="1:23" x14ac:dyDescent="0.4">
      <c r="A12" s="16" t="s">
        <v>7</v>
      </c>
      <c r="B12" s="5">
        <f t="shared" si="6"/>
        <v>3956327</v>
      </c>
      <c r="C12" s="3">
        <f>一般接種!D11+一般接種!L11+一般接種!T11+一般接種!W11+医療従事者等!C9</f>
        <v>865317</v>
      </c>
      <c r="D12" s="3">
        <v>41524</v>
      </c>
      <c r="E12" s="7">
        <f t="shared" si="0"/>
        <v>0.87583977885867692</v>
      </c>
      <c r="F12" s="3">
        <f>一般接種!E11+一般接種!M11+一般接種!U11+一般接種!X11+医療従事者等!D9</f>
        <v>856098</v>
      </c>
      <c r="G12" s="3">
        <v>40308</v>
      </c>
      <c r="H12" s="7">
        <f t="shared" si="1"/>
        <v>0.8673311538154852</v>
      </c>
      <c r="I12" s="3">
        <f>一般接種!F11+一般接種!N11+一般接種!Y11+一般接種!AE11</f>
        <v>769044</v>
      </c>
      <c r="J12" s="3">
        <v>28504</v>
      </c>
      <c r="K12" s="7">
        <f t="shared" si="2"/>
        <v>0.78732690109773273</v>
      </c>
      <c r="L12" s="17">
        <f>一般接種!G11+一般接種!O11+一般接種!Z11+一般接種!AF11</f>
        <v>607034</v>
      </c>
      <c r="M12" s="5">
        <v>18222</v>
      </c>
      <c r="N12" s="18">
        <f t="shared" si="3"/>
        <v>0.62601281131222919</v>
      </c>
      <c r="O12" s="17">
        <f>一般接種!H11+一般接種!P11+一般接種!AA11+一般接種!AG11</f>
        <v>408741</v>
      </c>
      <c r="P12" s="3">
        <v>6270</v>
      </c>
      <c r="Q12" s="6">
        <f t="shared" si="4"/>
        <v>0.42789889163543576</v>
      </c>
      <c r="R12" s="17">
        <f>一般接種!I11+一般接種!Q11+一般接種!AB11+一般接種!AH11</f>
        <v>272502</v>
      </c>
      <c r="S12" s="6">
        <f t="shared" si="5"/>
        <v>0.28971852324376046</v>
      </c>
      <c r="T12" s="17">
        <f>一般接種!J11+一般接種!R11+一般接種!AC11+一般接種!AI11</f>
        <v>177591</v>
      </c>
      <c r="U12" s="6">
        <f t="shared" si="7"/>
        <v>0.18881109959333386</v>
      </c>
      <c r="W12" s="43">
        <v>940575</v>
      </c>
    </row>
    <row r="13" spans="1:23" x14ac:dyDescent="0.4">
      <c r="A13" s="16" t="s">
        <v>8</v>
      </c>
      <c r="B13" s="5">
        <f t="shared" si="6"/>
        <v>4271941</v>
      </c>
      <c r="C13" s="3">
        <f>一般接種!D12+一般接種!L12+一般接種!T12+一般接種!W12+医療従事者等!C10</f>
        <v>943807</v>
      </c>
      <c r="D13" s="3">
        <v>42046</v>
      </c>
      <c r="E13" s="7">
        <f t="shared" si="0"/>
        <v>0.86547924458764147</v>
      </c>
      <c r="F13" s="3">
        <f>一般接種!E12+一般接種!M12+一般接種!U12+一般接種!X12+医療従事者等!D10</f>
        <v>935423</v>
      </c>
      <c r="G13" s="3">
        <v>40730</v>
      </c>
      <c r="H13" s="7">
        <f t="shared" si="1"/>
        <v>0.85869562087720663</v>
      </c>
      <c r="I13" s="3">
        <f>一般接種!F12+一般接種!N12+一般接種!Y12+一般接種!AE12</f>
        <v>826719</v>
      </c>
      <c r="J13" s="3">
        <v>28226</v>
      </c>
      <c r="K13" s="7">
        <f t="shared" si="2"/>
        <v>0.76636616403738866</v>
      </c>
      <c r="L13" s="17">
        <f>一般接種!G12+一般接種!O12+一般接種!Z12+一般接種!AF12</f>
        <v>631460</v>
      </c>
      <c r="M13" s="5">
        <v>17896</v>
      </c>
      <c r="N13" s="18">
        <f t="shared" si="3"/>
        <v>0.58887765963062455</v>
      </c>
      <c r="O13" s="17">
        <f>一般接種!H12+一般接種!P12+一般接種!AA12+一般接種!AG12</f>
        <v>433637</v>
      </c>
      <c r="P13" s="3">
        <v>7502</v>
      </c>
      <c r="Q13" s="6">
        <f t="shared" si="4"/>
        <v>0.40898974106482161</v>
      </c>
      <c r="R13" s="17">
        <f>一般接種!I12+一般接種!Q12+一般接種!AB12+一般接種!AH12</f>
        <v>294836</v>
      </c>
      <c r="S13" s="6">
        <f t="shared" si="5"/>
        <v>0.28297346919776067</v>
      </c>
      <c r="T13" s="17">
        <f>一般接種!J12+一般接種!R12+一般接種!AC12+一般接種!AI12</f>
        <v>206059</v>
      </c>
      <c r="U13" s="6">
        <f t="shared" si="7"/>
        <v>0.19776835287896108</v>
      </c>
      <c r="W13" s="43">
        <v>1041921</v>
      </c>
    </row>
    <row r="14" spans="1:23" x14ac:dyDescent="0.4">
      <c r="A14" s="16" t="s">
        <v>9</v>
      </c>
      <c r="B14" s="5">
        <f t="shared" si="6"/>
        <v>7168317</v>
      </c>
      <c r="C14" s="3">
        <f>一般接種!D13+一般接種!L13+一般接種!T13+一般接種!W13+医療従事者等!C11</f>
        <v>1614515</v>
      </c>
      <c r="D14" s="3">
        <v>59409</v>
      </c>
      <c r="E14" s="7">
        <f t="shared" si="0"/>
        <v>0.85544371674036002</v>
      </c>
      <c r="F14" s="3">
        <f>一般接種!E13+一般接種!M13+一般接種!U13+一般接種!X13+医療従事者等!D11</f>
        <v>1596876</v>
      </c>
      <c r="G14" s="3">
        <v>57544</v>
      </c>
      <c r="H14" s="7">
        <f t="shared" si="1"/>
        <v>0.84676664315961214</v>
      </c>
      <c r="I14" s="3">
        <f>一般接種!F13+一般接種!N13+一般接種!Y13+一般接種!AE13</f>
        <v>1395942</v>
      </c>
      <c r="J14" s="3">
        <v>39966</v>
      </c>
      <c r="K14" s="7">
        <f t="shared" si="2"/>
        <v>0.74590487674198824</v>
      </c>
      <c r="L14" s="17">
        <f>一般接種!G13+一般接種!O13+一般接種!Z13+一般接種!AF13</f>
        <v>1059494</v>
      </c>
      <c r="M14" s="5">
        <v>25793</v>
      </c>
      <c r="N14" s="18">
        <f t="shared" si="3"/>
        <v>0.56862556342669046</v>
      </c>
      <c r="O14" s="17">
        <f>一般接種!H13+一般接種!P13+一般接種!AA13+一般接種!AG13</f>
        <v>703064</v>
      </c>
      <c r="P14" s="3">
        <v>10029</v>
      </c>
      <c r="Q14" s="6">
        <f t="shared" si="4"/>
        <v>0.38122959864546557</v>
      </c>
      <c r="R14" s="17">
        <f>一般接種!I13+一般接種!Q13+一般接種!AB13+一般接種!AH13</f>
        <v>474499</v>
      </c>
      <c r="S14" s="6">
        <f t="shared" si="5"/>
        <v>0.26101576879620042</v>
      </c>
      <c r="T14" s="17">
        <f>一般接種!J13+一般接種!R13+一般接種!AC13+一般接種!AI13</f>
        <v>323927</v>
      </c>
      <c r="U14" s="6">
        <f t="shared" si="7"/>
        <v>0.17818805716944994</v>
      </c>
      <c r="W14" s="43">
        <v>1817894</v>
      </c>
    </row>
    <row r="15" spans="1:23" x14ac:dyDescent="0.4">
      <c r="A15" s="16" t="s">
        <v>10</v>
      </c>
      <c r="B15" s="5">
        <f t="shared" si="6"/>
        <v>10692922</v>
      </c>
      <c r="C15" s="3">
        <f>一般接種!D14+一般接種!L14+一般接種!T14+一般接種!W14+医療従事者等!C12</f>
        <v>2502615</v>
      </c>
      <c r="D15" s="3">
        <v>95110</v>
      </c>
      <c r="E15" s="7">
        <f t="shared" si="0"/>
        <v>0.83599583999611082</v>
      </c>
      <c r="F15" s="3">
        <f>一般接種!E14+一般接種!M14+一般接種!U14+一般接種!X14+医療従事者等!D12</f>
        <v>2472929</v>
      </c>
      <c r="G15" s="3">
        <v>92486</v>
      </c>
      <c r="H15" s="7">
        <f t="shared" si="1"/>
        <v>0.82659867595201764</v>
      </c>
      <c r="I15" s="3">
        <f>一般接種!F14+一般接種!N14+一般接種!Y14+一般接種!AE14</f>
        <v>2110131</v>
      </c>
      <c r="J15" s="3">
        <v>62995</v>
      </c>
      <c r="K15" s="7">
        <f t="shared" si="2"/>
        <v>0.71085924220563546</v>
      </c>
      <c r="L15" s="17">
        <f>一般接種!G14+一般接種!O14+一般接種!Z14+一般接種!AF14</f>
        <v>1515471</v>
      </c>
      <c r="M15" s="3">
        <v>40388</v>
      </c>
      <c r="N15" s="18">
        <f t="shared" si="3"/>
        <v>0.51221627853274787</v>
      </c>
      <c r="O15" s="17">
        <f>一般接種!H14+一般接種!P14+一般接種!AA14+一般接種!AG14</f>
        <v>996341</v>
      </c>
      <c r="P15" s="3">
        <v>18261</v>
      </c>
      <c r="Q15" s="6">
        <f t="shared" si="4"/>
        <v>0.33963410717045078</v>
      </c>
      <c r="R15" s="17">
        <f>一般接種!I14+一般接種!Q14+一般接種!AB14+一般接種!AH14</f>
        <v>648491</v>
      </c>
      <c r="S15" s="6">
        <f t="shared" si="5"/>
        <v>0.22518573306178716</v>
      </c>
      <c r="T15" s="17">
        <f>一般接種!J14+一般接種!R14+一般接種!AC14+一般接種!AI14</f>
        <v>446944</v>
      </c>
      <c r="U15" s="6">
        <f t="shared" si="7"/>
        <v>0.15519939718140638</v>
      </c>
      <c r="W15" s="43">
        <v>2879805</v>
      </c>
    </row>
    <row r="16" spans="1:23" x14ac:dyDescent="0.4">
      <c r="A16" s="19" t="s">
        <v>11</v>
      </c>
      <c r="B16" s="5">
        <f t="shared" si="6"/>
        <v>7103638</v>
      </c>
      <c r="C16" s="3">
        <f>一般接種!D15+一般接種!L15+一般接種!T15+一般接種!W15+医療従事者等!C13</f>
        <v>1653483</v>
      </c>
      <c r="D16" s="3">
        <v>64585</v>
      </c>
      <c r="E16" s="7">
        <f t="shared" si="0"/>
        <v>0.82350514373911921</v>
      </c>
      <c r="F16" s="3">
        <f>一般接種!E15+一般接種!M15+一般接種!U15+一般接種!X15+医療従事者等!D13</f>
        <v>1635166</v>
      </c>
      <c r="G16" s="3">
        <v>62868</v>
      </c>
      <c r="H16" s="7">
        <f t="shared" si="1"/>
        <v>0.81490157989419687</v>
      </c>
      <c r="I16" s="3">
        <f>一般接種!F15+一般接種!N15+一般接種!Y15+一般接種!AE15</f>
        <v>1409108</v>
      </c>
      <c r="J16" s="3">
        <v>43416</v>
      </c>
      <c r="K16" s="7">
        <f t="shared" si="2"/>
        <v>0.70782038039154505</v>
      </c>
      <c r="L16" s="17">
        <f>一般接種!G15+一般接種!O15+一般接種!Z15+一般接種!AF15</f>
        <v>1017115</v>
      </c>
      <c r="M16" s="3">
        <v>26656</v>
      </c>
      <c r="N16" s="18">
        <f t="shared" si="3"/>
        <v>0.51334200254686224</v>
      </c>
      <c r="O16" s="17">
        <f>一般接種!H15+一般接種!P15+一般接種!AA15+一般接種!AG15</f>
        <v>662773</v>
      </c>
      <c r="P16" s="3">
        <v>11667</v>
      </c>
      <c r="Q16" s="6">
        <f t="shared" si="4"/>
        <v>0.3374597614946982</v>
      </c>
      <c r="R16" s="17">
        <f>一般接種!I15+一般接種!Q15+一般接種!AB15+一般接種!AH15</f>
        <v>430222</v>
      </c>
      <c r="S16" s="6">
        <f t="shared" si="5"/>
        <v>0.22297846051145595</v>
      </c>
      <c r="T16" s="17">
        <f>一般接種!J15+一般接種!R15+一般接種!AC15+一般接種!AI15</f>
        <v>295771</v>
      </c>
      <c r="U16" s="6">
        <f t="shared" si="7"/>
        <v>0.15329425795039267</v>
      </c>
      <c r="W16" s="43">
        <v>1929433</v>
      </c>
    </row>
    <row r="17" spans="1:23" x14ac:dyDescent="0.4">
      <c r="A17" s="16" t="s">
        <v>12</v>
      </c>
      <c r="B17" s="5">
        <f t="shared" si="6"/>
        <v>6907084</v>
      </c>
      <c r="C17" s="3">
        <f>一般接種!D16+一般接種!L16+一般接種!T16+一般接種!W16+医療従事者等!C14</f>
        <v>1628569</v>
      </c>
      <c r="D17" s="3">
        <v>66972</v>
      </c>
      <c r="E17" s="7">
        <f t="shared" si="0"/>
        <v>0.80876603383296075</v>
      </c>
      <c r="F17" s="3">
        <f>一般接種!E16+一般接種!M16+一般接種!U16+一般接種!X16+医療従事者等!D14</f>
        <v>1605311</v>
      </c>
      <c r="G17" s="3">
        <v>65251</v>
      </c>
      <c r="H17" s="7">
        <f t="shared" si="1"/>
        <v>0.7976118153818107</v>
      </c>
      <c r="I17" s="3">
        <f>一般接種!F16+一般接種!N16+一般接種!Y16+一般接種!AE16</f>
        <v>1370259</v>
      </c>
      <c r="J17" s="3">
        <v>46291</v>
      </c>
      <c r="K17" s="7">
        <f t="shared" si="2"/>
        <v>0.68569570015936077</v>
      </c>
      <c r="L17" s="17">
        <f>一般接種!G16+一般接種!O16+一般接種!Z16+一般接種!AF16</f>
        <v>951749</v>
      </c>
      <c r="M17" s="3">
        <v>27955</v>
      </c>
      <c r="N17" s="18">
        <f t="shared" si="3"/>
        <v>0.47844175511267384</v>
      </c>
      <c r="O17" s="17">
        <f>一般接種!H16+一般接種!P16+一般接種!AA16+一般接種!AG16</f>
        <v>634795</v>
      </c>
      <c r="P17" s="3">
        <v>11416</v>
      </c>
      <c r="Q17" s="6">
        <f t="shared" si="4"/>
        <v>0.32285395105443798</v>
      </c>
      <c r="R17" s="17">
        <f>一般接種!I16+一般接種!Q16+一般接種!AB16+一般接種!AH16</f>
        <v>421360</v>
      </c>
      <c r="S17" s="6">
        <f t="shared" si="5"/>
        <v>0.21822637723808147</v>
      </c>
      <c r="T17" s="17">
        <f>一般接種!J16+一般接種!R16+一般接種!AC16+一般接種!AI16</f>
        <v>295041</v>
      </c>
      <c r="U17" s="6">
        <f t="shared" si="7"/>
        <v>0.15280455801856085</v>
      </c>
      <c r="W17" s="43">
        <v>1930839</v>
      </c>
    </row>
    <row r="18" spans="1:23" x14ac:dyDescent="0.4">
      <c r="A18" s="16" t="s">
        <v>13</v>
      </c>
      <c r="B18" s="5">
        <f t="shared" si="6"/>
        <v>25777473</v>
      </c>
      <c r="C18" s="3">
        <f>一般接種!D17+一般接種!L17+一般接種!T17+一般接種!W17+医療従事者等!C15</f>
        <v>6207175</v>
      </c>
      <c r="D18" s="3">
        <v>209182</v>
      </c>
      <c r="E18" s="7">
        <f t="shared" si="0"/>
        <v>0.81262683760843557</v>
      </c>
      <c r="F18" s="3">
        <f>一般接種!E17+一般接種!M17+一般接種!U17+一般接種!X17+医療従事者等!D15</f>
        <v>6130345</v>
      </c>
      <c r="G18" s="3">
        <v>203559</v>
      </c>
      <c r="H18" s="7">
        <f t="shared" si="1"/>
        <v>0.8029794906999641</v>
      </c>
      <c r="I18" s="3">
        <f>一般接種!F17+一般接種!N17+一般接種!Y17+一般接種!AE17</f>
        <v>5157035</v>
      </c>
      <c r="J18" s="3">
        <v>140783</v>
      </c>
      <c r="K18" s="7">
        <f t="shared" si="2"/>
        <v>0.67961749862112053</v>
      </c>
      <c r="L18" s="17">
        <f>一般接種!G17+一般接種!O17+一般接種!Z17+一般接種!AF17</f>
        <v>3529439</v>
      </c>
      <c r="M18" s="3">
        <v>84938</v>
      </c>
      <c r="N18" s="18">
        <f t="shared" si="3"/>
        <v>0.4666717608321807</v>
      </c>
      <c r="O18" s="17">
        <f>一般接種!H17+一般接種!P17+一般接種!AA17+一般接種!AG17</f>
        <v>2273064</v>
      </c>
      <c r="P18" s="3">
        <v>35147</v>
      </c>
      <c r="Q18" s="6">
        <f t="shared" si="4"/>
        <v>0.30319998948650945</v>
      </c>
      <c r="R18" s="17">
        <f>一般接種!I17+一般接種!Q17+一般接種!AB17+一般接種!AH17</f>
        <v>1456288</v>
      </c>
      <c r="S18" s="6">
        <f t="shared" si="5"/>
        <v>0.1973024496839382</v>
      </c>
      <c r="T18" s="17">
        <f>一般接種!J17+一般接種!R17+一般接種!AC17+一般接種!AI17</f>
        <v>1024127</v>
      </c>
      <c r="U18" s="6">
        <f t="shared" si="7"/>
        <v>0.13875192673939671</v>
      </c>
      <c r="W18" s="43">
        <v>7380993</v>
      </c>
    </row>
    <row r="19" spans="1:23" x14ac:dyDescent="0.4">
      <c r="A19" s="16" t="s">
        <v>14</v>
      </c>
      <c r="B19" s="5">
        <f t="shared" si="6"/>
        <v>22368709</v>
      </c>
      <c r="C19" s="3">
        <f>一般接種!D18+一般接種!L18+一般接種!T18+一般接種!W18+医療従事者等!C16</f>
        <v>5303984</v>
      </c>
      <c r="D19" s="3">
        <v>176487</v>
      </c>
      <c r="E19" s="7">
        <f t="shared" si="0"/>
        <v>0.81258930167516319</v>
      </c>
      <c r="F19" s="3">
        <f>一般接種!E18+一般接種!M18+一般接種!U18+一般接種!X18+医療従事者等!D16</f>
        <v>5244158</v>
      </c>
      <c r="G19" s="3">
        <v>172292</v>
      </c>
      <c r="H19" s="7">
        <f t="shared" si="1"/>
        <v>0.80377307897596095</v>
      </c>
      <c r="I19" s="3">
        <f>一般接種!F18+一般接種!N18+一般接種!Y18+一般接種!AE18</f>
        <v>4486412</v>
      </c>
      <c r="J19" s="3">
        <v>118495</v>
      </c>
      <c r="K19" s="7">
        <f t="shared" si="2"/>
        <v>0.69221349613760352</v>
      </c>
      <c r="L19" s="17">
        <f>一般接種!G18+一般接種!O18+一般接種!Z18+一般接種!AF18</f>
        <v>3078376</v>
      </c>
      <c r="M19" s="3">
        <v>67654</v>
      </c>
      <c r="N19" s="18">
        <f t="shared" si="3"/>
        <v>0.47712957950400564</v>
      </c>
      <c r="O19" s="17">
        <f>一般接種!H18+一般接種!P18+一般接種!AA18+一般接種!AG18</f>
        <v>1993109</v>
      </c>
      <c r="P19" s="3">
        <v>27626</v>
      </c>
      <c r="Q19" s="6">
        <f t="shared" si="4"/>
        <v>0.31148345058503296</v>
      </c>
      <c r="R19" s="17">
        <f>一般接種!I18+一般接種!Q18+一般接種!AB18+一般接種!AH18</f>
        <v>1323337</v>
      </c>
      <c r="S19" s="6">
        <f t="shared" si="5"/>
        <v>0.20971820923754911</v>
      </c>
      <c r="T19" s="17">
        <f>一般接種!J18+一般接種!R18+一般接種!AC18+一般接種!AI18</f>
        <v>939333</v>
      </c>
      <c r="U19" s="6">
        <f t="shared" si="7"/>
        <v>0.14886248524581019</v>
      </c>
      <c r="W19" s="43">
        <v>6310072</v>
      </c>
    </row>
    <row r="20" spans="1:23" x14ac:dyDescent="0.4">
      <c r="A20" s="16" t="s">
        <v>15</v>
      </c>
      <c r="B20" s="5">
        <f t="shared" si="6"/>
        <v>45684435</v>
      </c>
      <c r="C20" s="3">
        <f>一般接種!D19+一般接種!L19+一般接種!T19+一般接種!W19+医療従事者等!C17</f>
        <v>11447348</v>
      </c>
      <c r="D20" s="3">
        <v>403574</v>
      </c>
      <c r="E20" s="7">
        <f t="shared" si="0"/>
        <v>0.79787015459520194</v>
      </c>
      <c r="F20" s="3">
        <f>一般接種!E19+一般接種!M19+一般接種!U19+一般接種!X19+医療従事者等!D17</f>
        <v>11306197</v>
      </c>
      <c r="G20" s="3">
        <v>392339</v>
      </c>
      <c r="H20" s="7">
        <f t="shared" si="1"/>
        <v>0.78848422375268468</v>
      </c>
      <c r="I20" s="3">
        <f>一般接種!F19+一般接種!N19+一般接種!Y19+一般接種!AE19</f>
        <v>9357539</v>
      </c>
      <c r="J20" s="3">
        <v>260064</v>
      </c>
      <c r="K20" s="7">
        <f t="shared" si="2"/>
        <v>0.65725754480995213</v>
      </c>
      <c r="L20" s="17">
        <f>一般接種!G19+一般接種!O19+一般接種!Z19+一般接種!AF19</f>
        <v>6001929</v>
      </c>
      <c r="M20" s="3">
        <v>147100</v>
      </c>
      <c r="N20" s="18">
        <f t="shared" si="3"/>
        <v>0.42298885501989369</v>
      </c>
      <c r="O20" s="17">
        <f>一般接種!H19+一般接種!P19+一般接種!AA19+一般接種!AG19</f>
        <v>3695535</v>
      </c>
      <c r="P20" s="3">
        <v>66135</v>
      </c>
      <c r="Q20" s="6">
        <f t="shared" si="4"/>
        <v>0.26221017734406971</v>
      </c>
      <c r="R20" s="17">
        <f>一般接種!I19+一般接種!Q19+一般接種!AB19+一般接種!AH19</f>
        <v>2302550</v>
      </c>
      <c r="S20" s="6">
        <f t="shared" si="5"/>
        <v>0.16635037302132244</v>
      </c>
      <c r="T20" s="17">
        <f>一般接種!J19+一般接種!R19+一般接種!AC19+一般接種!AI19</f>
        <v>1573337</v>
      </c>
      <c r="U20" s="6">
        <f t="shared" si="7"/>
        <v>0.11366754113406805</v>
      </c>
      <c r="W20" s="43">
        <v>13841568</v>
      </c>
    </row>
    <row r="21" spans="1:23" x14ac:dyDescent="0.4">
      <c r="A21" s="16" t="s">
        <v>16</v>
      </c>
      <c r="B21" s="5">
        <f t="shared" si="6"/>
        <v>31522510</v>
      </c>
      <c r="C21" s="3">
        <f>一般接種!D20+一般接種!L20+一般接種!T20+一般接種!W20+医療従事者等!C18</f>
        <v>7693604</v>
      </c>
      <c r="D21" s="3">
        <v>266397</v>
      </c>
      <c r="E21" s="7">
        <f t="shared" si="0"/>
        <v>0.80625469904101021</v>
      </c>
      <c r="F21" s="3">
        <f>一般接種!E20+一般接種!M20+一般接種!U20+一般接種!X20+医療従事者等!D18</f>
        <v>7609455</v>
      </c>
      <c r="G21" s="3">
        <v>258917</v>
      </c>
      <c r="H21" s="7">
        <f t="shared" si="1"/>
        <v>0.79793195517231574</v>
      </c>
      <c r="I21" s="3">
        <f>一般接種!F20+一般接種!N20+一般接種!Y20+一般接種!AE20</f>
        <v>6354857</v>
      </c>
      <c r="J21" s="3">
        <v>168371</v>
      </c>
      <c r="K21" s="7">
        <f t="shared" si="2"/>
        <v>0.67156919257150416</v>
      </c>
      <c r="L21" s="17">
        <f>一般接種!G20+一般接種!O20+一般接種!Z20+一般接種!AF20</f>
        <v>4198009</v>
      </c>
      <c r="M21" s="3">
        <v>104312</v>
      </c>
      <c r="N21" s="18">
        <f t="shared" si="3"/>
        <v>0.44438810480172247</v>
      </c>
      <c r="O21" s="17">
        <f>一般接種!H20+一般接種!P20+一般接種!AA20+一般接種!AG20</f>
        <v>2653722</v>
      </c>
      <c r="P21" s="3">
        <v>45260</v>
      </c>
      <c r="Q21" s="6">
        <f t="shared" si="4"/>
        <v>0.28315957058553931</v>
      </c>
      <c r="R21" s="17">
        <f>一般接種!I20+一般接種!Q20+一般接種!AB20+一般接種!AH20</f>
        <v>1772064</v>
      </c>
      <c r="S21" s="6">
        <f t="shared" si="5"/>
        <v>0.19236503398941335</v>
      </c>
      <c r="T21" s="17">
        <f>一般接種!J20+一般接種!R20+一般接種!AC20+一般接種!AI20</f>
        <v>1240799</v>
      </c>
      <c r="U21" s="6">
        <f t="shared" si="7"/>
        <v>0.13469397369904818</v>
      </c>
      <c r="W21" s="43">
        <v>9211986</v>
      </c>
    </row>
    <row r="22" spans="1:23" x14ac:dyDescent="0.4">
      <c r="A22" s="16" t="s">
        <v>17</v>
      </c>
      <c r="B22" s="5">
        <f t="shared" si="6"/>
        <v>8671933</v>
      </c>
      <c r="C22" s="3">
        <f>一般接種!D21+一般接種!L21+一般接種!T21+一般接種!W21+医療従事者等!C19</f>
        <v>1924750</v>
      </c>
      <c r="D22" s="3">
        <v>83040</v>
      </c>
      <c r="E22" s="7">
        <f t="shared" si="0"/>
        <v>0.85116304649736552</v>
      </c>
      <c r="F22" s="3">
        <f>一般接種!E21+一般接種!M21+一般接種!U21+一般接種!X21+医療従事者等!D19</f>
        <v>1895703</v>
      </c>
      <c r="G22" s="3">
        <v>80955</v>
      </c>
      <c r="H22" s="7">
        <f t="shared" si="1"/>
        <v>0.83870231269038065</v>
      </c>
      <c r="I22" s="3">
        <f>一般接種!F21+一般接種!N21+一般接種!Y21+一般接種!AE21</f>
        <v>1679662</v>
      </c>
      <c r="J22" s="3">
        <v>59227</v>
      </c>
      <c r="K22" s="7">
        <f t="shared" si="2"/>
        <v>0.74889879039097274</v>
      </c>
      <c r="L22" s="17">
        <f>一般接種!G21+一般接種!O21+一般接種!Z21+一般接種!AF21</f>
        <v>1275842</v>
      </c>
      <c r="M22" s="3">
        <v>38498</v>
      </c>
      <c r="N22" s="18">
        <f t="shared" si="3"/>
        <v>0.57184979644202194</v>
      </c>
      <c r="O22" s="17">
        <f>一般接種!H21+一般接種!P21+一般接種!AA21+一般接種!AG21</f>
        <v>860923</v>
      </c>
      <c r="P22" s="3">
        <v>16433</v>
      </c>
      <c r="Q22" s="6">
        <f t="shared" si="4"/>
        <v>0.39028874314444739</v>
      </c>
      <c r="R22" s="17">
        <f>一般接種!I21+一般接種!Q21+一般接種!AB21+一般接種!AH21</f>
        <v>599076</v>
      </c>
      <c r="S22" s="6">
        <f t="shared" si="5"/>
        <v>0.27686842838636688</v>
      </c>
      <c r="T22" s="17">
        <f>一般接種!J21+一般接種!R21+一般接種!AC21+一般接種!AI21</f>
        <v>435977</v>
      </c>
      <c r="U22" s="6">
        <f t="shared" si="7"/>
        <v>0.20149074041123841</v>
      </c>
      <c r="W22" s="43">
        <v>2163757</v>
      </c>
    </row>
    <row r="23" spans="1:23" x14ac:dyDescent="0.4">
      <c r="A23" s="16" t="s">
        <v>18</v>
      </c>
      <c r="B23" s="5">
        <f t="shared" si="6"/>
        <v>3824167</v>
      </c>
      <c r="C23" s="3">
        <f>一般接種!D22+一般接種!L22+一般接種!T22+一般接種!W22+医療従事者等!C20</f>
        <v>904252</v>
      </c>
      <c r="D23" s="3">
        <v>35297</v>
      </c>
      <c r="E23" s="7">
        <f t="shared" si="0"/>
        <v>0.84492532379137331</v>
      </c>
      <c r="F23" s="3">
        <f>一般接種!E22+一般接種!M22+一般接種!U22+一般接種!X22+医療従事者等!D20</f>
        <v>897150</v>
      </c>
      <c r="G23" s="3">
        <v>34258</v>
      </c>
      <c r="H23" s="7">
        <f t="shared" si="1"/>
        <v>0.83902998716502664</v>
      </c>
      <c r="I23" s="3">
        <f>一般接種!F22+一般接種!N22+一般接種!Y22+一般接種!AE22</f>
        <v>755480</v>
      </c>
      <c r="J23" s="3">
        <v>24763</v>
      </c>
      <c r="K23" s="7">
        <f t="shared" si="2"/>
        <v>0.71051009295632217</v>
      </c>
      <c r="L23" s="17">
        <f>一般接種!G22+一般接種!O22+一般接種!Z22+一般接種!AF22</f>
        <v>528023</v>
      </c>
      <c r="M23" s="3">
        <v>15600</v>
      </c>
      <c r="N23" s="18">
        <f t="shared" si="3"/>
        <v>0.49825269339971218</v>
      </c>
      <c r="O23" s="17">
        <f>一般接種!H22+一般接種!P22+一般接種!AA22+一般接種!AG22</f>
        <v>343850</v>
      </c>
      <c r="P23" s="3">
        <v>7119</v>
      </c>
      <c r="Q23" s="6">
        <f t="shared" si="4"/>
        <v>0.32741919800863445</v>
      </c>
      <c r="R23" s="17">
        <f>一般接種!I22+一般接種!Q22+一般接種!AB22+一般接種!AH22</f>
        <v>232362</v>
      </c>
      <c r="S23" s="6">
        <f t="shared" si="5"/>
        <v>0.22593636964723271</v>
      </c>
      <c r="T23" s="17">
        <f>一般接種!J22+一般接種!R22+一般接種!AC22+一般接種!AI22</f>
        <v>163050</v>
      </c>
      <c r="U23" s="6">
        <f t="shared" si="7"/>
        <v>0.15854109136167399</v>
      </c>
      <c r="W23" s="43">
        <v>1028440</v>
      </c>
    </row>
    <row r="24" spans="1:23" x14ac:dyDescent="0.4">
      <c r="A24" s="16" t="s">
        <v>19</v>
      </c>
      <c r="B24" s="5">
        <f t="shared" si="6"/>
        <v>3930435</v>
      </c>
      <c r="C24" s="3">
        <f>一般接種!D23+一般接種!L23+一般接種!T23+一般接種!W23+医療従事者等!C21</f>
        <v>946707</v>
      </c>
      <c r="D24" s="3">
        <v>34541</v>
      </c>
      <c r="E24" s="7">
        <f t="shared" si="0"/>
        <v>0.8163998485639079</v>
      </c>
      <c r="F24" s="3">
        <f>一般接種!E23+一般接種!M23+一般接種!U23+一般接種!X23+医療従事者等!D21</f>
        <v>936475</v>
      </c>
      <c r="G24" s="3">
        <v>33678</v>
      </c>
      <c r="H24" s="7">
        <f t="shared" si="1"/>
        <v>0.80801447772000967</v>
      </c>
      <c r="I24" s="3">
        <f>一般接種!F23+一般接種!N23+一般接種!Y23+一般接種!AE23</f>
        <v>783600</v>
      </c>
      <c r="J24" s="3">
        <v>23586</v>
      </c>
      <c r="K24" s="7">
        <f t="shared" si="2"/>
        <v>0.68022192726592523</v>
      </c>
      <c r="L24" s="17">
        <f>一般接種!G23+一般接種!O23+一般接種!Z23+一般接種!AF23</f>
        <v>538110</v>
      </c>
      <c r="M24" s="3">
        <v>14372</v>
      </c>
      <c r="N24" s="18">
        <f t="shared" si="3"/>
        <v>0.46875198580868394</v>
      </c>
      <c r="O24" s="17">
        <f>一般接種!H23+一般接種!P23+一般接種!AA23+一般接種!AG23</f>
        <v>347893</v>
      </c>
      <c r="P24" s="3">
        <v>5520</v>
      </c>
      <c r="Q24" s="6">
        <f t="shared" si="4"/>
        <v>0.30642806830376362</v>
      </c>
      <c r="R24" s="17">
        <f>一般接種!I23+一般接種!Q23+一般接種!AB23+一般接種!AH23</f>
        <v>225450</v>
      </c>
      <c r="S24" s="6">
        <f t="shared" si="5"/>
        <v>0.20178053759812692</v>
      </c>
      <c r="T24" s="17">
        <f>一般接種!J23+一般接種!R23+一般接種!AC23+一般接種!AI23</f>
        <v>152200</v>
      </c>
      <c r="U24" s="6">
        <f t="shared" si="7"/>
        <v>0.13622088189148332</v>
      </c>
      <c r="W24" s="43">
        <v>1117303</v>
      </c>
    </row>
    <row r="25" spans="1:23" x14ac:dyDescent="0.4">
      <c r="A25" s="16" t="s">
        <v>20</v>
      </c>
      <c r="B25" s="5">
        <f t="shared" si="6"/>
        <v>2724921</v>
      </c>
      <c r="C25" s="3">
        <f>一般接種!D24+一般接種!L24+一般接種!T24+一般接種!W24+医療従事者等!C22</f>
        <v>647175</v>
      </c>
      <c r="D25" s="3">
        <v>19292</v>
      </c>
      <c r="E25" s="7">
        <f t="shared" si="0"/>
        <v>0.82649787874280467</v>
      </c>
      <c r="F25" s="3">
        <f>一般接種!E24+一般接種!M24+一般接種!U24+一般接種!X24+医療従事者等!D22</f>
        <v>641308</v>
      </c>
      <c r="G25" s="3">
        <v>18618</v>
      </c>
      <c r="H25" s="7">
        <f t="shared" si="1"/>
        <v>0.81966220476483198</v>
      </c>
      <c r="I25" s="3">
        <f>一般接種!F24+一般接種!N24+一般接種!Y24+一般接種!AE24</f>
        <v>544182</v>
      </c>
      <c r="J25" s="3">
        <v>12231</v>
      </c>
      <c r="K25" s="7">
        <f t="shared" si="2"/>
        <v>0.70022022111621696</v>
      </c>
      <c r="L25" s="17">
        <f>一般接種!G24+一般接種!O24+一般接種!Z24+一般接種!AF24</f>
        <v>381305</v>
      </c>
      <c r="M25" s="3">
        <v>7587</v>
      </c>
      <c r="N25" s="18">
        <f t="shared" si="3"/>
        <v>0.49193422062391157</v>
      </c>
      <c r="O25" s="17">
        <f>一般接種!H24+一般接種!P24+一般接種!AA24+一般接種!AG24</f>
        <v>247192</v>
      </c>
      <c r="P25" s="3">
        <v>3035</v>
      </c>
      <c r="Q25" s="6">
        <f t="shared" si="4"/>
        <v>0.32138988088578119</v>
      </c>
      <c r="R25" s="17">
        <f>一般接種!I24+一般接種!Q24+一般接種!AB24+一般接種!AH24</f>
        <v>159411</v>
      </c>
      <c r="S25" s="6">
        <f t="shared" si="5"/>
        <v>0.20983663094600305</v>
      </c>
      <c r="T25" s="17">
        <f>一般接種!J24+一般接種!R24+一般接種!AC24+一般接種!AI24</f>
        <v>104348</v>
      </c>
      <c r="U25" s="6">
        <f t="shared" si="7"/>
        <v>0.13735584599527967</v>
      </c>
      <c r="W25" s="43">
        <v>759691</v>
      </c>
    </row>
    <row r="26" spans="1:23" x14ac:dyDescent="0.4">
      <c r="A26" s="16" t="s">
        <v>21</v>
      </c>
      <c r="B26" s="5">
        <f t="shared" si="6"/>
        <v>2899957</v>
      </c>
      <c r="C26" s="3">
        <f>一般接種!D25+一般接種!L25+一般接種!T25+一般接種!W25+医療従事者等!C23</f>
        <v>688010</v>
      </c>
      <c r="D26" s="3">
        <v>24402</v>
      </c>
      <c r="E26" s="7">
        <f t="shared" si="0"/>
        <v>0.8167583601028936</v>
      </c>
      <c r="F26" s="3">
        <f>一般接種!E25+一般接種!M25+一般接種!U25+一般接種!X25+医療従事者等!D23</f>
        <v>680404</v>
      </c>
      <c r="G26" s="3">
        <v>23636</v>
      </c>
      <c r="H26" s="7">
        <f t="shared" si="1"/>
        <v>0.80833979495132247</v>
      </c>
      <c r="I26" s="3">
        <f>一般接種!F25+一般接種!N25+一般接種!Y25+一般接種!AE25</f>
        <v>573489</v>
      </c>
      <c r="J26" s="3">
        <v>16316</v>
      </c>
      <c r="K26" s="7">
        <f t="shared" si="2"/>
        <v>0.68575982473630448</v>
      </c>
      <c r="L26" s="17">
        <f>一般接種!G25+一般接種!O25+一般接種!Z25+一般接種!AF25</f>
        <v>404211</v>
      </c>
      <c r="M26" s="3">
        <v>10428</v>
      </c>
      <c r="N26" s="18">
        <f t="shared" si="3"/>
        <v>0.48466196507033932</v>
      </c>
      <c r="O26" s="17">
        <f>一般接種!H25+一般接種!P25+一般接種!AA25+一般接種!AG25</f>
        <v>264945</v>
      </c>
      <c r="P26" s="3">
        <v>4480</v>
      </c>
      <c r="Q26" s="6">
        <f t="shared" si="4"/>
        <v>0.32057625324619382</v>
      </c>
      <c r="R26" s="17">
        <f>一般接種!I25+一般接種!Q25+一般接種!AB25+一般接種!AH25</f>
        <v>172689</v>
      </c>
      <c r="S26" s="6">
        <f t="shared" si="5"/>
        <v>0.2125429236052136</v>
      </c>
      <c r="T26" s="17">
        <f>一般接種!J25+一般接種!R25+一般接種!AC25+一般接種!AI25</f>
        <v>116209</v>
      </c>
      <c r="U26" s="6">
        <f t="shared" si="7"/>
        <v>0.14302822188580783</v>
      </c>
      <c r="W26" s="43">
        <v>812490</v>
      </c>
    </row>
    <row r="27" spans="1:23" x14ac:dyDescent="0.4">
      <c r="A27" s="16" t="s">
        <v>22</v>
      </c>
      <c r="B27" s="5">
        <f t="shared" si="6"/>
        <v>7739912</v>
      </c>
      <c r="C27" s="3">
        <f>一般接種!D26+一般接種!L26+一般接種!T26+一般接種!W26+医療従事者等!C24</f>
        <v>1750767</v>
      </c>
      <c r="D27" s="3">
        <v>70286</v>
      </c>
      <c r="E27" s="7">
        <f t="shared" si="0"/>
        <v>0.82240299034099895</v>
      </c>
      <c r="F27" s="3">
        <f>一般接種!E26+一般接種!M26+一般接種!U26+一般接種!X26+医療従事者等!D24</f>
        <v>1730307</v>
      </c>
      <c r="G27" s="3">
        <v>68409</v>
      </c>
      <c r="H27" s="7">
        <f t="shared" si="1"/>
        <v>0.81330874008199161</v>
      </c>
      <c r="I27" s="3">
        <f>一般接種!F26+一般接種!N26+一般接種!Y26+一般接種!AE26</f>
        <v>1517795</v>
      </c>
      <c r="J27" s="3">
        <v>47699</v>
      </c>
      <c r="K27" s="7">
        <f t="shared" si="2"/>
        <v>0.71944362744258405</v>
      </c>
      <c r="L27" s="17">
        <f>一般接種!G26+一般接種!O26+一般接種!Z26+一般接種!AF26</f>
        <v>1121742</v>
      </c>
      <c r="M27" s="3">
        <v>31661</v>
      </c>
      <c r="N27" s="18">
        <f t="shared" si="3"/>
        <v>0.5334698066291178</v>
      </c>
      <c r="O27" s="17">
        <f>一般接種!H26+一般接種!P26+一般接種!AA26+一般接種!AG26</f>
        <v>749126</v>
      </c>
      <c r="P27" s="3">
        <v>14988</v>
      </c>
      <c r="Q27" s="6">
        <f t="shared" si="4"/>
        <v>0.35927647294016429</v>
      </c>
      <c r="R27" s="17">
        <f>一般接種!I26+一般接種!Q26+一般接種!AB26+一般接種!AH26</f>
        <v>510155</v>
      </c>
      <c r="S27" s="6">
        <f t="shared" si="5"/>
        <v>0.24966244636946938</v>
      </c>
      <c r="T27" s="17">
        <f>一般接種!J26+一般接種!R26+一般接種!AC26+一般接種!AI26</f>
        <v>360020</v>
      </c>
      <c r="U27" s="6">
        <f t="shared" si="7"/>
        <v>0.17618855826550042</v>
      </c>
      <c r="W27" s="43">
        <v>2043379</v>
      </c>
    </row>
    <row r="28" spans="1:23" x14ac:dyDescent="0.4">
      <c r="A28" s="16" t="s">
        <v>23</v>
      </c>
      <c r="B28" s="5">
        <f t="shared" si="6"/>
        <v>7049071</v>
      </c>
      <c r="C28" s="3">
        <f>一般接種!D27+一般接種!L27+一般接種!T27+一般接種!W27+医療従事者等!C25</f>
        <v>1681636</v>
      </c>
      <c r="D28" s="3">
        <v>64217</v>
      </c>
      <c r="E28" s="7">
        <f t="shared" si="0"/>
        <v>0.81596917777466116</v>
      </c>
      <c r="F28" s="3">
        <f>一般接種!E27+一般接種!M27+一般接種!U27+一般接種!X27+医療従事者等!D25</f>
        <v>1669432</v>
      </c>
      <c r="G28" s="3">
        <v>62522</v>
      </c>
      <c r="H28" s="7">
        <f t="shared" si="1"/>
        <v>0.81066750882602512</v>
      </c>
      <c r="I28" s="3">
        <f>一般接種!F27+一般接種!N27+一般接種!Y27+一般接種!AE27</f>
        <v>1411287</v>
      </c>
      <c r="J28" s="3">
        <v>43943</v>
      </c>
      <c r="K28" s="7">
        <f t="shared" si="2"/>
        <v>0.68980923274372086</v>
      </c>
      <c r="L28" s="17">
        <f>一般接種!G27+一般接種!O27+一般接種!Z27+一般接種!AF27</f>
        <v>971530</v>
      </c>
      <c r="M28" s="3">
        <v>27778</v>
      </c>
      <c r="N28" s="18">
        <f t="shared" si="3"/>
        <v>0.47611196818090551</v>
      </c>
      <c r="O28" s="17">
        <f>一般接種!H27+一般接種!P27+一般接種!AA27+一般接種!AG27</f>
        <v>637064</v>
      </c>
      <c r="P28" s="3">
        <v>13409</v>
      </c>
      <c r="Q28" s="6">
        <f t="shared" si="4"/>
        <v>0.3146267340528684</v>
      </c>
      <c r="R28" s="17">
        <f>一般接種!I27+一般接種!Q27+一般接種!AB27+一般接種!AH27</f>
        <v>406663</v>
      </c>
      <c r="S28" s="6">
        <f t="shared" si="5"/>
        <v>0.2051567798705079</v>
      </c>
      <c r="T28" s="17">
        <f>一般接種!J27+一般接種!R27+一般接種!AC27+一般接種!AI27</f>
        <v>271459</v>
      </c>
      <c r="U28" s="6">
        <f t="shared" si="7"/>
        <v>0.1369479256949076</v>
      </c>
      <c r="W28" s="43">
        <v>1982206</v>
      </c>
    </row>
    <row r="29" spans="1:23" x14ac:dyDescent="0.4">
      <c r="A29" s="16" t="s">
        <v>24</v>
      </c>
      <c r="B29" s="5">
        <f t="shared" si="6"/>
        <v>13094559</v>
      </c>
      <c r="C29" s="3">
        <f>一般接種!D28+一般接種!L28+一般接種!T28+一般接種!W28+医療従事者等!C26</f>
        <v>3167341</v>
      </c>
      <c r="D29" s="3">
        <v>114204</v>
      </c>
      <c r="E29" s="7">
        <f t="shared" si="0"/>
        <v>0.84021819925074503</v>
      </c>
      <c r="F29" s="3">
        <f>一般接種!E28+一般接種!M28+一般接種!U28+一般接種!X28+医療従事者等!D26</f>
        <v>3136129</v>
      </c>
      <c r="G29" s="3">
        <v>111002</v>
      </c>
      <c r="H29" s="7">
        <f t="shared" si="1"/>
        <v>0.83250989406790743</v>
      </c>
      <c r="I29" s="3">
        <f>一般接種!F28+一般接種!N28+一般接種!Y28+一般接種!AE28</f>
        <v>2595941</v>
      </c>
      <c r="J29" s="3">
        <v>78180</v>
      </c>
      <c r="K29" s="7">
        <f t="shared" si="2"/>
        <v>0.69288361890205219</v>
      </c>
      <c r="L29" s="17">
        <f>一般接種!G28+一般接種!O28+一般接種!Z28+一般接種!AF28</f>
        <v>1782963</v>
      </c>
      <c r="M29" s="3">
        <v>49677</v>
      </c>
      <c r="N29" s="18">
        <f t="shared" si="3"/>
        <v>0.47699741010852997</v>
      </c>
      <c r="O29" s="17">
        <f>一般接種!H28+一般接種!P28+一般接種!AA28+一般接種!AG28</f>
        <v>1157321</v>
      </c>
      <c r="P29" s="3">
        <v>19316</v>
      </c>
      <c r="Q29" s="6">
        <f t="shared" si="4"/>
        <v>0.31317707388772403</v>
      </c>
      <c r="R29" s="17">
        <f>一般接種!I28+一般接種!Q28+一般接種!AB28+一般接種!AH28</f>
        <v>747225</v>
      </c>
      <c r="S29" s="6">
        <f t="shared" si="5"/>
        <v>0.20563507105483245</v>
      </c>
      <c r="T29" s="17">
        <f>一般接種!J28+一般接種!R28+一般接種!AC28+一般接種!AI28</f>
        <v>507639</v>
      </c>
      <c r="U29" s="6">
        <f t="shared" si="7"/>
        <v>0.13970140430955078</v>
      </c>
      <c r="W29" s="43">
        <v>3633743</v>
      </c>
    </row>
    <row r="30" spans="1:23" x14ac:dyDescent="0.4">
      <c r="A30" s="16" t="s">
        <v>25</v>
      </c>
      <c r="B30" s="5">
        <f t="shared" si="6"/>
        <v>23772716</v>
      </c>
      <c r="C30" s="3">
        <f>一般接種!D29+一般接種!L29+一般接種!T29+一般接種!W29+医療従事者等!C27</f>
        <v>6067421</v>
      </c>
      <c r="D30" s="3">
        <v>223995</v>
      </c>
      <c r="E30" s="7">
        <f t="shared" si="0"/>
        <v>0.77781476739336841</v>
      </c>
      <c r="F30" s="3">
        <f>一般接種!E29+一般接種!M29+一般接種!U29+一般接種!X29+医療従事者等!D27</f>
        <v>5967468</v>
      </c>
      <c r="G30" s="3">
        <v>218184</v>
      </c>
      <c r="H30" s="7">
        <f t="shared" si="1"/>
        <v>0.76528358485902181</v>
      </c>
      <c r="I30" s="3">
        <f>一般接種!F29+一般接種!N29+一般接種!Y29+一般接種!AE29</f>
        <v>4917441</v>
      </c>
      <c r="J30" s="3">
        <v>147437</v>
      </c>
      <c r="K30" s="7">
        <f t="shared" si="2"/>
        <v>0.63493223867735071</v>
      </c>
      <c r="L30" s="17">
        <f>一般接種!G29+一般接種!O29+一般接種!Z29+一般接種!AF29</f>
        <v>3088326</v>
      </c>
      <c r="M30" s="3">
        <v>85202</v>
      </c>
      <c r="N30" s="18">
        <f t="shared" si="3"/>
        <v>0.39974395081129499</v>
      </c>
      <c r="O30" s="17">
        <f>一般接種!H29+一般接種!P29+一般接種!AA29+一般接種!AG29</f>
        <v>1845255</v>
      </c>
      <c r="P30" s="3">
        <v>31390</v>
      </c>
      <c r="Q30" s="6">
        <f t="shared" si="4"/>
        <v>0.24144243172720459</v>
      </c>
      <c r="R30" s="17">
        <f>一般接種!I29+一般接種!Q29+一般接種!AB29+一般接種!AH29</f>
        <v>1136493</v>
      </c>
      <c r="S30" s="6">
        <f t="shared" si="5"/>
        <v>0.15127786994122822</v>
      </c>
      <c r="T30" s="17">
        <f>一般接種!J29+一般接種!R29+一般接種!AC29+一般接種!AI29</f>
        <v>750312</v>
      </c>
      <c r="U30" s="6">
        <f t="shared" si="7"/>
        <v>9.9873559407178777E-2</v>
      </c>
      <c r="W30" s="43">
        <v>7512619</v>
      </c>
    </row>
    <row r="31" spans="1:23" x14ac:dyDescent="0.4">
      <c r="A31" s="16" t="s">
        <v>26</v>
      </c>
      <c r="B31" s="5">
        <f t="shared" si="6"/>
        <v>6104736</v>
      </c>
      <c r="C31" s="3">
        <f>一般接種!D30+一般接種!L30+一般接種!T30+一般接種!W30+医療従事者等!C28</f>
        <v>1491722</v>
      </c>
      <c r="D31" s="3">
        <v>51919</v>
      </c>
      <c r="E31" s="7">
        <f t="shared" si="0"/>
        <v>0.81237724513395615</v>
      </c>
      <c r="F31" s="3">
        <f>一般接種!E30+一般接種!M30+一般接種!U30+一般接種!X30+医療従事者等!D28</f>
        <v>1477545</v>
      </c>
      <c r="G31" s="3">
        <v>50558</v>
      </c>
      <c r="H31" s="7">
        <f t="shared" si="1"/>
        <v>0.80514609839121654</v>
      </c>
      <c r="I31" s="3">
        <f>一般接種!F30+一般接種!N30+一般接種!Y30+一般接種!AE30</f>
        <v>1228331</v>
      </c>
      <c r="J31" s="3">
        <v>34328</v>
      </c>
      <c r="K31" s="7">
        <f t="shared" si="2"/>
        <v>0.67368998940943947</v>
      </c>
      <c r="L31" s="17">
        <f>一般接種!G30+一般接種!O30+一般接種!Z30+一般接種!AF30</f>
        <v>832038</v>
      </c>
      <c r="M31" s="3">
        <v>20655</v>
      </c>
      <c r="N31" s="18">
        <f t="shared" si="3"/>
        <v>0.45780505130807814</v>
      </c>
      <c r="O31" s="17">
        <f>一般接種!H30+一般接種!P30+一般接種!AA30+一般接種!AG30</f>
        <v>522172</v>
      </c>
      <c r="P31" s="3">
        <v>8331</v>
      </c>
      <c r="Q31" s="6">
        <f t="shared" si="4"/>
        <v>0.28992350760269092</v>
      </c>
      <c r="R31" s="17">
        <f>一般接種!I30+一般接種!Q30+一般接種!AB30+一般接種!AH30</f>
        <v>331885</v>
      </c>
      <c r="S31" s="6">
        <f t="shared" si="5"/>
        <v>0.18725882777107913</v>
      </c>
      <c r="T31" s="17">
        <f>一般接種!J30+一般接種!R30+一般接種!AC30+一般接種!AI30</f>
        <v>221043</v>
      </c>
      <c r="U31" s="6">
        <f t="shared" si="7"/>
        <v>0.12471866178647015</v>
      </c>
      <c r="W31" s="43">
        <v>1772333</v>
      </c>
    </row>
    <row r="32" spans="1:23" x14ac:dyDescent="0.4">
      <c r="A32" s="16" t="s">
        <v>27</v>
      </c>
      <c r="B32" s="5">
        <f t="shared" si="6"/>
        <v>4774968</v>
      </c>
      <c r="C32" s="3">
        <f>一般接種!D31+一般接種!L31+一般接種!T31+一般接種!W31+医療従事者等!C29</f>
        <v>1166967</v>
      </c>
      <c r="D32" s="3">
        <v>33359</v>
      </c>
      <c r="E32" s="7">
        <f t="shared" si="0"/>
        <v>0.80173472216721453</v>
      </c>
      <c r="F32" s="3">
        <f>一般接種!E31+一般接種!M31+一般接種!U31+一般接種!X31+医療従事者等!D29</f>
        <v>1155707</v>
      </c>
      <c r="G32" s="3">
        <v>32449</v>
      </c>
      <c r="H32" s="7">
        <f t="shared" si="1"/>
        <v>0.79441477173070507</v>
      </c>
      <c r="I32" s="3">
        <f>一般接種!F31+一般接種!N31+一般接種!Y31+一般接種!AE31</f>
        <v>955007</v>
      </c>
      <c r="J32" s="3">
        <v>22728</v>
      </c>
      <c r="K32" s="7">
        <f t="shared" si="2"/>
        <v>0.65934648048296118</v>
      </c>
      <c r="L32" s="17">
        <f>一般接種!G31+一般接種!O31+一般接種!Z31+一般接種!AF31</f>
        <v>635698</v>
      </c>
      <c r="M32" s="3">
        <v>14085</v>
      </c>
      <c r="N32" s="18">
        <f t="shared" si="3"/>
        <v>0.43963056528405653</v>
      </c>
      <c r="O32" s="17">
        <f>一般接種!H31+一般接種!P31+一般接種!AA31+一般接種!AG31</f>
        <v>408119</v>
      </c>
      <c r="P32" s="3">
        <v>5818</v>
      </c>
      <c r="Q32" s="6">
        <f t="shared" si="4"/>
        <v>0.28452399812156637</v>
      </c>
      <c r="R32" s="17">
        <f>一般接種!I31+一般接種!Q31+一般接種!AB31+一般接種!AH31</f>
        <v>268469</v>
      </c>
      <c r="S32" s="6">
        <f t="shared" si="5"/>
        <v>0.18987244190717595</v>
      </c>
      <c r="T32" s="17">
        <f>一般接種!J31+一般接種!R31+一般接種!AC31+一般接種!AI31</f>
        <v>185001</v>
      </c>
      <c r="U32" s="6">
        <f t="shared" si="7"/>
        <v>0.13084040103427011</v>
      </c>
      <c r="W32" s="43">
        <v>1413944</v>
      </c>
    </row>
    <row r="33" spans="1:23" x14ac:dyDescent="0.4">
      <c r="A33" s="16" t="s">
        <v>28</v>
      </c>
      <c r="B33" s="5">
        <f t="shared" si="6"/>
        <v>8403492</v>
      </c>
      <c r="C33" s="3">
        <f>一般接種!D32+一般接種!L32+一般接種!T32+一般接種!W32+医療従事者等!C30</f>
        <v>2045758</v>
      </c>
      <c r="D33" s="3">
        <v>76240</v>
      </c>
      <c r="E33" s="7">
        <f t="shared" si="0"/>
        <v>0.7874295487884011</v>
      </c>
      <c r="F33" s="3">
        <f>一般接種!E32+一般接種!M32+一般接種!U32+一般接種!X32+医療従事者等!D30</f>
        <v>2016574</v>
      </c>
      <c r="G33" s="3">
        <v>74081</v>
      </c>
      <c r="H33" s="7">
        <f t="shared" si="1"/>
        <v>0.77662473077911831</v>
      </c>
      <c r="I33" s="3">
        <f>一般接種!F32+一般接種!N32+一般接種!Y32+一般接種!AE32</f>
        <v>1654845</v>
      </c>
      <c r="J33" s="3">
        <v>50707</v>
      </c>
      <c r="K33" s="7">
        <f t="shared" si="2"/>
        <v>0.64134760968639437</v>
      </c>
      <c r="L33" s="17">
        <f>一般接種!G32+一般接種!O32+一般接種!Z32+一般接種!AF32</f>
        <v>1106946</v>
      </c>
      <c r="M33" s="3">
        <v>31627</v>
      </c>
      <c r="N33" s="18">
        <f t="shared" si="3"/>
        <v>0.42992140969191178</v>
      </c>
      <c r="O33" s="17">
        <f>一般接種!H32+一般接種!P32+一般接種!AA32+一般接種!AG32</f>
        <v>738612</v>
      </c>
      <c r="P33" s="3">
        <v>13495</v>
      </c>
      <c r="Q33" s="6">
        <f t="shared" si="4"/>
        <v>0.28990776023818976</v>
      </c>
      <c r="R33" s="17">
        <f>一般接種!I32+一般接種!Q32+一般接種!AB32+一般接種!AH32</f>
        <v>499533</v>
      </c>
      <c r="S33" s="6">
        <f t="shared" si="5"/>
        <v>0.19971741552751301</v>
      </c>
      <c r="T33" s="17">
        <f>一般接種!J32+一般接種!R32+一般接種!AC32+一般接種!AI32</f>
        <v>341224</v>
      </c>
      <c r="U33" s="6">
        <f t="shared" si="7"/>
        <v>0.13642417096760392</v>
      </c>
      <c r="W33" s="43">
        <v>2501199</v>
      </c>
    </row>
    <row r="34" spans="1:23" x14ac:dyDescent="0.4">
      <c r="A34" s="16" t="s">
        <v>29</v>
      </c>
      <c r="B34" s="5">
        <f t="shared" si="6"/>
        <v>27734595</v>
      </c>
      <c r="C34" s="3">
        <f>一般接種!D33+一般接種!L33+一般接種!T33+一般接種!W33+医療従事者等!C31</f>
        <v>6955881</v>
      </c>
      <c r="D34" s="3">
        <v>263025</v>
      </c>
      <c r="E34" s="7">
        <f t="shared" si="0"/>
        <v>0.76190298385978594</v>
      </c>
      <c r="F34" s="3">
        <f>一般接種!E33+一般接種!M33+一般接種!U33+一般接種!X33+医療従事者等!D31</f>
        <v>6902522</v>
      </c>
      <c r="G34" s="3">
        <v>287704</v>
      </c>
      <c r="H34" s="7">
        <f t="shared" si="1"/>
        <v>0.7530192748640373</v>
      </c>
      <c r="I34" s="3">
        <f>一般接種!F33+一般接種!N33+一般接種!Y33+一般接種!AE33</f>
        <v>5494641</v>
      </c>
      <c r="J34" s="3">
        <v>175811</v>
      </c>
      <c r="K34" s="7">
        <f t="shared" si="2"/>
        <v>0.60548627486426498</v>
      </c>
      <c r="L34" s="17">
        <f>一般接種!G33+一般接種!O33+一般接種!Z33+一般接種!AF33</f>
        <v>3542131</v>
      </c>
      <c r="M34" s="3">
        <v>106413</v>
      </c>
      <c r="N34" s="18">
        <f t="shared" si="3"/>
        <v>0.39111610886305875</v>
      </c>
      <c r="O34" s="17">
        <f>一般接種!H33+一般接種!P33+一般接種!AA33+一般接種!AG33</f>
        <v>2297429</v>
      </c>
      <c r="P34" s="3">
        <v>43329</v>
      </c>
      <c r="Q34" s="6">
        <f t="shared" si="4"/>
        <v>0.25660278899147737</v>
      </c>
      <c r="R34" s="17">
        <f>一般接種!I33+一般接種!Q33+一般接種!AB33+一般接種!AH33</f>
        <v>1512597</v>
      </c>
      <c r="S34" s="6">
        <f t="shared" si="5"/>
        <v>0.1721913885010167</v>
      </c>
      <c r="T34" s="17">
        <f>一般接種!J33+一般接種!R33+一般接種!AC33+一般接種!AI33</f>
        <v>1029394</v>
      </c>
      <c r="U34" s="6">
        <f t="shared" si="7"/>
        <v>0.11718440680142535</v>
      </c>
      <c r="W34" s="43">
        <v>8784394</v>
      </c>
    </row>
    <row r="35" spans="1:23" x14ac:dyDescent="0.4">
      <c r="A35" s="16" t="s">
        <v>30</v>
      </c>
      <c r="B35" s="5">
        <f t="shared" si="6"/>
        <v>18323236</v>
      </c>
      <c r="C35" s="3">
        <f>一般接種!D34+一般接種!L34+一般接種!T34+一般接種!W34+医療従事者等!C32</f>
        <v>4467260</v>
      </c>
      <c r="D35" s="3">
        <v>172044</v>
      </c>
      <c r="E35" s="7">
        <f t="shared" si="0"/>
        <v>0.78668890408665704</v>
      </c>
      <c r="F35" s="3">
        <f>一般接種!E34+一般接種!M34+一般接種!U34+一般接種!X34+医療従事者等!D32</f>
        <v>4418116</v>
      </c>
      <c r="G35" s="3">
        <v>167519</v>
      </c>
      <c r="H35" s="7">
        <f t="shared" si="1"/>
        <v>0.77851672550205442</v>
      </c>
      <c r="I35" s="3">
        <f>一般接種!F34+一般接種!N34+一般接種!Y34+一般接種!AE34</f>
        <v>3628046</v>
      </c>
      <c r="J35" s="3">
        <v>115461</v>
      </c>
      <c r="K35" s="7">
        <f t="shared" si="2"/>
        <v>0.64334637516744919</v>
      </c>
      <c r="L35" s="17">
        <f>一般接種!G34+一般接種!O34+一般接種!Z34+一般接種!AF34</f>
        <v>2418203</v>
      </c>
      <c r="M35" s="3">
        <v>70367</v>
      </c>
      <c r="N35" s="18">
        <f t="shared" si="3"/>
        <v>0.43001714694096888</v>
      </c>
      <c r="O35" s="17">
        <f>一般接種!H34+一般接種!P34+一般接種!AA34+一般接種!AG34</f>
        <v>1601125</v>
      </c>
      <c r="P35" s="3">
        <v>28559</v>
      </c>
      <c r="Q35" s="6">
        <f t="shared" si="4"/>
        <v>0.28802281960766069</v>
      </c>
      <c r="R35" s="17">
        <f>一般接種!I34+一般接種!Q34+一般接種!AB34+一般接種!AH34</f>
        <v>1057708</v>
      </c>
      <c r="S35" s="6">
        <f t="shared" si="5"/>
        <v>0.1937241683220797</v>
      </c>
      <c r="T35" s="17">
        <f>一般接種!J34+一般接種!R34+一般接種!AC34+一般接種!AI34</f>
        <v>732778</v>
      </c>
      <c r="U35" s="6">
        <f t="shared" si="7"/>
        <v>0.13421171874914145</v>
      </c>
      <c r="W35" s="43">
        <v>5459866</v>
      </c>
    </row>
    <row r="36" spans="1:23" x14ac:dyDescent="0.4">
      <c r="A36" s="16" t="s">
        <v>31</v>
      </c>
      <c r="B36" s="5">
        <f t="shared" si="6"/>
        <v>4669341</v>
      </c>
      <c r="C36" s="3">
        <f>一般接種!D35+一般接種!L35+一般接種!T35+一般接種!W35+医療従事者等!C33</f>
        <v>1099462</v>
      </c>
      <c r="D36" s="3">
        <v>31181</v>
      </c>
      <c r="E36" s="7">
        <f t="shared" si="0"/>
        <v>0.80614820622608319</v>
      </c>
      <c r="F36" s="3">
        <f>一般接種!E35+一般接種!M35+一般接種!U35+一般接種!X35+医療従事者等!D33</f>
        <v>1088855</v>
      </c>
      <c r="G36" s="3">
        <v>30157</v>
      </c>
      <c r="H36" s="7">
        <f t="shared" si="1"/>
        <v>0.79891666484299717</v>
      </c>
      <c r="I36" s="3">
        <f>一般接種!F35+一般接種!N35+一般接種!Y35+一般接種!AE35</f>
        <v>910262</v>
      </c>
      <c r="J36" s="3">
        <v>21529</v>
      </c>
      <c r="K36" s="7">
        <f t="shared" si="2"/>
        <v>0.67065735865743714</v>
      </c>
      <c r="L36" s="17">
        <f>一般接種!G35+一般接種!O35+一般接種!Z35+一般接種!AF35</f>
        <v>634300</v>
      </c>
      <c r="M36" s="3">
        <v>15056</v>
      </c>
      <c r="N36" s="18">
        <f t="shared" si="3"/>
        <v>0.4672950654521279</v>
      </c>
      <c r="O36" s="17">
        <f>一般接種!H35+一般接種!P35+一般接種!AA35+一般接種!AG35</f>
        <v>434240</v>
      </c>
      <c r="P36" s="3">
        <v>5794</v>
      </c>
      <c r="Q36" s="6">
        <f t="shared" si="4"/>
        <v>0.32331472184260551</v>
      </c>
      <c r="R36" s="17">
        <f>一般接種!I35+一般接種!Q35+一般接種!AB35+一般接種!AH35</f>
        <v>294838</v>
      </c>
      <c r="S36" s="6">
        <f t="shared" si="5"/>
        <v>0.22249120299554698</v>
      </c>
      <c r="T36" s="17">
        <f>一般接種!J35+一般接種!R35+一般接種!AC35+一般接種!AI35</f>
        <v>207384</v>
      </c>
      <c r="U36" s="6">
        <f t="shared" si="7"/>
        <v>0.15649650195032022</v>
      </c>
      <c r="W36" s="43">
        <v>1325167</v>
      </c>
    </row>
    <row r="37" spans="1:23" x14ac:dyDescent="0.4">
      <c r="A37" s="16" t="s">
        <v>32</v>
      </c>
      <c r="B37" s="5">
        <f t="shared" si="6"/>
        <v>3211353</v>
      </c>
      <c r="C37" s="3">
        <f>一般接種!D36+一般接種!L36+一般接種!T36+一般接種!W36+医療従事者等!C34</f>
        <v>754238</v>
      </c>
      <c r="D37" s="3">
        <v>31624</v>
      </c>
      <c r="E37" s="7">
        <f t="shared" si="0"/>
        <v>0.78181625401936217</v>
      </c>
      <c r="F37" s="3">
        <f>一般接種!E36+一般接種!M36+一般接種!U36+一般接種!X36+医療従事者等!D34</f>
        <v>745608</v>
      </c>
      <c r="G37" s="3">
        <v>30793</v>
      </c>
      <c r="H37" s="7">
        <f t="shared" si="1"/>
        <v>0.77337829825723048</v>
      </c>
      <c r="I37" s="3">
        <f>一般接種!F36+一般接種!N36+一般接種!Y36+一般接種!AE36</f>
        <v>629905</v>
      </c>
      <c r="J37" s="3">
        <v>21706</v>
      </c>
      <c r="K37" s="7">
        <f t="shared" si="2"/>
        <v>0.65802747231346481</v>
      </c>
      <c r="L37" s="17">
        <f>一般接種!G36+一般接種!O36+一般接種!Z36+一般接種!AF36</f>
        <v>438759</v>
      </c>
      <c r="M37" s="3">
        <v>13716</v>
      </c>
      <c r="N37" s="18">
        <f t="shared" si="3"/>
        <v>0.4598658842164029</v>
      </c>
      <c r="O37" s="17">
        <f>一般接種!H36+一般接種!P36+一般接種!AA36+一般接種!AG36</f>
        <v>302489</v>
      </c>
      <c r="P37" s="3">
        <v>5518</v>
      </c>
      <c r="Q37" s="6">
        <f t="shared" si="4"/>
        <v>0.32130121305757153</v>
      </c>
      <c r="R37" s="17">
        <f>一般接種!I36+一般接種!Q36+一般接種!AB36+一般接種!AH36</f>
        <v>203812</v>
      </c>
      <c r="S37" s="6">
        <f t="shared" si="5"/>
        <v>0.22050989098494389</v>
      </c>
      <c r="T37" s="17">
        <f>一般接種!J36+一般接種!R36+一般接種!AC36+一般接種!AI36</f>
        <v>136542</v>
      </c>
      <c r="U37" s="6">
        <f t="shared" si="7"/>
        <v>0.14772860054788831</v>
      </c>
      <c r="W37" s="43">
        <v>924276</v>
      </c>
    </row>
    <row r="38" spans="1:23" x14ac:dyDescent="0.4">
      <c r="A38" s="16" t="s">
        <v>33</v>
      </c>
      <c r="B38" s="5">
        <f t="shared" si="6"/>
        <v>1923308</v>
      </c>
      <c r="C38" s="3">
        <f>一般接種!D37+一般接種!L37+一般接種!T37+一般接種!W37+医療従事者等!C35</f>
        <v>448769</v>
      </c>
      <c r="D38" s="3">
        <v>16589</v>
      </c>
      <c r="E38" s="7">
        <f t="shared" si="0"/>
        <v>0.79095031899356893</v>
      </c>
      <c r="F38" s="3">
        <f>一般接種!E37+一般接種!M37+一般接種!U37+一般接種!X37+医療従事者等!D35</f>
        <v>443807</v>
      </c>
      <c r="G38" s="3">
        <v>16085</v>
      </c>
      <c r="H38" s="7">
        <f t="shared" si="1"/>
        <v>0.78279155060522765</v>
      </c>
      <c r="I38" s="3">
        <f>一般接種!F37+一般接種!N37+一般接種!Y37+一般接種!AE37</f>
        <v>376737</v>
      </c>
      <c r="J38" s="3">
        <v>11212</v>
      </c>
      <c r="K38" s="7">
        <f t="shared" si="2"/>
        <v>0.66896227347430304</v>
      </c>
      <c r="L38" s="17">
        <f>一般接種!G37+一般接種!O37+一般接種!Z37+一般接種!AF37</f>
        <v>268070</v>
      </c>
      <c r="M38" s="3">
        <v>7110</v>
      </c>
      <c r="N38" s="18">
        <f t="shared" si="3"/>
        <v>0.47759358425785953</v>
      </c>
      <c r="O38" s="17">
        <f>一般接種!H37+一般接種!P37+一般接種!AA37+一般接種!AG37</f>
        <v>180723</v>
      </c>
      <c r="P38" s="3">
        <v>3082</v>
      </c>
      <c r="Q38" s="6">
        <f t="shared" si="4"/>
        <v>0.32510806982353779</v>
      </c>
      <c r="R38" s="17">
        <f>一般接種!I37+一般接種!Q37+一般接種!AB37+一般接種!AH37</f>
        <v>122459</v>
      </c>
      <c r="S38" s="6">
        <f t="shared" si="5"/>
        <v>0.22411723150917084</v>
      </c>
      <c r="T38" s="17">
        <f>一般接種!J37+一般接種!R37+一般接種!AC37+一般接種!AI37</f>
        <v>82743</v>
      </c>
      <c r="U38" s="6">
        <f t="shared" si="7"/>
        <v>0.15143135324282675</v>
      </c>
      <c r="W38" s="43">
        <v>546406</v>
      </c>
    </row>
    <row r="39" spans="1:23" x14ac:dyDescent="0.4">
      <c r="A39" s="16" t="s">
        <v>34</v>
      </c>
      <c r="B39" s="5">
        <f t="shared" si="6"/>
        <v>2511925</v>
      </c>
      <c r="C39" s="3">
        <f>一般接種!D38+一般接種!L38+一般接種!T38+一般接種!W38+医療従事者等!C36</f>
        <v>570994</v>
      </c>
      <c r="D39" s="3">
        <v>23415</v>
      </c>
      <c r="E39" s="7">
        <f t="shared" si="0"/>
        <v>0.83136693443700671</v>
      </c>
      <c r="F39" s="3">
        <f>一般接種!E38+一般接種!M38+一般接種!U38+一般接種!X38+医療従事者等!D36</f>
        <v>562892</v>
      </c>
      <c r="G39" s="3">
        <v>22676</v>
      </c>
      <c r="H39" s="7">
        <f t="shared" si="1"/>
        <v>0.82018799087222483</v>
      </c>
      <c r="I39" s="3">
        <f>一般接種!F38+一般接種!N38+一般接種!Y38+一般接種!AE38</f>
        <v>483013</v>
      </c>
      <c r="J39" s="3">
        <v>16062</v>
      </c>
      <c r="K39" s="7">
        <f t="shared" si="2"/>
        <v>0.70895271988570541</v>
      </c>
      <c r="L39" s="17">
        <f>一般接種!G38+一般接種!O38+一般接種!Z38+一般接種!AF38</f>
        <v>356389</v>
      </c>
      <c r="M39" s="3">
        <v>10238</v>
      </c>
      <c r="N39" s="18">
        <f t="shared" si="3"/>
        <v>0.52554699088588919</v>
      </c>
      <c r="O39" s="17">
        <f>一般接種!H38+一般接種!P38+一般接種!AA38+一般接種!AG38</f>
        <v>248974</v>
      </c>
      <c r="P39" s="3">
        <v>3947</v>
      </c>
      <c r="Q39" s="6">
        <f t="shared" si="4"/>
        <v>0.37201453277846014</v>
      </c>
      <c r="R39" s="17">
        <f>一般接種!I38+一般接種!Q38+一般接種!AB38+一般接種!AH38</f>
        <v>171959</v>
      </c>
      <c r="S39" s="6">
        <f t="shared" si="5"/>
        <v>0.26107835888310771</v>
      </c>
      <c r="T39" s="17">
        <f>一般接種!J38+一般接種!R38+一般接種!AC38+一般接種!AI38</f>
        <v>117704</v>
      </c>
      <c r="U39" s="6">
        <f t="shared" si="7"/>
        <v>0.17870519806452298</v>
      </c>
      <c r="W39" s="43">
        <v>658649</v>
      </c>
    </row>
    <row r="40" spans="1:23" x14ac:dyDescent="0.4">
      <c r="A40" s="16" t="s">
        <v>35</v>
      </c>
      <c r="B40" s="5">
        <f t="shared" si="6"/>
        <v>6404398</v>
      </c>
      <c r="C40" s="3">
        <f>一般接種!D39+一般接種!L39+一般接種!T39+一般接種!W39+医療従事者等!C37</f>
        <v>1531388</v>
      </c>
      <c r="D40" s="3">
        <v>60038</v>
      </c>
      <c r="E40" s="7">
        <f t="shared" si="0"/>
        <v>0.78874744964420995</v>
      </c>
      <c r="F40" s="3">
        <f>一般接種!E39+一般接種!M39+一般接種!U39+一般接種!X39+医療従事者等!D37</f>
        <v>1503135</v>
      </c>
      <c r="G40" s="3">
        <v>58551</v>
      </c>
      <c r="H40" s="7">
        <f t="shared" si="1"/>
        <v>0.77439898446789102</v>
      </c>
      <c r="I40" s="3">
        <f>一般接種!F39+一般接種!N39+一般接種!Y39+一般接種!AE39</f>
        <v>1275812</v>
      </c>
      <c r="J40" s="3">
        <v>41145</v>
      </c>
      <c r="K40" s="7">
        <f t="shared" si="2"/>
        <v>0.66186865627475977</v>
      </c>
      <c r="L40" s="17">
        <f>一般接種!G39+一般接種!O39+一般接種!Z39+一般接種!AF39</f>
        <v>870550</v>
      </c>
      <c r="M40" s="3">
        <v>26065</v>
      </c>
      <c r="N40" s="18">
        <f t="shared" si="3"/>
        <v>0.45270356476215085</v>
      </c>
      <c r="O40" s="17">
        <f>一般接種!H39+一般接種!P39+一般接種!AA39+一般接種!AG39</f>
        <v>569163</v>
      </c>
      <c r="P40" s="3">
        <v>10291</v>
      </c>
      <c r="Q40" s="6">
        <f t="shared" si="4"/>
        <v>0.29959483785473129</v>
      </c>
      <c r="R40" s="17">
        <f>一般接種!I39+一般接種!Q39+一般接種!AB39+一般接種!AH39</f>
        <v>388826</v>
      </c>
      <c r="S40" s="6">
        <f t="shared" si="5"/>
        <v>0.20843817980450577</v>
      </c>
      <c r="T40" s="17">
        <f>一般接種!J39+一般接種!R39+一般接種!AC39+一般接種!AI39</f>
        <v>265524</v>
      </c>
      <c r="U40" s="6">
        <f t="shared" si="7"/>
        <v>0.14233960500175294</v>
      </c>
      <c r="W40" s="43">
        <v>1865426</v>
      </c>
    </row>
    <row r="41" spans="1:23" x14ac:dyDescent="0.4">
      <c r="A41" s="16" t="s">
        <v>36</v>
      </c>
      <c r="B41" s="5">
        <f t="shared" si="6"/>
        <v>9492372</v>
      </c>
      <c r="C41" s="3">
        <f>一般接種!D40+一般接種!L40+一般接種!T40+一般接種!W40+医療従事者等!C38</f>
        <v>2265131</v>
      </c>
      <c r="D41" s="3">
        <v>80769</v>
      </c>
      <c r="E41" s="7">
        <f t="shared" si="0"/>
        <v>0.78841610210173363</v>
      </c>
      <c r="F41" s="3">
        <f>一般接種!E40+一般接種!M40+一般接種!U40+一般接種!X40+医療従事者等!D38</f>
        <v>2239966</v>
      </c>
      <c r="G41" s="3">
        <v>78630</v>
      </c>
      <c r="H41" s="7">
        <f t="shared" si="1"/>
        <v>0.78010517691305403</v>
      </c>
      <c r="I41" s="3">
        <f>一般接種!F40+一般接種!N40+一般接種!Y40+一般接種!AE40</f>
        <v>1850767</v>
      </c>
      <c r="J41" s="3">
        <v>56501</v>
      </c>
      <c r="K41" s="7">
        <f t="shared" si="2"/>
        <v>0.64761619450149244</v>
      </c>
      <c r="L41" s="17">
        <f>一般接種!G40+一般接種!O40+一般接種!Z40+一般接種!AF40</f>
        <v>1281128</v>
      </c>
      <c r="M41" s="3">
        <v>36639</v>
      </c>
      <c r="N41" s="18">
        <f t="shared" si="3"/>
        <v>0.44918157635432421</v>
      </c>
      <c r="O41" s="17">
        <f>一般接種!H40+一般接種!P40+一般接種!AA40+一般接種!AG40</f>
        <v>867722</v>
      </c>
      <c r="P41" s="3">
        <v>15305</v>
      </c>
      <c r="Q41" s="6">
        <f t="shared" si="4"/>
        <v>0.30766845811511712</v>
      </c>
      <c r="R41" s="17">
        <f>一般接種!I40+一般接種!Q40+一般接種!AB40+一般接種!AH40</f>
        <v>577423</v>
      </c>
      <c r="S41" s="6">
        <f t="shared" si="5"/>
        <v>0.20841307023464486</v>
      </c>
      <c r="T41" s="17">
        <f>一般接種!J40+一般接種!R40+一般接種!AC40+一般接種!AI40</f>
        <v>410235</v>
      </c>
      <c r="U41" s="6">
        <f t="shared" si="7"/>
        <v>0.14806880894545166</v>
      </c>
      <c r="W41" s="43">
        <v>2770570</v>
      </c>
    </row>
    <row r="42" spans="1:23" x14ac:dyDescent="0.4">
      <c r="A42" s="16" t="s">
        <v>37</v>
      </c>
      <c r="B42" s="5">
        <f t="shared" si="6"/>
        <v>5046107</v>
      </c>
      <c r="C42" s="3">
        <f>一般接種!D41+一般接種!L41+一般接種!T41+一般接種!W41+医療従事者等!C39</f>
        <v>1133020</v>
      </c>
      <c r="D42" s="3">
        <v>49519</v>
      </c>
      <c r="E42" s="7">
        <f t="shared" si="0"/>
        <v>0.81700900330271908</v>
      </c>
      <c r="F42" s="3">
        <f>一般接種!E41+一般接種!M41+一般接種!U41+一般接種!X41+医療従事者等!D39</f>
        <v>1111134</v>
      </c>
      <c r="G42" s="3">
        <v>48285</v>
      </c>
      <c r="H42" s="7">
        <f t="shared" si="1"/>
        <v>0.80143645658960327</v>
      </c>
      <c r="I42" s="3">
        <f>一般接種!F41+一般接種!N41+一般接種!Y41+一般接種!AE41</f>
        <v>961544</v>
      </c>
      <c r="J42" s="3">
        <v>34492</v>
      </c>
      <c r="K42" s="7">
        <f t="shared" si="2"/>
        <v>0.69903934609178242</v>
      </c>
      <c r="L42" s="17">
        <f>一般接種!G41+一般接種!O41+一般接種!Z41+一般接種!AF41</f>
        <v>721030</v>
      </c>
      <c r="M42" s="3">
        <v>22472</v>
      </c>
      <c r="N42" s="18">
        <f t="shared" si="3"/>
        <v>0.52674448415750497</v>
      </c>
      <c r="O42" s="17">
        <f>一般接種!H41+一般接種!P41+一般接種!AA41+一般接種!AG41</f>
        <v>507509</v>
      </c>
      <c r="P42" s="3">
        <v>10499</v>
      </c>
      <c r="Q42" s="6">
        <f t="shared" si="4"/>
        <v>0.37476813102293804</v>
      </c>
      <c r="R42" s="17">
        <f>一般接種!I41+一般接種!Q41+一般接種!AB41+一般接種!AH41</f>
        <v>358152</v>
      </c>
      <c r="S42" s="6">
        <f t="shared" si="5"/>
        <v>0.27006288739085194</v>
      </c>
      <c r="T42" s="17">
        <f>一般接種!J41+一般接種!R41+一般接種!AC41+一般接種!AI41</f>
        <v>253718</v>
      </c>
      <c r="U42" s="6">
        <f t="shared" si="7"/>
        <v>0.19131490446244098</v>
      </c>
      <c r="W42" s="43">
        <v>1326180</v>
      </c>
    </row>
    <row r="43" spans="1:23" x14ac:dyDescent="0.4">
      <c r="A43" s="16" t="s">
        <v>38</v>
      </c>
      <c r="B43" s="5">
        <f t="shared" si="6"/>
        <v>2503592</v>
      </c>
      <c r="C43" s="3">
        <f>一般接種!D42+一般接種!L42+一般接種!T42+一般接種!W42+医療従事者等!C40</f>
        <v>603471</v>
      </c>
      <c r="D43" s="3">
        <v>25822</v>
      </c>
      <c r="E43" s="7">
        <f t="shared" si="0"/>
        <v>0.8036956288843965</v>
      </c>
      <c r="F43" s="3">
        <f>一般接種!E42+一般接種!M42+一般接種!U42+一般接種!X42+医療従事者等!D40</f>
        <v>596467</v>
      </c>
      <c r="G43" s="3">
        <v>25059</v>
      </c>
      <c r="H43" s="7">
        <f t="shared" si="1"/>
        <v>0.79501238972035826</v>
      </c>
      <c r="I43" s="3">
        <f>一般接種!F42+一般接種!N42+一般接種!Y42+一般接種!AE42</f>
        <v>503271</v>
      </c>
      <c r="J43" s="3">
        <v>17659</v>
      </c>
      <c r="K43" s="7">
        <f t="shared" si="2"/>
        <v>0.67564254717624295</v>
      </c>
      <c r="L43" s="17">
        <f>一般接種!G42+一般接種!O42+一般接種!Z42+一般接種!AF42</f>
        <v>341469</v>
      </c>
      <c r="M43" s="3">
        <v>11138</v>
      </c>
      <c r="N43" s="18">
        <f t="shared" si="3"/>
        <v>0.45959671147186537</v>
      </c>
      <c r="O43" s="17">
        <f>一般接種!H42+一般接種!P42+一般接種!AA42+一般接種!AG42</f>
        <v>222635</v>
      </c>
      <c r="P43" s="3">
        <v>4791</v>
      </c>
      <c r="Q43" s="6">
        <f t="shared" si="4"/>
        <v>0.30309109957550773</v>
      </c>
      <c r="R43" s="17">
        <f>一般接種!I42+一般接種!Q42+一般接種!AB42+一般接種!AH42</f>
        <v>141854</v>
      </c>
      <c r="S43" s="6">
        <f t="shared" si="5"/>
        <v>0.1973645583040344</v>
      </c>
      <c r="T43" s="17">
        <f>一般接種!J42+一般接種!R42+一般接種!AC42+一般接種!AI42</f>
        <v>94425</v>
      </c>
      <c r="U43" s="6">
        <f t="shared" si="7"/>
        <v>0.13137555809394483</v>
      </c>
      <c r="W43" s="43">
        <v>718741</v>
      </c>
    </row>
    <row r="44" spans="1:23" x14ac:dyDescent="0.4">
      <c r="A44" s="16" t="s">
        <v>39</v>
      </c>
      <c r="B44" s="5">
        <f t="shared" si="6"/>
        <v>3299457</v>
      </c>
      <c r="C44" s="3">
        <f>一般接種!D43+一般接種!L43+一般接種!T43+一般接種!W43+医療従事者等!C41</f>
        <v>786207</v>
      </c>
      <c r="D44" s="3">
        <v>31287</v>
      </c>
      <c r="E44" s="7">
        <f t="shared" si="0"/>
        <v>0.78905367283308647</v>
      </c>
      <c r="F44" s="3">
        <f>一般接種!E43+一般接種!M43+一般接種!U43+一般接種!X43+医療従事者等!D41</f>
        <v>778625</v>
      </c>
      <c r="G44" s="3">
        <v>30485</v>
      </c>
      <c r="H44" s="7">
        <f t="shared" si="1"/>
        <v>0.78196711544712727</v>
      </c>
      <c r="I44" s="3">
        <f>一般接種!F43+一般接種!N43+一般接種!Y43+一般接種!AE43</f>
        <v>652626</v>
      </c>
      <c r="J44" s="3">
        <v>22252</v>
      </c>
      <c r="K44" s="7">
        <f t="shared" si="2"/>
        <v>0.65887633121189537</v>
      </c>
      <c r="L44" s="17">
        <f>一般接種!G43+一般接種!O43+一般接種!Z43+一般接種!AF43</f>
        <v>451038</v>
      </c>
      <c r="M44" s="3">
        <v>14326</v>
      </c>
      <c r="N44" s="18">
        <f t="shared" si="3"/>
        <v>0.4564579128520676</v>
      </c>
      <c r="O44" s="17">
        <f>一般接種!H43+一般接種!P43+一般接種!AA43+一般接種!AG43</f>
        <v>292446</v>
      </c>
      <c r="P44" s="3">
        <v>5712</v>
      </c>
      <c r="Q44" s="6">
        <f t="shared" si="4"/>
        <v>0.29969866452885369</v>
      </c>
      <c r="R44" s="17">
        <f>一般接種!I43+一般接種!Q43+一般接種!AB43+一般接種!AH43</f>
        <v>199439</v>
      </c>
      <c r="S44" s="6">
        <f t="shared" si="5"/>
        <v>0.20845662514724467</v>
      </c>
      <c r="T44" s="17">
        <f>一般接種!J43+一般接種!R43+一般接種!AC43+一般接種!AI43</f>
        <v>139076</v>
      </c>
      <c r="U44" s="6">
        <f t="shared" si="7"/>
        <v>0.14536431489818039</v>
      </c>
      <c r="W44" s="43">
        <v>956741</v>
      </c>
    </row>
    <row r="45" spans="1:23" x14ac:dyDescent="0.4">
      <c r="A45" s="16" t="s">
        <v>40</v>
      </c>
      <c r="B45" s="5">
        <f t="shared" si="6"/>
        <v>4772100</v>
      </c>
      <c r="C45" s="3">
        <f>一般接種!D44+一般接種!L44+一般接種!T44+一般接種!W44+医療従事者等!C42</f>
        <v>1121755</v>
      </c>
      <c r="D45" s="3">
        <v>47655</v>
      </c>
      <c r="E45" s="7">
        <f t="shared" si="0"/>
        <v>0.80934472539470714</v>
      </c>
      <c r="F45" s="3">
        <f>一般接種!E44+一般接種!M44+一般接種!U44+一般接種!X44+医療従事者等!D42</f>
        <v>1111854</v>
      </c>
      <c r="G45" s="3">
        <v>46196</v>
      </c>
      <c r="H45" s="7">
        <f t="shared" si="1"/>
        <v>0.80298359684821985</v>
      </c>
      <c r="I45" s="3">
        <f>一般接種!F44+一般接種!N44+一般接種!Y44+一般接種!AE44</f>
        <v>938624</v>
      </c>
      <c r="J45" s="3">
        <v>31556</v>
      </c>
      <c r="K45" s="7">
        <f t="shared" si="2"/>
        <v>0.68348449992954685</v>
      </c>
      <c r="L45" s="17">
        <f>一般接種!G44+一般接種!O44+一般接種!Z44+一般接種!AF44</f>
        <v>665230</v>
      </c>
      <c r="M45" s="3">
        <v>20555</v>
      </c>
      <c r="N45" s="18">
        <f t="shared" si="3"/>
        <v>0.48576883981364199</v>
      </c>
      <c r="O45" s="17">
        <f>一般接種!H44+一般接種!P44+一般接種!AA44+一般接種!AG44</f>
        <v>445886</v>
      </c>
      <c r="P45" s="3">
        <v>9559</v>
      </c>
      <c r="Q45" s="6">
        <f t="shared" si="4"/>
        <v>0.32877660925174229</v>
      </c>
      <c r="R45" s="17">
        <f>一般接種!I44+一般接種!Q44+一般接種!AB44+一般接種!AH44</f>
        <v>292638</v>
      </c>
      <c r="S45" s="6">
        <f t="shared" si="5"/>
        <v>0.22050555977102348</v>
      </c>
      <c r="T45" s="17">
        <f>一般接種!J44+一般接種!R44+一般接種!AC44+一般接種!AI44</f>
        <v>196113</v>
      </c>
      <c r="U45" s="6">
        <f t="shared" si="7"/>
        <v>0.14777303987648469</v>
      </c>
      <c r="W45" s="43">
        <v>1327123</v>
      </c>
    </row>
    <row r="46" spans="1:23" x14ac:dyDescent="0.4">
      <c r="A46" s="16" t="s">
        <v>41</v>
      </c>
      <c r="B46" s="5">
        <f t="shared" si="6"/>
        <v>2463162</v>
      </c>
      <c r="C46" s="3">
        <f>一般接種!D45+一般接種!L45+一般接種!T45+一般接種!W45+医療従事者等!C43</f>
        <v>570493</v>
      </c>
      <c r="D46" s="3">
        <v>22967</v>
      </c>
      <c r="E46" s="7">
        <f t="shared" si="0"/>
        <v>0.79981009977065898</v>
      </c>
      <c r="F46" s="3">
        <f>一般接種!E45+一般接種!M45+一般接種!U45+一般接種!X45+医療従事者等!D43</f>
        <v>563536</v>
      </c>
      <c r="G46" s="3">
        <v>22308</v>
      </c>
      <c r="H46" s="7">
        <f t="shared" si="1"/>
        <v>0.79061016404458273</v>
      </c>
      <c r="I46" s="3">
        <f>一般接種!F45+一般接種!N45+一般接種!Y45+一般接種!AE45</f>
        <v>469408</v>
      </c>
      <c r="J46" s="3">
        <v>15503</v>
      </c>
      <c r="K46" s="7">
        <f t="shared" si="2"/>
        <v>0.66305125845421209</v>
      </c>
      <c r="L46" s="17">
        <f>一般接種!G45+一般接種!O45+一般接種!Z45+一般接種!AF45</f>
        <v>350576</v>
      </c>
      <c r="M46" s="3">
        <v>9913</v>
      </c>
      <c r="N46" s="18">
        <f t="shared" si="3"/>
        <v>0.49763062944622172</v>
      </c>
      <c r="O46" s="17">
        <f>一般接種!H45+一般接種!P45+一般接種!AA45+一般接種!AG45</f>
        <v>243076</v>
      </c>
      <c r="P46" s="3">
        <v>4413</v>
      </c>
      <c r="Q46" s="6">
        <f t="shared" si="4"/>
        <v>0.34863198796324701</v>
      </c>
      <c r="R46" s="17">
        <f>一般接種!I45+一般接種!Q45+一般接種!AB45+一般接種!AH45</f>
        <v>158596</v>
      </c>
      <c r="S46" s="6">
        <f t="shared" si="5"/>
        <v>0.23167243671209664</v>
      </c>
      <c r="T46" s="17">
        <f>一般接種!J45+一般接種!R45+一般接種!AC45+一般接種!AI45</f>
        <v>107477</v>
      </c>
      <c r="U46" s="6">
        <f t="shared" si="7"/>
        <v>0.15699928422221249</v>
      </c>
      <c r="W46" s="43">
        <v>684570</v>
      </c>
    </row>
    <row r="47" spans="1:23" x14ac:dyDescent="0.4">
      <c r="A47" s="16" t="s">
        <v>42</v>
      </c>
      <c r="B47" s="5">
        <f t="shared" si="6"/>
        <v>17073324</v>
      </c>
      <c r="C47" s="3">
        <f>一般接種!D46+一般接種!L46+一般接種!T46+一般接種!W46+医療従事者等!C44</f>
        <v>4138571</v>
      </c>
      <c r="D47" s="3">
        <v>151170</v>
      </c>
      <c r="E47" s="7">
        <f t="shared" si="0"/>
        <v>0.78111398729264947</v>
      </c>
      <c r="F47" s="3">
        <f>一般接種!E46+一般接種!M46+一般接種!U46+一般接種!X46+医療従事者等!D44</f>
        <v>4060031</v>
      </c>
      <c r="G47" s="3">
        <v>146756</v>
      </c>
      <c r="H47" s="7">
        <f t="shared" si="1"/>
        <v>0.76659303607102547</v>
      </c>
      <c r="I47" s="3">
        <f>一般接種!F46+一般接種!N46+一般接種!Y46+一般接種!AE46</f>
        <v>3333172</v>
      </c>
      <c r="J47" s="3">
        <v>102529</v>
      </c>
      <c r="K47" s="7">
        <f t="shared" si="2"/>
        <v>0.63286848632708048</v>
      </c>
      <c r="L47" s="17">
        <f>一般接種!G46+一般接種!O46+一般接種!Z46+一般接種!AF46</f>
        <v>2293907</v>
      </c>
      <c r="M47" s="3">
        <v>62887</v>
      </c>
      <c r="N47" s="18">
        <f t="shared" si="3"/>
        <v>0.43704682020435037</v>
      </c>
      <c r="O47" s="17">
        <f>一般接種!H46+一般接種!P46+一般接種!AA46+一般接種!AG46</f>
        <v>1547809</v>
      </c>
      <c r="P47" s="3">
        <v>26810</v>
      </c>
      <c r="Q47" s="6">
        <f t="shared" si="4"/>
        <v>0.29795688809781923</v>
      </c>
      <c r="R47" s="17">
        <f>一般接種!I46+一般接種!Q46+一般接種!AB46+一般接種!AH46</f>
        <v>1007332</v>
      </c>
      <c r="S47" s="6">
        <f t="shared" si="5"/>
        <v>0.19733182467664506</v>
      </c>
      <c r="T47" s="17">
        <f>一般接種!J46+一般接種!R46+一般接種!AC46+一般接種!AI46</f>
        <v>692502</v>
      </c>
      <c r="U47" s="6">
        <f t="shared" si="7"/>
        <v>0.13565803851384256</v>
      </c>
      <c r="W47" s="43">
        <v>5104762</v>
      </c>
    </row>
    <row r="48" spans="1:23" x14ac:dyDescent="0.4">
      <c r="A48" s="16" t="s">
        <v>43</v>
      </c>
      <c r="B48" s="5">
        <f t="shared" si="6"/>
        <v>2776784</v>
      </c>
      <c r="C48" s="3">
        <f>一般接種!D47+一般接種!L47+一般接種!T47+一般接種!W47+医療従事者等!C45</f>
        <v>663239</v>
      </c>
      <c r="D48" s="3">
        <v>26869</v>
      </c>
      <c r="E48" s="7">
        <f t="shared" si="0"/>
        <v>0.78871113270405335</v>
      </c>
      <c r="F48" s="3">
        <f>一般接種!E47+一般接種!M47+一般接種!U47+一般接種!X47+医療従事者等!D45</f>
        <v>656183</v>
      </c>
      <c r="G48" s="3">
        <v>26108</v>
      </c>
      <c r="H48" s="7">
        <f t="shared" si="1"/>
        <v>0.78090916752597761</v>
      </c>
      <c r="I48" s="3">
        <f>一般接種!F47+一般接種!N47+一般接種!Y47+一般接種!AE47</f>
        <v>540859</v>
      </c>
      <c r="J48" s="3">
        <v>18608</v>
      </c>
      <c r="K48" s="7">
        <f t="shared" si="2"/>
        <v>0.64727309232965813</v>
      </c>
      <c r="L48" s="17">
        <f>一般接種!G47+一般接種!O47+一般接種!Z47+一般接種!AF47</f>
        <v>379111</v>
      </c>
      <c r="M48" s="3">
        <v>12011</v>
      </c>
      <c r="N48" s="18">
        <f t="shared" si="3"/>
        <v>0.45498036804949632</v>
      </c>
      <c r="O48" s="17">
        <f>一般接種!H47+一般接種!P47+一般接種!AA47+一般接種!AG47</f>
        <v>254580</v>
      </c>
      <c r="P48" s="3">
        <v>5043</v>
      </c>
      <c r="Q48" s="6">
        <f t="shared" si="4"/>
        <v>0.30927386570952647</v>
      </c>
      <c r="R48" s="17">
        <f>一般接種!I47+一般接種!Q47+一般接種!AB47+一般接種!AH47</f>
        <v>169393</v>
      </c>
      <c r="S48" s="6">
        <f t="shared" si="5"/>
        <v>0.20994412826207662</v>
      </c>
      <c r="T48" s="17">
        <f>一般接種!J47+一般接種!R47+一般接種!AC47+一般接種!AI47</f>
        <v>113419</v>
      </c>
      <c r="U48" s="6">
        <f t="shared" si="7"/>
        <v>0.14057046680415641</v>
      </c>
      <c r="W48" s="43">
        <v>806848</v>
      </c>
    </row>
    <row r="49" spans="1:23" x14ac:dyDescent="0.4">
      <c r="A49" s="16" t="s">
        <v>44</v>
      </c>
      <c r="B49" s="5">
        <f t="shared" si="6"/>
        <v>4871668</v>
      </c>
      <c r="C49" s="3">
        <f>一般接種!D48+一般接種!L48+一般接種!T48+一般接種!W48+医療従事者等!C46</f>
        <v>1110935</v>
      </c>
      <c r="D49" s="3">
        <v>41900</v>
      </c>
      <c r="E49" s="7">
        <f t="shared" si="0"/>
        <v>0.81855102070506403</v>
      </c>
      <c r="F49" s="3">
        <f>一般接種!E48+一般接種!M48+一般接種!U48+一般接種!X48+医療従事者等!D46</f>
        <v>1096286</v>
      </c>
      <c r="G49" s="3">
        <v>40566</v>
      </c>
      <c r="H49" s="7">
        <f t="shared" si="1"/>
        <v>0.80835583828289082</v>
      </c>
      <c r="I49" s="3">
        <f>一般接種!F48+一般接種!N48+一般接種!Y48+一般接種!AE48</f>
        <v>948072</v>
      </c>
      <c r="J49" s="3">
        <v>28321</v>
      </c>
      <c r="K49" s="7">
        <f t="shared" si="2"/>
        <v>0.70424552970155641</v>
      </c>
      <c r="L49" s="17">
        <f>一般接種!G48+一般接種!O48+一般接種!Z48+一般接種!AF48</f>
        <v>689611</v>
      </c>
      <c r="M49" s="3">
        <v>18392</v>
      </c>
      <c r="N49" s="18">
        <f t="shared" si="3"/>
        <v>0.51394668796309984</v>
      </c>
      <c r="O49" s="17">
        <f>一般接種!H48+一般接種!P48+一般接種!AA48+一般接種!AG48</f>
        <v>477806</v>
      </c>
      <c r="P49" s="3">
        <v>8095</v>
      </c>
      <c r="Q49" s="6">
        <f t="shared" si="4"/>
        <v>0.35965372367265463</v>
      </c>
      <c r="R49" s="17">
        <f>一般接種!I48+一般接種!Q48+一般接種!AB48+一般接種!AH48</f>
        <v>325641</v>
      </c>
      <c r="S49" s="6">
        <f t="shared" si="5"/>
        <v>0.24934054818917786</v>
      </c>
      <c r="T49" s="17">
        <f>一般接種!J48+一般接種!R48+一般接種!AC48+一般接種!AI48</f>
        <v>223317</v>
      </c>
      <c r="U49" s="6">
        <f t="shared" si="7"/>
        <v>0.17099193037720262</v>
      </c>
      <c r="W49" s="43">
        <v>1306009</v>
      </c>
    </row>
    <row r="50" spans="1:23" x14ac:dyDescent="0.4">
      <c r="A50" s="16" t="s">
        <v>45</v>
      </c>
      <c r="B50" s="5">
        <f t="shared" si="6"/>
        <v>6300742</v>
      </c>
      <c r="C50" s="3">
        <f>一般接種!D49+一般接種!L49+一般接種!T49+一般接種!W49+医療従事者等!C47</f>
        <v>1473964</v>
      </c>
      <c r="D50" s="3">
        <v>51400</v>
      </c>
      <c r="E50" s="7">
        <f t="shared" si="0"/>
        <v>0.81861701668522502</v>
      </c>
      <c r="F50" s="3">
        <f>一般接種!E49+一般接種!M49+一般接種!U49+一般接種!X49+医療従事者等!D47</f>
        <v>1459172</v>
      </c>
      <c r="G50" s="3">
        <v>49906</v>
      </c>
      <c r="H50" s="7">
        <f t="shared" si="1"/>
        <v>0.81096465862760503</v>
      </c>
      <c r="I50" s="3">
        <f>一般接種!F49+一般接種!N49+一般接種!Y49+一般接種!AE49</f>
        <v>1231037</v>
      </c>
      <c r="J50" s="3">
        <v>35135</v>
      </c>
      <c r="K50" s="7">
        <f t="shared" si="2"/>
        <v>0.68818396043193408</v>
      </c>
      <c r="L50" s="17">
        <f>一般接種!G49+一般接種!O49+一般接種!Z49+一般接種!AF49</f>
        <v>874071</v>
      </c>
      <c r="M50" s="3">
        <v>22446</v>
      </c>
      <c r="N50" s="18">
        <f t="shared" si="3"/>
        <v>0.49006914053396172</v>
      </c>
      <c r="O50" s="17">
        <f>一般接種!H49+一般接種!P49+一般接種!AA49+一般接種!AG49</f>
        <v>595089</v>
      </c>
      <c r="P50" s="3">
        <v>9969</v>
      </c>
      <c r="Q50" s="6">
        <f t="shared" si="4"/>
        <v>0.3367083581496923</v>
      </c>
      <c r="R50" s="17">
        <f>一般接種!I49+一般接種!Q49+一般接種!AB49+一般接種!AH49</f>
        <v>397984</v>
      </c>
      <c r="S50" s="6">
        <f t="shared" si="5"/>
        <v>0.22902060980627414</v>
      </c>
      <c r="T50" s="17">
        <f>一般接種!J49+一般接種!R49+一般接種!AC49+一般接種!AI49</f>
        <v>269425</v>
      </c>
      <c r="U50" s="6">
        <f t="shared" si="7"/>
        <v>0.15504110164492899</v>
      </c>
      <c r="W50" s="43">
        <v>1737765</v>
      </c>
    </row>
    <row r="51" spans="1:23" x14ac:dyDescent="0.4">
      <c r="A51" s="16" t="s">
        <v>46</v>
      </c>
      <c r="B51" s="5">
        <f t="shared" si="6"/>
        <v>3984286</v>
      </c>
      <c r="C51" s="3">
        <f>一般接種!D50+一般接種!L50+一般接種!T50+一般接種!W50+医療従事者等!C48</f>
        <v>933617</v>
      </c>
      <c r="D51" s="3">
        <v>37969</v>
      </c>
      <c r="E51" s="7">
        <f t="shared" si="0"/>
        <v>0.79721009223144557</v>
      </c>
      <c r="F51" s="3">
        <f>一般接種!E50+一般接種!M50+一般接種!U50+一般接種!X50+医療従事者等!D48</f>
        <v>919105</v>
      </c>
      <c r="G51" s="3">
        <v>37005</v>
      </c>
      <c r="H51" s="7">
        <f t="shared" si="1"/>
        <v>0.78515111110319913</v>
      </c>
      <c r="I51" s="3">
        <f>一般接種!F50+一般接種!N50+一般接種!Y50+一般接種!AE50</f>
        <v>777914</v>
      </c>
      <c r="J51" s="3">
        <v>26184</v>
      </c>
      <c r="K51" s="7">
        <f t="shared" si="2"/>
        <v>0.66910967548986278</v>
      </c>
      <c r="L51" s="17">
        <f>一般接種!G50+一般接種!O50+一般接種!Z50+一般接種!AF50</f>
        <v>559417</v>
      </c>
      <c r="M51" s="3">
        <v>16622</v>
      </c>
      <c r="N51" s="18">
        <f t="shared" si="3"/>
        <v>0.48313807658004876</v>
      </c>
      <c r="O51" s="17">
        <f>一般接種!H50+一般接種!P50+一般接種!AA50+一般接種!AG50</f>
        <v>375511</v>
      </c>
      <c r="P51" s="3">
        <v>6879</v>
      </c>
      <c r="Q51" s="6">
        <f t="shared" si="4"/>
        <v>0.32811679445436404</v>
      </c>
      <c r="R51" s="17">
        <f>一般接種!I50+一般接種!Q50+一般接種!AB50+一般接種!AH50</f>
        <v>248776</v>
      </c>
      <c r="S51" s="6">
        <f t="shared" si="5"/>
        <v>0.22143379754654741</v>
      </c>
      <c r="T51" s="17">
        <f>一般接種!J50+一般接種!R50+一般接種!AC50+一般接種!AI50</f>
        <v>169946</v>
      </c>
      <c r="U51" s="6">
        <f t="shared" si="7"/>
        <v>0.15126775958229713</v>
      </c>
      <c r="W51" s="43">
        <v>1123478</v>
      </c>
    </row>
    <row r="52" spans="1:23" x14ac:dyDescent="0.4">
      <c r="A52" s="16" t="s">
        <v>47</v>
      </c>
      <c r="B52" s="5">
        <f t="shared" si="6"/>
        <v>3694038</v>
      </c>
      <c r="C52" s="3">
        <f>一般接種!D51+一般接種!L51+一般接種!T51+一般接種!W51+医療従事者等!C49</f>
        <v>880448</v>
      </c>
      <c r="D52" s="3">
        <v>40010</v>
      </c>
      <c r="E52" s="7">
        <f t="shared" si="0"/>
        <v>0.78638650964599233</v>
      </c>
      <c r="F52" s="3">
        <f>一般接種!E51+一般接種!M51+一般接種!U51+一般接種!X51+医療従事者等!D49</f>
        <v>869487</v>
      </c>
      <c r="G52" s="3">
        <v>38932</v>
      </c>
      <c r="H52" s="7">
        <f t="shared" si="1"/>
        <v>0.77713911974354699</v>
      </c>
      <c r="I52" s="3">
        <f>一般接種!F51+一般接種!N51+一般接種!Y51+一般接種!AE51</f>
        <v>726986</v>
      </c>
      <c r="J52" s="3">
        <v>27334</v>
      </c>
      <c r="K52" s="7">
        <f t="shared" si="2"/>
        <v>0.65465494688107606</v>
      </c>
      <c r="L52" s="17">
        <f>一般接種!G51+一般接種!O51+一般接種!Z51+一般接種!AF51</f>
        <v>508350</v>
      </c>
      <c r="M52" s="3">
        <v>16628</v>
      </c>
      <c r="N52" s="18">
        <f t="shared" si="3"/>
        <v>0.46009764824549421</v>
      </c>
      <c r="O52" s="17">
        <f>一般接種!H51+一般接種!P51+一般接種!AA51+一般接種!AG51</f>
        <v>338230</v>
      </c>
      <c r="P52" s="3">
        <v>6517</v>
      </c>
      <c r="Q52" s="6">
        <f t="shared" si="4"/>
        <v>0.31037938345743654</v>
      </c>
      <c r="R52" s="17">
        <f>一般接種!I51+一般接種!Q51+一般接種!AB51+一般接種!AH51</f>
        <v>223529</v>
      </c>
      <c r="S52" s="6">
        <f t="shared" si="5"/>
        <v>0.20915307270097144</v>
      </c>
      <c r="T52" s="17">
        <f>一般接種!J51+一般接種!R51+一般接種!AC51+一般接種!AI51</f>
        <v>147008</v>
      </c>
      <c r="U52" s="6">
        <f t="shared" si="7"/>
        <v>0.13755340430827503</v>
      </c>
      <c r="W52" s="43">
        <v>1068734</v>
      </c>
    </row>
    <row r="53" spans="1:23" x14ac:dyDescent="0.4">
      <c r="A53" s="16" t="s">
        <v>48</v>
      </c>
      <c r="B53" s="5">
        <f t="shared" si="6"/>
        <v>5641328</v>
      </c>
      <c r="C53" s="3">
        <f>一般接種!D52+一般接種!L52+一般接種!T52+一般接種!W52+医療従事者等!C50</f>
        <v>1335093</v>
      </c>
      <c r="D53" s="3">
        <v>47710</v>
      </c>
      <c r="E53" s="7">
        <f t="shared" si="0"/>
        <v>0.80897881571075958</v>
      </c>
      <c r="F53" s="3">
        <f>一般接種!E52+一般接種!M52+一般接種!U52+一般接種!X52+医療従事者等!D50</f>
        <v>1313046</v>
      </c>
      <c r="G53" s="3">
        <v>46356</v>
      </c>
      <c r="H53" s="7">
        <f t="shared" si="1"/>
        <v>0.79597553802765919</v>
      </c>
      <c r="I53" s="3">
        <f>一般接種!F52+一般接種!N52+一般接種!Y52+一般接種!AE52</f>
        <v>1114350</v>
      </c>
      <c r="J53" s="3">
        <v>32714</v>
      </c>
      <c r="K53" s="7">
        <f t="shared" si="2"/>
        <v>0.67968942444488012</v>
      </c>
      <c r="L53" s="17">
        <f>一般接種!G52+一般接種!O52+一般接種!Z52+一般接種!AF52</f>
        <v>792486</v>
      </c>
      <c r="M53" s="3">
        <v>20514</v>
      </c>
      <c r="N53" s="18">
        <f t="shared" si="3"/>
        <v>0.48509961240894628</v>
      </c>
      <c r="O53" s="17">
        <f>一般接種!H52+一般接種!P52+一般接種!AA52+一般接種!AG52</f>
        <v>527313</v>
      </c>
      <c r="P53" s="3">
        <v>9334</v>
      </c>
      <c r="Q53" s="6">
        <f t="shared" si="4"/>
        <v>0.32549290924537883</v>
      </c>
      <c r="R53" s="17">
        <f>一般接種!I52+一般接種!Q52+一般接種!AB52+一般接種!AH52</f>
        <v>339377</v>
      </c>
      <c r="S53" s="6">
        <f t="shared" si="5"/>
        <v>0.21326116900679165</v>
      </c>
      <c r="T53" s="17">
        <f>一般接種!J52+一般接種!R52+一般接種!AC52+一般接種!AI52</f>
        <v>219663</v>
      </c>
      <c r="U53" s="6">
        <f t="shared" si="7"/>
        <v>0.13803406880118238</v>
      </c>
      <c r="W53" s="43">
        <v>1591368</v>
      </c>
    </row>
    <row r="54" spans="1:23" x14ac:dyDescent="0.4">
      <c r="A54" s="16" t="s">
        <v>49</v>
      </c>
      <c r="B54" s="5">
        <f t="shared" si="6"/>
        <v>3859542</v>
      </c>
      <c r="C54" s="3">
        <f>一般接種!D53+一般接種!L53+一般接種!T53+一般接種!W53+医療従事者等!C51</f>
        <v>1070068</v>
      </c>
      <c r="D54" s="3">
        <v>30755</v>
      </c>
      <c r="E54" s="7">
        <f t="shared" si="0"/>
        <v>0.69977040438453564</v>
      </c>
      <c r="F54" s="3">
        <f>一般接種!E53+一般接種!M53+一般接種!U53+一般接種!X53+医療従事者等!D51</f>
        <v>1049813</v>
      </c>
      <c r="G54" s="3">
        <v>29770</v>
      </c>
      <c r="H54" s="7">
        <f t="shared" si="1"/>
        <v>0.68679589555756049</v>
      </c>
      <c r="I54" s="3">
        <f>一般接種!F53+一般接種!N53+一般接種!Y53+一般接種!AE53</f>
        <v>770069</v>
      </c>
      <c r="J54" s="3">
        <v>19858</v>
      </c>
      <c r="K54" s="7">
        <f t="shared" si="2"/>
        <v>0.50511776033180267</v>
      </c>
      <c r="L54" s="17">
        <f>一般接種!G53+一般接種!O53+一般接種!Z53+一般接種!AF53</f>
        <v>456510</v>
      </c>
      <c r="M54" s="3">
        <v>10957</v>
      </c>
      <c r="N54" s="18">
        <f t="shared" si="3"/>
        <v>0.29999124708797348</v>
      </c>
      <c r="O54" s="17">
        <f>一般接種!H53+一般接種!P53+一般接種!AA53+一般接種!AG53</f>
        <v>269028</v>
      </c>
      <c r="P54" s="3">
        <v>3448</v>
      </c>
      <c r="Q54" s="6">
        <f t="shared" si="4"/>
        <v>0.17881525969216683</v>
      </c>
      <c r="R54" s="17">
        <f>一般接種!I53+一般接種!Q53+一般接種!AB53+一般接種!AH53</f>
        <v>157144</v>
      </c>
      <c r="S54" s="6">
        <f t="shared" si="5"/>
        <v>0.1058052005763456</v>
      </c>
      <c r="T54" s="17">
        <f>一般接種!J53+一般接種!R53+一般接種!AC53+一般接種!AI53</f>
        <v>86910</v>
      </c>
      <c r="U54" s="6">
        <f t="shared" si="7"/>
        <v>5.8516583401785595E-2</v>
      </c>
      <c r="W54" s="43">
        <v>1485220</v>
      </c>
    </row>
    <row r="56" spans="1:23" x14ac:dyDescent="0.4">
      <c r="A56" s="51" t="s">
        <v>55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3" x14ac:dyDescent="0.4">
      <c r="A57" s="42" t="s">
        <v>56</v>
      </c>
      <c r="B57" s="42"/>
    </row>
    <row r="58" spans="1:23" x14ac:dyDescent="0.4">
      <c r="A58" s="42" t="s">
        <v>57</v>
      </c>
      <c r="B58" s="42"/>
    </row>
    <row r="59" spans="1:23" x14ac:dyDescent="0.4">
      <c r="A59" s="42" t="s">
        <v>97</v>
      </c>
      <c r="B59" s="42"/>
    </row>
    <row r="60" spans="1:23" x14ac:dyDescent="0.4">
      <c r="A60" s="51" t="s">
        <v>58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23" x14ac:dyDescent="0.4">
      <c r="A61" s="39" t="s">
        <v>96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23" x14ac:dyDescent="0.4">
      <c r="A62" s="42" t="s">
        <v>101</v>
      </c>
      <c r="B62" s="42"/>
    </row>
  </sheetData>
  <mergeCells count="13">
    <mergeCell ref="A2:U2"/>
    <mergeCell ref="A56:K56"/>
    <mergeCell ref="A60:K60"/>
    <mergeCell ref="A3:A6"/>
    <mergeCell ref="B4:B6"/>
    <mergeCell ref="C4:E5"/>
    <mergeCell ref="F4:H5"/>
    <mergeCell ref="B3:U3"/>
    <mergeCell ref="I4:K5"/>
    <mergeCell ref="L4:N5"/>
    <mergeCell ref="O4:Q5"/>
    <mergeCell ref="T4:U5"/>
    <mergeCell ref="R4:S5"/>
  </mergeCells>
  <phoneticPr fontId="2"/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6"/>
  <sheetViews>
    <sheetView view="pageBreakPreview" zoomScaleNormal="25" zoomScaleSheetLayoutView="100" workbookViewId="0"/>
  </sheetViews>
  <sheetFormatPr defaultColWidth="9" defaultRowHeight="18.75" x14ac:dyDescent="0.4"/>
  <cols>
    <col min="1" max="1" width="13.625" style="41" customWidth="1"/>
    <col min="2" max="2" width="13.625" style="20" bestFit="1" customWidth="1"/>
    <col min="3" max="3" width="13.625" style="41" bestFit="1" customWidth="1"/>
    <col min="4" max="5" width="12.375" style="41" bestFit="1" customWidth="1"/>
    <col min="6" max="10" width="11.125" style="41" customWidth="1"/>
    <col min="11" max="13" width="12.375" style="41" bestFit="1" customWidth="1"/>
    <col min="14" max="18" width="11.125" style="41" customWidth="1"/>
    <col min="19" max="19" width="9.625" style="41" bestFit="1" customWidth="1"/>
    <col min="20" max="21" width="9.125" style="41" bestFit="1" customWidth="1"/>
    <col min="22" max="29" width="10" style="41" customWidth="1"/>
    <col min="30" max="30" width="12.625" style="41" customWidth="1"/>
    <col min="31" max="16384" width="9" style="41"/>
  </cols>
  <sheetData>
    <row r="1" spans="1:35" x14ac:dyDescent="0.4">
      <c r="A1" s="13" t="s">
        <v>72</v>
      </c>
      <c r="B1" s="14"/>
      <c r="C1" s="42"/>
      <c r="D1" s="42"/>
    </row>
    <row r="2" spans="1:35" x14ac:dyDescent="0.4">
      <c r="A2" s="61">
        <f>総接種回数!A2</f>
        <v>45383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37.5" customHeight="1" x14ac:dyDescent="0.4">
      <c r="A3" s="63" t="s">
        <v>0</v>
      </c>
      <c r="B3" s="70" t="str">
        <f>_xlfn.CONCAT("接種回数
（",TEXT(A2-2,"m月d日"),"まで）")</f>
        <v>接種回数
（3月30日まで）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18.75" customHeight="1" x14ac:dyDescent="0.4">
      <c r="A4" s="64"/>
      <c r="B4" s="66" t="s">
        <v>2</v>
      </c>
      <c r="C4" s="67" t="s">
        <v>73</v>
      </c>
      <c r="D4" s="68"/>
      <c r="E4" s="68"/>
      <c r="F4" s="68"/>
      <c r="G4" s="68"/>
      <c r="H4" s="68"/>
      <c r="I4" s="68"/>
      <c r="J4" s="69"/>
      <c r="K4" s="67" t="s">
        <v>70</v>
      </c>
      <c r="L4" s="68"/>
      <c r="M4" s="68"/>
      <c r="N4" s="68"/>
      <c r="O4" s="68"/>
      <c r="P4" s="68"/>
      <c r="Q4" s="68"/>
      <c r="R4" s="69"/>
      <c r="S4" s="67" t="s">
        <v>59</v>
      </c>
      <c r="T4" s="68"/>
      <c r="U4" s="69"/>
      <c r="V4" s="67" t="s">
        <v>60</v>
      </c>
      <c r="W4" s="68"/>
      <c r="X4" s="68"/>
      <c r="Y4" s="68"/>
      <c r="Z4" s="68"/>
      <c r="AA4" s="68"/>
      <c r="AB4" s="68"/>
      <c r="AC4" s="69"/>
      <c r="AD4" s="67" t="s">
        <v>102</v>
      </c>
      <c r="AE4" s="68"/>
      <c r="AF4" s="68"/>
      <c r="AG4" s="68"/>
      <c r="AH4" s="68"/>
      <c r="AI4" s="69"/>
    </row>
    <row r="5" spans="1:35" x14ac:dyDescent="0.4">
      <c r="A5" s="65"/>
      <c r="B5" s="66"/>
      <c r="C5" s="37" t="s">
        <v>61</v>
      </c>
      <c r="D5" s="37" t="s">
        <v>82</v>
      </c>
      <c r="E5" s="37" t="s">
        <v>83</v>
      </c>
      <c r="F5" s="38" t="s">
        <v>84</v>
      </c>
      <c r="G5" s="38" t="s">
        <v>85</v>
      </c>
      <c r="H5" s="38" t="s">
        <v>86</v>
      </c>
      <c r="I5" s="38" t="s">
        <v>87</v>
      </c>
      <c r="J5" s="38" t="s">
        <v>88</v>
      </c>
      <c r="K5" s="38" t="s">
        <v>61</v>
      </c>
      <c r="L5" s="38" t="s">
        <v>82</v>
      </c>
      <c r="M5" s="38" t="s">
        <v>83</v>
      </c>
      <c r="N5" s="38" t="s">
        <v>84</v>
      </c>
      <c r="O5" s="38" t="s">
        <v>85</v>
      </c>
      <c r="P5" s="38" t="s">
        <v>86</v>
      </c>
      <c r="Q5" s="38" t="s">
        <v>87</v>
      </c>
      <c r="R5" s="38" t="s">
        <v>88</v>
      </c>
      <c r="S5" s="38" t="s">
        <v>61</v>
      </c>
      <c r="T5" s="38" t="s">
        <v>82</v>
      </c>
      <c r="U5" s="38" t="s">
        <v>83</v>
      </c>
      <c r="V5" s="38" t="s">
        <v>61</v>
      </c>
      <c r="W5" s="38" t="s">
        <v>82</v>
      </c>
      <c r="X5" s="38" t="s">
        <v>83</v>
      </c>
      <c r="Y5" s="38" t="s">
        <v>84</v>
      </c>
      <c r="Z5" s="38" t="s">
        <v>85</v>
      </c>
      <c r="AA5" s="38" t="s">
        <v>86</v>
      </c>
      <c r="AB5" s="38" t="s">
        <v>87</v>
      </c>
      <c r="AC5" s="38" t="s">
        <v>88</v>
      </c>
      <c r="AD5" s="38" t="s">
        <v>61</v>
      </c>
      <c r="AE5" s="38" t="s">
        <v>84</v>
      </c>
      <c r="AF5" s="38" t="s">
        <v>85</v>
      </c>
      <c r="AG5" s="38" t="s">
        <v>86</v>
      </c>
      <c r="AH5" s="38" t="s">
        <v>87</v>
      </c>
      <c r="AI5" s="38" t="s">
        <v>88</v>
      </c>
    </row>
    <row r="6" spans="1:35" x14ac:dyDescent="0.4">
      <c r="A6" s="15" t="s">
        <v>62</v>
      </c>
      <c r="B6" s="9">
        <f>SUM(B7:B53)</f>
        <v>423899226</v>
      </c>
      <c r="C6" s="9">
        <f>SUM(C7:C53)</f>
        <v>330666641</v>
      </c>
      <c r="D6" s="9">
        <f>SUM(D7:D53)</f>
        <v>81848445</v>
      </c>
      <c r="E6" s="10">
        <f>SUM(E7:E53)</f>
        <v>81428944</v>
      </c>
      <c r="F6" s="11">
        <f>SUM(F7:F53)</f>
        <v>52868970</v>
      </c>
      <c r="G6" s="11">
        <f t="shared" ref="G6:K6" si="0">SUM(G7:G53)</f>
        <v>43514713</v>
      </c>
      <c r="H6" s="11">
        <f t="shared" ref="H6:I6" si="1">SUM(H7:H53)</f>
        <v>36116442</v>
      </c>
      <c r="I6" s="11">
        <f t="shared" si="1"/>
        <v>19230367</v>
      </c>
      <c r="J6" s="11">
        <f t="shared" si="0"/>
        <v>15658760</v>
      </c>
      <c r="K6" s="11">
        <f t="shared" si="0"/>
        <v>92694296</v>
      </c>
      <c r="L6" s="11">
        <f>SUM(L7:L53)</f>
        <v>16253648</v>
      </c>
      <c r="M6" s="11">
        <f t="shared" ref="M6:R6" si="2">SUM(M7:M53)</f>
        <v>16155672</v>
      </c>
      <c r="N6" s="11">
        <f t="shared" si="2"/>
        <v>33641839</v>
      </c>
      <c r="O6" s="11">
        <f t="shared" si="2"/>
        <v>15953208</v>
      </c>
      <c r="P6" s="11">
        <f t="shared" ref="P6:Q6" si="3">SUM(P7:P53)</f>
        <v>2623363</v>
      </c>
      <c r="Q6" s="11">
        <f t="shared" si="3"/>
        <v>6214420</v>
      </c>
      <c r="R6" s="11">
        <f t="shared" si="2"/>
        <v>1852146</v>
      </c>
      <c r="S6" s="11">
        <f>SUM(S7:S53)</f>
        <v>117901</v>
      </c>
      <c r="T6" s="11">
        <f t="shared" ref="T6:AC6" si="4">SUM(T7:T53)</f>
        <v>58697</v>
      </c>
      <c r="U6" s="11">
        <f t="shared" si="4"/>
        <v>59204</v>
      </c>
      <c r="V6" s="11">
        <f>SUM(V7:V53)</f>
        <v>349869</v>
      </c>
      <c r="W6" s="11">
        <f t="shared" si="4"/>
        <v>60307</v>
      </c>
      <c r="X6" s="11">
        <f t="shared" si="4"/>
        <v>59190</v>
      </c>
      <c r="Y6" s="11">
        <f t="shared" si="4"/>
        <v>186300</v>
      </c>
      <c r="Z6" s="11">
        <f t="shared" si="4"/>
        <v>20131</v>
      </c>
      <c r="AA6" s="11">
        <f t="shared" ref="AA6:AB6" si="5">SUM(AA7:AA53)</f>
        <v>10883</v>
      </c>
      <c r="AB6" s="11">
        <f t="shared" si="5"/>
        <v>12062</v>
      </c>
      <c r="AC6" s="11">
        <f t="shared" si="4"/>
        <v>996</v>
      </c>
      <c r="AD6" s="11">
        <f>SUM(AD7:AD53)</f>
        <v>70519</v>
      </c>
      <c r="AE6" s="11">
        <f>SUM(AE7:AE53)</f>
        <v>622</v>
      </c>
      <c r="AF6" s="11">
        <f t="shared" ref="AF6:AI6" si="6">SUM(AF7:AF53)</f>
        <v>3432</v>
      </c>
      <c r="AG6" s="11">
        <f t="shared" si="6"/>
        <v>29910</v>
      </c>
      <c r="AH6" s="11">
        <f t="shared" si="6"/>
        <v>13944</v>
      </c>
      <c r="AI6" s="11">
        <f t="shared" si="6"/>
        <v>22611</v>
      </c>
    </row>
    <row r="7" spans="1:35" x14ac:dyDescent="0.4">
      <c r="A7" s="21" t="s">
        <v>3</v>
      </c>
      <c r="B7" s="9">
        <f>SUM(C7+K7+S7+V7+AD7)</f>
        <v>18438436</v>
      </c>
      <c r="C7" s="9">
        <f>SUM(D7:J7)</f>
        <v>14037248</v>
      </c>
      <c r="D7" s="9">
        <v>3277270</v>
      </c>
      <c r="E7" s="10">
        <v>3258601</v>
      </c>
      <c r="F7" s="11">
        <v>2218862</v>
      </c>
      <c r="G7" s="11">
        <v>1939817</v>
      </c>
      <c r="H7" s="11">
        <v>1719725</v>
      </c>
      <c r="I7" s="11">
        <v>869169</v>
      </c>
      <c r="J7" s="11">
        <v>753804</v>
      </c>
      <c r="K7" s="12">
        <f>SUM(L7:R7)</f>
        <v>4376919</v>
      </c>
      <c r="L7" s="11">
        <v>752211</v>
      </c>
      <c r="M7" s="11">
        <v>747982</v>
      </c>
      <c r="N7" s="11">
        <v>1480815</v>
      </c>
      <c r="O7" s="11">
        <v>790804</v>
      </c>
      <c r="P7" s="11">
        <v>130641</v>
      </c>
      <c r="Q7" s="11">
        <v>370118</v>
      </c>
      <c r="R7" s="11">
        <v>104348</v>
      </c>
      <c r="S7" s="11">
        <f>SUM(T7:U7)</f>
        <v>875</v>
      </c>
      <c r="T7" s="11">
        <v>430</v>
      </c>
      <c r="U7" s="11">
        <v>445</v>
      </c>
      <c r="V7" s="11">
        <f>SUM(W7:AC7)</f>
        <v>20169</v>
      </c>
      <c r="W7" s="11">
        <v>3270</v>
      </c>
      <c r="X7" s="11">
        <v>3335</v>
      </c>
      <c r="Y7" s="11">
        <v>10408</v>
      </c>
      <c r="Z7" s="11">
        <v>1473</v>
      </c>
      <c r="AA7" s="11">
        <v>613</v>
      </c>
      <c r="AB7" s="11">
        <v>1040</v>
      </c>
      <c r="AC7" s="11">
        <v>30</v>
      </c>
      <c r="AD7" s="11">
        <f>SUM(AE7:AI7)</f>
        <v>3225</v>
      </c>
      <c r="AE7" s="11">
        <v>22</v>
      </c>
      <c r="AF7" s="11">
        <v>178</v>
      </c>
      <c r="AG7" s="11">
        <v>1305</v>
      </c>
      <c r="AH7" s="11">
        <v>636</v>
      </c>
      <c r="AI7" s="11">
        <v>1084</v>
      </c>
    </row>
    <row r="8" spans="1:35" x14ac:dyDescent="0.4">
      <c r="A8" s="21" t="s">
        <v>4</v>
      </c>
      <c r="B8" s="9">
        <f t="shared" ref="B8:B53" si="7">SUM(C8+K8+S8+V8+AD8)</f>
        <v>4781875</v>
      </c>
      <c r="C8" s="9">
        <f>SUM(D8:J8)</f>
        <v>3780576</v>
      </c>
      <c r="D8" s="9">
        <v>941580</v>
      </c>
      <c r="E8" s="10">
        <v>937456</v>
      </c>
      <c r="F8" s="11">
        <v>534950</v>
      </c>
      <c r="G8" s="11">
        <v>495012</v>
      </c>
      <c r="H8" s="11">
        <v>441762</v>
      </c>
      <c r="I8" s="11">
        <v>233157</v>
      </c>
      <c r="J8" s="11">
        <v>196659</v>
      </c>
      <c r="K8" s="12">
        <f t="shared" ref="K8:K53" si="8">SUM(L8:R8)</f>
        <v>994475</v>
      </c>
      <c r="L8" s="11">
        <v>95026</v>
      </c>
      <c r="M8" s="11">
        <v>94165</v>
      </c>
      <c r="N8" s="11">
        <v>407408</v>
      </c>
      <c r="O8" s="11">
        <v>227709</v>
      </c>
      <c r="P8" s="11">
        <v>42270</v>
      </c>
      <c r="Q8" s="11">
        <v>96734</v>
      </c>
      <c r="R8" s="11">
        <v>31163</v>
      </c>
      <c r="S8" s="11">
        <f t="shared" ref="S8:S53" si="9">SUM(T8:U8)</f>
        <v>2429</v>
      </c>
      <c r="T8" s="11">
        <v>1217</v>
      </c>
      <c r="U8" s="11">
        <v>1212</v>
      </c>
      <c r="V8" s="11">
        <f t="shared" ref="V8:V53" si="10">SUM(W8:AC8)</f>
        <v>2334</v>
      </c>
      <c r="W8" s="11">
        <v>453</v>
      </c>
      <c r="X8" s="11">
        <v>444</v>
      </c>
      <c r="Y8" s="11">
        <v>1121</v>
      </c>
      <c r="Z8" s="11">
        <v>151</v>
      </c>
      <c r="AA8" s="11">
        <v>114</v>
      </c>
      <c r="AB8" s="11">
        <v>41</v>
      </c>
      <c r="AC8" s="11">
        <v>10</v>
      </c>
      <c r="AD8" s="11">
        <f t="shared" ref="AD8:AD53" si="11">SUM(AE8:AI8)</f>
        <v>2061</v>
      </c>
      <c r="AE8" s="11">
        <v>15</v>
      </c>
      <c r="AF8" s="11">
        <v>77</v>
      </c>
      <c r="AG8" s="11">
        <v>687</v>
      </c>
      <c r="AH8" s="11">
        <v>402</v>
      </c>
      <c r="AI8" s="11">
        <v>880</v>
      </c>
    </row>
    <row r="9" spans="1:35" x14ac:dyDescent="0.4">
      <c r="A9" s="21" t="s">
        <v>5</v>
      </c>
      <c r="B9" s="9">
        <f t="shared" si="7"/>
        <v>4762690</v>
      </c>
      <c r="C9" s="9">
        <f t="shared" ref="C9:C53" si="12">SUM(D9:J9)</f>
        <v>3597412</v>
      </c>
      <c r="D9" s="9">
        <v>875723</v>
      </c>
      <c r="E9" s="10">
        <v>871354</v>
      </c>
      <c r="F9" s="11">
        <v>553492</v>
      </c>
      <c r="G9" s="11">
        <v>489346</v>
      </c>
      <c r="H9" s="11">
        <v>448906</v>
      </c>
      <c r="I9" s="11">
        <v>147315</v>
      </c>
      <c r="J9" s="11">
        <v>211276</v>
      </c>
      <c r="K9" s="12">
        <f t="shared" si="8"/>
        <v>1159327</v>
      </c>
      <c r="L9" s="11">
        <v>123174</v>
      </c>
      <c r="M9" s="11">
        <v>122237</v>
      </c>
      <c r="N9" s="11">
        <v>382539</v>
      </c>
      <c r="O9" s="11">
        <v>240217</v>
      </c>
      <c r="P9" s="11">
        <v>49600</v>
      </c>
      <c r="Q9" s="11">
        <v>201539</v>
      </c>
      <c r="R9" s="11">
        <v>40021</v>
      </c>
      <c r="S9" s="11">
        <f t="shared" si="9"/>
        <v>99</v>
      </c>
      <c r="T9" s="11">
        <v>50</v>
      </c>
      <c r="U9" s="11">
        <v>49</v>
      </c>
      <c r="V9" s="11">
        <f t="shared" si="10"/>
        <v>1305</v>
      </c>
      <c r="W9" s="11">
        <v>305</v>
      </c>
      <c r="X9" s="11">
        <v>298</v>
      </c>
      <c r="Y9" s="11">
        <v>563</v>
      </c>
      <c r="Z9" s="11">
        <v>52</v>
      </c>
      <c r="AA9" s="11">
        <v>38</v>
      </c>
      <c r="AB9" s="11">
        <v>49</v>
      </c>
      <c r="AC9" s="11">
        <v>0</v>
      </c>
      <c r="AD9" s="11">
        <f t="shared" si="11"/>
        <v>4547</v>
      </c>
      <c r="AE9" s="11">
        <v>14</v>
      </c>
      <c r="AF9" s="11">
        <v>143</v>
      </c>
      <c r="AG9" s="11">
        <v>1848</v>
      </c>
      <c r="AH9" s="11">
        <v>936</v>
      </c>
      <c r="AI9" s="11">
        <v>1606</v>
      </c>
    </row>
    <row r="10" spans="1:35" x14ac:dyDescent="0.4">
      <c r="A10" s="21" t="s">
        <v>6</v>
      </c>
      <c r="B10" s="9">
        <f t="shared" si="7"/>
        <v>8044216</v>
      </c>
      <c r="C10" s="9">
        <f t="shared" si="12"/>
        <v>5963127</v>
      </c>
      <c r="D10" s="9">
        <v>1432327</v>
      </c>
      <c r="E10" s="10">
        <v>1425339</v>
      </c>
      <c r="F10" s="11">
        <v>896319</v>
      </c>
      <c r="G10" s="11">
        <v>790592</v>
      </c>
      <c r="H10" s="11">
        <v>719567</v>
      </c>
      <c r="I10" s="11">
        <v>360137</v>
      </c>
      <c r="J10" s="11">
        <v>338846</v>
      </c>
      <c r="K10" s="12">
        <f t="shared" si="8"/>
        <v>2066903</v>
      </c>
      <c r="L10" s="11">
        <v>372162</v>
      </c>
      <c r="M10" s="11">
        <v>370326</v>
      </c>
      <c r="N10" s="11">
        <v>734449</v>
      </c>
      <c r="O10" s="11">
        <v>366362</v>
      </c>
      <c r="P10" s="11">
        <v>42716</v>
      </c>
      <c r="Q10" s="11">
        <v>153497</v>
      </c>
      <c r="R10" s="11">
        <v>27391</v>
      </c>
      <c r="S10" s="11">
        <f t="shared" si="9"/>
        <v>55</v>
      </c>
      <c r="T10" s="11">
        <v>19</v>
      </c>
      <c r="U10" s="11">
        <v>36</v>
      </c>
      <c r="V10" s="11">
        <f t="shared" si="10"/>
        <v>8177</v>
      </c>
      <c r="W10" s="11">
        <v>874</v>
      </c>
      <c r="X10" s="11">
        <v>882</v>
      </c>
      <c r="Y10" s="11">
        <v>5526</v>
      </c>
      <c r="Z10" s="11">
        <v>223</v>
      </c>
      <c r="AA10" s="11">
        <v>183</v>
      </c>
      <c r="AB10" s="11">
        <v>461</v>
      </c>
      <c r="AC10" s="11">
        <v>28</v>
      </c>
      <c r="AD10" s="11">
        <f t="shared" si="11"/>
        <v>5954</v>
      </c>
      <c r="AE10" s="11">
        <v>7</v>
      </c>
      <c r="AF10" s="11">
        <v>182</v>
      </c>
      <c r="AG10" s="11">
        <v>4587</v>
      </c>
      <c r="AH10" s="11">
        <v>525</v>
      </c>
      <c r="AI10" s="11">
        <v>653</v>
      </c>
    </row>
    <row r="11" spans="1:35" x14ac:dyDescent="0.4">
      <c r="A11" s="21" t="s">
        <v>7</v>
      </c>
      <c r="B11" s="9">
        <f t="shared" si="7"/>
        <v>3846359</v>
      </c>
      <c r="C11" s="9">
        <f t="shared" si="12"/>
        <v>3059685</v>
      </c>
      <c r="D11" s="9">
        <v>758696</v>
      </c>
      <c r="E11" s="10">
        <v>755698</v>
      </c>
      <c r="F11" s="11">
        <v>422043</v>
      </c>
      <c r="G11" s="11">
        <v>453470</v>
      </c>
      <c r="H11" s="11">
        <v>364013</v>
      </c>
      <c r="I11" s="11">
        <v>156521</v>
      </c>
      <c r="J11" s="11">
        <v>149244</v>
      </c>
      <c r="K11" s="12">
        <f t="shared" si="8"/>
        <v>783464</v>
      </c>
      <c r="L11" s="11">
        <v>48538</v>
      </c>
      <c r="M11" s="11">
        <v>47915</v>
      </c>
      <c r="N11" s="11">
        <v>346407</v>
      </c>
      <c r="O11" s="11">
        <v>153364</v>
      </c>
      <c r="P11" s="11">
        <v>43896</v>
      </c>
      <c r="Q11" s="11">
        <v>115413</v>
      </c>
      <c r="R11" s="11">
        <v>27931</v>
      </c>
      <c r="S11" s="11">
        <f t="shared" si="9"/>
        <v>67</v>
      </c>
      <c r="T11" s="11">
        <v>34</v>
      </c>
      <c r="U11" s="11">
        <v>33</v>
      </c>
      <c r="V11" s="11">
        <f t="shared" si="10"/>
        <v>1362</v>
      </c>
      <c r="W11" s="11">
        <v>266</v>
      </c>
      <c r="X11" s="11">
        <v>267</v>
      </c>
      <c r="Y11" s="11">
        <v>588</v>
      </c>
      <c r="Z11" s="11">
        <v>157</v>
      </c>
      <c r="AA11" s="11">
        <v>59</v>
      </c>
      <c r="AB11" s="11">
        <v>24</v>
      </c>
      <c r="AC11" s="11">
        <v>1</v>
      </c>
      <c r="AD11" s="11">
        <f t="shared" si="11"/>
        <v>1781</v>
      </c>
      <c r="AE11" s="11">
        <v>6</v>
      </c>
      <c r="AF11" s="11">
        <v>43</v>
      </c>
      <c r="AG11" s="11">
        <v>773</v>
      </c>
      <c r="AH11" s="11">
        <v>544</v>
      </c>
      <c r="AI11" s="11">
        <v>415</v>
      </c>
    </row>
    <row r="12" spans="1:35" x14ac:dyDescent="0.4">
      <c r="A12" s="21" t="s">
        <v>8</v>
      </c>
      <c r="B12" s="9">
        <f t="shared" si="7"/>
        <v>4157383</v>
      </c>
      <c r="C12" s="9">
        <f t="shared" si="12"/>
        <v>3311724</v>
      </c>
      <c r="D12" s="9">
        <v>844395</v>
      </c>
      <c r="E12" s="10">
        <v>840526</v>
      </c>
      <c r="F12" s="11">
        <v>450116</v>
      </c>
      <c r="G12" s="11">
        <v>408409</v>
      </c>
      <c r="H12" s="11">
        <v>393987</v>
      </c>
      <c r="I12" s="11">
        <v>199216</v>
      </c>
      <c r="J12" s="11">
        <v>175075</v>
      </c>
      <c r="K12" s="12">
        <f t="shared" si="8"/>
        <v>841798</v>
      </c>
      <c r="L12" s="11">
        <v>39198</v>
      </c>
      <c r="M12" s="11">
        <v>39100</v>
      </c>
      <c r="N12" s="11">
        <v>375709</v>
      </c>
      <c r="O12" s="11">
        <v>222802</v>
      </c>
      <c r="P12" s="11">
        <v>38960</v>
      </c>
      <c r="Q12" s="11">
        <v>95353</v>
      </c>
      <c r="R12" s="11">
        <v>30676</v>
      </c>
      <c r="S12" s="11">
        <f t="shared" si="9"/>
        <v>163</v>
      </c>
      <c r="T12" s="11">
        <v>81</v>
      </c>
      <c r="U12" s="11">
        <v>82</v>
      </c>
      <c r="V12" s="11">
        <f t="shared" si="10"/>
        <v>2232</v>
      </c>
      <c r="W12" s="11">
        <v>622</v>
      </c>
      <c r="X12" s="11">
        <v>668</v>
      </c>
      <c r="Y12" s="11">
        <v>846</v>
      </c>
      <c r="Z12" s="11">
        <v>60</v>
      </c>
      <c r="AA12" s="11">
        <v>14</v>
      </c>
      <c r="AB12" s="11">
        <v>22</v>
      </c>
      <c r="AC12" s="11">
        <v>0</v>
      </c>
      <c r="AD12" s="11">
        <f t="shared" si="11"/>
        <v>1466</v>
      </c>
      <c r="AE12" s="11">
        <v>48</v>
      </c>
      <c r="AF12" s="11">
        <v>189</v>
      </c>
      <c r="AG12" s="11">
        <v>676</v>
      </c>
      <c r="AH12" s="11">
        <v>245</v>
      </c>
      <c r="AI12" s="11">
        <v>308</v>
      </c>
    </row>
    <row r="13" spans="1:35" x14ac:dyDescent="0.4">
      <c r="A13" s="21" t="s">
        <v>9</v>
      </c>
      <c r="B13" s="9">
        <f t="shared" si="7"/>
        <v>6966194</v>
      </c>
      <c r="C13" s="9">
        <f t="shared" si="12"/>
        <v>5458390</v>
      </c>
      <c r="D13" s="9">
        <v>1402826</v>
      </c>
      <c r="E13" s="10">
        <v>1394418</v>
      </c>
      <c r="F13" s="11">
        <v>797924</v>
      </c>
      <c r="G13" s="11">
        <v>685406</v>
      </c>
      <c r="H13" s="11">
        <v>625902</v>
      </c>
      <c r="I13" s="11">
        <v>286658</v>
      </c>
      <c r="J13" s="11">
        <v>265256</v>
      </c>
      <c r="K13" s="12">
        <f t="shared" si="8"/>
        <v>1493257</v>
      </c>
      <c r="L13" s="11">
        <v>105007</v>
      </c>
      <c r="M13" s="11">
        <v>104075</v>
      </c>
      <c r="N13" s="11">
        <v>593414</v>
      </c>
      <c r="O13" s="11">
        <v>373652</v>
      </c>
      <c r="P13" s="11">
        <v>73982</v>
      </c>
      <c r="Q13" s="11">
        <v>186437</v>
      </c>
      <c r="R13" s="11">
        <v>56690</v>
      </c>
      <c r="S13" s="11">
        <f t="shared" si="9"/>
        <v>254</v>
      </c>
      <c r="T13" s="11">
        <v>126</v>
      </c>
      <c r="U13" s="11">
        <v>128</v>
      </c>
      <c r="V13" s="11">
        <f t="shared" si="10"/>
        <v>7628</v>
      </c>
      <c r="W13" s="11">
        <v>1342</v>
      </c>
      <c r="X13" s="11">
        <v>1346</v>
      </c>
      <c r="Y13" s="11">
        <v>4571</v>
      </c>
      <c r="Z13" s="11">
        <v>149</v>
      </c>
      <c r="AA13" s="11">
        <v>77</v>
      </c>
      <c r="AB13" s="11">
        <v>46</v>
      </c>
      <c r="AC13" s="11">
        <v>97</v>
      </c>
      <c r="AD13" s="11">
        <f t="shared" si="11"/>
        <v>6665</v>
      </c>
      <c r="AE13" s="11">
        <v>33</v>
      </c>
      <c r="AF13" s="11">
        <v>287</v>
      </c>
      <c r="AG13" s="11">
        <v>3103</v>
      </c>
      <c r="AH13" s="11">
        <v>1358</v>
      </c>
      <c r="AI13" s="11">
        <v>1884</v>
      </c>
    </row>
    <row r="14" spans="1:35" x14ac:dyDescent="0.4">
      <c r="A14" s="21" t="s">
        <v>10</v>
      </c>
      <c r="B14" s="9">
        <f t="shared" si="7"/>
        <v>10420549</v>
      </c>
      <c r="C14" s="9">
        <f t="shared" si="12"/>
        <v>7981809</v>
      </c>
      <c r="D14" s="9">
        <v>1918760</v>
      </c>
      <c r="E14" s="10">
        <v>1909832</v>
      </c>
      <c r="F14" s="11">
        <v>1240049</v>
      </c>
      <c r="G14" s="11">
        <v>1125172</v>
      </c>
      <c r="H14" s="11">
        <v>915831</v>
      </c>
      <c r="I14" s="11">
        <v>477464</v>
      </c>
      <c r="J14" s="11">
        <v>394701</v>
      </c>
      <c r="K14" s="12">
        <f t="shared" si="8"/>
        <v>2430490</v>
      </c>
      <c r="L14" s="11">
        <v>437517</v>
      </c>
      <c r="M14" s="11">
        <v>434740</v>
      </c>
      <c r="N14" s="11">
        <v>867525</v>
      </c>
      <c r="O14" s="11">
        <v>389826</v>
      </c>
      <c r="P14" s="11">
        <v>79198</v>
      </c>
      <c r="Q14" s="11">
        <v>170282</v>
      </c>
      <c r="R14" s="11">
        <v>51402</v>
      </c>
      <c r="S14" s="11">
        <f t="shared" si="9"/>
        <v>370</v>
      </c>
      <c r="T14" s="11">
        <v>176</v>
      </c>
      <c r="U14" s="11">
        <v>194</v>
      </c>
      <c r="V14" s="11">
        <f t="shared" si="10"/>
        <v>5285</v>
      </c>
      <c r="W14" s="11">
        <v>972</v>
      </c>
      <c r="X14" s="11">
        <v>980</v>
      </c>
      <c r="Y14" s="11">
        <v>2523</v>
      </c>
      <c r="Z14" s="11">
        <v>319</v>
      </c>
      <c r="AA14" s="11">
        <v>198</v>
      </c>
      <c r="AB14" s="11">
        <v>277</v>
      </c>
      <c r="AC14" s="11">
        <v>16</v>
      </c>
      <c r="AD14" s="11">
        <f t="shared" si="11"/>
        <v>2595</v>
      </c>
      <c r="AE14" s="11">
        <v>34</v>
      </c>
      <c r="AF14" s="11">
        <v>154</v>
      </c>
      <c r="AG14" s="11">
        <v>1114</v>
      </c>
      <c r="AH14" s="11">
        <v>468</v>
      </c>
      <c r="AI14" s="11">
        <v>825</v>
      </c>
    </row>
    <row r="15" spans="1:35" x14ac:dyDescent="0.4">
      <c r="A15" s="22" t="s">
        <v>11</v>
      </c>
      <c r="B15" s="9">
        <f t="shared" si="7"/>
        <v>6942902</v>
      </c>
      <c r="C15" s="9">
        <f t="shared" si="12"/>
        <v>5477958</v>
      </c>
      <c r="D15" s="9">
        <v>1373647</v>
      </c>
      <c r="E15" s="10">
        <v>1367073</v>
      </c>
      <c r="F15" s="11">
        <v>789468</v>
      </c>
      <c r="G15" s="11">
        <v>762080</v>
      </c>
      <c r="H15" s="11">
        <v>612283</v>
      </c>
      <c r="I15" s="11">
        <v>318742</v>
      </c>
      <c r="J15" s="11">
        <v>254665</v>
      </c>
      <c r="K15" s="12">
        <f t="shared" si="8"/>
        <v>1455604</v>
      </c>
      <c r="L15" s="11">
        <v>192585</v>
      </c>
      <c r="M15" s="11">
        <v>190481</v>
      </c>
      <c r="N15" s="11">
        <v>616715</v>
      </c>
      <c r="O15" s="11">
        <v>254747</v>
      </c>
      <c r="P15" s="11">
        <v>49446</v>
      </c>
      <c r="Q15" s="11">
        <v>111039</v>
      </c>
      <c r="R15" s="11">
        <v>40591</v>
      </c>
      <c r="S15" s="11">
        <f t="shared" si="9"/>
        <v>839</v>
      </c>
      <c r="T15" s="11">
        <v>412</v>
      </c>
      <c r="U15" s="11">
        <v>427</v>
      </c>
      <c r="V15" s="11">
        <f t="shared" si="10"/>
        <v>6734</v>
      </c>
      <c r="W15" s="11">
        <v>1669</v>
      </c>
      <c r="X15" s="11">
        <v>1619</v>
      </c>
      <c r="Y15" s="11">
        <v>2908</v>
      </c>
      <c r="Z15" s="11">
        <v>204</v>
      </c>
      <c r="AA15" s="11">
        <v>190</v>
      </c>
      <c r="AB15" s="11">
        <v>144</v>
      </c>
      <c r="AC15" s="11">
        <v>0</v>
      </c>
      <c r="AD15" s="11">
        <f t="shared" si="11"/>
        <v>1767</v>
      </c>
      <c r="AE15" s="11">
        <v>17</v>
      </c>
      <c r="AF15" s="11">
        <v>84</v>
      </c>
      <c r="AG15" s="11">
        <v>854</v>
      </c>
      <c r="AH15" s="11">
        <v>297</v>
      </c>
      <c r="AI15" s="11">
        <v>515</v>
      </c>
    </row>
    <row r="16" spans="1:35" x14ac:dyDescent="0.4">
      <c r="A16" s="21" t="s">
        <v>12</v>
      </c>
      <c r="B16" s="9">
        <f t="shared" si="7"/>
        <v>6713481</v>
      </c>
      <c r="C16" s="9">
        <f t="shared" si="12"/>
        <v>4774511</v>
      </c>
      <c r="D16" s="9">
        <v>1096305</v>
      </c>
      <c r="E16" s="10">
        <v>1089984</v>
      </c>
      <c r="F16" s="11">
        <v>743596</v>
      </c>
      <c r="G16" s="11">
        <v>681271</v>
      </c>
      <c r="H16" s="11">
        <v>580749</v>
      </c>
      <c r="I16" s="11">
        <v>321326</v>
      </c>
      <c r="J16" s="11">
        <v>261280</v>
      </c>
      <c r="K16" s="12">
        <f t="shared" si="8"/>
        <v>1933950</v>
      </c>
      <c r="L16" s="11">
        <v>427184</v>
      </c>
      <c r="M16" s="11">
        <v>424806</v>
      </c>
      <c r="N16" s="11">
        <v>624737</v>
      </c>
      <c r="O16" s="11">
        <v>269980</v>
      </c>
      <c r="P16" s="11">
        <v>53723</v>
      </c>
      <c r="Q16" s="11">
        <v>99853</v>
      </c>
      <c r="R16" s="11">
        <v>33667</v>
      </c>
      <c r="S16" s="11">
        <f t="shared" si="9"/>
        <v>226</v>
      </c>
      <c r="T16" s="11">
        <v>93</v>
      </c>
      <c r="U16" s="11">
        <v>133</v>
      </c>
      <c r="V16" s="11">
        <f t="shared" si="10"/>
        <v>4422</v>
      </c>
      <c r="W16" s="11">
        <v>882</v>
      </c>
      <c r="X16" s="11">
        <v>890</v>
      </c>
      <c r="Y16" s="11">
        <v>1921</v>
      </c>
      <c r="Z16" s="11">
        <v>464</v>
      </c>
      <c r="AA16" s="11">
        <v>154</v>
      </c>
      <c r="AB16" s="11">
        <v>107</v>
      </c>
      <c r="AC16" s="11">
        <v>4</v>
      </c>
      <c r="AD16" s="11">
        <f t="shared" si="11"/>
        <v>372</v>
      </c>
      <c r="AE16" s="11">
        <v>5</v>
      </c>
      <c r="AF16" s="11">
        <v>34</v>
      </c>
      <c r="AG16" s="11">
        <v>169</v>
      </c>
      <c r="AH16" s="11">
        <v>74</v>
      </c>
      <c r="AI16" s="11">
        <v>90</v>
      </c>
    </row>
    <row r="17" spans="1:35" x14ac:dyDescent="0.4">
      <c r="A17" s="21" t="s">
        <v>13</v>
      </c>
      <c r="B17" s="9">
        <f t="shared" si="7"/>
        <v>25183288</v>
      </c>
      <c r="C17" s="9">
        <f t="shared" si="12"/>
        <v>19993600</v>
      </c>
      <c r="D17" s="9">
        <v>5034679</v>
      </c>
      <c r="E17" s="10">
        <v>4999893</v>
      </c>
      <c r="F17" s="11">
        <v>3176868</v>
      </c>
      <c r="G17" s="11">
        <v>2681581</v>
      </c>
      <c r="H17" s="11">
        <v>2118935</v>
      </c>
      <c r="I17" s="11">
        <v>1052603</v>
      </c>
      <c r="J17" s="11">
        <v>929041</v>
      </c>
      <c r="K17" s="12">
        <f t="shared" si="8"/>
        <v>5152467</v>
      </c>
      <c r="L17" s="11">
        <v>843946</v>
      </c>
      <c r="M17" s="11">
        <v>841023</v>
      </c>
      <c r="N17" s="11">
        <v>1970189</v>
      </c>
      <c r="O17" s="11">
        <v>846751</v>
      </c>
      <c r="P17" s="11">
        <v>153036</v>
      </c>
      <c r="Q17" s="11">
        <v>403095</v>
      </c>
      <c r="R17" s="11">
        <v>94427</v>
      </c>
      <c r="S17" s="11">
        <f t="shared" si="9"/>
        <v>18140</v>
      </c>
      <c r="T17" s="11">
        <v>9060</v>
      </c>
      <c r="U17" s="11">
        <v>9080</v>
      </c>
      <c r="V17" s="11">
        <f t="shared" si="10"/>
        <v>17137</v>
      </c>
      <c r="W17" s="11">
        <v>2861</v>
      </c>
      <c r="X17" s="11">
        <v>2793</v>
      </c>
      <c r="Y17" s="11">
        <v>9959</v>
      </c>
      <c r="Z17" s="11">
        <v>982</v>
      </c>
      <c r="AA17" s="11">
        <v>334</v>
      </c>
      <c r="AB17" s="11">
        <v>191</v>
      </c>
      <c r="AC17" s="11">
        <v>17</v>
      </c>
      <c r="AD17" s="11">
        <f t="shared" si="11"/>
        <v>1944</v>
      </c>
      <c r="AE17" s="11">
        <v>19</v>
      </c>
      <c r="AF17" s="11">
        <v>125</v>
      </c>
      <c r="AG17" s="11">
        <v>759</v>
      </c>
      <c r="AH17" s="11">
        <v>399</v>
      </c>
      <c r="AI17" s="11">
        <v>642</v>
      </c>
    </row>
    <row r="18" spans="1:35" x14ac:dyDescent="0.4">
      <c r="A18" s="21" t="s">
        <v>14</v>
      </c>
      <c r="B18" s="9">
        <f t="shared" si="7"/>
        <v>21858329</v>
      </c>
      <c r="C18" s="9">
        <f t="shared" si="12"/>
        <v>17029574</v>
      </c>
      <c r="D18" s="9">
        <v>4170922</v>
      </c>
      <c r="E18" s="10">
        <v>4145890</v>
      </c>
      <c r="F18" s="11">
        <v>2672256</v>
      </c>
      <c r="G18" s="11">
        <v>2314327</v>
      </c>
      <c r="H18" s="11">
        <v>1861555</v>
      </c>
      <c r="I18" s="11">
        <v>1039048</v>
      </c>
      <c r="J18" s="11">
        <v>825576</v>
      </c>
      <c r="K18" s="12">
        <f t="shared" si="8"/>
        <v>4810952</v>
      </c>
      <c r="L18" s="11">
        <v>859104</v>
      </c>
      <c r="M18" s="11">
        <v>855461</v>
      </c>
      <c r="N18" s="11">
        <v>1806388</v>
      </c>
      <c r="O18" s="11">
        <v>763238</v>
      </c>
      <c r="P18" s="11">
        <v>130409</v>
      </c>
      <c r="Q18" s="11">
        <v>283273</v>
      </c>
      <c r="R18" s="11">
        <v>113079</v>
      </c>
      <c r="S18" s="11">
        <f t="shared" si="9"/>
        <v>836</v>
      </c>
      <c r="T18" s="11">
        <v>377</v>
      </c>
      <c r="U18" s="11">
        <v>459</v>
      </c>
      <c r="V18" s="11">
        <f t="shared" si="10"/>
        <v>15134</v>
      </c>
      <c r="W18" s="11">
        <v>2820</v>
      </c>
      <c r="X18" s="11">
        <v>2729</v>
      </c>
      <c r="Y18" s="11">
        <v>7743</v>
      </c>
      <c r="Z18" s="11">
        <v>711</v>
      </c>
      <c r="AA18" s="11">
        <v>486</v>
      </c>
      <c r="AB18" s="11">
        <v>634</v>
      </c>
      <c r="AC18" s="11">
        <v>11</v>
      </c>
      <c r="AD18" s="11">
        <f t="shared" si="11"/>
        <v>1833</v>
      </c>
      <c r="AE18" s="11">
        <v>25</v>
      </c>
      <c r="AF18" s="11">
        <v>100</v>
      </c>
      <c r="AG18" s="11">
        <v>659</v>
      </c>
      <c r="AH18" s="11">
        <v>382</v>
      </c>
      <c r="AI18" s="11">
        <v>667</v>
      </c>
    </row>
    <row r="19" spans="1:35" x14ac:dyDescent="0.4">
      <c r="A19" s="21" t="s">
        <v>15</v>
      </c>
      <c r="B19" s="9">
        <f t="shared" si="7"/>
        <v>44528006</v>
      </c>
      <c r="C19" s="9">
        <f t="shared" si="12"/>
        <v>33792625</v>
      </c>
      <c r="D19" s="9">
        <v>8122668</v>
      </c>
      <c r="E19" s="10">
        <v>8065406</v>
      </c>
      <c r="F19" s="11">
        <v>5818326</v>
      </c>
      <c r="G19" s="11">
        <v>5019565</v>
      </c>
      <c r="H19" s="11">
        <v>3413041</v>
      </c>
      <c r="I19" s="11">
        <v>1930298</v>
      </c>
      <c r="J19" s="11">
        <v>1423321</v>
      </c>
      <c r="K19" s="12">
        <f t="shared" si="8"/>
        <v>10668449</v>
      </c>
      <c r="L19" s="11">
        <v>2699967</v>
      </c>
      <c r="M19" s="11">
        <v>2681118</v>
      </c>
      <c r="N19" s="11">
        <v>3514707</v>
      </c>
      <c r="O19" s="11">
        <v>977971</v>
      </c>
      <c r="P19" s="11">
        <v>277000</v>
      </c>
      <c r="Q19" s="11">
        <v>369446</v>
      </c>
      <c r="R19" s="11">
        <v>148240</v>
      </c>
      <c r="S19" s="11">
        <f t="shared" si="9"/>
        <v>13756</v>
      </c>
      <c r="T19" s="11">
        <v>6837</v>
      </c>
      <c r="U19" s="11">
        <v>6919</v>
      </c>
      <c r="V19" s="11">
        <f t="shared" si="10"/>
        <v>46769</v>
      </c>
      <c r="W19" s="11">
        <v>7392</v>
      </c>
      <c r="X19" s="11">
        <v>6809</v>
      </c>
      <c r="Y19" s="11">
        <v>24426</v>
      </c>
      <c r="Z19" s="11">
        <v>3965</v>
      </c>
      <c r="AA19" s="11">
        <v>2352</v>
      </c>
      <c r="AB19" s="11">
        <v>1686</v>
      </c>
      <c r="AC19" s="11">
        <v>139</v>
      </c>
      <c r="AD19" s="11">
        <f t="shared" si="11"/>
        <v>6407</v>
      </c>
      <c r="AE19" s="11">
        <v>80</v>
      </c>
      <c r="AF19" s="11">
        <v>428</v>
      </c>
      <c r="AG19" s="11">
        <v>3142</v>
      </c>
      <c r="AH19" s="11">
        <v>1120</v>
      </c>
      <c r="AI19" s="11">
        <v>1637</v>
      </c>
    </row>
    <row r="20" spans="1:35" x14ac:dyDescent="0.4">
      <c r="A20" s="21" t="s">
        <v>16</v>
      </c>
      <c r="B20" s="9">
        <f t="shared" si="7"/>
        <v>30778049</v>
      </c>
      <c r="C20" s="9">
        <f t="shared" si="12"/>
        <v>23351697</v>
      </c>
      <c r="D20" s="9">
        <v>5614925</v>
      </c>
      <c r="E20" s="10">
        <v>5585706</v>
      </c>
      <c r="F20" s="11">
        <v>3967493</v>
      </c>
      <c r="G20" s="11">
        <v>3192605</v>
      </c>
      <c r="H20" s="11">
        <v>2469921</v>
      </c>
      <c r="I20" s="11">
        <v>1398703</v>
      </c>
      <c r="J20" s="11">
        <v>1122344</v>
      </c>
      <c r="K20" s="12">
        <f t="shared" si="8"/>
        <v>7391269</v>
      </c>
      <c r="L20" s="11">
        <v>1675022</v>
      </c>
      <c r="M20" s="11">
        <v>1668595</v>
      </c>
      <c r="N20" s="11">
        <v>2373286</v>
      </c>
      <c r="O20" s="11">
        <v>1003175</v>
      </c>
      <c r="P20" s="11">
        <v>181812</v>
      </c>
      <c r="Q20" s="11">
        <v>371716</v>
      </c>
      <c r="R20" s="11">
        <v>117663</v>
      </c>
      <c r="S20" s="11">
        <f t="shared" si="9"/>
        <v>6124</v>
      </c>
      <c r="T20" s="11">
        <v>3041</v>
      </c>
      <c r="U20" s="11">
        <v>3083</v>
      </c>
      <c r="V20" s="11">
        <f t="shared" si="10"/>
        <v>26490</v>
      </c>
      <c r="W20" s="11">
        <v>4210</v>
      </c>
      <c r="X20" s="11">
        <v>4016</v>
      </c>
      <c r="Y20" s="11">
        <v>14056</v>
      </c>
      <c r="Z20" s="11">
        <v>2055</v>
      </c>
      <c r="AA20" s="11">
        <v>949</v>
      </c>
      <c r="AB20" s="11">
        <v>1110</v>
      </c>
      <c r="AC20" s="11">
        <v>94</v>
      </c>
      <c r="AD20" s="11">
        <f t="shared" si="11"/>
        <v>2469</v>
      </c>
      <c r="AE20" s="11">
        <v>22</v>
      </c>
      <c r="AF20" s="11">
        <v>174</v>
      </c>
      <c r="AG20" s="11">
        <v>1040</v>
      </c>
      <c r="AH20" s="11">
        <v>535</v>
      </c>
      <c r="AI20" s="11">
        <v>698</v>
      </c>
    </row>
    <row r="21" spans="1:35" x14ac:dyDescent="0.4">
      <c r="A21" s="21" t="s">
        <v>17</v>
      </c>
      <c r="B21" s="9">
        <f t="shared" si="7"/>
        <v>8452556</v>
      </c>
      <c r="C21" s="9">
        <f t="shared" si="12"/>
        <v>6085732</v>
      </c>
      <c r="D21" s="9">
        <v>1515921</v>
      </c>
      <c r="E21" s="10">
        <v>1510717</v>
      </c>
      <c r="F21" s="11">
        <v>907499</v>
      </c>
      <c r="G21" s="11">
        <v>814587</v>
      </c>
      <c r="H21" s="11">
        <v>775667</v>
      </c>
      <c r="I21" s="11">
        <v>221509</v>
      </c>
      <c r="J21" s="11">
        <v>339832</v>
      </c>
      <c r="K21" s="12">
        <f t="shared" si="8"/>
        <v>2359330</v>
      </c>
      <c r="L21" s="11">
        <v>286940</v>
      </c>
      <c r="M21" s="11">
        <v>285107</v>
      </c>
      <c r="N21" s="11">
        <v>769709</v>
      </c>
      <c r="O21" s="11">
        <v>461085</v>
      </c>
      <c r="P21" s="11">
        <v>84412</v>
      </c>
      <c r="Q21" s="11">
        <v>376926</v>
      </c>
      <c r="R21" s="11">
        <v>95151</v>
      </c>
      <c r="S21" s="11">
        <f t="shared" si="9"/>
        <v>77</v>
      </c>
      <c r="T21" s="11">
        <v>35</v>
      </c>
      <c r="U21" s="11">
        <v>42</v>
      </c>
      <c r="V21" s="11">
        <f t="shared" si="10"/>
        <v>5234</v>
      </c>
      <c r="W21" s="11">
        <v>1189</v>
      </c>
      <c r="X21" s="11">
        <v>1125</v>
      </c>
      <c r="Y21" s="11">
        <v>2442</v>
      </c>
      <c r="Z21" s="11">
        <v>113</v>
      </c>
      <c r="AA21" s="11">
        <v>206</v>
      </c>
      <c r="AB21" s="11">
        <v>152</v>
      </c>
      <c r="AC21" s="11">
        <v>7</v>
      </c>
      <c r="AD21" s="11">
        <f t="shared" si="11"/>
        <v>2183</v>
      </c>
      <c r="AE21" s="11">
        <v>12</v>
      </c>
      <c r="AF21" s="11">
        <v>57</v>
      </c>
      <c r="AG21" s="11">
        <v>638</v>
      </c>
      <c r="AH21" s="11">
        <v>489</v>
      </c>
      <c r="AI21" s="11">
        <v>987</v>
      </c>
    </row>
    <row r="22" spans="1:35" x14ac:dyDescent="0.4">
      <c r="A22" s="21" t="s">
        <v>18</v>
      </c>
      <c r="B22" s="9">
        <f t="shared" si="7"/>
        <v>3715800</v>
      </c>
      <c r="C22" s="9">
        <f t="shared" si="12"/>
        <v>2962490</v>
      </c>
      <c r="D22" s="9">
        <v>754291</v>
      </c>
      <c r="E22" s="10">
        <v>751343</v>
      </c>
      <c r="F22" s="11">
        <v>454201</v>
      </c>
      <c r="G22" s="11">
        <v>370691</v>
      </c>
      <c r="H22" s="11">
        <v>317904</v>
      </c>
      <c r="I22" s="11">
        <v>169724</v>
      </c>
      <c r="J22" s="11">
        <v>144336</v>
      </c>
      <c r="K22" s="12">
        <f t="shared" si="8"/>
        <v>751156</v>
      </c>
      <c r="L22" s="11">
        <v>93595</v>
      </c>
      <c r="M22" s="11">
        <v>93176</v>
      </c>
      <c r="N22" s="11">
        <v>300711</v>
      </c>
      <c r="O22" s="11">
        <v>157223</v>
      </c>
      <c r="P22" s="11">
        <v>25644</v>
      </c>
      <c r="Q22" s="11">
        <v>62458</v>
      </c>
      <c r="R22" s="11">
        <v>18349</v>
      </c>
      <c r="S22" s="11">
        <f t="shared" si="9"/>
        <v>213</v>
      </c>
      <c r="T22" s="11">
        <v>104</v>
      </c>
      <c r="U22" s="11">
        <v>109</v>
      </c>
      <c r="V22" s="11">
        <f t="shared" si="10"/>
        <v>1080</v>
      </c>
      <c r="W22" s="11">
        <v>209</v>
      </c>
      <c r="X22" s="11">
        <v>208</v>
      </c>
      <c r="Y22" s="11">
        <v>561</v>
      </c>
      <c r="Z22" s="11">
        <v>66</v>
      </c>
      <c r="AA22" s="11">
        <v>24</v>
      </c>
      <c r="AB22" s="11">
        <v>11</v>
      </c>
      <c r="AC22" s="11">
        <v>1</v>
      </c>
      <c r="AD22" s="11">
        <f t="shared" si="11"/>
        <v>861</v>
      </c>
      <c r="AE22" s="11">
        <v>7</v>
      </c>
      <c r="AF22" s="11">
        <v>43</v>
      </c>
      <c r="AG22" s="11">
        <v>278</v>
      </c>
      <c r="AH22" s="11">
        <v>169</v>
      </c>
      <c r="AI22" s="11">
        <v>364</v>
      </c>
    </row>
    <row r="23" spans="1:35" x14ac:dyDescent="0.4">
      <c r="A23" s="21" t="s">
        <v>19</v>
      </c>
      <c r="B23" s="9">
        <f t="shared" si="7"/>
        <v>3802592</v>
      </c>
      <c r="C23" s="9">
        <f t="shared" si="12"/>
        <v>3052670</v>
      </c>
      <c r="D23" s="9">
        <v>775029</v>
      </c>
      <c r="E23" s="10">
        <v>771616</v>
      </c>
      <c r="F23" s="11">
        <v>477403</v>
      </c>
      <c r="G23" s="11">
        <v>368355</v>
      </c>
      <c r="H23" s="11">
        <v>334940</v>
      </c>
      <c r="I23" s="11">
        <v>183239</v>
      </c>
      <c r="J23" s="11">
        <v>142088</v>
      </c>
      <c r="K23" s="12">
        <f t="shared" si="8"/>
        <v>744208</v>
      </c>
      <c r="L23" s="11">
        <v>103522</v>
      </c>
      <c r="M23" s="11">
        <v>102874</v>
      </c>
      <c r="N23" s="11">
        <v>303642</v>
      </c>
      <c r="O23" s="11">
        <v>169519</v>
      </c>
      <c r="P23" s="11">
        <v>12688</v>
      </c>
      <c r="Q23" s="11">
        <v>41998</v>
      </c>
      <c r="R23" s="11">
        <v>9965</v>
      </c>
      <c r="S23" s="11">
        <f t="shared" si="9"/>
        <v>1016</v>
      </c>
      <c r="T23" s="11">
        <v>503</v>
      </c>
      <c r="U23" s="11">
        <v>513</v>
      </c>
      <c r="V23" s="11">
        <f t="shared" si="10"/>
        <v>4369</v>
      </c>
      <c r="W23" s="11">
        <v>657</v>
      </c>
      <c r="X23" s="11">
        <v>625</v>
      </c>
      <c r="Y23" s="11">
        <v>2554</v>
      </c>
      <c r="Z23" s="11">
        <v>220</v>
      </c>
      <c r="AA23" s="11">
        <v>142</v>
      </c>
      <c r="AB23" s="11">
        <v>148</v>
      </c>
      <c r="AC23" s="11">
        <v>23</v>
      </c>
      <c r="AD23" s="11">
        <f t="shared" si="11"/>
        <v>329</v>
      </c>
      <c r="AE23" s="11">
        <v>1</v>
      </c>
      <c r="AF23" s="11">
        <v>16</v>
      </c>
      <c r="AG23" s="11">
        <v>123</v>
      </c>
      <c r="AH23" s="11">
        <v>65</v>
      </c>
      <c r="AI23" s="11">
        <v>124</v>
      </c>
    </row>
    <row r="24" spans="1:35" x14ac:dyDescent="0.4">
      <c r="A24" s="21" t="s">
        <v>20</v>
      </c>
      <c r="B24" s="9">
        <f t="shared" si="7"/>
        <v>2630525</v>
      </c>
      <c r="C24" s="9">
        <f t="shared" si="12"/>
        <v>2063585</v>
      </c>
      <c r="D24" s="9">
        <v>526352</v>
      </c>
      <c r="E24" s="10">
        <v>523589</v>
      </c>
      <c r="F24" s="11">
        <v>328653</v>
      </c>
      <c r="G24" s="11">
        <v>245934</v>
      </c>
      <c r="H24" s="11">
        <v>237249</v>
      </c>
      <c r="I24" s="11">
        <v>108708</v>
      </c>
      <c r="J24" s="11">
        <v>93100</v>
      </c>
      <c r="K24" s="12">
        <f t="shared" si="8"/>
        <v>560787</v>
      </c>
      <c r="L24" s="11">
        <v>71652</v>
      </c>
      <c r="M24" s="11">
        <v>71249</v>
      </c>
      <c r="N24" s="11">
        <v>211098</v>
      </c>
      <c r="O24" s="11">
        <v>135237</v>
      </c>
      <c r="P24" s="11">
        <v>9812</v>
      </c>
      <c r="Q24" s="11">
        <v>50598</v>
      </c>
      <c r="R24" s="11">
        <v>11141</v>
      </c>
      <c r="S24" s="11">
        <f t="shared" si="9"/>
        <v>70</v>
      </c>
      <c r="T24" s="11">
        <v>21</v>
      </c>
      <c r="U24" s="11">
        <v>49</v>
      </c>
      <c r="V24" s="11">
        <f t="shared" si="10"/>
        <v>5772</v>
      </c>
      <c r="W24" s="11">
        <v>585</v>
      </c>
      <c r="X24" s="11">
        <v>590</v>
      </c>
      <c r="Y24" s="11">
        <v>4430</v>
      </c>
      <c r="Z24" s="11">
        <v>122</v>
      </c>
      <c r="AA24" s="11">
        <v>27</v>
      </c>
      <c r="AB24" s="11">
        <v>18</v>
      </c>
      <c r="AC24" s="11">
        <v>0</v>
      </c>
      <c r="AD24" s="11">
        <f t="shared" si="11"/>
        <v>311</v>
      </c>
      <c r="AE24" s="11">
        <v>1</v>
      </c>
      <c r="AF24" s="11">
        <v>12</v>
      </c>
      <c r="AG24" s="11">
        <v>104</v>
      </c>
      <c r="AH24" s="11">
        <v>87</v>
      </c>
      <c r="AI24" s="11">
        <v>107</v>
      </c>
    </row>
    <row r="25" spans="1:35" x14ac:dyDescent="0.4">
      <c r="A25" s="21" t="s">
        <v>21</v>
      </c>
      <c r="B25" s="9">
        <f t="shared" si="7"/>
        <v>2819287</v>
      </c>
      <c r="C25" s="9">
        <f t="shared" si="12"/>
        <v>2355287</v>
      </c>
      <c r="D25" s="9">
        <v>569170</v>
      </c>
      <c r="E25" s="10">
        <v>566574</v>
      </c>
      <c r="F25" s="11">
        <v>411835</v>
      </c>
      <c r="G25" s="11">
        <v>305787</v>
      </c>
      <c r="H25" s="11">
        <v>252375</v>
      </c>
      <c r="I25" s="11">
        <v>142173</v>
      </c>
      <c r="J25" s="11">
        <v>107373</v>
      </c>
      <c r="K25" s="12">
        <f t="shared" si="8"/>
        <v>460975</v>
      </c>
      <c r="L25" s="11">
        <v>75813</v>
      </c>
      <c r="M25" s="11">
        <v>75318</v>
      </c>
      <c r="N25" s="11">
        <v>159840</v>
      </c>
      <c r="O25" s="11">
        <v>98340</v>
      </c>
      <c r="P25" s="11">
        <v>12464</v>
      </c>
      <c r="Q25" s="11">
        <v>30459</v>
      </c>
      <c r="R25" s="11">
        <v>8741</v>
      </c>
      <c r="S25" s="11">
        <f t="shared" si="9"/>
        <v>34</v>
      </c>
      <c r="T25" s="11">
        <v>13</v>
      </c>
      <c r="U25" s="11">
        <v>21</v>
      </c>
      <c r="V25" s="11">
        <f t="shared" si="10"/>
        <v>2747</v>
      </c>
      <c r="W25" s="11">
        <v>425</v>
      </c>
      <c r="X25" s="11">
        <v>410</v>
      </c>
      <c r="Y25" s="11">
        <v>1811</v>
      </c>
      <c r="Z25" s="11">
        <v>70</v>
      </c>
      <c r="AA25" s="11">
        <v>21</v>
      </c>
      <c r="AB25" s="11">
        <v>10</v>
      </c>
      <c r="AC25" s="11">
        <v>0</v>
      </c>
      <c r="AD25" s="11">
        <f t="shared" si="11"/>
        <v>244</v>
      </c>
      <c r="AE25" s="11">
        <v>3</v>
      </c>
      <c r="AF25" s="11">
        <v>14</v>
      </c>
      <c r="AG25" s="11">
        <v>85</v>
      </c>
      <c r="AH25" s="11">
        <v>47</v>
      </c>
      <c r="AI25" s="11">
        <v>95</v>
      </c>
    </row>
    <row r="26" spans="1:35" x14ac:dyDescent="0.4">
      <c r="A26" s="21" t="s">
        <v>22</v>
      </c>
      <c r="B26" s="9">
        <f t="shared" si="7"/>
        <v>7543503</v>
      </c>
      <c r="C26" s="9">
        <f t="shared" si="12"/>
        <v>5862757</v>
      </c>
      <c r="D26" s="9">
        <v>1497923</v>
      </c>
      <c r="E26" s="10">
        <v>1491576</v>
      </c>
      <c r="F26" s="11">
        <v>833270</v>
      </c>
      <c r="G26" s="11">
        <v>764361</v>
      </c>
      <c r="H26" s="11">
        <v>689333</v>
      </c>
      <c r="I26" s="11">
        <v>276647</v>
      </c>
      <c r="J26" s="11">
        <v>309647</v>
      </c>
      <c r="K26" s="12">
        <f t="shared" si="8"/>
        <v>1668014</v>
      </c>
      <c r="L26" s="11">
        <v>146099</v>
      </c>
      <c r="M26" s="11">
        <v>145087</v>
      </c>
      <c r="N26" s="11">
        <v>679517</v>
      </c>
      <c r="O26" s="11">
        <v>356711</v>
      </c>
      <c r="P26" s="11">
        <v>58463</v>
      </c>
      <c r="Q26" s="11">
        <v>232697</v>
      </c>
      <c r="R26" s="11">
        <v>49440</v>
      </c>
      <c r="S26" s="11">
        <f t="shared" si="9"/>
        <v>122</v>
      </c>
      <c r="T26" s="11">
        <v>55</v>
      </c>
      <c r="U26" s="11">
        <v>67</v>
      </c>
      <c r="V26" s="11">
        <f t="shared" si="10"/>
        <v>9897</v>
      </c>
      <c r="W26" s="11">
        <v>1887</v>
      </c>
      <c r="X26" s="11">
        <v>1971</v>
      </c>
      <c r="Y26" s="11">
        <v>4971</v>
      </c>
      <c r="Z26" s="11">
        <v>528</v>
      </c>
      <c r="AA26" s="11">
        <v>195</v>
      </c>
      <c r="AB26" s="11">
        <v>308</v>
      </c>
      <c r="AC26" s="11">
        <v>37</v>
      </c>
      <c r="AD26" s="11">
        <f t="shared" si="11"/>
        <v>2713</v>
      </c>
      <c r="AE26" s="11">
        <v>37</v>
      </c>
      <c r="AF26" s="11">
        <v>142</v>
      </c>
      <c r="AG26" s="11">
        <v>1135</v>
      </c>
      <c r="AH26" s="11">
        <v>503</v>
      </c>
      <c r="AI26" s="11">
        <v>896</v>
      </c>
    </row>
    <row r="27" spans="1:35" x14ac:dyDescent="0.4">
      <c r="A27" s="21" t="s">
        <v>23</v>
      </c>
      <c r="B27" s="9">
        <f t="shared" si="7"/>
        <v>6846944</v>
      </c>
      <c r="C27" s="9">
        <f t="shared" si="12"/>
        <v>5451238</v>
      </c>
      <c r="D27" s="9">
        <v>1405176</v>
      </c>
      <c r="E27" s="10">
        <v>1401286</v>
      </c>
      <c r="F27" s="11">
        <v>822932</v>
      </c>
      <c r="G27" s="11">
        <v>657495</v>
      </c>
      <c r="H27" s="11">
        <v>601468</v>
      </c>
      <c r="I27" s="11">
        <v>321342</v>
      </c>
      <c r="J27" s="11">
        <v>241539</v>
      </c>
      <c r="K27" s="12">
        <f t="shared" si="8"/>
        <v>1390730</v>
      </c>
      <c r="L27" s="11">
        <v>170916</v>
      </c>
      <c r="M27" s="11">
        <v>168621</v>
      </c>
      <c r="N27" s="11">
        <v>587145</v>
      </c>
      <c r="O27" s="11">
        <v>313872</v>
      </c>
      <c r="P27" s="11">
        <v>35307</v>
      </c>
      <c r="Q27" s="11">
        <v>85138</v>
      </c>
      <c r="R27" s="11">
        <v>29731</v>
      </c>
      <c r="S27" s="11">
        <f t="shared" si="9"/>
        <v>2139</v>
      </c>
      <c r="T27" s="11">
        <v>1065</v>
      </c>
      <c r="U27" s="11">
        <v>1074</v>
      </c>
      <c r="V27" s="11">
        <f t="shared" si="10"/>
        <v>2212</v>
      </c>
      <c r="W27" s="11">
        <v>403</v>
      </c>
      <c r="X27" s="11">
        <v>400</v>
      </c>
      <c r="Y27" s="11">
        <v>1207</v>
      </c>
      <c r="Z27" s="11">
        <v>138</v>
      </c>
      <c r="AA27" s="11">
        <v>41</v>
      </c>
      <c r="AB27" s="11">
        <v>21</v>
      </c>
      <c r="AC27" s="11">
        <v>2</v>
      </c>
      <c r="AD27" s="11">
        <f t="shared" si="11"/>
        <v>625</v>
      </c>
      <c r="AE27" s="11">
        <v>3</v>
      </c>
      <c r="AF27" s="11">
        <v>25</v>
      </c>
      <c r="AG27" s="11">
        <v>248</v>
      </c>
      <c r="AH27" s="11">
        <v>162</v>
      </c>
      <c r="AI27" s="11">
        <v>187</v>
      </c>
    </row>
    <row r="28" spans="1:35" x14ac:dyDescent="0.4">
      <c r="A28" s="21" t="s">
        <v>24</v>
      </c>
      <c r="B28" s="9">
        <f t="shared" si="7"/>
        <v>12783531</v>
      </c>
      <c r="C28" s="9">
        <f t="shared" si="12"/>
        <v>10181769</v>
      </c>
      <c r="D28" s="9">
        <v>2608170</v>
      </c>
      <c r="E28" s="10">
        <v>2595060</v>
      </c>
      <c r="F28" s="11">
        <v>1525303</v>
      </c>
      <c r="G28" s="11">
        <v>1324951</v>
      </c>
      <c r="H28" s="11">
        <v>1093207</v>
      </c>
      <c r="I28" s="11">
        <v>592761</v>
      </c>
      <c r="J28" s="11">
        <v>442317</v>
      </c>
      <c r="K28" s="12">
        <f t="shared" si="8"/>
        <v>2575605</v>
      </c>
      <c r="L28" s="11">
        <v>392538</v>
      </c>
      <c r="M28" s="11">
        <v>390737</v>
      </c>
      <c r="N28" s="11">
        <v>1054394</v>
      </c>
      <c r="O28" s="11">
        <v>456264</v>
      </c>
      <c r="P28" s="11">
        <v>63260</v>
      </c>
      <c r="Q28" s="11">
        <v>153462</v>
      </c>
      <c r="R28" s="11">
        <v>64950</v>
      </c>
      <c r="S28" s="11">
        <f t="shared" si="9"/>
        <v>206</v>
      </c>
      <c r="T28" s="11">
        <v>90</v>
      </c>
      <c r="U28" s="11">
        <v>116</v>
      </c>
      <c r="V28" s="11">
        <f t="shared" si="10"/>
        <v>25078</v>
      </c>
      <c r="W28" s="11">
        <v>2859</v>
      </c>
      <c r="X28" s="11">
        <v>2872</v>
      </c>
      <c r="Y28" s="11">
        <v>16235</v>
      </c>
      <c r="Z28" s="11">
        <v>1687</v>
      </c>
      <c r="AA28" s="11">
        <v>526</v>
      </c>
      <c r="AB28" s="11">
        <v>823</v>
      </c>
      <c r="AC28" s="11">
        <v>76</v>
      </c>
      <c r="AD28" s="11">
        <f t="shared" si="11"/>
        <v>873</v>
      </c>
      <c r="AE28" s="11">
        <v>9</v>
      </c>
      <c r="AF28" s="11">
        <v>61</v>
      </c>
      <c r="AG28" s="11">
        <v>328</v>
      </c>
      <c r="AH28" s="11">
        <v>179</v>
      </c>
      <c r="AI28" s="11">
        <v>296</v>
      </c>
    </row>
    <row r="29" spans="1:35" x14ac:dyDescent="0.4">
      <c r="A29" s="21" t="s">
        <v>25</v>
      </c>
      <c r="B29" s="9">
        <f t="shared" si="7"/>
        <v>23089114</v>
      </c>
      <c r="C29" s="9">
        <f t="shared" si="12"/>
        <v>17808647</v>
      </c>
      <c r="D29" s="9">
        <v>4460545</v>
      </c>
      <c r="E29" s="10">
        <v>4439783</v>
      </c>
      <c r="F29" s="11">
        <v>3073396</v>
      </c>
      <c r="G29" s="11">
        <v>2338124</v>
      </c>
      <c r="H29" s="11">
        <v>1725771</v>
      </c>
      <c r="I29" s="11">
        <v>1050679</v>
      </c>
      <c r="J29" s="11">
        <v>720349</v>
      </c>
      <c r="K29" s="12">
        <f t="shared" si="8"/>
        <v>5264068</v>
      </c>
      <c r="L29" s="11">
        <v>1225890</v>
      </c>
      <c r="M29" s="11">
        <v>1218359</v>
      </c>
      <c r="N29" s="11">
        <v>1838243</v>
      </c>
      <c r="O29" s="11">
        <v>749493</v>
      </c>
      <c r="P29" s="11">
        <v>118315</v>
      </c>
      <c r="Q29" s="11">
        <v>84454</v>
      </c>
      <c r="R29" s="11">
        <v>29314</v>
      </c>
      <c r="S29" s="11">
        <f t="shared" si="9"/>
        <v>760</v>
      </c>
      <c r="T29" s="11">
        <v>324</v>
      </c>
      <c r="U29" s="11">
        <v>436</v>
      </c>
      <c r="V29" s="11">
        <f t="shared" si="10"/>
        <v>14055</v>
      </c>
      <c r="W29" s="11">
        <v>2927</v>
      </c>
      <c r="X29" s="11">
        <v>3023</v>
      </c>
      <c r="Y29" s="11">
        <v>5792</v>
      </c>
      <c r="Z29" s="11">
        <v>630</v>
      </c>
      <c r="AA29" s="11">
        <v>597</v>
      </c>
      <c r="AB29" s="11">
        <v>1075</v>
      </c>
      <c r="AC29" s="11">
        <v>11</v>
      </c>
      <c r="AD29" s="11">
        <f t="shared" si="11"/>
        <v>1584</v>
      </c>
      <c r="AE29" s="11">
        <v>10</v>
      </c>
      <c r="AF29" s="11">
        <v>79</v>
      </c>
      <c r="AG29" s="11">
        <v>572</v>
      </c>
      <c r="AH29" s="11">
        <v>285</v>
      </c>
      <c r="AI29" s="11">
        <v>638</v>
      </c>
    </row>
    <row r="30" spans="1:35" x14ac:dyDescent="0.4">
      <c r="A30" s="21" t="s">
        <v>26</v>
      </c>
      <c r="B30" s="9">
        <f t="shared" si="7"/>
        <v>5934008</v>
      </c>
      <c r="C30" s="9">
        <f t="shared" si="12"/>
        <v>4818122</v>
      </c>
      <c r="D30" s="9">
        <v>1265142</v>
      </c>
      <c r="E30" s="10">
        <v>1260191</v>
      </c>
      <c r="F30" s="11">
        <v>733378</v>
      </c>
      <c r="G30" s="11">
        <v>581728</v>
      </c>
      <c r="H30" s="11">
        <v>496196</v>
      </c>
      <c r="I30" s="11">
        <v>281572</v>
      </c>
      <c r="J30" s="11">
        <v>199915</v>
      </c>
      <c r="K30" s="12">
        <f t="shared" si="8"/>
        <v>1111789</v>
      </c>
      <c r="L30" s="11">
        <v>136349</v>
      </c>
      <c r="M30" s="11">
        <v>135153</v>
      </c>
      <c r="N30" s="11">
        <v>493172</v>
      </c>
      <c r="O30" s="11">
        <v>250119</v>
      </c>
      <c r="P30" s="11">
        <v>25747</v>
      </c>
      <c r="Q30" s="11">
        <v>50176</v>
      </c>
      <c r="R30" s="11">
        <v>21073</v>
      </c>
      <c r="S30" s="11">
        <f t="shared" si="9"/>
        <v>469</v>
      </c>
      <c r="T30" s="11">
        <v>231</v>
      </c>
      <c r="U30" s="11">
        <v>238</v>
      </c>
      <c r="V30" s="11">
        <f t="shared" si="10"/>
        <v>3437</v>
      </c>
      <c r="W30" s="11">
        <v>617</v>
      </c>
      <c r="X30" s="11">
        <v>618</v>
      </c>
      <c r="Y30" s="11">
        <v>1778</v>
      </c>
      <c r="Z30" s="11">
        <v>184</v>
      </c>
      <c r="AA30" s="11">
        <v>129</v>
      </c>
      <c r="AB30" s="11">
        <v>108</v>
      </c>
      <c r="AC30" s="11">
        <v>3</v>
      </c>
      <c r="AD30" s="11">
        <f t="shared" si="11"/>
        <v>191</v>
      </c>
      <c r="AE30" s="11">
        <v>3</v>
      </c>
      <c r="AF30" s="11">
        <v>7</v>
      </c>
      <c r="AG30" s="11">
        <v>100</v>
      </c>
      <c r="AH30" s="11">
        <v>29</v>
      </c>
      <c r="AI30" s="11">
        <v>52</v>
      </c>
    </row>
    <row r="31" spans="1:35" x14ac:dyDescent="0.4">
      <c r="A31" s="21" t="s">
        <v>27</v>
      </c>
      <c r="B31" s="9">
        <f t="shared" si="7"/>
        <v>4653814</v>
      </c>
      <c r="C31" s="9">
        <f t="shared" si="12"/>
        <v>3692760</v>
      </c>
      <c r="D31" s="9">
        <v>918365</v>
      </c>
      <c r="E31" s="10">
        <v>912935</v>
      </c>
      <c r="F31" s="11">
        <v>594803</v>
      </c>
      <c r="G31" s="11">
        <v>489330</v>
      </c>
      <c r="H31" s="11">
        <v>386362</v>
      </c>
      <c r="I31" s="11">
        <v>218277</v>
      </c>
      <c r="J31" s="11">
        <v>172688</v>
      </c>
      <c r="K31" s="12">
        <f t="shared" si="8"/>
        <v>957761</v>
      </c>
      <c r="L31" s="11">
        <v>185039</v>
      </c>
      <c r="M31" s="11">
        <v>184284</v>
      </c>
      <c r="N31" s="11">
        <v>358559</v>
      </c>
      <c r="O31" s="11">
        <v>146143</v>
      </c>
      <c r="P31" s="11">
        <v>21516</v>
      </c>
      <c r="Q31" s="11">
        <v>50053</v>
      </c>
      <c r="R31" s="11">
        <v>12167</v>
      </c>
      <c r="S31" s="11">
        <f t="shared" si="9"/>
        <v>92</v>
      </c>
      <c r="T31" s="11">
        <v>41</v>
      </c>
      <c r="U31" s="11">
        <v>51</v>
      </c>
      <c r="V31" s="11">
        <f t="shared" si="10"/>
        <v>2779</v>
      </c>
      <c r="W31" s="11">
        <v>396</v>
      </c>
      <c r="X31" s="11">
        <v>409</v>
      </c>
      <c r="Y31" s="11">
        <v>1641</v>
      </c>
      <c r="Z31" s="11">
        <v>203</v>
      </c>
      <c r="AA31" s="11">
        <v>82</v>
      </c>
      <c r="AB31" s="11">
        <v>46</v>
      </c>
      <c r="AC31" s="11">
        <v>2</v>
      </c>
      <c r="AD31" s="11">
        <f t="shared" si="11"/>
        <v>422</v>
      </c>
      <c r="AE31" s="11">
        <v>4</v>
      </c>
      <c r="AF31" s="11">
        <v>22</v>
      </c>
      <c r="AG31" s="11">
        <v>159</v>
      </c>
      <c r="AH31" s="11">
        <v>93</v>
      </c>
      <c r="AI31" s="11">
        <v>144</v>
      </c>
    </row>
    <row r="32" spans="1:35" x14ac:dyDescent="0.4">
      <c r="A32" s="21" t="s">
        <v>28</v>
      </c>
      <c r="B32" s="9">
        <f t="shared" si="7"/>
        <v>8140678</v>
      </c>
      <c r="C32" s="9">
        <f t="shared" si="12"/>
        <v>6310069</v>
      </c>
      <c r="D32" s="9">
        <v>1574799</v>
      </c>
      <c r="E32" s="10">
        <v>1568369</v>
      </c>
      <c r="F32" s="11">
        <v>998101</v>
      </c>
      <c r="G32" s="11">
        <v>862839</v>
      </c>
      <c r="H32" s="11">
        <v>684094</v>
      </c>
      <c r="I32" s="11">
        <v>334992</v>
      </c>
      <c r="J32" s="11">
        <v>286875</v>
      </c>
      <c r="K32" s="12">
        <f t="shared" si="8"/>
        <v>1822927</v>
      </c>
      <c r="L32" s="11">
        <v>328043</v>
      </c>
      <c r="M32" s="11">
        <v>325802</v>
      </c>
      <c r="N32" s="11">
        <v>652774</v>
      </c>
      <c r="O32" s="11">
        <v>243777</v>
      </c>
      <c r="P32" s="11">
        <v>54286</v>
      </c>
      <c r="Q32" s="11">
        <v>164160</v>
      </c>
      <c r="R32" s="11">
        <v>54085</v>
      </c>
      <c r="S32" s="11">
        <f t="shared" si="9"/>
        <v>500</v>
      </c>
      <c r="T32" s="11">
        <v>249</v>
      </c>
      <c r="U32" s="11">
        <v>251</v>
      </c>
      <c r="V32" s="11">
        <f t="shared" si="10"/>
        <v>7021</v>
      </c>
      <c r="W32" s="11">
        <v>1004</v>
      </c>
      <c r="X32" s="11">
        <v>1001</v>
      </c>
      <c r="Y32" s="11">
        <v>3969</v>
      </c>
      <c r="Z32" s="11">
        <v>318</v>
      </c>
      <c r="AA32" s="11">
        <v>184</v>
      </c>
      <c r="AB32" s="11">
        <v>337</v>
      </c>
      <c r="AC32" s="11">
        <v>208</v>
      </c>
      <c r="AD32" s="11">
        <f t="shared" si="11"/>
        <v>161</v>
      </c>
      <c r="AE32" s="11">
        <v>1</v>
      </c>
      <c r="AF32" s="11">
        <v>12</v>
      </c>
      <c r="AG32" s="11">
        <v>48</v>
      </c>
      <c r="AH32" s="11">
        <v>44</v>
      </c>
      <c r="AI32" s="11">
        <v>56</v>
      </c>
    </row>
    <row r="33" spans="1:35" x14ac:dyDescent="0.4">
      <c r="A33" s="21" t="s">
        <v>29</v>
      </c>
      <c r="B33" s="9">
        <f t="shared" si="7"/>
        <v>26945746</v>
      </c>
      <c r="C33" s="9">
        <f t="shared" si="12"/>
        <v>20857396</v>
      </c>
      <c r="D33" s="9">
        <v>5054915</v>
      </c>
      <c r="E33" s="10">
        <v>5056648</v>
      </c>
      <c r="F33" s="11">
        <v>3593935</v>
      </c>
      <c r="G33" s="11">
        <v>2720235</v>
      </c>
      <c r="H33" s="11">
        <v>2107362</v>
      </c>
      <c r="I33" s="11">
        <v>1359744</v>
      </c>
      <c r="J33" s="11">
        <v>964557</v>
      </c>
      <c r="K33" s="12">
        <f t="shared" si="8"/>
        <v>5997801</v>
      </c>
      <c r="L33" s="11">
        <v>1444244</v>
      </c>
      <c r="M33" s="11">
        <v>1440579</v>
      </c>
      <c r="N33" s="11">
        <v>1887902</v>
      </c>
      <c r="O33" s="11">
        <v>820810</v>
      </c>
      <c r="P33" s="11">
        <v>188663</v>
      </c>
      <c r="Q33" s="11">
        <v>151895</v>
      </c>
      <c r="R33" s="11">
        <v>63708</v>
      </c>
      <c r="S33" s="11">
        <f t="shared" si="9"/>
        <v>64031</v>
      </c>
      <c r="T33" s="11">
        <v>32152</v>
      </c>
      <c r="U33" s="11">
        <v>31879</v>
      </c>
      <c r="V33" s="11">
        <f t="shared" si="10"/>
        <v>23522</v>
      </c>
      <c r="W33" s="11">
        <v>4592</v>
      </c>
      <c r="X33" s="11">
        <v>4545</v>
      </c>
      <c r="Y33" s="11">
        <v>12764</v>
      </c>
      <c r="Z33" s="11">
        <v>923</v>
      </c>
      <c r="AA33" s="11">
        <v>380</v>
      </c>
      <c r="AB33" s="11">
        <v>299</v>
      </c>
      <c r="AC33" s="11">
        <v>19</v>
      </c>
      <c r="AD33" s="11">
        <f t="shared" si="11"/>
        <v>2996</v>
      </c>
      <c r="AE33" s="11">
        <v>40</v>
      </c>
      <c r="AF33" s="11">
        <v>163</v>
      </c>
      <c r="AG33" s="11">
        <v>1024</v>
      </c>
      <c r="AH33" s="11">
        <v>659</v>
      </c>
      <c r="AI33" s="11">
        <v>1110</v>
      </c>
    </row>
    <row r="34" spans="1:35" x14ac:dyDescent="0.4">
      <c r="A34" s="21" t="s">
        <v>30</v>
      </c>
      <c r="B34" s="9">
        <f t="shared" si="7"/>
        <v>17819411</v>
      </c>
      <c r="C34" s="9">
        <f t="shared" si="12"/>
        <v>14248401</v>
      </c>
      <c r="D34" s="9">
        <v>3499385</v>
      </c>
      <c r="E34" s="10">
        <v>3483743</v>
      </c>
      <c r="F34" s="11">
        <v>2371503</v>
      </c>
      <c r="G34" s="11">
        <v>1804289</v>
      </c>
      <c r="H34" s="11">
        <v>1531392</v>
      </c>
      <c r="I34" s="11">
        <v>898705</v>
      </c>
      <c r="J34" s="11">
        <v>659384</v>
      </c>
      <c r="K34" s="12">
        <f t="shared" si="8"/>
        <v>3559745</v>
      </c>
      <c r="L34" s="11">
        <v>699688</v>
      </c>
      <c r="M34" s="11">
        <v>693675</v>
      </c>
      <c r="N34" s="11">
        <v>1252188</v>
      </c>
      <c r="O34" s="11">
        <v>613357</v>
      </c>
      <c r="P34" s="11">
        <v>69293</v>
      </c>
      <c r="Q34" s="11">
        <v>158506</v>
      </c>
      <c r="R34" s="11">
        <v>73038</v>
      </c>
      <c r="S34" s="11">
        <f t="shared" si="9"/>
        <v>1131</v>
      </c>
      <c r="T34" s="11">
        <v>546</v>
      </c>
      <c r="U34" s="11">
        <v>585</v>
      </c>
      <c r="V34" s="11">
        <f t="shared" si="10"/>
        <v>9361</v>
      </c>
      <c r="W34" s="11">
        <v>1928</v>
      </c>
      <c r="X34" s="11">
        <v>2001</v>
      </c>
      <c r="Y34" s="11">
        <v>4347</v>
      </c>
      <c r="Z34" s="11">
        <v>517</v>
      </c>
      <c r="AA34" s="11">
        <v>235</v>
      </c>
      <c r="AB34" s="11">
        <v>322</v>
      </c>
      <c r="AC34" s="11">
        <v>11</v>
      </c>
      <c r="AD34" s="11">
        <f t="shared" si="11"/>
        <v>773</v>
      </c>
      <c r="AE34" s="11">
        <v>8</v>
      </c>
      <c r="AF34" s="11">
        <v>40</v>
      </c>
      <c r="AG34" s="11">
        <v>205</v>
      </c>
      <c r="AH34" s="11">
        <v>175</v>
      </c>
      <c r="AI34" s="11">
        <v>345</v>
      </c>
    </row>
    <row r="35" spans="1:35" x14ac:dyDescent="0.4">
      <c r="A35" s="21" t="s">
        <v>31</v>
      </c>
      <c r="B35" s="9">
        <f t="shared" si="7"/>
        <v>4531214</v>
      </c>
      <c r="C35" s="9">
        <f t="shared" si="12"/>
        <v>3617384</v>
      </c>
      <c r="D35" s="9">
        <v>915417</v>
      </c>
      <c r="E35" s="10">
        <v>911035</v>
      </c>
      <c r="F35" s="11">
        <v>571952</v>
      </c>
      <c r="G35" s="11">
        <v>436524</v>
      </c>
      <c r="H35" s="11">
        <v>403892</v>
      </c>
      <c r="I35" s="11">
        <v>197621</v>
      </c>
      <c r="J35" s="11">
        <v>180943</v>
      </c>
      <c r="K35" s="12">
        <f t="shared" si="8"/>
        <v>909338</v>
      </c>
      <c r="L35" s="11">
        <v>111522</v>
      </c>
      <c r="M35" s="11">
        <v>111016</v>
      </c>
      <c r="N35" s="11">
        <v>335550</v>
      </c>
      <c r="O35" s="11">
        <v>197617</v>
      </c>
      <c r="P35" s="11">
        <v>30207</v>
      </c>
      <c r="Q35" s="11">
        <v>97110</v>
      </c>
      <c r="R35" s="11">
        <v>26316</v>
      </c>
      <c r="S35" s="11">
        <f t="shared" si="9"/>
        <v>213</v>
      </c>
      <c r="T35" s="11">
        <v>93</v>
      </c>
      <c r="U35" s="11">
        <v>120</v>
      </c>
      <c r="V35" s="11">
        <f t="shared" si="10"/>
        <v>3966</v>
      </c>
      <c r="W35" s="11">
        <v>491</v>
      </c>
      <c r="X35" s="11">
        <v>496</v>
      </c>
      <c r="Y35" s="11">
        <v>2752</v>
      </c>
      <c r="Z35" s="11">
        <v>142</v>
      </c>
      <c r="AA35" s="11">
        <v>31</v>
      </c>
      <c r="AB35" s="11">
        <v>51</v>
      </c>
      <c r="AC35" s="11">
        <v>3</v>
      </c>
      <c r="AD35" s="11">
        <f t="shared" si="11"/>
        <v>313</v>
      </c>
      <c r="AE35" s="11">
        <v>8</v>
      </c>
      <c r="AF35" s="11">
        <v>17</v>
      </c>
      <c r="AG35" s="11">
        <v>110</v>
      </c>
      <c r="AH35" s="11">
        <v>56</v>
      </c>
      <c r="AI35" s="11">
        <v>122</v>
      </c>
    </row>
    <row r="36" spans="1:35" x14ac:dyDescent="0.4">
      <c r="A36" s="21" t="s">
        <v>32</v>
      </c>
      <c r="B36" s="9">
        <f t="shared" si="7"/>
        <v>3109364</v>
      </c>
      <c r="C36" s="9">
        <f t="shared" si="12"/>
        <v>2606042</v>
      </c>
      <c r="D36" s="9">
        <v>668604</v>
      </c>
      <c r="E36" s="10">
        <v>665616</v>
      </c>
      <c r="F36" s="11">
        <v>396210</v>
      </c>
      <c r="G36" s="11">
        <v>287420</v>
      </c>
      <c r="H36" s="11">
        <v>291897</v>
      </c>
      <c r="I36" s="11">
        <v>171018</v>
      </c>
      <c r="J36" s="11">
        <v>125277</v>
      </c>
      <c r="K36" s="12">
        <f t="shared" si="8"/>
        <v>500777</v>
      </c>
      <c r="L36" s="11">
        <v>31444</v>
      </c>
      <c r="M36" s="11">
        <v>31334</v>
      </c>
      <c r="N36" s="11">
        <v>232273</v>
      </c>
      <c r="O36" s="11">
        <v>151264</v>
      </c>
      <c r="P36" s="11">
        <v>10533</v>
      </c>
      <c r="Q36" s="11">
        <v>32738</v>
      </c>
      <c r="R36" s="11">
        <v>11191</v>
      </c>
      <c r="S36" s="11">
        <f t="shared" si="9"/>
        <v>76</v>
      </c>
      <c r="T36" s="11">
        <v>39</v>
      </c>
      <c r="U36" s="11">
        <v>37</v>
      </c>
      <c r="V36" s="11">
        <f t="shared" si="10"/>
        <v>2292</v>
      </c>
      <c r="W36" s="11">
        <v>387</v>
      </c>
      <c r="X36" s="11">
        <v>396</v>
      </c>
      <c r="Y36" s="11">
        <v>1422</v>
      </c>
      <c r="Z36" s="11">
        <v>64</v>
      </c>
      <c r="AA36" s="11">
        <v>10</v>
      </c>
      <c r="AB36" s="11">
        <v>10</v>
      </c>
      <c r="AC36" s="11">
        <v>3</v>
      </c>
      <c r="AD36" s="11">
        <f t="shared" si="11"/>
        <v>177</v>
      </c>
      <c r="AE36" s="11">
        <v>0</v>
      </c>
      <c r="AF36" s="11">
        <v>11</v>
      </c>
      <c r="AG36" s="11">
        <v>49</v>
      </c>
      <c r="AH36" s="11">
        <v>46</v>
      </c>
      <c r="AI36" s="11">
        <v>71</v>
      </c>
    </row>
    <row r="37" spans="1:35" x14ac:dyDescent="0.4">
      <c r="A37" s="21" t="s">
        <v>33</v>
      </c>
      <c r="B37" s="9">
        <f t="shared" si="7"/>
        <v>1858501</v>
      </c>
      <c r="C37" s="9">
        <f t="shared" si="12"/>
        <v>1472745</v>
      </c>
      <c r="D37" s="9">
        <v>364339</v>
      </c>
      <c r="E37" s="10">
        <v>362438</v>
      </c>
      <c r="F37" s="11">
        <v>253357</v>
      </c>
      <c r="G37" s="11">
        <v>173850</v>
      </c>
      <c r="H37" s="11">
        <v>167454</v>
      </c>
      <c r="I37" s="11">
        <v>77647</v>
      </c>
      <c r="J37" s="11">
        <v>73660</v>
      </c>
      <c r="K37" s="12">
        <f t="shared" si="8"/>
        <v>384441</v>
      </c>
      <c r="L37" s="11">
        <v>50449</v>
      </c>
      <c r="M37" s="11">
        <v>50037</v>
      </c>
      <c r="N37" s="11">
        <v>123122</v>
      </c>
      <c r="O37" s="11">
        <v>94175</v>
      </c>
      <c r="P37" s="11">
        <v>13170</v>
      </c>
      <c r="Q37" s="11">
        <v>44437</v>
      </c>
      <c r="R37" s="11">
        <v>9051</v>
      </c>
      <c r="S37" s="11">
        <f t="shared" si="9"/>
        <v>63</v>
      </c>
      <c r="T37" s="11">
        <v>30</v>
      </c>
      <c r="U37" s="11">
        <v>33</v>
      </c>
      <c r="V37" s="11">
        <f t="shared" si="10"/>
        <v>1163</v>
      </c>
      <c r="W37" s="11">
        <v>217</v>
      </c>
      <c r="X37" s="11">
        <v>226</v>
      </c>
      <c r="Y37" s="11">
        <v>258</v>
      </c>
      <c r="Z37" s="11">
        <v>40</v>
      </c>
      <c r="AA37" s="11">
        <v>71</v>
      </c>
      <c r="AB37" s="11">
        <v>351</v>
      </c>
      <c r="AC37" s="11">
        <v>0</v>
      </c>
      <c r="AD37" s="11">
        <f t="shared" si="11"/>
        <v>89</v>
      </c>
      <c r="AE37" s="11">
        <v>0</v>
      </c>
      <c r="AF37" s="11">
        <v>5</v>
      </c>
      <c r="AG37" s="11">
        <v>28</v>
      </c>
      <c r="AH37" s="11">
        <v>24</v>
      </c>
      <c r="AI37" s="11">
        <v>32</v>
      </c>
    </row>
    <row r="38" spans="1:35" x14ac:dyDescent="0.4">
      <c r="A38" s="21" t="s">
        <v>34</v>
      </c>
      <c r="B38" s="9">
        <f t="shared" si="7"/>
        <v>2435958</v>
      </c>
      <c r="C38" s="9">
        <f t="shared" si="12"/>
        <v>1943099</v>
      </c>
      <c r="D38" s="9">
        <v>501997</v>
      </c>
      <c r="E38" s="10">
        <v>499903</v>
      </c>
      <c r="F38" s="11">
        <v>273779</v>
      </c>
      <c r="G38" s="11">
        <v>240586</v>
      </c>
      <c r="H38" s="11">
        <v>223605</v>
      </c>
      <c r="I38" s="11">
        <v>101249</v>
      </c>
      <c r="J38" s="11">
        <v>101980</v>
      </c>
      <c r="K38" s="12">
        <f t="shared" si="8"/>
        <v>491310</v>
      </c>
      <c r="L38" s="11">
        <v>27918</v>
      </c>
      <c r="M38" s="11">
        <v>27751</v>
      </c>
      <c r="N38" s="11">
        <v>209063</v>
      </c>
      <c r="O38" s="11">
        <v>115732</v>
      </c>
      <c r="P38" s="11">
        <v>24994</v>
      </c>
      <c r="Q38" s="11">
        <v>70509</v>
      </c>
      <c r="R38" s="11">
        <v>15343</v>
      </c>
      <c r="S38" s="11">
        <f t="shared" si="9"/>
        <v>118</v>
      </c>
      <c r="T38" s="11">
        <v>54</v>
      </c>
      <c r="U38" s="11">
        <v>64</v>
      </c>
      <c r="V38" s="11">
        <f t="shared" si="10"/>
        <v>435</v>
      </c>
      <c r="W38" s="11">
        <v>109</v>
      </c>
      <c r="X38" s="11">
        <v>123</v>
      </c>
      <c r="Y38" s="11">
        <v>164</v>
      </c>
      <c r="Z38" s="11">
        <v>28</v>
      </c>
      <c r="AA38" s="11">
        <v>10</v>
      </c>
      <c r="AB38" s="11">
        <v>1</v>
      </c>
      <c r="AC38" s="11">
        <v>0</v>
      </c>
      <c r="AD38" s="11">
        <f t="shared" si="11"/>
        <v>996</v>
      </c>
      <c r="AE38" s="11">
        <v>7</v>
      </c>
      <c r="AF38" s="11">
        <v>43</v>
      </c>
      <c r="AG38" s="11">
        <v>365</v>
      </c>
      <c r="AH38" s="11">
        <v>200</v>
      </c>
      <c r="AI38" s="11">
        <v>381</v>
      </c>
    </row>
    <row r="39" spans="1:35" x14ac:dyDescent="0.4">
      <c r="A39" s="21" t="s">
        <v>35</v>
      </c>
      <c r="B39" s="9">
        <f t="shared" si="7"/>
        <v>6158939</v>
      </c>
      <c r="C39" s="9">
        <f t="shared" si="12"/>
        <v>4999462</v>
      </c>
      <c r="D39" s="9">
        <v>1229227</v>
      </c>
      <c r="E39" s="10">
        <v>1222642</v>
      </c>
      <c r="F39" s="11">
        <v>857400</v>
      </c>
      <c r="G39" s="11">
        <v>586942</v>
      </c>
      <c r="H39" s="11">
        <v>541852</v>
      </c>
      <c r="I39" s="11">
        <v>308976</v>
      </c>
      <c r="J39" s="11">
        <v>252423</v>
      </c>
      <c r="K39" s="12">
        <f t="shared" si="8"/>
        <v>1151889</v>
      </c>
      <c r="L39" s="11">
        <v>167821</v>
      </c>
      <c r="M39" s="11">
        <v>166532</v>
      </c>
      <c r="N39" s="11">
        <v>415927</v>
      </c>
      <c r="O39" s="11">
        <v>283248</v>
      </c>
      <c r="P39" s="11">
        <v>26680</v>
      </c>
      <c r="Q39" s="11">
        <v>79178</v>
      </c>
      <c r="R39" s="11">
        <v>12503</v>
      </c>
      <c r="S39" s="11">
        <f t="shared" si="9"/>
        <v>310</v>
      </c>
      <c r="T39" s="11">
        <v>147</v>
      </c>
      <c r="U39" s="11">
        <v>163</v>
      </c>
      <c r="V39" s="11">
        <f t="shared" si="10"/>
        <v>5824</v>
      </c>
      <c r="W39" s="11">
        <v>1279</v>
      </c>
      <c r="X39" s="11">
        <v>1253</v>
      </c>
      <c r="Y39" s="11">
        <v>2466</v>
      </c>
      <c r="Z39" s="11">
        <v>295</v>
      </c>
      <c r="AA39" s="11">
        <v>208</v>
      </c>
      <c r="AB39" s="11">
        <v>311</v>
      </c>
      <c r="AC39" s="11">
        <v>12</v>
      </c>
      <c r="AD39" s="11">
        <f t="shared" si="11"/>
        <v>1454</v>
      </c>
      <c r="AE39" s="11">
        <v>19</v>
      </c>
      <c r="AF39" s="11">
        <v>65</v>
      </c>
      <c r="AG39" s="11">
        <v>423</v>
      </c>
      <c r="AH39" s="11">
        <v>361</v>
      </c>
      <c r="AI39" s="11">
        <v>586</v>
      </c>
    </row>
    <row r="40" spans="1:35" x14ac:dyDescent="0.4">
      <c r="A40" s="21" t="s">
        <v>36</v>
      </c>
      <c r="B40" s="9">
        <f t="shared" si="7"/>
        <v>9175257</v>
      </c>
      <c r="C40" s="9">
        <f t="shared" si="12"/>
        <v>7314382</v>
      </c>
      <c r="D40" s="9">
        <v>1797549</v>
      </c>
      <c r="E40" s="10">
        <v>1789914</v>
      </c>
      <c r="F40" s="11">
        <v>1172971</v>
      </c>
      <c r="G40" s="11">
        <v>956421</v>
      </c>
      <c r="H40" s="11">
        <v>815754</v>
      </c>
      <c r="I40" s="11">
        <v>414283</v>
      </c>
      <c r="J40" s="11">
        <v>367490</v>
      </c>
      <c r="K40" s="12">
        <f t="shared" si="8"/>
        <v>1850692</v>
      </c>
      <c r="L40" s="11">
        <v>299416</v>
      </c>
      <c r="M40" s="11">
        <v>297286</v>
      </c>
      <c r="N40" s="11">
        <v>673292</v>
      </c>
      <c r="O40" s="11">
        <v>324357</v>
      </c>
      <c r="P40" s="11">
        <v>51361</v>
      </c>
      <c r="Q40" s="11">
        <v>162669</v>
      </c>
      <c r="R40" s="11">
        <v>42311</v>
      </c>
      <c r="S40" s="11">
        <f t="shared" si="9"/>
        <v>126</v>
      </c>
      <c r="T40" s="11">
        <v>58</v>
      </c>
      <c r="U40" s="11">
        <v>68</v>
      </c>
      <c r="V40" s="11">
        <f t="shared" si="10"/>
        <v>9052</v>
      </c>
      <c r="W40" s="11">
        <v>1889</v>
      </c>
      <c r="X40" s="11">
        <v>1802</v>
      </c>
      <c r="Y40" s="11">
        <v>4494</v>
      </c>
      <c r="Z40" s="11">
        <v>304</v>
      </c>
      <c r="AA40" s="11">
        <v>319</v>
      </c>
      <c r="AB40" s="11">
        <v>209</v>
      </c>
      <c r="AC40" s="11">
        <v>35</v>
      </c>
      <c r="AD40" s="11">
        <f t="shared" si="11"/>
        <v>1005</v>
      </c>
      <c r="AE40" s="11">
        <v>10</v>
      </c>
      <c r="AF40" s="11">
        <v>46</v>
      </c>
      <c r="AG40" s="11">
        <v>288</v>
      </c>
      <c r="AH40" s="11">
        <v>262</v>
      </c>
      <c r="AI40" s="11">
        <v>399</v>
      </c>
    </row>
    <row r="41" spans="1:35" x14ac:dyDescent="0.4">
      <c r="A41" s="21" t="s">
        <v>37</v>
      </c>
      <c r="B41" s="9">
        <f t="shared" si="7"/>
        <v>4860476</v>
      </c>
      <c r="C41" s="9">
        <f t="shared" si="12"/>
        <v>3809302</v>
      </c>
      <c r="D41" s="9">
        <v>923103</v>
      </c>
      <c r="E41" s="10">
        <v>919866</v>
      </c>
      <c r="F41" s="11">
        <v>571751</v>
      </c>
      <c r="G41" s="11">
        <v>445038</v>
      </c>
      <c r="H41" s="11">
        <v>478702</v>
      </c>
      <c r="I41" s="11">
        <v>244897</v>
      </c>
      <c r="J41" s="11">
        <v>225945</v>
      </c>
      <c r="K41" s="12">
        <f t="shared" si="8"/>
        <v>1044720</v>
      </c>
      <c r="L41" s="11">
        <v>107234</v>
      </c>
      <c r="M41" s="11">
        <v>106345</v>
      </c>
      <c r="N41" s="11">
        <v>387083</v>
      </c>
      <c r="O41" s="11">
        <v>275710</v>
      </c>
      <c r="P41" s="11">
        <v>28236</v>
      </c>
      <c r="Q41" s="11">
        <v>112840</v>
      </c>
      <c r="R41" s="11">
        <v>27272</v>
      </c>
      <c r="S41" s="11">
        <f t="shared" si="9"/>
        <v>54</v>
      </c>
      <c r="T41" s="11">
        <v>27</v>
      </c>
      <c r="U41" s="11">
        <v>27</v>
      </c>
      <c r="V41" s="11">
        <f t="shared" si="10"/>
        <v>5187</v>
      </c>
      <c r="W41" s="11">
        <v>971</v>
      </c>
      <c r="X41" s="11">
        <v>950</v>
      </c>
      <c r="Y41" s="11">
        <v>2696</v>
      </c>
      <c r="Z41" s="11">
        <v>242</v>
      </c>
      <c r="AA41" s="11">
        <v>125</v>
      </c>
      <c r="AB41" s="11">
        <v>186</v>
      </c>
      <c r="AC41" s="11">
        <v>17</v>
      </c>
      <c r="AD41" s="11">
        <f t="shared" si="11"/>
        <v>1213</v>
      </c>
      <c r="AE41" s="11">
        <v>14</v>
      </c>
      <c r="AF41" s="11">
        <v>40</v>
      </c>
      <c r="AG41" s="11">
        <v>446</v>
      </c>
      <c r="AH41" s="11">
        <v>229</v>
      </c>
      <c r="AI41" s="11">
        <v>484</v>
      </c>
    </row>
    <row r="42" spans="1:35" x14ac:dyDescent="0.4">
      <c r="A42" s="21" t="s">
        <v>38</v>
      </c>
      <c r="B42" s="9">
        <f t="shared" si="7"/>
        <v>2405349</v>
      </c>
      <c r="C42" s="9">
        <f t="shared" si="12"/>
        <v>1891123</v>
      </c>
      <c r="D42" s="9">
        <v>475198</v>
      </c>
      <c r="E42" s="10">
        <v>473000</v>
      </c>
      <c r="F42" s="11">
        <v>300868</v>
      </c>
      <c r="G42" s="11">
        <v>232633</v>
      </c>
      <c r="H42" s="11">
        <v>209912</v>
      </c>
      <c r="I42" s="11">
        <v>112395</v>
      </c>
      <c r="J42" s="11">
        <v>87117</v>
      </c>
      <c r="K42" s="12">
        <f t="shared" si="8"/>
        <v>511209</v>
      </c>
      <c r="L42" s="11">
        <v>76477</v>
      </c>
      <c r="M42" s="11">
        <v>76072</v>
      </c>
      <c r="N42" s="11">
        <v>200602</v>
      </c>
      <c r="O42" s="11">
        <v>108769</v>
      </c>
      <c r="P42" s="11">
        <v>12650</v>
      </c>
      <c r="Q42" s="11">
        <v>29389</v>
      </c>
      <c r="R42" s="11">
        <v>7250</v>
      </c>
      <c r="S42" s="11">
        <f t="shared" si="9"/>
        <v>167</v>
      </c>
      <c r="T42" s="11">
        <v>79</v>
      </c>
      <c r="U42" s="11">
        <v>88</v>
      </c>
      <c r="V42" s="11">
        <f t="shared" si="10"/>
        <v>2710</v>
      </c>
      <c r="W42" s="11">
        <v>400</v>
      </c>
      <c r="X42" s="11">
        <v>381</v>
      </c>
      <c r="Y42" s="11">
        <v>1798</v>
      </c>
      <c r="Z42" s="11">
        <v>59</v>
      </c>
      <c r="AA42" s="11">
        <v>33</v>
      </c>
      <c r="AB42" s="11">
        <v>38</v>
      </c>
      <c r="AC42" s="11">
        <v>1</v>
      </c>
      <c r="AD42" s="11">
        <f t="shared" si="11"/>
        <v>140</v>
      </c>
      <c r="AE42" s="11">
        <v>3</v>
      </c>
      <c r="AF42" s="11">
        <v>8</v>
      </c>
      <c r="AG42" s="11">
        <v>40</v>
      </c>
      <c r="AH42" s="11">
        <v>32</v>
      </c>
      <c r="AI42" s="11">
        <v>57</v>
      </c>
    </row>
    <row r="43" spans="1:35" x14ac:dyDescent="0.4">
      <c r="A43" s="21" t="s">
        <v>39</v>
      </c>
      <c r="B43" s="9">
        <f t="shared" si="7"/>
        <v>3194620</v>
      </c>
      <c r="C43" s="9">
        <f t="shared" si="12"/>
        <v>2658403</v>
      </c>
      <c r="D43" s="9">
        <v>674639</v>
      </c>
      <c r="E43" s="10">
        <v>671792</v>
      </c>
      <c r="F43" s="11">
        <v>414034</v>
      </c>
      <c r="G43" s="11">
        <v>316974</v>
      </c>
      <c r="H43" s="11">
        <v>282376</v>
      </c>
      <c r="I43" s="11">
        <v>167147</v>
      </c>
      <c r="J43" s="11">
        <v>131441</v>
      </c>
      <c r="K43" s="12">
        <f t="shared" si="8"/>
        <v>534139</v>
      </c>
      <c r="L43" s="11">
        <v>56410</v>
      </c>
      <c r="M43" s="11">
        <v>56237</v>
      </c>
      <c r="N43" s="11">
        <v>237856</v>
      </c>
      <c r="O43" s="11">
        <v>133908</v>
      </c>
      <c r="P43" s="11">
        <v>9979</v>
      </c>
      <c r="Q43" s="11">
        <v>32219</v>
      </c>
      <c r="R43" s="11">
        <v>7530</v>
      </c>
      <c r="S43" s="11">
        <f t="shared" si="9"/>
        <v>174</v>
      </c>
      <c r="T43" s="11">
        <v>85</v>
      </c>
      <c r="U43" s="11">
        <v>89</v>
      </c>
      <c r="V43" s="11">
        <f t="shared" si="10"/>
        <v>1640</v>
      </c>
      <c r="W43" s="11">
        <v>378</v>
      </c>
      <c r="X43" s="11">
        <v>365</v>
      </c>
      <c r="Y43" s="11">
        <v>730</v>
      </c>
      <c r="Z43" s="11">
        <v>145</v>
      </c>
      <c r="AA43" s="11">
        <v>13</v>
      </c>
      <c r="AB43" s="11">
        <v>8</v>
      </c>
      <c r="AC43" s="11">
        <v>1</v>
      </c>
      <c r="AD43" s="11">
        <f t="shared" si="11"/>
        <v>264</v>
      </c>
      <c r="AE43" s="11">
        <v>6</v>
      </c>
      <c r="AF43" s="11">
        <v>11</v>
      </c>
      <c r="AG43" s="11">
        <v>78</v>
      </c>
      <c r="AH43" s="11">
        <v>65</v>
      </c>
      <c r="AI43" s="11">
        <v>104</v>
      </c>
    </row>
    <row r="44" spans="1:35" x14ac:dyDescent="0.4">
      <c r="A44" s="21" t="s">
        <v>40</v>
      </c>
      <c r="B44" s="9">
        <f t="shared" si="7"/>
        <v>4613295</v>
      </c>
      <c r="C44" s="9">
        <f t="shared" si="12"/>
        <v>3645885</v>
      </c>
      <c r="D44" s="9">
        <v>972013</v>
      </c>
      <c r="E44" s="10">
        <v>967570</v>
      </c>
      <c r="F44" s="11">
        <v>575552</v>
      </c>
      <c r="G44" s="11">
        <v>414677</v>
      </c>
      <c r="H44" s="11">
        <v>416378</v>
      </c>
      <c r="I44" s="11">
        <v>130258</v>
      </c>
      <c r="J44" s="11">
        <v>169437</v>
      </c>
      <c r="K44" s="12">
        <f t="shared" si="8"/>
        <v>961099</v>
      </c>
      <c r="L44" s="11">
        <v>66620</v>
      </c>
      <c r="M44" s="11">
        <v>66113</v>
      </c>
      <c r="N44" s="11">
        <v>360407</v>
      </c>
      <c r="O44" s="11">
        <v>250375</v>
      </c>
      <c r="P44" s="11">
        <v>29143</v>
      </c>
      <c r="Q44" s="11">
        <v>162006</v>
      </c>
      <c r="R44" s="11">
        <v>26435</v>
      </c>
      <c r="S44" s="11">
        <f t="shared" si="9"/>
        <v>53</v>
      </c>
      <c r="T44" s="11">
        <v>24</v>
      </c>
      <c r="U44" s="11">
        <v>29</v>
      </c>
      <c r="V44" s="11">
        <f t="shared" si="10"/>
        <v>5649</v>
      </c>
      <c r="W44" s="11">
        <v>1218</v>
      </c>
      <c r="X44" s="11">
        <v>1217</v>
      </c>
      <c r="Y44" s="11">
        <v>2662</v>
      </c>
      <c r="Z44" s="11">
        <v>155</v>
      </c>
      <c r="AA44" s="11">
        <v>164</v>
      </c>
      <c r="AB44" s="11">
        <v>229</v>
      </c>
      <c r="AC44" s="11">
        <v>4</v>
      </c>
      <c r="AD44" s="11">
        <f t="shared" si="11"/>
        <v>609</v>
      </c>
      <c r="AE44" s="11">
        <v>3</v>
      </c>
      <c r="AF44" s="11">
        <v>23</v>
      </c>
      <c r="AG44" s="11">
        <v>201</v>
      </c>
      <c r="AH44" s="11">
        <v>145</v>
      </c>
      <c r="AI44" s="11">
        <v>237</v>
      </c>
    </row>
    <row r="45" spans="1:35" x14ac:dyDescent="0.4">
      <c r="A45" s="21" t="s">
        <v>41</v>
      </c>
      <c r="B45" s="9">
        <f t="shared" si="7"/>
        <v>2377082</v>
      </c>
      <c r="C45" s="9">
        <f t="shared" si="12"/>
        <v>1985786</v>
      </c>
      <c r="D45" s="9">
        <v>495630</v>
      </c>
      <c r="E45" s="10">
        <v>491551</v>
      </c>
      <c r="F45" s="11">
        <v>317901</v>
      </c>
      <c r="G45" s="11">
        <v>217246</v>
      </c>
      <c r="H45" s="11">
        <v>230929</v>
      </c>
      <c r="I45" s="11">
        <v>139218</v>
      </c>
      <c r="J45" s="11">
        <v>93311</v>
      </c>
      <c r="K45" s="12">
        <f t="shared" si="8"/>
        <v>386202</v>
      </c>
      <c r="L45" s="11">
        <v>29876</v>
      </c>
      <c r="M45" s="11">
        <v>29536</v>
      </c>
      <c r="N45" s="11">
        <v>148696</v>
      </c>
      <c r="O45" s="11">
        <v>132957</v>
      </c>
      <c r="P45" s="11">
        <v>11894</v>
      </c>
      <c r="Q45" s="11">
        <v>19171</v>
      </c>
      <c r="R45" s="11">
        <v>14072</v>
      </c>
      <c r="S45" s="11">
        <f t="shared" si="9"/>
        <v>73</v>
      </c>
      <c r="T45" s="11">
        <v>32</v>
      </c>
      <c r="U45" s="11">
        <v>41</v>
      </c>
      <c r="V45" s="11">
        <f t="shared" si="10"/>
        <v>4799</v>
      </c>
      <c r="W45" s="11">
        <v>662</v>
      </c>
      <c r="X45" s="11">
        <v>621</v>
      </c>
      <c r="Y45" s="11">
        <v>2810</v>
      </c>
      <c r="Z45" s="11">
        <v>365</v>
      </c>
      <c r="AA45" s="11">
        <v>180</v>
      </c>
      <c r="AB45" s="11">
        <v>158</v>
      </c>
      <c r="AC45" s="11">
        <v>3</v>
      </c>
      <c r="AD45" s="11">
        <f t="shared" si="11"/>
        <v>222</v>
      </c>
      <c r="AE45" s="11">
        <v>1</v>
      </c>
      <c r="AF45" s="11">
        <v>8</v>
      </c>
      <c r="AG45" s="11">
        <v>73</v>
      </c>
      <c r="AH45" s="11">
        <v>49</v>
      </c>
      <c r="AI45" s="11">
        <v>91</v>
      </c>
    </row>
    <row r="46" spans="1:35" x14ac:dyDescent="0.4">
      <c r="A46" s="21" t="s">
        <v>42</v>
      </c>
      <c r="B46" s="9">
        <f t="shared" si="7"/>
        <v>16548390</v>
      </c>
      <c r="C46" s="9">
        <f t="shared" si="12"/>
        <v>13095251</v>
      </c>
      <c r="D46" s="9">
        <v>3367527</v>
      </c>
      <c r="E46" s="10">
        <v>3339508</v>
      </c>
      <c r="F46" s="11">
        <v>1970012</v>
      </c>
      <c r="G46" s="11">
        <v>1665209</v>
      </c>
      <c r="H46" s="11">
        <v>1439387</v>
      </c>
      <c r="I46" s="11">
        <v>705323</v>
      </c>
      <c r="J46" s="11">
        <v>608285</v>
      </c>
      <c r="K46" s="12">
        <f t="shared" si="8"/>
        <v>3447404</v>
      </c>
      <c r="L46" s="11">
        <v>485645</v>
      </c>
      <c r="M46" s="11">
        <v>478975</v>
      </c>
      <c r="N46" s="11">
        <v>1361336</v>
      </c>
      <c r="O46" s="11">
        <v>628332</v>
      </c>
      <c r="P46" s="11">
        <v>107905</v>
      </c>
      <c r="Q46" s="11">
        <v>301599</v>
      </c>
      <c r="R46" s="11">
        <v>83612</v>
      </c>
      <c r="S46" s="11">
        <f t="shared" si="9"/>
        <v>220</v>
      </c>
      <c r="T46" s="11">
        <v>93</v>
      </c>
      <c r="U46" s="11">
        <v>127</v>
      </c>
      <c r="V46" s="11">
        <f t="shared" si="10"/>
        <v>4086</v>
      </c>
      <c r="W46" s="11">
        <v>950</v>
      </c>
      <c r="X46" s="11">
        <v>843</v>
      </c>
      <c r="Y46" s="11">
        <v>1815</v>
      </c>
      <c r="Z46" s="11">
        <v>312</v>
      </c>
      <c r="AA46" s="11">
        <v>108</v>
      </c>
      <c r="AB46" s="11">
        <v>51</v>
      </c>
      <c r="AC46" s="11">
        <v>7</v>
      </c>
      <c r="AD46" s="11">
        <f t="shared" si="11"/>
        <v>1429</v>
      </c>
      <c r="AE46" s="11">
        <v>9</v>
      </c>
      <c r="AF46" s="11">
        <v>54</v>
      </c>
      <c r="AG46" s="11">
        <v>409</v>
      </c>
      <c r="AH46" s="11">
        <v>359</v>
      </c>
      <c r="AI46" s="11">
        <v>598</v>
      </c>
    </row>
    <row r="47" spans="1:35" x14ac:dyDescent="0.4">
      <c r="A47" s="21" t="s">
        <v>43</v>
      </c>
      <c r="B47" s="9">
        <f t="shared" si="7"/>
        <v>2660738</v>
      </c>
      <c r="C47" s="9">
        <f t="shared" si="12"/>
        <v>2226057</v>
      </c>
      <c r="D47" s="9">
        <v>560676</v>
      </c>
      <c r="E47" s="10">
        <v>558351</v>
      </c>
      <c r="F47" s="11">
        <v>330764</v>
      </c>
      <c r="G47" s="11">
        <v>264179</v>
      </c>
      <c r="H47" s="11">
        <v>247794</v>
      </c>
      <c r="I47" s="11">
        <v>159607</v>
      </c>
      <c r="J47" s="11">
        <v>104686</v>
      </c>
      <c r="K47" s="12">
        <f t="shared" si="8"/>
        <v>432830</v>
      </c>
      <c r="L47" s="11">
        <v>42235</v>
      </c>
      <c r="M47" s="11">
        <v>41616</v>
      </c>
      <c r="N47" s="11">
        <v>209629</v>
      </c>
      <c r="O47" s="11">
        <v>114841</v>
      </c>
      <c r="P47" s="11">
        <v>6542</v>
      </c>
      <c r="Q47" s="11">
        <v>9611</v>
      </c>
      <c r="R47" s="11">
        <v>8356</v>
      </c>
      <c r="S47" s="11">
        <f t="shared" si="9"/>
        <v>16</v>
      </c>
      <c r="T47" s="11">
        <v>4</v>
      </c>
      <c r="U47" s="11">
        <v>12</v>
      </c>
      <c r="V47" s="11">
        <f t="shared" si="10"/>
        <v>1023</v>
      </c>
      <c r="W47" s="11">
        <v>239</v>
      </c>
      <c r="X47" s="11">
        <v>243</v>
      </c>
      <c r="Y47" s="11">
        <v>454</v>
      </c>
      <c r="Z47" s="11">
        <v>64</v>
      </c>
      <c r="AA47" s="11">
        <v>15</v>
      </c>
      <c r="AB47" s="11">
        <v>6</v>
      </c>
      <c r="AC47" s="11">
        <v>2</v>
      </c>
      <c r="AD47" s="11">
        <f t="shared" si="11"/>
        <v>812</v>
      </c>
      <c r="AE47" s="11">
        <v>12</v>
      </c>
      <c r="AF47" s="11">
        <v>27</v>
      </c>
      <c r="AG47" s="11">
        <v>229</v>
      </c>
      <c r="AH47" s="11">
        <v>169</v>
      </c>
      <c r="AI47" s="11">
        <v>375</v>
      </c>
    </row>
    <row r="48" spans="1:35" x14ac:dyDescent="0.4">
      <c r="A48" s="21" t="s">
        <v>44</v>
      </c>
      <c r="B48" s="9">
        <f t="shared" si="7"/>
        <v>4720489</v>
      </c>
      <c r="C48" s="9">
        <f t="shared" si="12"/>
        <v>3523550</v>
      </c>
      <c r="D48" s="9">
        <v>887643</v>
      </c>
      <c r="E48" s="10">
        <v>882391</v>
      </c>
      <c r="F48" s="11">
        <v>512898</v>
      </c>
      <c r="G48" s="11">
        <v>404825</v>
      </c>
      <c r="H48" s="11">
        <v>438633</v>
      </c>
      <c r="I48" s="11">
        <v>209462</v>
      </c>
      <c r="J48" s="11">
        <v>187698</v>
      </c>
      <c r="K48" s="12">
        <f t="shared" si="8"/>
        <v>1191240</v>
      </c>
      <c r="L48" s="11">
        <v>142932</v>
      </c>
      <c r="M48" s="11">
        <v>142328</v>
      </c>
      <c r="N48" s="11">
        <v>433115</v>
      </c>
      <c r="O48" s="11">
        <v>284499</v>
      </c>
      <c r="P48" s="11">
        <v>38228</v>
      </c>
      <c r="Q48" s="11">
        <v>115359</v>
      </c>
      <c r="R48" s="11">
        <v>34779</v>
      </c>
      <c r="S48" s="11">
        <f t="shared" si="9"/>
        <v>32</v>
      </c>
      <c r="T48" s="11">
        <v>12</v>
      </c>
      <c r="U48" s="11">
        <v>20</v>
      </c>
      <c r="V48" s="11">
        <f t="shared" si="10"/>
        <v>3680</v>
      </c>
      <c r="W48" s="11">
        <v>344</v>
      </c>
      <c r="X48" s="11">
        <v>372</v>
      </c>
      <c r="Y48" s="11">
        <v>2038</v>
      </c>
      <c r="Z48" s="11">
        <v>204</v>
      </c>
      <c r="AA48" s="11">
        <v>364</v>
      </c>
      <c r="AB48" s="11">
        <v>350</v>
      </c>
      <c r="AC48" s="11">
        <v>8</v>
      </c>
      <c r="AD48" s="11">
        <f t="shared" si="11"/>
        <v>1987</v>
      </c>
      <c r="AE48" s="11">
        <v>21</v>
      </c>
      <c r="AF48" s="11">
        <v>83</v>
      </c>
      <c r="AG48" s="11">
        <v>581</v>
      </c>
      <c r="AH48" s="11">
        <v>470</v>
      </c>
      <c r="AI48" s="11">
        <v>832</v>
      </c>
    </row>
    <row r="49" spans="1:35" x14ac:dyDescent="0.4">
      <c r="A49" s="21" t="s">
        <v>45</v>
      </c>
      <c r="B49" s="9">
        <f t="shared" si="7"/>
        <v>6066545</v>
      </c>
      <c r="C49" s="9">
        <f t="shared" si="12"/>
        <v>4719984</v>
      </c>
      <c r="D49" s="9">
        <v>1166815</v>
      </c>
      <c r="E49" s="10">
        <v>1161098</v>
      </c>
      <c r="F49" s="11">
        <v>740937</v>
      </c>
      <c r="G49" s="11">
        <v>536577</v>
      </c>
      <c r="H49" s="11">
        <v>561303</v>
      </c>
      <c r="I49" s="11">
        <v>310189</v>
      </c>
      <c r="J49" s="11">
        <v>243065</v>
      </c>
      <c r="K49" s="12">
        <f t="shared" si="8"/>
        <v>1341873</v>
      </c>
      <c r="L49" s="11">
        <v>185087</v>
      </c>
      <c r="M49" s="11">
        <v>183853</v>
      </c>
      <c r="N49" s="11">
        <v>488642</v>
      </c>
      <c r="O49" s="11">
        <v>337251</v>
      </c>
      <c r="P49" s="11">
        <v>33447</v>
      </c>
      <c r="Q49" s="11">
        <v>87583</v>
      </c>
      <c r="R49" s="11">
        <v>26010</v>
      </c>
      <c r="S49" s="11">
        <f t="shared" si="9"/>
        <v>255</v>
      </c>
      <c r="T49" s="11">
        <v>127</v>
      </c>
      <c r="U49" s="11">
        <v>128</v>
      </c>
      <c r="V49" s="11">
        <f t="shared" si="10"/>
        <v>3591</v>
      </c>
      <c r="W49" s="11">
        <v>903</v>
      </c>
      <c r="X49" s="11">
        <v>928</v>
      </c>
      <c r="Y49" s="11">
        <v>1451</v>
      </c>
      <c r="Z49" s="11">
        <v>210</v>
      </c>
      <c r="AA49" s="11">
        <v>69</v>
      </c>
      <c r="AB49" s="11">
        <v>24</v>
      </c>
      <c r="AC49" s="11">
        <v>6</v>
      </c>
      <c r="AD49" s="11">
        <f t="shared" si="11"/>
        <v>842</v>
      </c>
      <c r="AE49" s="11">
        <v>7</v>
      </c>
      <c r="AF49" s="11">
        <v>33</v>
      </c>
      <c r="AG49" s="11">
        <v>270</v>
      </c>
      <c r="AH49" s="11">
        <v>188</v>
      </c>
      <c r="AI49" s="11">
        <v>344</v>
      </c>
    </row>
    <row r="50" spans="1:35" x14ac:dyDescent="0.4">
      <c r="A50" s="21" t="s">
        <v>46</v>
      </c>
      <c r="B50" s="9">
        <f t="shared" si="7"/>
        <v>3845161</v>
      </c>
      <c r="C50" s="9">
        <f t="shared" si="12"/>
        <v>3102715</v>
      </c>
      <c r="D50" s="9">
        <v>790870</v>
      </c>
      <c r="E50" s="10">
        <v>785480</v>
      </c>
      <c r="F50" s="11">
        <v>475382</v>
      </c>
      <c r="G50" s="11">
        <v>333217</v>
      </c>
      <c r="H50" s="11">
        <v>360865</v>
      </c>
      <c r="I50" s="11">
        <v>197466</v>
      </c>
      <c r="J50" s="11">
        <v>159435</v>
      </c>
      <c r="K50" s="12">
        <f t="shared" si="8"/>
        <v>739816</v>
      </c>
      <c r="L50" s="11">
        <v>68303</v>
      </c>
      <c r="M50" s="11">
        <v>67877</v>
      </c>
      <c r="N50" s="11">
        <v>301674</v>
      </c>
      <c r="O50" s="11">
        <v>226068</v>
      </c>
      <c r="P50" s="11">
        <v>14378</v>
      </c>
      <c r="Q50" s="11">
        <v>51185</v>
      </c>
      <c r="R50" s="11">
        <v>10331</v>
      </c>
      <c r="S50" s="11">
        <f t="shared" si="9"/>
        <v>103</v>
      </c>
      <c r="T50" s="11">
        <v>42</v>
      </c>
      <c r="U50" s="11">
        <v>61</v>
      </c>
      <c r="V50" s="11">
        <f t="shared" si="10"/>
        <v>1998</v>
      </c>
      <c r="W50" s="11">
        <v>488</v>
      </c>
      <c r="X50" s="11">
        <v>476</v>
      </c>
      <c r="Y50" s="11">
        <v>854</v>
      </c>
      <c r="Z50" s="11">
        <v>114</v>
      </c>
      <c r="AA50" s="11">
        <v>44</v>
      </c>
      <c r="AB50" s="11">
        <v>22</v>
      </c>
      <c r="AC50" s="11">
        <v>0</v>
      </c>
      <c r="AD50" s="11">
        <f t="shared" si="11"/>
        <v>529</v>
      </c>
      <c r="AE50" s="11">
        <v>4</v>
      </c>
      <c r="AF50" s="11">
        <v>18</v>
      </c>
      <c r="AG50" s="11">
        <v>224</v>
      </c>
      <c r="AH50" s="11">
        <v>103</v>
      </c>
      <c r="AI50" s="11">
        <v>180</v>
      </c>
    </row>
    <row r="51" spans="1:35" x14ac:dyDescent="0.4">
      <c r="A51" s="21" t="s">
        <v>47</v>
      </c>
      <c r="B51" s="9">
        <f t="shared" si="7"/>
        <v>3576236</v>
      </c>
      <c r="C51" s="9">
        <f t="shared" si="12"/>
        <v>3055055</v>
      </c>
      <c r="D51" s="9">
        <v>786208</v>
      </c>
      <c r="E51" s="10">
        <v>781423</v>
      </c>
      <c r="F51" s="11">
        <v>458191</v>
      </c>
      <c r="G51" s="11">
        <v>373051</v>
      </c>
      <c r="H51" s="11">
        <v>323846</v>
      </c>
      <c r="I51" s="11">
        <v>196603</v>
      </c>
      <c r="J51" s="11">
        <v>135733</v>
      </c>
      <c r="K51" s="12">
        <f t="shared" si="8"/>
        <v>517744</v>
      </c>
      <c r="L51" s="11">
        <v>31815</v>
      </c>
      <c r="M51" s="11">
        <v>31618</v>
      </c>
      <c r="N51" s="11">
        <v>267959</v>
      </c>
      <c r="O51" s="11">
        <v>135041</v>
      </c>
      <c r="P51" s="11">
        <v>13828</v>
      </c>
      <c r="Q51" s="11">
        <v>26415</v>
      </c>
      <c r="R51" s="11">
        <v>11068</v>
      </c>
      <c r="S51" s="11">
        <f t="shared" si="9"/>
        <v>27</v>
      </c>
      <c r="T51" s="11">
        <v>10</v>
      </c>
      <c r="U51" s="11">
        <v>17</v>
      </c>
      <c r="V51" s="11">
        <f t="shared" si="10"/>
        <v>2970</v>
      </c>
      <c r="W51" s="11">
        <v>529</v>
      </c>
      <c r="X51" s="11">
        <v>513</v>
      </c>
      <c r="Y51" s="11">
        <v>831</v>
      </c>
      <c r="Z51" s="11">
        <v>239</v>
      </c>
      <c r="AA51" s="11">
        <v>417</v>
      </c>
      <c r="AB51" s="11">
        <v>406</v>
      </c>
      <c r="AC51" s="11">
        <v>35</v>
      </c>
      <c r="AD51" s="11">
        <f t="shared" si="11"/>
        <v>440</v>
      </c>
      <c r="AE51" s="11">
        <v>5</v>
      </c>
      <c r="AF51" s="11">
        <v>19</v>
      </c>
      <c r="AG51" s="11">
        <v>139</v>
      </c>
      <c r="AH51" s="11">
        <v>105</v>
      </c>
      <c r="AI51" s="11">
        <v>172</v>
      </c>
    </row>
    <row r="52" spans="1:35" x14ac:dyDescent="0.4">
      <c r="A52" s="21" t="s">
        <v>48</v>
      </c>
      <c r="B52" s="9">
        <f t="shared" si="7"/>
        <v>5436457</v>
      </c>
      <c r="C52" s="9">
        <f t="shared" si="12"/>
        <v>4420570</v>
      </c>
      <c r="D52" s="9">
        <v>1124520</v>
      </c>
      <c r="E52" s="10">
        <v>1116732</v>
      </c>
      <c r="F52" s="11">
        <v>667246</v>
      </c>
      <c r="G52" s="11">
        <v>528573</v>
      </c>
      <c r="H52" s="11">
        <v>500096</v>
      </c>
      <c r="I52" s="11">
        <v>282852</v>
      </c>
      <c r="J52" s="11">
        <v>200551</v>
      </c>
      <c r="K52" s="12">
        <f t="shared" si="8"/>
        <v>1011580</v>
      </c>
      <c r="L52" s="11">
        <v>100777</v>
      </c>
      <c r="M52" s="11">
        <v>99962</v>
      </c>
      <c r="N52" s="11">
        <v>444837</v>
      </c>
      <c r="O52" s="11">
        <v>263716</v>
      </c>
      <c r="P52" s="11">
        <v>26986</v>
      </c>
      <c r="Q52" s="11">
        <v>56389</v>
      </c>
      <c r="R52" s="11">
        <v>18913</v>
      </c>
      <c r="S52" s="11">
        <f t="shared" si="9"/>
        <v>236</v>
      </c>
      <c r="T52" s="11">
        <v>116</v>
      </c>
      <c r="U52" s="11">
        <v>120</v>
      </c>
      <c r="V52" s="11">
        <f t="shared" si="10"/>
        <v>3606</v>
      </c>
      <c r="W52" s="11">
        <v>547</v>
      </c>
      <c r="X52" s="11">
        <v>494</v>
      </c>
      <c r="Y52" s="11">
        <v>2260</v>
      </c>
      <c r="Z52" s="11">
        <v>178</v>
      </c>
      <c r="AA52" s="11">
        <v>86</v>
      </c>
      <c r="AB52" s="11">
        <v>37</v>
      </c>
      <c r="AC52" s="11">
        <v>4</v>
      </c>
      <c r="AD52" s="11">
        <f t="shared" si="11"/>
        <v>465</v>
      </c>
      <c r="AE52" s="11">
        <v>7</v>
      </c>
      <c r="AF52" s="11">
        <v>19</v>
      </c>
      <c r="AG52" s="11">
        <v>145</v>
      </c>
      <c r="AH52" s="11">
        <v>99</v>
      </c>
      <c r="AI52" s="11">
        <v>195</v>
      </c>
    </row>
    <row r="53" spans="1:35" x14ac:dyDescent="0.4">
      <c r="A53" s="21" t="s">
        <v>49</v>
      </c>
      <c r="B53" s="9">
        <f t="shared" si="7"/>
        <v>3725889</v>
      </c>
      <c r="C53" s="9">
        <f t="shared" si="12"/>
        <v>3218987</v>
      </c>
      <c r="D53" s="9">
        <v>856564</v>
      </c>
      <c r="E53" s="10">
        <v>848028</v>
      </c>
      <c r="F53" s="11">
        <v>599791</v>
      </c>
      <c r="G53" s="11">
        <v>413412</v>
      </c>
      <c r="H53" s="11">
        <v>262270</v>
      </c>
      <c r="I53" s="11">
        <v>153727</v>
      </c>
      <c r="J53" s="11">
        <v>85195</v>
      </c>
      <c r="K53" s="12">
        <f t="shared" si="8"/>
        <v>501773</v>
      </c>
      <c r="L53" s="11">
        <v>140698</v>
      </c>
      <c r="M53" s="11">
        <v>139139</v>
      </c>
      <c r="N53" s="11">
        <v>167594</v>
      </c>
      <c r="O53" s="11">
        <v>42800</v>
      </c>
      <c r="P53" s="11">
        <v>6643</v>
      </c>
      <c r="Q53" s="11">
        <v>3238</v>
      </c>
      <c r="R53" s="11">
        <v>1661</v>
      </c>
      <c r="S53" s="11">
        <f t="shared" si="9"/>
        <v>492</v>
      </c>
      <c r="T53" s="11">
        <v>243</v>
      </c>
      <c r="U53" s="11">
        <v>249</v>
      </c>
      <c r="V53" s="11">
        <f t="shared" si="10"/>
        <v>4456</v>
      </c>
      <c r="W53" s="11">
        <v>690</v>
      </c>
      <c r="X53" s="11">
        <v>617</v>
      </c>
      <c r="Y53" s="11">
        <v>2684</v>
      </c>
      <c r="Z53" s="11">
        <v>287</v>
      </c>
      <c r="AA53" s="11">
        <v>66</v>
      </c>
      <c r="AB53" s="11">
        <v>104</v>
      </c>
      <c r="AC53" s="11">
        <v>8</v>
      </c>
      <c r="AD53" s="11">
        <f t="shared" si="11"/>
        <v>181</v>
      </c>
      <c r="AE53" s="11">
        <v>0</v>
      </c>
      <c r="AF53" s="11">
        <v>11</v>
      </c>
      <c r="AG53" s="11">
        <v>49</v>
      </c>
      <c r="AH53" s="11">
        <v>75</v>
      </c>
      <c r="AI53" s="11">
        <v>46</v>
      </c>
    </row>
    <row r="55" spans="1:35" x14ac:dyDescent="0.4">
      <c r="A55" s="62" t="s">
        <v>63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:35" x14ac:dyDescent="0.4">
      <c r="A56" s="42" t="s">
        <v>81</v>
      </c>
    </row>
  </sheetData>
  <mergeCells count="10">
    <mergeCell ref="A2:AI2"/>
    <mergeCell ref="A55:AD55"/>
    <mergeCell ref="A3:A5"/>
    <mergeCell ref="B4:B5"/>
    <mergeCell ref="C4:J4"/>
    <mergeCell ref="K4:R4"/>
    <mergeCell ref="S4:U4"/>
    <mergeCell ref="V4:AC4"/>
    <mergeCell ref="AD4:AI4"/>
    <mergeCell ref="B3:AI3"/>
  </mergeCells>
  <phoneticPr fontId="2"/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9"/>
  <sheetViews>
    <sheetView workbookViewId="0"/>
  </sheetViews>
  <sheetFormatPr defaultColWidth="9" defaultRowHeight="18.75" x14ac:dyDescent="0.4"/>
  <cols>
    <col min="1" max="1" width="12" style="1" customWidth="1"/>
    <col min="2" max="2" width="15.125" style="1" customWidth="1"/>
    <col min="3" max="5" width="13.625" style="1" customWidth="1"/>
    <col min="6" max="6" width="17" style="1" customWidth="1"/>
    <col min="7" max="16384" width="9" style="1"/>
  </cols>
  <sheetData>
    <row r="1" spans="1:6" x14ac:dyDescent="0.4">
      <c r="A1" s="1" t="s">
        <v>64</v>
      </c>
    </row>
    <row r="2" spans="1:6" x14ac:dyDescent="0.4">
      <c r="D2" s="44" t="s">
        <v>89</v>
      </c>
    </row>
    <row r="3" spans="1:6" ht="28.5" x14ac:dyDescent="0.4">
      <c r="A3" s="45" t="s">
        <v>0</v>
      </c>
      <c r="B3" s="46" t="s">
        <v>98</v>
      </c>
      <c r="C3" s="47" t="s">
        <v>51</v>
      </c>
      <c r="D3" s="47" t="s">
        <v>52</v>
      </c>
    </row>
    <row r="4" spans="1:6" x14ac:dyDescent="0.4">
      <c r="A4" s="2" t="s">
        <v>2</v>
      </c>
      <c r="B4" s="48">
        <f>SUM(B5:B51)</f>
        <v>12294115</v>
      </c>
      <c r="C4" s="48">
        <f t="shared" ref="C4:D4" si="0">SUM(C5:C51)</f>
        <v>6532164</v>
      </c>
      <c r="D4" s="48">
        <f t="shared" si="0"/>
        <v>5761951</v>
      </c>
      <c r="E4" s="4"/>
    </row>
    <row r="5" spans="1:6" x14ac:dyDescent="0.4">
      <c r="A5" s="45" t="s">
        <v>3</v>
      </c>
      <c r="B5" s="48">
        <f>SUM(C5:D5)</f>
        <v>622010</v>
      </c>
      <c r="C5" s="48">
        <v>329121</v>
      </c>
      <c r="D5" s="48">
        <v>292889</v>
      </c>
      <c r="E5" s="4"/>
    </row>
    <row r="6" spans="1:6" x14ac:dyDescent="0.4">
      <c r="A6" s="45" t="s">
        <v>4</v>
      </c>
      <c r="B6" s="48">
        <f t="shared" ref="B6:B51" si="1">SUM(C6:D6)</f>
        <v>127635</v>
      </c>
      <c r="C6" s="48">
        <v>67672</v>
      </c>
      <c r="D6" s="48">
        <v>59963</v>
      </c>
      <c r="E6" s="4"/>
    </row>
    <row r="7" spans="1:6" x14ac:dyDescent="0.4">
      <c r="A7" s="45" t="s">
        <v>5</v>
      </c>
      <c r="B7" s="48">
        <f t="shared" si="1"/>
        <v>136340</v>
      </c>
      <c r="C7" s="48">
        <v>72438</v>
      </c>
      <c r="D7" s="48">
        <v>63902</v>
      </c>
      <c r="E7" s="4"/>
    </row>
    <row r="8" spans="1:6" x14ac:dyDescent="0.4">
      <c r="A8" s="45" t="s">
        <v>6</v>
      </c>
      <c r="B8" s="48">
        <f t="shared" si="1"/>
        <v>279258</v>
      </c>
      <c r="C8" s="48">
        <v>151012</v>
      </c>
      <c r="D8" s="48">
        <v>128246</v>
      </c>
      <c r="E8" s="4"/>
    </row>
    <row r="9" spans="1:6" x14ac:dyDescent="0.4">
      <c r="A9" s="45" t="s">
        <v>7</v>
      </c>
      <c r="B9" s="48">
        <f t="shared" si="1"/>
        <v>109968</v>
      </c>
      <c r="C9" s="48">
        <v>57783</v>
      </c>
      <c r="D9" s="48">
        <v>52185</v>
      </c>
      <c r="E9" s="4"/>
    </row>
    <row r="10" spans="1:6" x14ac:dyDescent="0.4">
      <c r="A10" s="45" t="s">
        <v>8</v>
      </c>
      <c r="B10" s="48">
        <f t="shared" si="1"/>
        <v>114558</v>
      </c>
      <c r="C10" s="48">
        <v>59511</v>
      </c>
      <c r="D10" s="48">
        <v>55047</v>
      </c>
      <c r="E10" s="4"/>
    </row>
    <row r="11" spans="1:6" x14ac:dyDescent="0.4">
      <c r="A11" s="45" t="s">
        <v>9</v>
      </c>
      <c r="B11" s="48">
        <f t="shared" si="1"/>
        <v>202123</v>
      </c>
      <c r="C11" s="48">
        <v>105214</v>
      </c>
      <c r="D11" s="48">
        <v>96909</v>
      </c>
      <c r="E11" s="4"/>
    </row>
    <row r="12" spans="1:6" x14ac:dyDescent="0.4">
      <c r="A12" s="45" t="s">
        <v>10</v>
      </c>
      <c r="B12" s="48">
        <f t="shared" si="1"/>
        <v>272373</v>
      </c>
      <c r="C12" s="48">
        <v>145190</v>
      </c>
      <c r="D12" s="48">
        <v>127183</v>
      </c>
      <c r="E12" s="4"/>
      <c r="F12" s="4"/>
    </row>
    <row r="13" spans="1:6" x14ac:dyDescent="0.4">
      <c r="A13" s="49" t="s">
        <v>11</v>
      </c>
      <c r="B13" s="48">
        <f t="shared" si="1"/>
        <v>160736</v>
      </c>
      <c r="C13" s="48">
        <v>85170</v>
      </c>
      <c r="D13" s="48">
        <v>75566</v>
      </c>
    </row>
    <row r="14" spans="1:6" x14ac:dyDescent="0.4">
      <c r="A14" s="45" t="s">
        <v>12</v>
      </c>
      <c r="B14" s="48">
        <f t="shared" si="1"/>
        <v>193603</v>
      </c>
      <c r="C14" s="48">
        <v>104105</v>
      </c>
      <c r="D14" s="48">
        <v>89498</v>
      </c>
    </row>
    <row r="15" spans="1:6" x14ac:dyDescent="0.4">
      <c r="A15" s="45" t="s">
        <v>13</v>
      </c>
      <c r="B15" s="48">
        <f t="shared" si="1"/>
        <v>594185</v>
      </c>
      <c r="C15" s="48">
        <v>316629</v>
      </c>
      <c r="D15" s="48">
        <v>277556</v>
      </c>
    </row>
    <row r="16" spans="1:6" x14ac:dyDescent="0.4">
      <c r="A16" s="45" t="s">
        <v>14</v>
      </c>
      <c r="B16" s="48">
        <f t="shared" si="1"/>
        <v>510380</v>
      </c>
      <c r="C16" s="48">
        <v>270761</v>
      </c>
      <c r="D16" s="48">
        <v>239619</v>
      </c>
    </row>
    <row r="17" spans="1:4" x14ac:dyDescent="0.4">
      <c r="A17" s="45" t="s">
        <v>15</v>
      </c>
      <c r="B17" s="48">
        <f t="shared" si="1"/>
        <v>1156429</v>
      </c>
      <c r="C17" s="48">
        <v>610484</v>
      </c>
      <c r="D17" s="48">
        <v>545945</v>
      </c>
    </row>
    <row r="18" spans="1:4" x14ac:dyDescent="0.4">
      <c r="A18" s="45" t="s">
        <v>16</v>
      </c>
      <c r="B18" s="48">
        <f t="shared" si="1"/>
        <v>744461</v>
      </c>
      <c r="C18" s="48">
        <v>396406</v>
      </c>
      <c r="D18" s="48">
        <v>348055</v>
      </c>
    </row>
    <row r="19" spans="1:4" x14ac:dyDescent="0.4">
      <c r="A19" s="45" t="s">
        <v>17</v>
      </c>
      <c r="B19" s="48">
        <f t="shared" si="1"/>
        <v>219377</v>
      </c>
      <c r="C19" s="48">
        <v>120665</v>
      </c>
      <c r="D19" s="48">
        <v>98712</v>
      </c>
    </row>
    <row r="20" spans="1:4" x14ac:dyDescent="0.4">
      <c r="A20" s="45" t="s">
        <v>18</v>
      </c>
      <c r="B20" s="48">
        <f t="shared" si="1"/>
        <v>108367</v>
      </c>
      <c r="C20" s="48">
        <v>56053</v>
      </c>
      <c r="D20" s="48">
        <v>52314</v>
      </c>
    </row>
    <row r="21" spans="1:4" x14ac:dyDescent="0.4">
      <c r="A21" s="45" t="s">
        <v>19</v>
      </c>
      <c r="B21" s="48">
        <f t="shared" si="1"/>
        <v>127843</v>
      </c>
      <c r="C21" s="48">
        <v>66996</v>
      </c>
      <c r="D21" s="48">
        <v>60847</v>
      </c>
    </row>
    <row r="22" spans="1:4" x14ac:dyDescent="0.4">
      <c r="A22" s="45" t="s">
        <v>20</v>
      </c>
      <c r="B22" s="48">
        <f t="shared" si="1"/>
        <v>94396</v>
      </c>
      <c r="C22" s="48">
        <v>48565</v>
      </c>
      <c r="D22" s="48">
        <v>45831</v>
      </c>
    </row>
    <row r="23" spans="1:4" x14ac:dyDescent="0.4">
      <c r="A23" s="45" t="s">
        <v>21</v>
      </c>
      <c r="B23" s="48">
        <f t="shared" si="1"/>
        <v>80670</v>
      </c>
      <c r="C23" s="48">
        <v>42589</v>
      </c>
      <c r="D23" s="48">
        <v>38081</v>
      </c>
    </row>
    <row r="24" spans="1:4" x14ac:dyDescent="0.4">
      <c r="A24" s="45" t="s">
        <v>22</v>
      </c>
      <c r="B24" s="48">
        <f t="shared" si="1"/>
        <v>196409</v>
      </c>
      <c r="C24" s="48">
        <v>104803</v>
      </c>
      <c r="D24" s="48">
        <v>91606</v>
      </c>
    </row>
    <row r="25" spans="1:4" x14ac:dyDescent="0.4">
      <c r="A25" s="45" t="s">
        <v>23</v>
      </c>
      <c r="B25" s="48">
        <f t="shared" si="1"/>
        <v>202127</v>
      </c>
      <c r="C25" s="48">
        <v>104076</v>
      </c>
      <c r="D25" s="48">
        <v>98051</v>
      </c>
    </row>
    <row r="26" spans="1:4" x14ac:dyDescent="0.4">
      <c r="A26" s="45" t="s">
        <v>24</v>
      </c>
      <c r="B26" s="48">
        <f t="shared" si="1"/>
        <v>311028</v>
      </c>
      <c r="C26" s="48">
        <v>163684</v>
      </c>
      <c r="D26" s="48">
        <v>147344</v>
      </c>
    </row>
    <row r="27" spans="1:4" x14ac:dyDescent="0.4">
      <c r="A27" s="45" t="s">
        <v>25</v>
      </c>
      <c r="B27" s="48">
        <f t="shared" si="1"/>
        <v>683602</v>
      </c>
      <c r="C27" s="48">
        <v>377735</v>
      </c>
      <c r="D27" s="48">
        <v>305867</v>
      </c>
    </row>
    <row r="28" spans="1:4" x14ac:dyDescent="0.4">
      <c r="A28" s="45" t="s">
        <v>26</v>
      </c>
      <c r="B28" s="48">
        <f t="shared" si="1"/>
        <v>170728</v>
      </c>
      <c r="C28" s="48">
        <v>89383</v>
      </c>
      <c r="D28" s="48">
        <v>81345</v>
      </c>
    </row>
    <row r="29" spans="1:4" x14ac:dyDescent="0.4">
      <c r="A29" s="45" t="s">
        <v>27</v>
      </c>
      <c r="B29" s="48">
        <f t="shared" si="1"/>
        <v>121154</v>
      </c>
      <c r="C29" s="48">
        <v>63126</v>
      </c>
      <c r="D29" s="48">
        <v>58028</v>
      </c>
    </row>
    <row r="30" spans="1:4" x14ac:dyDescent="0.4">
      <c r="A30" s="45" t="s">
        <v>28</v>
      </c>
      <c r="B30" s="48">
        <f t="shared" si="1"/>
        <v>262814</v>
      </c>
      <c r="C30" s="48">
        <v>141663</v>
      </c>
      <c r="D30" s="48">
        <v>121151</v>
      </c>
    </row>
    <row r="31" spans="1:4" x14ac:dyDescent="0.4">
      <c r="A31" s="45" t="s">
        <v>29</v>
      </c>
      <c r="B31" s="48">
        <f t="shared" si="1"/>
        <v>788849</v>
      </c>
      <c r="C31" s="48">
        <v>419978</v>
      </c>
      <c r="D31" s="48">
        <v>368871</v>
      </c>
    </row>
    <row r="32" spans="1:4" x14ac:dyDescent="0.4">
      <c r="A32" s="45" t="s">
        <v>30</v>
      </c>
      <c r="B32" s="48">
        <f t="shared" si="1"/>
        <v>503825</v>
      </c>
      <c r="C32" s="48">
        <v>265713</v>
      </c>
      <c r="D32" s="48">
        <v>238112</v>
      </c>
    </row>
    <row r="33" spans="1:4" x14ac:dyDescent="0.4">
      <c r="A33" s="45" t="s">
        <v>31</v>
      </c>
      <c r="B33" s="48">
        <f t="shared" si="1"/>
        <v>138127</v>
      </c>
      <c r="C33" s="48">
        <v>71939</v>
      </c>
      <c r="D33" s="48">
        <v>66188</v>
      </c>
    </row>
    <row r="34" spans="1:4" x14ac:dyDescent="0.4">
      <c r="A34" s="45" t="s">
        <v>32</v>
      </c>
      <c r="B34" s="48">
        <f t="shared" si="1"/>
        <v>101989</v>
      </c>
      <c r="C34" s="48">
        <v>53764</v>
      </c>
      <c r="D34" s="48">
        <v>48225</v>
      </c>
    </row>
    <row r="35" spans="1:4" x14ac:dyDescent="0.4">
      <c r="A35" s="45" t="s">
        <v>33</v>
      </c>
      <c r="B35" s="48">
        <f t="shared" si="1"/>
        <v>64807</v>
      </c>
      <c r="C35" s="48">
        <v>33734</v>
      </c>
      <c r="D35" s="48">
        <v>31073</v>
      </c>
    </row>
    <row r="36" spans="1:4" x14ac:dyDescent="0.4">
      <c r="A36" s="45" t="s">
        <v>34</v>
      </c>
      <c r="B36" s="48">
        <f t="shared" si="1"/>
        <v>75967</v>
      </c>
      <c r="C36" s="48">
        <v>40916</v>
      </c>
      <c r="D36" s="48">
        <v>35051</v>
      </c>
    </row>
    <row r="37" spans="1:4" x14ac:dyDescent="0.4">
      <c r="A37" s="45" t="s">
        <v>35</v>
      </c>
      <c r="B37" s="48">
        <f t="shared" si="1"/>
        <v>245459</v>
      </c>
      <c r="C37" s="48">
        <v>132914</v>
      </c>
      <c r="D37" s="48">
        <v>112545</v>
      </c>
    </row>
    <row r="38" spans="1:4" x14ac:dyDescent="0.4">
      <c r="A38" s="45" t="s">
        <v>36</v>
      </c>
      <c r="B38" s="48">
        <f t="shared" si="1"/>
        <v>317115</v>
      </c>
      <c r="C38" s="48">
        <v>166219</v>
      </c>
      <c r="D38" s="48">
        <v>150896</v>
      </c>
    </row>
    <row r="39" spans="1:4" x14ac:dyDescent="0.4">
      <c r="A39" s="45" t="s">
        <v>37</v>
      </c>
      <c r="B39" s="48">
        <f t="shared" si="1"/>
        <v>185631</v>
      </c>
      <c r="C39" s="48">
        <v>101685</v>
      </c>
      <c r="D39" s="48">
        <v>83946</v>
      </c>
    </row>
    <row r="40" spans="1:4" x14ac:dyDescent="0.4">
      <c r="A40" s="45" t="s">
        <v>38</v>
      </c>
      <c r="B40" s="48">
        <f t="shared" si="1"/>
        <v>98243</v>
      </c>
      <c r="C40" s="48">
        <v>51317</v>
      </c>
      <c r="D40" s="48">
        <v>46926</v>
      </c>
    </row>
    <row r="41" spans="1:4" x14ac:dyDescent="0.4">
      <c r="A41" s="45" t="s">
        <v>39</v>
      </c>
      <c r="B41" s="48">
        <f t="shared" si="1"/>
        <v>104837</v>
      </c>
      <c r="C41" s="48">
        <v>54695</v>
      </c>
      <c r="D41" s="48">
        <v>50142</v>
      </c>
    </row>
    <row r="42" spans="1:4" x14ac:dyDescent="0.4">
      <c r="A42" s="45" t="s">
        <v>40</v>
      </c>
      <c r="B42" s="48">
        <f t="shared" si="1"/>
        <v>158805</v>
      </c>
      <c r="C42" s="48">
        <v>81880</v>
      </c>
      <c r="D42" s="48">
        <v>76925</v>
      </c>
    </row>
    <row r="43" spans="1:4" x14ac:dyDescent="0.4">
      <c r="A43" s="45" t="s">
        <v>41</v>
      </c>
      <c r="B43" s="48">
        <f t="shared" si="1"/>
        <v>86080</v>
      </c>
      <c r="C43" s="48">
        <v>44293</v>
      </c>
      <c r="D43" s="48">
        <v>41787</v>
      </c>
    </row>
    <row r="44" spans="1:4" x14ac:dyDescent="0.4">
      <c r="A44" s="45" t="s">
        <v>42</v>
      </c>
      <c r="B44" s="48">
        <f t="shared" si="1"/>
        <v>524934</v>
      </c>
      <c r="C44" s="48">
        <v>284356</v>
      </c>
      <c r="D44" s="48">
        <v>240578</v>
      </c>
    </row>
    <row r="45" spans="1:4" x14ac:dyDescent="0.4">
      <c r="A45" s="45" t="s">
        <v>43</v>
      </c>
      <c r="B45" s="48">
        <f t="shared" si="1"/>
        <v>116046</v>
      </c>
      <c r="C45" s="48">
        <v>60085</v>
      </c>
      <c r="D45" s="48">
        <v>55961</v>
      </c>
    </row>
    <row r="46" spans="1:4" x14ac:dyDescent="0.4">
      <c r="A46" s="45" t="s">
        <v>44</v>
      </c>
      <c r="B46" s="48">
        <f t="shared" si="1"/>
        <v>151179</v>
      </c>
      <c r="C46" s="48">
        <v>80004</v>
      </c>
      <c r="D46" s="48">
        <v>71175</v>
      </c>
    </row>
    <row r="47" spans="1:4" x14ac:dyDescent="0.4">
      <c r="A47" s="45" t="s">
        <v>45</v>
      </c>
      <c r="B47" s="48">
        <f t="shared" si="1"/>
        <v>234197</v>
      </c>
      <c r="C47" s="48">
        <v>121032</v>
      </c>
      <c r="D47" s="48">
        <v>113165</v>
      </c>
    </row>
    <row r="48" spans="1:4" x14ac:dyDescent="0.4">
      <c r="A48" s="45" t="s">
        <v>46</v>
      </c>
      <c r="B48" s="48">
        <f t="shared" si="1"/>
        <v>139125</v>
      </c>
      <c r="C48" s="48">
        <v>73914</v>
      </c>
      <c r="D48" s="48">
        <v>65211</v>
      </c>
    </row>
    <row r="49" spans="1:4" x14ac:dyDescent="0.4">
      <c r="A49" s="45" t="s">
        <v>47</v>
      </c>
      <c r="B49" s="48">
        <f t="shared" si="1"/>
        <v>117802</v>
      </c>
      <c r="C49" s="48">
        <v>61886</v>
      </c>
      <c r="D49" s="48">
        <v>55916</v>
      </c>
    </row>
    <row r="50" spans="1:4" x14ac:dyDescent="0.4">
      <c r="A50" s="45" t="s">
        <v>48</v>
      </c>
      <c r="B50" s="48">
        <f t="shared" si="1"/>
        <v>204871</v>
      </c>
      <c r="C50" s="48">
        <v>109133</v>
      </c>
      <c r="D50" s="48">
        <v>95738</v>
      </c>
    </row>
    <row r="51" spans="1:4" x14ac:dyDescent="0.4">
      <c r="A51" s="45" t="s">
        <v>49</v>
      </c>
      <c r="B51" s="48">
        <f t="shared" si="1"/>
        <v>133653</v>
      </c>
      <c r="C51" s="48">
        <v>71873</v>
      </c>
      <c r="D51" s="48">
        <v>61780</v>
      </c>
    </row>
    <row r="53" spans="1:4" x14ac:dyDescent="0.4">
      <c r="A53" s="1" t="s">
        <v>65</v>
      </c>
    </row>
    <row r="54" spans="1:4" x14ac:dyDescent="0.4">
      <c r="A54" s="1" t="s">
        <v>99</v>
      </c>
    </row>
    <row r="55" spans="1:4" x14ac:dyDescent="0.4">
      <c r="A55" s="1" t="s">
        <v>66</v>
      </c>
    </row>
    <row r="56" spans="1:4" x14ac:dyDescent="0.4">
      <c r="A56" s="1" t="s">
        <v>67</v>
      </c>
    </row>
    <row r="57" spans="1:4" x14ac:dyDescent="0.4">
      <c r="A57" s="1" t="s">
        <v>100</v>
      </c>
    </row>
    <row r="58" spans="1:4" x14ac:dyDescent="0.4">
      <c r="A58" s="1" t="s">
        <v>68</v>
      </c>
    </row>
    <row r="59" spans="1:4" x14ac:dyDescent="0.4">
      <c r="A59" s="1" t="s">
        <v>69</v>
      </c>
    </row>
  </sheetData>
  <phoneticPr fontId="2"/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8"/>
  <sheetViews>
    <sheetView view="pageBreakPreview" zoomScaleNormal="100" zoomScaleSheetLayoutView="100" workbookViewId="0">
      <selection sqref="A1:M1"/>
    </sheetView>
  </sheetViews>
  <sheetFormatPr defaultColWidth="9" defaultRowHeight="18.75" x14ac:dyDescent="0.4"/>
  <cols>
    <col min="1" max="1" width="11.125" style="42" bestFit="1" customWidth="1"/>
    <col min="2" max="2" width="12.125" style="42" bestFit="1" customWidth="1"/>
    <col min="3" max="3" width="9.625" style="42" bestFit="1" customWidth="1"/>
    <col min="4" max="4" width="9" style="42"/>
    <col min="5" max="5" width="11" style="42" bestFit="1" customWidth="1"/>
    <col min="6" max="6" width="9" style="42"/>
    <col min="7" max="7" width="11" style="42" bestFit="1" customWidth="1"/>
    <col min="8" max="8" width="9" style="42"/>
    <col min="9" max="9" width="10.375" style="42" customWidth="1"/>
    <col min="10" max="10" width="9" style="42"/>
    <col min="11" max="11" width="11.125" style="42" bestFit="1" customWidth="1"/>
    <col min="12" max="12" width="9" style="42"/>
    <col min="13" max="13" width="11" style="42" bestFit="1" customWidth="1"/>
    <col min="14" max="14" width="9" style="42"/>
    <col min="15" max="15" width="9.5" style="42" customWidth="1"/>
    <col min="16" max="16384" width="9" style="42"/>
  </cols>
  <sheetData>
    <row r="1" spans="1:14" x14ac:dyDescent="0.4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4"/>
    </row>
    <row r="2" spans="1:14" x14ac:dyDescent="0.4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4"/>
    </row>
    <row r="3" spans="1:14" x14ac:dyDescent="0.4">
      <c r="A3" s="25"/>
      <c r="B3" s="26"/>
      <c r="C3" s="26"/>
      <c r="D3" s="26"/>
      <c r="E3" s="25"/>
      <c r="F3" s="25"/>
      <c r="G3" s="27"/>
      <c r="H3" s="24"/>
      <c r="I3" s="24"/>
      <c r="J3" s="24"/>
      <c r="K3" s="24"/>
      <c r="L3" s="24"/>
      <c r="M3" s="75">
        <f>総接種回数!A2</f>
        <v>45383</v>
      </c>
      <c r="N3" s="75"/>
    </row>
    <row r="4" spans="1:14" x14ac:dyDescent="0.4">
      <c r="A4" s="28"/>
      <c r="B4" s="29"/>
      <c r="C4" s="29"/>
      <c r="D4" s="29"/>
      <c r="E4" s="28"/>
      <c r="F4" s="30"/>
      <c r="G4" s="30"/>
      <c r="H4" s="30"/>
      <c r="I4" s="30"/>
      <c r="J4" s="30"/>
      <c r="K4" s="30"/>
      <c r="L4" s="30"/>
      <c r="M4" s="24"/>
      <c r="N4" s="31" t="s">
        <v>74</v>
      </c>
    </row>
    <row r="5" spans="1:14" x14ac:dyDescent="0.4">
      <c r="A5" s="76" t="s">
        <v>75</v>
      </c>
      <c r="B5" s="77" t="s">
        <v>76</v>
      </c>
      <c r="C5" s="78" t="s">
        <v>90</v>
      </c>
      <c r="D5" s="79"/>
      <c r="E5" s="78" t="s">
        <v>91</v>
      </c>
      <c r="F5" s="79"/>
      <c r="G5" s="78" t="s">
        <v>92</v>
      </c>
      <c r="H5" s="79"/>
      <c r="I5" s="78" t="s">
        <v>93</v>
      </c>
      <c r="J5" s="79"/>
      <c r="K5" s="78" t="s">
        <v>94</v>
      </c>
      <c r="L5" s="79"/>
      <c r="M5" s="76" t="s">
        <v>77</v>
      </c>
      <c r="N5" s="76"/>
    </row>
    <row r="6" spans="1:14" x14ac:dyDescent="0.4">
      <c r="A6" s="76"/>
      <c r="B6" s="77"/>
      <c r="C6" s="32" t="s">
        <v>78</v>
      </c>
      <c r="D6" s="33" t="s">
        <v>79</v>
      </c>
      <c r="E6" s="32" t="s">
        <v>78</v>
      </c>
      <c r="F6" s="33" t="s">
        <v>79</v>
      </c>
      <c r="G6" s="32" t="s">
        <v>78</v>
      </c>
      <c r="H6" s="33" t="s">
        <v>79</v>
      </c>
      <c r="I6" s="32" t="s">
        <v>78</v>
      </c>
      <c r="J6" s="33" t="s">
        <v>79</v>
      </c>
      <c r="K6" s="32" t="s">
        <v>78</v>
      </c>
      <c r="L6" s="33" t="s">
        <v>79</v>
      </c>
      <c r="M6" s="32" t="s">
        <v>78</v>
      </c>
      <c r="N6" s="33" t="s">
        <v>79</v>
      </c>
    </row>
    <row r="7" spans="1:14" x14ac:dyDescent="0.4">
      <c r="A7" s="34" t="s">
        <v>80</v>
      </c>
      <c r="B7" s="8">
        <f>SUM(B8:B54)</f>
        <v>125408581</v>
      </c>
      <c r="C7" s="8">
        <f>SUM(C8:C54)</f>
        <v>85754</v>
      </c>
      <c r="D7" s="35">
        <f>C7/$B7</f>
        <v>6.8379690860229092E-4</v>
      </c>
      <c r="E7" s="8">
        <f>SUM(E8:E54)</f>
        <v>555621</v>
      </c>
      <c r="F7" s="35">
        <f>E7/$B7</f>
        <v>4.4304862998170757E-3</v>
      </c>
      <c r="G7" s="8">
        <f>SUM(G8:G54)</f>
        <v>5574674</v>
      </c>
      <c r="H7" s="35">
        <f>G7/$B7</f>
        <v>4.4452093752659558E-2</v>
      </c>
      <c r="I7" s="8">
        <f>SUM(I8:I54)</f>
        <v>4711119</v>
      </c>
      <c r="J7" s="35">
        <f>I7/$B7</f>
        <v>3.7566161441536447E-2</v>
      </c>
      <c r="K7" s="8">
        <f>SUM(K8:K54)</f>
        <v>17534513</v>
      </c>
      <c r="L7" s="35">
        <f>K7/$B7</f>
        <v>0.13981908462866668</v>
      </c>
      <c r="M7" s="8">
        <f>C7+E7+G7+I7+K7</f>
        <v>28461681</v>
      </c>
      <c r="N7" s="35">
        <f>M7/$B7</f>
        <v>0.22695162303128205</v>
      </c>
    </row>
    <row r="8" spans="1:14" x14ac:dyDescent="0.4">
      <c r="A8" s="36" t="s">
        <v>3</v>
      </c>
      <c r="B8" s="8">
        <v>5138196</v>
      </c>
      <c r="C8" s="8">
        <v>4036</v>
      </c>
      <c r="D8" s="35">
        <f t="shared" ref="D8:D54" si="0">C8/$B8</f>
        <v>7.8548969326977796E-4</v>
      </c>
      <c r="E8" s="8">
        <v>25414</v>
      </c>
      <c r="F8" s="35">
        <f t="shared" ref="F8:F54" si="1">E8/$B8</f>
        <v>4.9460939209014215E-3</v>
      </c>
      <c r="G8" s="8">
        <v>267965</v>
      </c>
      <c r="H8" s="35">
        <f t="shared" ref="H8:H54" si="2">G8/$B8</f>
        <v>5.2151572263884054E-2</v>
      </c>
      <c r="I8" s="8">
        <v>234060</v>
      </c>
      <c r="J8" s="35">
        <f t="shared" ref="J8:J54" si="3">I8/$B8</f>
        <v>4.5552952826244851E-2</v>
      </c>
      <c r="K8" s="8">
        <v>859266</v>
      </c>
      <c r="L8" s="35">
        <f t="shared" ref="L8:L54" si="4">K8/$B8</f>
        <v>0.167231067090473</v>
      </c>
      <c r="M8" s="8">
        <f>C8+E8+G8+I8+K8</f>
        <v>1390741</v>
      </c>
      <c r="N8" s="35">
        <f>M8/$B8</f>
        <v>0.27066717579477312</v>
      </c>
    </row>
    <row r="9" spans="1:14" x14ac:dyDescent="0.4">
      <c r="A9" s="36" t="s">
        <v>4</v>
      </c>
      <c r="B9" s="8">
        <v>1225107</v>
      </c>
      <c r="C9" s="8">
        <v>969</v>
      </c>
      <c r="D9" s="35">
        <f t="shared" si="0"/>
        <v>7.9095132098665666E-4</v>
      </c>
      <c r="E9" s="8">
        <v>6267</v>
      </c>
      <c r="F9" s="35">
        <f t="shared" si="1"/>
        <v>5.1154715465669531E-3</v>
      </c>
      <c r="G9" s="8">
        <v>71189</v>
      </c>
      <c r="H9" s="35">
        <f t="shared" si="2"/>
        <v>5.8108393797439734E-2</v>
      </c>
      <c r="I9" s="8">
        <v>65631</v>
      </c>
      <c r="J9" s="35">
        <f t="shared" si="3"/>
        <v>5.3571647211223185E-2</v>
      </c>
      <c r="K9" s="8">
        <v>228712</v>
      </c>
      <c r="L9" s="35">
        <f t="shared" si="4"/>
        <v>0.18668736689938104</v>
      </c>
      <c r="M9" s="8">
        <f t="shared" ref="M9:M54" si="5">C9+E9+G9+I9+K9</f>
        <v>372768</v>
      </c>
      <c r="N9" s="35">
        <f t="shared" ref="N9:N54" si="6">M9/$B9</f>
        <v>0.30427383077559755</v>
      </c>
    </row>
    <row r="10" spans="1:14" x14ac:dyDescent="0.4">
      <c r="A10" s="36" t="s">
        <v>5</v>
      </c>
      <c r="B10" s="8">
        <v>1189394</v>
      </c>
      <c r="C10" s="8">
        <v>783</v>
      </c>
      <c r="D10" s="35">
        <f t="shared" si="0"/>
        <v>6.5831843779269106E-4</v>
      </c>
      <c r="E10" s="8">
        <v>5388</v>
      </c>
      <c r="F10" s="35">
        <f t="shared" si="1"/>
        <v>4.5300379857305482E-3</v>
      </c>
      <c r="G10" s="8">
        <v>68716</v>
      </c>
      <c r="H10" s="35">
        <f t="shared" si="2"/>
        <v>5.7773958839543497E-2</v>
      </c>
      <c r="I10" s="8">
        <v>56884</v>
      </c>
      <c r="J10" s="35">
        <f>I10/$B10</f>
        <v>4.7826035779565054E-2</v>
      </c>
      <c r="K10" s="8">
        <v>252903</v>
      </c>
      <c r="L10" s="35">
        <f t="shared" si="4"/>
        <v>0.212631810821309</v>
      </c>
      <c r="M10" s="8">
        <f t="shared" si="5"/>
        <v>384674</v>
      </c>
      <c r="N10" s="35">
        <f t="shared" si="6"/>
        <v>0.32342016186394079</v>
      </c>
    </row>
    <row r="11" spans="1:14" x14ac:dyDescent="0.4">
      <c r="A11" s="36" t="s">
        <v>6</v>
      </c>
      <c r="B11" s="8">
        <v>2257401</v>
      </c>
      <c r="C11" s="8">
        <v>1378</v>
      </c>
      <c r="D11" s="35">
        <f t="shared" si="0"/>
        <v>6.1043651526689318E-4</v>
      </c>
      <c r="E11" s="8">
        <v>9145</v>
      </c>
      <c r="F11" s="35">
        <f t="shared" si="1"/>
        <v>4.0511189637995196E-3</v>
      </c>
      <c r="G11" s="8">
        <v>96452</v>
      </c>
      <c r="H11" s="35">
        <f t="shared" si="2"/>
        <v>4.2727012170190412E-2</v>
      </c>
      <c r="I11" s="8">
        <v>78792</v>
      </c>
      <c r="J11" s="35">
        <f t="shared" si="3"/>
        <v>3.4903856248845462E-2</v>
      </c>
      <c r="K11" s="8">
        <v>366918</v>
      </c>
      <c r="L11" s="35">
        <f t="shared" si="4"/>
        <v>0.16254001836625392</v>
      </c>
      <c r="M11" s="8">
        <f>C11+E11+G11+I11+K11</f>
        <v>552685</v>
      </c>
      <c r="N11" s="35">
        <f t="shared" si="6"/>
        <v>0.24483244226435621</v>
      </c>
    </row>
    <row r="12" spans="1:14" x14ac:dyDescent="0.4">
      <c r="A12" s="36" t="s">
        <v>7</v>
      </c>
      <c r="B12" s="8">
        <v>940575</v>
      </c>
      <c r="C12" s="8">
        <v>767</v>
      </c>
      <c r="D12" s="35">
        <f t="shared" si="0"/>
        <v>8.1545862903011459E-4</v>
      </c>
      <c r="E12" s="8">
        <v>5340</v>
      </c>
      <c r="F12" s="35">
        <f t="shared" si="1"/>
        <v>5.6773781995056215E-3</v>
      </c>
      <c r="G12" s="8">
        <v>69356</v>
      </c>
      <c r="H12" s="35">
        <f t="shared" si="2"/>
        <v>7.3737873109534058E-2</v>
      </c>
      <c r="I12" s="8">
        <v>63578</v>
      </c>
      <c r="J12" s="35">
        <f t="shared" si="3"/>
        <v>6.7594822316136408E-2</v>
      </c>
      <c r="K12" s="8">
        <v>177591</v>
      </c>
      <c r="L12" s="35">
        <f t="shared" si="4"/>
        <v>0.18881109959333386</v>
      </c>
      <c r="M12" s="8">
        <f t="shared" si="5"/>
        <v>316632</v>
      </c>
      <c r="N12" s="35">
        <f t="shared" si="6"/>
        <v>0.33663663184754006</v>
      </c>
    </row>
    <row r="13" spans="1:14" x14ac:dyDescent="0.4">
      <c r="A13" s="36" t="s">
        <v>8</v>
      </c>
      <c r="B13" s="8">
        <v>1041921</v>
      </c>
      <c r="C13" s="8">
        <v>927</v>
      </c>
      <c r="D13" s="35">
        <f t="shared" si="0"/>
        <v>8.8970277017163494E-4</v>
      </c>
      <c r="E13" s="8">
        <v>6489</v>
      </c>
      <c r="F13" s="35">
        <f t="shared" si="1"/>
        <v>6.2279193912014447E-3</v>
      </c>
      <c r="G13" s="8">
        <v>63654</v>
      </c>
      <c r="H13" s="35">
        <f t="shared" si="2"/>
        <v>6.1092923551785597E-2</v>
      </c>
      <c r="I13" s="8">
        <v>53500</v>
      </c>
      <c r="J13" s="35">
        <f t="shared" si="3"/>
        <v>5.1347463003433083E-2</v>
      </c>
      <c r="K13" s="8">
        <v>206059</v>
      </c>
      <c r="L13" s="35">
        <f t="shared" si="4"/>
        <v>0.19776835287896108</v>
      </c>
      <c r="M13" s="8">
        <f t="shared" si="5"/>
        <v>330629</v>
      </c>
      <c r="N13" s="35">
        <f t="shared" si="6"/>
        <v>0.31732636159555283</v>
      </c>
    </row>
    <row r="14" spans="1:14" x14ac:dyDescent="0.4">
      <c r="A14" s="36" t="s">
        <v>9</v>
      </c>
      <c r="B14" s="8">
        <v>1817894</v>
      </c>
      <c r="C14" s="8">
        <v>1387</v>
      </c>
      <c r="D14" s="35">
        <f t="shared" si="0"/>
        <v>7.629707782742008E-4</v>
      </c>
      <c r="E14" s="8">
        <v>9396</v>
      </c>
      <c r="F14" s="35">
        <f t="shared" si="1"/>
        <v>5.1686181922598346E-3</v>
      </c>
      <c r="G14" s="8">
        <v>99925</v>
      </c>
      <c r="H14" s="35">
        <f t="shared" si="2"/>
        <v>5.4967451347548317E-2</v>
      </c>
      <c r="I14" s="8">
        <v>89358</v>
      </c>
      <c r="J14" s="35">
        <f t="shared" si="3"/>
        <v>4.9154681186031751E-2</v>
      </c>
      <c r="K14" s="8">
        <v>323927</v>
      </c>
      <c r="L14" s="35">
        <f t="shared" si="4"/>
        <v>0.17818805716944994</v>
      </c>
      <c r="M14" s="8">
        <f t="shared" si="5"/>
        <v>523993</v>
      </c>
      <c r="N14" s="35">
        <f t="shared" si="6"/>
        <v>0.28824177867356404</v>
      </c>
    </row>
    <row r="15" spans="1:14" x14ac:dyDescent="0.4">
      <c r="A15" s="36" t="s">
        <v>10</v>
      </c>
      <c r="B15" s="8">
        <v>2879805</v>
      </c>
      <c r="C15" s="8">
        <v>2526</v>
      </c>
      <c r="D15" s="35">
        <f t="shared" si="0"/>
        <v>8.7714272320521698E-4</v>
      </c>
      <c r="E15" s="8">
        <v>16106</v>
      </c>
      <c r="F15" s="35">
        <f t="shared" si="1"/>
        <v>5.5927397862008017E-3</v>
      </c>
      <c r="G15" s="8">
        <v>169147</v>
      </c>
      <c r="H15" s="35">
        <f t="shared" si="2"/>
        <v>5.8735574110052591E-2</v>
      </c>
      <c r="I15" s="8">
        <v>125372</v>
      </c>
      <c r="J15" s="35">
        <f t="shared" si="3"/>
        <v>4.3534892119431699E-2</v>
      </c>
      <c r="K15" s="8">
        <v>446944</v>
      </c>
      <c r="L15" s="35">
        <f t="shared" si="4"/>
        <v>0.15519939718140638</v>
      </c>
      <c r="M15" s="8">
        <f t="shared" si="5"/>
        <v>760095</v>
      </c>
      <c r="N15" s="35">
        <f t="shared" si="6"/>
        <v>0.26393974592029668</v>
      </c>
    </row>
    <row r="16" spans="1:14" x14ac:dyDescent="0.4">
      <c r="A16" s="36" t="s">
        <v>11</v>
      </c>
      <c r="B16" s="8">
        <v>1929433</v>
      </c>
      <c r="C16" s="8">
        <v>1614</v>
      </c>
      <c r="D16" s="35">
        <f t="shared" si="0"/>
        <v>8.3651518347618186E-4</v>
      </c>
      <c r="E16" s="8">
        <v>10386</v>
      </c>
      <c r="F16" s="35">
        <f t="shared" si="1"/>
        <v>5.3829285598411556E-3</v>
      </c>
      <c r="G16" s="8">
        <v>112664</v>
      </c>
      <c r="H16" s="35">
        <f t="shared" si="2"/>
        <v>5.8392284158092042E-2</v>
      </c>
      <c r="I16" s="8">
        <v>76162</v>
      </c>
      <c r="J16" s="35">
        <f t="shared" si="3"/>
        <v>3.9473772864877923E-2</v>
      </c>
      <c r="K16" s="8">
        <v>295771</v>
      </c>
      <c r="L16" s="35">
        <f t="shared" si="4"/>
        <v>0.15329425795039267</v>
      </c>
      <c r="M16" s="8">
        <f t="shared" si="5"/>
        <v>496597</v>
      </c>
      <c r="N16" s="35">
        <f t="shared" si="6"/>
        <v>0.25737975871667995</v>
      </c>
    </row>
    <row r="17" spans="1:14" x14ac:dyDescent="0.4">
      <c r="A17" s="36" t="s">
        <v>12</v>
      </c>
      <c r="B17" s="8">
        <v>1930839</v>
      </c>
      <c r="C17" s="8">
        <v>1384</v>
      </c>
      <c r="D17" s="35">
        <f t="shared" si="0"/>
        <v>7.167868475828383E-4</v>
      </c>
      <c r="E17" s="8">
        <v>8748</v>
      </c>
      <c r="F17" s="35">
        <f t="shared" si="1"/>
        <v>4.5306729354441253E-3</v>
      </c>
      <c r="G17" s="8">
        <v>92655</v>
      </c>
      <c r="H17" s="35">
        <f t="shared" si="2"/>
        <v>4.7986911389297608E-2</v>
      </c>
      <c r="I17" s="8">
        <v>76963</v>
      </c>
      <c r="J17" s="35">
        <f t="shared" si="3"/>
        <v>3.985987438621242E-2</v>
      </c>
      <c r="K17" s="8">
        <v>295041</v>
      </c>
      <c r="L17" s="35">
        <f t="shared" si="4"/>
        <v>0.15280455801856085</v>
      </c>
      <c r="M17" s="8">
        <f t="shared" si="5"/>
        <v>474791</v>
      </c>
      <c r="N17" s="35">
        <f t="shared" si="6"/>
        <v>0.24589880357709784</v>
      </c>
    </row>
    <row r="18" spans="1:14" x14ac:dyDescent="0.4">
      <c r="A18" s="36" t="s">
        <v>13</v>
      </c>
      <c r="B18" s="8">
        <v>7380993</v>
      </c>
      <c r="C18" s="8">
        <v>5209</v>
      </c>
      <c r="D18" s="35">
        <f t="shared" si="0"/>
        <v>7.0573160007061377E-4</v>
      </c>
      <c r="E18" s="8">
        <v>37633</v>
      </c>
      <c r="F18" s="35">
        <f t="shared" si="1"/>
        <v>5.0986364571813034E-3</v>
      </c>
      <c r="G18" s="8">
        <v>416363</v>
      </c>
      <c r="H18" s="35">
        <f t="shared" si="2"/>
        <v>5.6410160529890764E-2</v>
      </c>
      <c r="I18" s="8">
        <v>268150</v>
      </c>
      <c r="J18" s="35">
        <f t="shared" si="3"/>
        <v>3.6329800068906716E-2</v>
      </c>
      <c r="K18" s="8">
        <v>1024127</v>
      </c>
      <c r="L18" s="35">
        <f t="shared" si="4"/>
        <v>0.13875192673939671</v>
      </c>
      <c r="M18" s="8">
        <f t="shared" si="5"/>
        <v>1751482</v>
      </c>
      <c r="N18" s="35">
        <f t="shared" si="6"/>
        <v>0.2372962553954461</v>
      </c>
    </row>
    <row r="19" spans="1:14" x14ac:dyDescent="0.4">
      <c r="A19" s="36" t="s">
        <v>14</v>
      </c>
      <c r="B19" s="8">
        <v>6310072</v>
      </c>
      <c r="C19" s="8">
        <v>4716</v>
      </c>
      <c r="D19" s="35">
        <f t="shared" si="0"/>
        <v>7.473765751008863E-4</v>
      </c>
      <c r="E19" s="8">
        <v>32117</v>
      </c>
      <c r="F19" s="35">
        <f t="shared" si="1"/>
        <v>5.0897992923060152E-3</v>
      </c>
      <c r="G19" s="8">
        <v>319031</v>
      </c>
      <c r="H19" s="35">
        <f t="shared" si="2"/>
        <v>5.0559011054073552E-2</v>
      </c>
      <c r="I19" s="8">
        <v>236836</v>
      </c>
      <c r="J19" s="35">
        <f t="shared" si="3"/>
        <v>3.7533010716834923E-2</v>
      </c>
      <c r="K19" s="8">
        <v>939333</v>
      </c>
      <c r="L19" s="35">
        <f t="shared" si="4"/>
        <v>0.14886248524581019</v>
      </c>
      <c r="M19" s="8">
        <f t="shared" si="5"/>
        <v>1532033</v>
      </c>
      <c r="N19" s="35">
        <f t="shared" si="6"/>
        <v>0.24279168288412556</v>
      </c>
    </row>
    <row r="20" spans="1:14" x14ac:dyDescent="0.4">
      <c r="A20" s="36" t="s">
        <v>15</v>
      </c>
      <c r="B20" s="8">
        <v>13841568</v>
      </c>
      <c r="C20" s="8">
        <v>10674</v>
      </c>
      <c r="D20" s="35">
        <f t="shared" si="0"/>
        <v>7.7115540667068935E-4</v>
      </c>
      <c r="E20" s="8">
        <v>71792</v>
      </c>
      <c r="F20" s="35">
        <f t="shared" si="1"/>
        <v>5.186695611364262E-3</v>
      </c>
      <c r="G20" s="8">
        <v>688647</v>
      </c>
      <c r="H20" s="35">
        <f t="shared" si="2"/>
        <v>4.9752094560385068E-2</v>
      </c>
      <c r="I20" s="8">
        <v>439078</v>
      </c>
      <c r="J20" s="35">
        <f t="shared" si="3"/>
        <v>3.172169511431075E-2</v>
      </c>
      <c r="K20" s="8">
        <v>1573337</v>
      </c>
      <c r="L20" s="35">
        <f t="shared" si="4"/>
        <v>0.11366754113406805</v>
      </c>
      <c r="M20" s="8">
        <f t="shared" si="5"/>
        <v>2783528</v>
      </c>
      <c r="N20" s="35">
        <f t="shared" si="6"/>
        <v>0.20109918182679881</v>
      </c>
    </row>
    <row r="21" spans="1:14" x14ac:dyDescent="0.4">
      <c r="A21" s="36" t="s">
        <v>16</v>
      </c>
      <c r="B21" s="8">
        <v>9211986</v>
      </c>
      <c r="C21" s="8">
        <v>5969</v>
      </c>
      <c r="D21" s="35">
        <f t="shared" si="0"/>
        <v>6.4796016841536666E-4</v>
      </c>
      <c r="E21" s="8">
        <v>39629</v>
      </c>
      <c r="F21" s="35">
        <f t="shared" si="1"/>
        <v>4.3018953784775618E-3</v>
      </c>
      <c r="G21" s="8">
        <v>366999</v>
      </c>
      <c r="H21" s="35">
        <f t="shared" si="2"/>
        <v>3.9839291983292204E-2</v>
      </c>
      <c r="I21" s="8">
        <v>328730</v>
      </c>
      <c r="J21" s="35">
        <f t="shared" si="3"/>
        <v>3.5685030350675738E-2</v>
      </c>
      <c r="K21" s="8">
        <v>1240799</v>
      </c>
      <c r="L21" s="35">
        <f t="shared" si="4"/>
        <v>0.13469397369904818</v>
      </c>
      <c r="M21" s="8">
        <f t="shared" si="5"/>
        <v>1982126</v>
      </c>
      <c r="N21" s="35">
        <f t="shared" si="6"/>
        <v>0.21516815157990904</v>
      </c>
    </row>
    <row r="22" spans="1:14" x14ac:dyDescent="0.4">
      <c r="A22" s="36" t="s">
        <v>17</v>
      </c>
      <c r="B22" s="8">
        <v>2163757</v>
      </c>
      <c r="C22" s="8">
        <v>1223</v>
      </c>
      <c r="D22" s="35">
        <f t="shared" si="0"/>
        <v>5.6522058623033919E-4</v>
      </c>
      <c r="E22" s="8">
        <v>8990</v>
      </c>
      <c r="F22" s="35">
        <f t="shared" si="1"/>
        <v>4.1548103599433764E-3</v>
      </c>
      <c r="G22" s="8">
        <v>116633</v>
      </c>
      <c r="H22" s="35">
        <f t="shared" si="2"/>
        <v>5.3903002971220887E-2</v>
      </c>
      <c r="I22" s="8">
        <v>96590</v>
      </c>
      <c r="J22" s="35">
        <f t="shared" si="3"/>
        <v>4.4639948016343793E-2</v>
      </c>
      <c r="K22" s="8">
        <v>435977</v>
      </c>
      <c r="L22" s="35">
        <f t="shared" si="4"/>
        <v>0.20149074041123841</v>
      </c>
      <c r="M22" s="8">
        <f t="shared" si="5"/>
        <v>659413</v>
      </c>
      <c r="N22" s="35">
        <f t="shared" si="6"/>
        <v>0.30475372234497683</v>
      </c>
    </row>
    <row r="23" spans="1:14" x14ac:dyDescent="0.4">
      <c r="A23" s="36" t="s">
        <v>18</v>
      </c>
      <c r="B23" s="8">
        <v>1028440</v>
      </c>
      <c r="C23" s="8">
        <v>442</v>
      </c>
      <c r="D23" s="35">
        <f t="shared" si="0"/>
        <v>4.2977713818987984E-4</v>
      </c>
      <c r="E23" s="8">
        <v>3105</v>
      </c>
      <c r="F23" s="35">
        <f t="shared" si="1"/>
        <v>3.0191357784605812E-3</v>
      </c>
      <c r="G23" s="8">
        <v>34061</v>
      </c>
      <c r="H23" s="35">
        <f t="shared" si="2"/>
        <v>3.3119092995216058E-2</v>
      </c>
      <c r="I23" s="8">
        <v>36861</v>
      </c>
      <c r="J23" s="35">
        <f t="shared" si="3"/>
        <v>3.584166310139629E-2</v>
      </c>
      <c r="K23" s="8">
        <v>163050</v>
      </c>
      <c r="L23" s="35">
        <f t="shared" si="4"/>
        <v>0.15854109136167399</v>
      </c>
      <c r="M23" s="8">
        <f t="shared" si="5"/>
        <v>237519</v>
      </c>
      <c r="N23" s="35">
        <f t="shared" si="6"/>
        <v>0.23095076037493681</v>
      </c>
    </row>
    <row r="24" spans="1:14" x14ac:dyDescent="0.4">
      <c r="A24" s="36" t="s">
        <v>19</v>
      </c>
      <c r="B24" s="8">
        <v>1117303</v>
      </c>
      <c r="C24" s="8">
        <v>624</v>
      </c>
      <c r="D24" s="35">
        <f t="shared" si="0"/>
        <v>5.5848771550778972E-4</v>
      </c>
      <c r="E24" s="8">
        <v>4435</v>
      </c>
      <c r="F24" s="35">
        <f t="shared" si="1"/>
        <v>3.9693798369824481E-3</v>
      </c>
      <c r="G24" s="8">
        <v>50205</v>
      </c>
      <c r="H24" s="35">
        <f t="shared" si="2"/>
        <v>4.4934095764532986E-2</v>
      </c>
      <c r="I24" s="8">
        <v>43276</v>
      </c>
      <c r="J24" s="35">
        <f t="shared" si="3"/>
        <v>3.8732555090248574E-2</v>
      </c>
      <c r="K24" s="8">
        <v>152200</v>
      </c>
      <c r="L24" s="35">
        <f t="shared" si="4"/>
        <v>0.13622088189148332</v>
      </c>
      <c r="M24" s="8">
        <f t="shared" si="5"/>
        <v>250740</v>
      </c>
      <c r="N24" s="35">
        <f t="shared" si="6"/>
        <v>0.22441540029875512</v>
      </c>
    </row>
    <row r="25" spans="1:14" x14ac:dyDescent="0.4">
      <c r="A25" s="36" t="s">
        <v>20</v>
      </c>
      <c r="B25" s="8">
        <v>759691</v>
      </c>
      <c r="C25" s="8">
        <v>594</v>
      </c>
      <c r="D25" s="35">
        <f t="shared" si="0"/>
        <v>7.8189685016671255E-4</v>
      </c>
      <c r="E25" s="8">
        <v>3473</v>
      </c>
      <c r="F25" s="35">
        <f t="shared" si="1"/>
        <v>4.5715955566144658E-3</v>
      </c>
      <c r="G25" s="8">
        <v>33645</v>
      </c>
      <c r="H25" s="35">
        <f t="shared" si="2"/>
        <v>4.4287743306160005E-2</v>
      </c>
      <c r="I25" s="8">
        <v>32588</v>
      </c>
      <c r="J25" s="35">
        <f t="shared" si="3"/>
        <v>4.28963881367556E-2</v>
      </c>
      <c r="K25" s="8">
        <v>104348</v>
      </c>
      <c r="L25" s="35">
        <f t="shared" si="4"/>
        <v>0.13735584599527967</v>
      </c>
      <c r="M25" s="8">
        <f t="shared" si="5"/>
        <v>174648</v>
      </c>
      <c r="N25" s="35">
        <f t="shared" si="6"/>
        <v>0.22989346984497644</v>
      </c>
    </row>
    <row r="26" spans="1:14" x14ac:dyDescent="0.4">
      <c r="A26" s="36" t="s">
        <v>21</v>
      </c>
      <c r="B26" s="8">
        <v>812490</v>
      </c>
      <c r="C26" s="8">
        <v>533</v>
      </c>
      <c r="D26" s="35">
        <f t="shared" si="0"/>
        <v>6.5600807394552551E-4</v>
      </c>
      <c r="E26" s="8">
        <v>3291</v>
      </c>
      <c r="F26" s="35">
        <f t="shared" si="1"/>
        <v>4.0505113909094269E-3</v>
      </c>
      <c r="G26" s="8">
        <v>36371</v>
      </c>
      <c r="H26" s="35">
        <f t="shared" si="2"/>
        <v>4.4764858644414082E-2</v>
      </c>
      <c r="I26" s="8">
        <v>31370</v>
      </c>
      <c r="J26" s="35">
        <f t="shared" si="3"/>
        <v>3.8609705965611883E-2</v>
      </c>
      <c r="K26" s="8">
        <v>116209</v>
      </c>
      <c r="L26" s="35">
        <f t="shared" si="4"/>
        <v>0.14302822188580783</v>
      </c>
      <c r="M26" s="8">
        <f t="shared" si="5"/>
        <v>187774</v>
      </c>
      <c r="N26" s="35">
        <f t="shared" si="6"/>
        <v>0.23110930596068874</v>
      </c>
    </row>
    <row r="27" spans="1:14" x14ac:dyDescent="0.4">
      <c r="A27" s="36" t="s">
        <v>22</v>
      </c>
      <c r="B27" s="8">
        <v>2043379</v>
      </c>
      <c r="C27" s="8">
        <v>1526</v>
      </c>
      <c r="D27" s="35">
        <f t="shared" si="0"/>
        <v>7.4680223296803969E-4</v>
      </c>
      <c r="E27" s="8">
        <v>10332</v>
      </c>
      <c r="F27" s="35">
        <f t="shared" si="1"/>
        <v>5.0563307149579205E-3</v>
      </c>
      <c r="G27" s="8">
        <v>99519</v>
      </c>
      <c r="H27" s="35">
        <f t="shared" si="2"/>
        <v>4.8703152963791838E-2</v>
      </c>
      <c r="I27" s="8">
        <v>85891</v>
      </c>
      <c r="J27" s="35">
        <f t="shared" si="3"/>
        <v>4.2033807727298755E-2</v>
      </c>
      <c r="K27" s="8">
        <v>360020</v>
      </c>
      <c r="L27" s="35">
        <f t="shared" si="4"/>
        <v>0.17618855826550042</v>
      </c>
      <c r="M27" s="8">
        <f t="shared" si="5"/>
        <v>557288</v>
      </c>
      <c r="N27" s="35">
        <f t="shared" si="6"/>
        <v>0.27272865190451701</v>
      </c>
    </row>
    <row r="28" spans="1:14" x14ac:dyDescent="0.4">
      <c r="A28" s="36" t="s">
        <v>23</v>
      </c>
      <c r="B28" s="8">
        <v>1982206</v>
      </c>
      <c r="C28" s="8">
        <v>1016</v>
      </c>
      <c r="D28" s="35">
        <f t="shared" si="0"/>
        <v>5.1256024853118197E-4</v>
      </c>
      <c r="E28" s="8">
        <v>7136</v>
      </c>
      <c r="F28" s="35">
        <f t="shared" si="1"/>
        <v>3.6000294621245221E-3</v>
      </c>
      <c r="G28" s="8">
        <v>76879</v>
      </c>
      <c r="H28" s="35">
        <f t="shared" si="2"/>
        <v>3.8784566286248753E-2</v>
      </c>
      <c r="I28" s="8">
        <v>75881</v>
      </c>
      <c r="J28" s="35">
        <f t="shared" si="3"/>
        <v>3.8281086829522262E-2</v>
      </c>
      <c r="K28" s="8">
        <v>271459</v>
      </c>
      <c r="L28" s="35">
        <f t="shared" si="4"/>
        <v>0.1369479256949076</v>
      </c>
      <c r="M28" s="8">
        <f t="shared" si="5"/>
        <v>432371</v>
      </c>
      <c r="N28" s="35">
        <f t="shared" si="6"/>
        <v>0.21812616852133432</v>
      </c>
    </row>
    <row r="29" spans="1:14" x14ac:dyDescent="0.4">
      <c r="A29" s="36" t="s">
        <v>24</v>
      </c>
      <c r="B29" s="8">
        <v>3633743</v>
      </c>
      <c r="C29" s="8">
        <v>2326</v>
      </c>
      <c r="D29" s="35">
        <f t="shared" si="0"/>
        <v>6.4011131221993411E-4</v>
      </c>
      <c r="E29" s="8">
        <v>14866</v>
      </c>
      <c r="F29" s="35">
        <f t="shared" si="1"/>
        <v>4.0910983523050476E-3</v>
      </c>
      <c r="G29" s="8">
        <v>164253</v>
      </c>
      <c r="H29" s="35">
        <f t="shared" si="2"/>
        <v>4.5202151060215322E-2</v>
      </c>
      <c r="I29" s="8">
        <v>140996</v>
      </c>
      <c r="J29" s="35">
        <f t="shared" si="3"/>
        <v>3.8801863533001649E-2</v>
      </c>
      <c r="K29" s="8">
        <v>507639</v>
      </c>
      <c r="L29" s="35">
        <f t="shared" si="4"/>
        <v>0.13970140430955078</v>
      </c>
      <c r="M29" s="8">
        <f t="shared" si="5"/>
        <v>830080</v>
      </c>
      <c r="N29" s="35">
        <f t="shared" si="6"/>
        <v>0.22843662856729274</v>
      </c>
    </row>
    <row r="30" spans="1:14" x14ac:dyDescent="0.4">
      <c r="A30" s="36" t="s">
        <v>25</v>
      </c>
      <c r="B30" s="8">
        <v>7512619</v>
      </c>
      <c r="C30" s="8">
        <v>4337</v>
      </c>
      <c r="D30" s="35">
        <f t="shared" si="0"/>
        <v>5.7729534800047763E-4</v>
      </c>
      <c r="E30" s="8">
        <v>27997</v>
      </c>
      <c r="F30" s="35">
        <f t="shared" si="1"/>
        <v>3.7266630984480911E-3</v>
      </c>
      <c r="G30" s="8">
        <v>260641</v>
      </c>
      <c r="H30" s="35">
        <f t="shared" si="2"/>
        <v>3.4693759925799511E-2</v>
      </c>
      <c r="I30" s="8">
        <v>221264</v>
      </c>
      <c r="J30" s="35">
        <f t="shared" si="3"/>
        <v>2.945231216969741E-2</v>
      </c>
      <c r="K30" s="8">
        <v>750312</v>
      </c>
      <c r="L30" s="35">
        <f t="shared" si="4"/>
        <v>9.9873559407178777E-2</v>
      </c>
      <c r="M30" s="8">
        <f t="shared" si="5"/>
        <v>1264551</v>
      </c>
      <c r="N30" s="35">
        <f t="shared" si="6"/>
        <v>0.16832358994912427</v>
      </c>
    </row>
    <row r="31" spans="1:14" x14ac:dyDescent="0.4">
      <c r="A31" s="36" t="s">
        <v>26</v>
      </c>
      <c r="B31" s="8">
        <v>1772333</v>
      </c>
      <c r="C31" s="8">
        <v>838</v>
      </c>
      <c r="D31" s="35">
        <f t="shared" si="0"/>
        <v>4.7282310942695305E-4</v>
      </c>
      <c r="E31" s="8">
        <v>5158</v>
      </c>
      <c r="F31" s="35">
        <f t="shared" si="1"/>
        <v>2.910288303608859E-3</v>
      </c>
      <c r="G31" s="8">
        <v>57699</v>
      </c>
      <c r="H31" s="35">
        <f t="shared" si="2"/>
        <v>3.2555394499792084E-2</v>
      </c>
      <c r="I31" s="8">
        <v>59057</v>
      </c>
      <c r="J31" s="35">
        <f t="shared" si="3"/>
        <v>3.3321616197407596E-2</v>
      </c>
      <c r="K31" s="8">
        <v>221043</v>
      </c>
      <c r="L31" s="35">
        <f t="shared" si="4"/>
        <v>0.12471866178647015</v>
      </c>
      <c r="M31" s="8">
        <f t="shared" si="5"/>
        <v>343795</v>
      </c>
      <c r="N31" s="35">
        <f t="shared" si="6"/>
        <v>0.19397878389670564</v>
      </c>
    </row>
    <row r="32" spans="1:14" x14ac:dyDescent="0.4">
      <c r="A32" s="36" t="s">
        <v>27</v>
      </c>
      <c r="B32" s="8">
        <v>1413944</v>
      </c>
      <c r="C32" s="8">
        <v>976</v>
      </c>
      <c r="D32" s="35">
        <f t="shared" si="0"/>
        <v>6.9026778995490623E-4</v>
      </c>
      <c r="E32" s="8">
        <v>6415</v>
      </c>
      <c r="F32" s="35">
        <f t="shared" si="1"/>
        <v>4.5369547874597582E-3</v>
      </c>
      <c r="G32" s="8">
        <v>60310</v>
      </c>
      <c r="H32" s="35">
        <f t="shared" si="2"/>
        <v>4.2653740176414344E-2</v>
      </c>
      <c r="I32" s="8">
        <v>51716</v>
      </c>
      <c r="J32" s="35">
        <f t="shared" si="3"/>
        <v>3.657570596855321E-2</v>
      </c>
      <c r="K32" s="8">
        <v>185001</v>
      </c>
      <c r="L32" s="35">
        <f t="shared" si="4"/>
        <v>0.13084040103427011</v>
      </c>
      <c r="M32" s="8">
        <f t="shared" si="5"/>
        <v>304418</v>
      </c>
      <c r="N32" s="35">
        <f t="shared" si="6"/>
        <v>0.2152970697566523</v>
      </c>
    </row>
    <row r="33" spans="1:14" x14ac:dyDescent="0.4">
      <c r="A33" s="36" t="s">
        <v>28</v>
      </c>
      <c r="B33" s="8">
        <v>2501199</v>
      </c>
      <c r="C33" s="8">
        <v>1562</v>
      </c>
      <c r="D33" s="35">
        <f t="shared" si="0"/>
        <v>6.2450048956520451E-4</v>
      </c>
      <c r="E33" s="8">
        <v>9653</v>
      </c>
      <c r="F33" s="35">
        <f t="shared" si="1"/>
        <v>3.8593490561926501E-3</v>
      </c>
      <c r="G33" s="8">
        <v>80113</v>
      </c>
      <c r="H33" s="35">
        <f t="shared" si="2"/>
        <v>3.2029838489460456E-2</v>
      </c>
      <c r="I33" s="8">
        <v>93477</v>
      </c>
      <c r="J33" s="35">
        <f t="shared" si="3"/>
        <v>3.7372875968685416E-2</v>
      </c>
      <c r="K33" s="8">
        <v>341224</v>
      </c>
      <c r="L33" s="35">
        <f t="shared" si="4"/>
        <v>0.13642417096760392</v>
      </c>
      <c r="M33" s="8">
        <f t="shared" si="5"/>
        <v>526029</v>
      </c>
      <c r="N33" s="35">
        <f t="shared" si="6"/>
        <v>0.21031073497150765</v>
      </c>
    </row>
    <row r="34" spans="1:14" x14ac:dyDescent="0.4">
      <c r="A34" s="36" t="s">
        <v>29</v>
      </c>
      <c r="B34" s="8">
        <v>8784394</v>
      </c>
      <c r="C34" s="8">
        <v>4755</v>
      </c>
      <c r="D34" s="35">
        <f t="shared" si="0"/>
        <v>5.4130085695154389E-4</v>
      </c>
      <c r="E34" s="8">
        <v>29122</v>
      </c>
      <c r="F34" s="35">
        <f t="shared" si="1"/>
        <v>3.315197382995344E-3</v>
      </c>
      <c r="G34" s="8">
        <v>279157</v>
      </c>
      <c r="H34" s="35">
        <f t="shared" si="2"/>
        <v>3.1778743075504129E-2</v>
      </c>
      <c r="I34" s="8">
        <v>280823</v>
      </c>
      <c r="J34" s="35">
        <f t="shared" si="3"/>
        <v>3.1968397592366644E-2</v>
      </c>
      <c r="K34" s="8">
        <v>1029394</v>
      </c>
      <c r="L34" s="35">
        <f t="shared" si="4"/>
        <v>0.11718440680142535</v>
      </c>
      <c r="M34" s="8">
        <f t="shared" si="5"/>
        <v>1623251</v>
      </c>
      <c r="N34" s="35">
        <f t="shared" si="6"/>
        <v>0.18478804570924301</v>
      </c>
    </row>
    <row r="35" spans="1:14" x14ac:dyDescent="0.4">
      <c r="A35" s="36" t="s">
        <v>30</v>
      </c>
      <c r="B35" s="8">
        <v>5459866</v>
      </c>
      <c r="C35" s="8">
        <v>4020</v>
      </c>
      <c r="D35" s="35">
        <f t="shared" si="0"/>
        <v>7.3628180618352172E-4</v>
      </c>
      <c r="E35" s="8">
        <v>23645</v>
      </c>
      <c r="F35" s="35">
        <f t="shared" si="1"/>
        <v>4.3306923649774551E-3</v>
      </c>
      <c r="G35" s="8">
        <v>201739</v>
      </c>
      <c r="H35" s="35">
        <f t="shared" si="2"/>
        <v>3.6949441616332707E-2</v>
      </c>
      <c r="I35" s="8">
        <v>188405</v>
      </c>
      <c r="J35" s="35">
        <f t="shared" si="3"/>
        <v>3.4507257137812539E-2</v>
      </c>
      <c r="K35" s="8">
        <v>732778</v>
      </c>
      <c r="L35" s="35">
        <f t="shared" si="4"/>
        <v>0.13421171874914145</v>
      </c>
      <c r="M35" s="8">
        <f t="shared" si="5"/>
        <v>1150587</v>
      </c>
      <c r="N35" s="35">
        <f t="shared" si="6"/>
        <v>0.21073539167444769</v>
      </c>
    </row>
    <row r="36" spans="1:14" x14ac:dyDescent="0.4">
      <c r="A36" s="36" t="s">
        <v>31</v>
      </c>
      <c r="B36" s="8">
        <v>1325167</v>
      </c>
      <c r="C36" s="8">
        <v>919</v>
      </c>
      <c r="D36" s="35">
        <f t="shared" si="0"/>
        <v>6.9349749880581084E-4</v>
      </c>
      <c r="E36" s="8">
        <v>5994</v>
      </c>
      <c r="F36" s="35">
        <f t="shared" si="1"/>
        <v>4.5232034905789229E-3</v>
      </c>
      <c r="G36" s="8">
        <v>53479</v>
      </c>
      <c r="H36" s="35">
        <f t="shared" si="2"/>
        <v>4.0356423001780155E-2</v>
      </c>
      <c r="I36" s="8">
        <v>51183</v>
      </c>
      <c r="J36" s="35">
        <f t="shared" si="3"/>
        <v>3.8623811187571078E-2</v>
      </c>
      <c r="K36" s="8">
        <v>207384</v>
      </c>
      <c r="L36" s="35">
        <f t="shared" si="4"/>
        <v>0.15649650195032022</v>
      </c>
      <c r="M36" s="8">
        <f t="shared" si="5"/>
        <v>318959</v>
      </c>
      <c r="N36" s="35">
        <f t="shared" si="6"/>
        <v>0.24069343712905619</v>
      </c>
    </row>
    <row r="37" spans="1:14" x14ac:dyDescent="0.4">
      <c r="A37" s="36" t="s">
        <v>32</v>
      </c>
      <c r="B37" s="8">
        <v>924276</v>
      </c>
      <c r="C37" s="8">
        <v>651</v>
      </c>
      <c r="D37" s="35">
        <f t="shared" si="0"/>
        <v>7.0433506874569929E-4</v>
      </c>
      <c r="E37" s="8">
        <v>4193</v>
      </c>
      <c r="F37" s="35">
        <f t="shared" si="1"/>
        <v>4.5365237223513322E-3</v>
      </c>
      <c r="G37" s="8">
        <v>34844</v>
      </c>
      <c r="H37" s="35">
        <f t="shared" si="2"/>
        <v>3.7698696060484101E-2</v>
      </c>
      <c r="I37" s="8">
        <v>41489</v>
      </c>
      <c r="J37" s="35">
        <f t="shared" si="3"/>
        <v>4.4888107015653336E-2</v>
      </c>
      <c r="K37" s="8">
        <v>136542</v>
      </c>
      <c r="L37" s="35">
        <f t="shared" si="4"/>
        <v>0.14772860054788831</v>
      </c>
      <c r="M37" s="8">
        <f t="shared" si="5"/>
        <v>217719</v>
      </c>
      <c r="N37" s="35">
        <f t="shared" si="6"/>
        <v>0.23555626241512276</v>
      </c>
    </row>
    <row r="38" spans="1:14" x14ac:dyDescent="0.4">
      <c r="A38" s="36" t="s">
        <v>33</v>
      </c>
      <c r="B38" s="8">
        <v>546406</v>
      </c>
      <c r="C38" s="8">
        <v>480</v>
      </c>
      <c r="D38" s="35">
        <f t="shared" si="0"/>
        <v>8.7846765957914083E-4</v>
      </c>
      <c r="E38" s="8">
        <v>3075</v>
      </c>
      <c r="F38" s="35">
        <f t="shared" si="1"/>
        <v>5.6276834441788704E-3</v>
      </c>
      <c r="G38" s="8">
        <v>22959</v>
      </c>
      <c r="H38" s="35">
        <f t="shared" si="2"/>
        <v>4.2018206242244775E-2</v>
      </c>
      <c r="I38" s="8">
        <v>26351</v>
      </c>
      <c r="J38" s="35">
        <f t="shared" si="3"/>
        <v>4.8226044369937375E-2</v>
      </c>
      <c r="K38" s="8">
        <v>82743</v>
      </c>
      <c r="L38" s="35">
        <f t="shared" si="4"/>
        <v>0.15143135324282675</v>
      </c>
      <c r="M38" s="8">
        <f t="shared" si="5"/>
        <v>135608</v>
      </c>
      <c r="N38" s="35">
        <f t="shared" si="6"/>
        <v>0.24818175495876693</v>
      </c>
    </row>
    <row r="39" spans="1:14" x14ac:dyDescent="0.4">
      <c r="A39" s="36" t="s">
        <v>34</v>
      </c>
      <c r="B39" s="8">
        <v>658649</v>
      </c>
      <c r="C39" s="8">
        <v>701</v>
      </c>
      <c r="D39" s="35">
        <f t="shared" si="0"/>
        <v>1.0642998015635034E-3</v>
      </c>
      <c r="E39" s="8">
        <v>4320</v>
      </c>
      <c r="F39" s="35">
        <f t="shared" si="1"/>
        <v>6.5588803748278671E-3</v>
      </c>
      <c r="G39" s="8">
        <v>34663</v>
      </c>
      <c r="H39" s="35">
        <f t="shared" si="2"/>
        <v>5.2627423711263513E-2</v>
      </c>
      <c r="I39" s="8">
        <v>34247</v>
      </c>
      <c r="J39" s="35">
        <f t="shared" si="3"/>
        <v>5.1995827823317124E-2</v>
      </c>
      <c r="K39" s="8">
        <v>117704</v>
      </c>
      <c r="L39" s="35">
        <f t="shared" si="4"/>
        <v>0.17870519806452298</v>
      </c>
      <c r="M39" s="8">
        <f t="shared" si="5"/>
        <v>191635</v>
      </c>
      <c r="N39" s="35">
        <f t="shared" si="6"/>
        <v>0.29095162977549499</v>
      </c>
    </row>
    <row r="40" spans="1:14" x14ac:dyDescent="0.4">
      <c r="A40" s="36" t="s">
        <v>35</v>
      </c>
      <c r="B40" s="8">
        <v>1865426</v>
      </c>
      <c r="C40" s="8">
        <v>1102</v>
      </c>
      <c r="D40" s="35">
        <f t="shared" si="0"/>
        <v>5.9074978047909705E-4</v>
      </c>
      <c r="E40" s="8">
        <v>6264</v>
      </c>
      <c r="F40" s="35">
        <f t="shared" si="1"/>
        <v>3.3579461206180252E-3</v>
      </c>
      <c r="G40" s="8">
        <v>54514</v>
      </c>
      <c r="H40" s="35">
        <f t="shared" si="2"/>
        <v>2.9223351663373406E-2</v>
      </c>
      <c r="I40" s="8">
        <v>72875</v>
      </c>
      <c r="J40" s="35">
        <f t="shared" si="3"/>
        <v>3.9066143604731575E-2</v>
      </c>
      <c r="K40" s="8">
        <v>265524</v>
      </c>
      <c r="L40" s="35">
        <f t="shared" si="4"/>
        <v>0.14233960500175294</v>
      </c>
      <c r="M40" s="8">
        <f t="shared" si="5"/>
        <v>400279</v>
      </c>
      <c r="N40" s="35">
        <f t="shared" si="6"/>
        <v>0.21457779617095504</v>
      </c>
    </row>
    <row r="41" spans="1:14" x14ac:dyDescent="0.4">
      <c r="A41" s="36" t="s">
        <v>36</v>
      </c>
      <c r="B41" s="8">
        <v>2770570</v>
      </c>
      <c r="C41" s="8">
        <v>1603</v>
      </c>
      <c r="D41" s="35">
        <f t="shared" si="0"/>
        <v>5.7858130276441315E-4</v>
      </c>
      <c r="E41" s="8">
        <v>11711</v>
      </c>
      <c r="F41" s="35">
        <f t="shared" si="1"/>
        <v>4.2269280328596642E-3</v>
      </c>
      <c r="G41" s="8">
        <v>138297</v>
      </c>
      <c r="H41" s="35">
        <f t="shared" si="2"/>
        <v>4.9916443186781061E-2</v>
      </c>
      <c r="I41" s="8">
        <v>108519</v>
      </c>
      <c r="J41" s="35">
        <f t="shared" si="3"/>
        <v>3.9168474357262222E-2</v>
      </c>
      <c r="K41" s="8">
        <v>410235</v>
      </c>
      <c r="L41" s="35">
        <f t="shared" si="4"/>
        <v>0.14806880894545166</v>
      </c>
      <c r="M41" s="8">
        <f t="shared" si="5"/>
        <v>670365</v>
      </c>
      <c r="N41" s="35">
        <f t="shared" si="6"/>
        <v>0.24195923582511902</v>
      </c>
    </row>
    <row r="42" spans="1:14" x14ac:dyDescent="0.4">
      <c r="A42" s="36" t="s">
        <v>37</v>
      </c>
      <c r="B42" s="8">
        <v>1326180</v>
      </c>
      <c r="C42" s="8">
        <v>1050</v>
      </c>
      <c r="D42" s="35">
        <f t="shared" si="0"/>
        <v>7.9174772655295656E-4</v>
      </c>
      <c r="E42" s="8">
        <v>5780</v>
      </c>
      <c r="F42" s="35">
        <f t="shared" si="1"/>
        <v>4.3583827233105608E-3</v>
      </c>
      <c r="G42" s="8">
        <v>61835</v>
      </c>
      <c r="H42" s="35">
        <f t="shared" si="2"/>
        <v>4.6626400639430542E-2</v>
      </c>
      <c r="I42" s="8">
        <v>58420</v>
      </c>
      <c r="J42" s="35">
        <f t="shared" si="3"/>
        <v>4.4051335414498786E-2</v>
      </c>
      <c r="K42" s="8">
        <v>253718</v>
      </c>
      <c r="L42" s="35">
        <f t="shared" si="4"/>
        <v>0.19131490446244098</v>
      </c>
      <c r="M42" s="8">
        <f t="shared" si="5"/>
        <v>380803</v>
      </c>
      <c r="N42" s="35">
        <f t="shared" si="6"/>
        <v>0.28714277096623386</v>
      </c>
    </row>
    <row r="43" spans="1:14" x14ac:dyDescent="0.4">
      <c r="A43" s="36" t="s">
        <v>38</v>
      </c>
      <c r="B43" s="8">
        <v>718741</v>
      </c>
      <c r="C43" s="8">
        <v>275</v>
      </c>
      <c r="D43" s="35">
        <f t="shared" si="0"/>
        <v>3.8261348663844137E-4</v>
      </c>
      <c r="E43" s="8">
        <v>1747</v>
      </c>
      <c r="F43" s="35">
        <f t="shared" si="1"/>
        <v>2.4306391314812986E-3</v>
      </c>
      <c r="G43" s="8">
        <v>21873</v>
      </c>
      <c r="H43" s="35">
        <f t="shared" si="2"/>
        <v>3.043238106633683E-2</v>
      </c>
      <c r="I43" s="8">
        <v>23501</v>
      </c>
      <c r="J43" s="35">
        <f t="shared" si="3"/>
        <v>3.2697452907236406E-2</v>
      </c>
      <c r="K43" s="8">
        <v>94425</v>
      </c>
      <c r="L43" s="35">
        <f t="shared" si="4"/>
        <v>0.13137555809394483</v>
      </c>
      <c r="M43" s="8">
        <f t="shared" si="5"/>
        <v>141821</v>
      </c>
      <c r="N43" s="35">
        <f t="shared" si="6"/>
        <v>0.19731864468563781</v>
      </c>
    </row>
    <row r="44" spans="1:14" x14ac:dyDescent="0.4">
      <c r="A44" s="36" t="s">
        <v>39</v>
      </c>
      <c r="B44" s="8">
        <v>956741</v>
      </c>
      <c r="C44" s="8">
        <v>545</v>
      </c>
      <c r="D44" s="35">
        <f t="shared" si="0"/>
        <v>5.6964214975630814E-4</v>
      </c>
      <c r="E44" s="8">
        <v>3175</v>
      </c>
      <c r="F44" s="35">
        <f t="shared" si="1"/>
        <v>3.3185574779381255E-3</v>
      </c>
      <c r="G44" s="8">
        <v>32276</v>
      </c>
      <c r="H44" s="35">
        <f t="shared" si="2"/>
        <v>3.3735357845017619E-2</v>
      </c>
      <c r="I44" s="8">
        <v>33686</v>
      </c>
      <c r="J44" s="35">
        <f t="shared" si="3"/>
        <v>3.520911092970825E-2</v>
      </c>
      <c r="K44" s="8">
        <v>139076</v>
      </c>
      <c r="L44" s="35">
        <f t="shared" si="4"/>
        <v>0.14536431489818039</v>
      </c>
      <c r="M44" s="8">
        <f t="shared" si="5"/>
        <v>208758</v>
      </c>
      <c r="N44" s="35">
        <f t="shared" si="6"/>
        <v>0.21819698330060069</v>
      </c>
    </row>
    <row r="45" spans="1:14" x14ac:dyDescent="0.4">
      <c r="A45" s="36" t="s">
        <v>40</v>
      </c>
      <c r="B45" s="8">
        <v>1327123</v>
      </c>
      <c r="C45" s="8">
        <v>790</v>
      </c>
      <c r="D45" s="35">
        <f t="shared" si="0"/>
        <v>5.9527263109749435E-4</v>
      </c>
      <c r="E45" s="8">
        <v>4128</v>
      </c>
      <c r="F45" s="35">
        <f t="shared" si="1"/>
        <v>3.1104878748993122E-3</v>
      </c>
      <c r="G45" s="8">
        <v>43522</v>
      </c>
      <c r="H45" s="35">
        <f t="shared" si="2"/>
        <v>3.2794247405854619E-2</v>
      </c>
      <c r="I45" s="8">
        <v>50525</v>
      </c>
      <c r="J45" s="35">
        <f t="shared" si="3"/>
        <v>3.8071075552153041E-2</v>
      </c>
      <c r="K45" s="8">
        <v>196113</v>
      </c>
      <c r="L45" s="35">
        <f t="shared" si="4"/>
        <v>0.14777303987648469</v>
      </c>
      <c r="M45" s="8">
        <f t="shared" si="5"/>
        <v>295078</v>
      </c>
      <c r="N45" s="35">
        <f t="shared" si="6"/>
        <v>0.22234412334048917</v>
      </c>
    </row>
    <row r="46" spans="1:14" x14ac:dyDescent="0.4">
      <c r="A46" s="36" t="s">
        <v>41</v>
      </c>
      <c r="B46" s="8">
        <v>684570</v>
      </c>
      <c r="C46" s="8">
        <v>557</v>
      </c>
      <c r="D46" s="35">
        <f t="shared" si="0"/>
        <v>8.1364944417663639E-4</v>
      </c>
      <c r="E46" s="8">
        <v>2996</v>
      </c>
      <c r="F46" s="35">
        <f t="shared" si="1"/>
        <v>4.3764699008136494E-3</v>
      </c>
      <c r="G46" s="8">
        <v>36177</v>
      </c>
      <c r="H46" s="35">
        <f t="shared" si="2"/>
        <v>5.2846312283623298E-2</v>
      </c>
      <c r="I46" s="8">
        <v>29631</v>
      </c>
      <c r="J46" s="35">
        <f t="shared" si="3"/>
        <v>4.3284105350804153E-2</v>
      </c>
      <c r="K46" s="8">
        <v>107477</v>
      </c>
      <c r="L46" s="35">
        <f t="shared" si="4"/>
        <v>0.15699928422221249</v>
      </c>
      <c r="M46" s="8">
        <f t="shared" si="5"/>
        <v>176838</v>
      </c>
      <c r="N46" s="35">
        <f t="shared" si="6"/>
        <v>0.25831982120163022</v>
      </c>
    </row>
    <row r="47" spans="1:14" x14ac:dyDescent="0.4">
      <c r="A47" s="36" t="s">
        <v>42</v>
      </c>
      <c r="B47" s="8">
        <v>5104762</v>
      </c>
      <c r="C47" s="8">
        <v>3232</v>
      </c>
      <c r="D47" s="35">
        <f t="shared" si="0"/>
        <v>6.3313431654600158E-4</v>
      </c>
      <c r="E47" s="8">
        <v>21440</v>
      </c>
      <c r="F47" s="35">
        <f t="shared" si="1"/>
        <v>4.1999999216417927E-3</v>
      </c>
      <c r="G47" s="8">
        <v>240812</v>
      </c>
      <c r="H47" s="35">
        <f t="shared" si="2"/>
        <v>4.7173991657201646E-2</v>
      </c>
      <c r="I47" s="8">
        <v>188552</v>
      </c>
      <c r="J47" s="35">
        <f t="shared" si="3"/>
        <v>3.6936491848199776E-2</v>
      </c>
      <c r="K47" s="8">
        <v>692502</v>
      </c>
      <c r="L47" s="35">
        <f t="shared" si="4"/>
        <v>0.13565803851384256</v>
      </c>
      <c r="M47" s="8">
        <f t="shared" si="5"/>
        <v>1146538</v>
      </c>
      <c r="N47" s="35">
        <f t="shared" si="6"/>
        <v>0.22460165625743178</v>
      </c>
    </row>
    <row r="48" spans="1:14" x14ac:dyDescent="0.4">
      <c r="A48" s="36" t="s">
        <v>43</v>
      </c>
      <c r="B48" s="8">
        <v>806848</v>
      </c>
      <c r="C48" s="8">
        <v>478</v>
      </c>
      <c r="D48" s="35">
        <f t="shared" si="0"/>
        <v>5.9242880939160787E-4</v>
      </c>
      <c r="E48" s="8">
        <v>2813</v>
      </c>
      <c r="F48" s="35">
        <f t="shared" si="1"/>
        <v>3.4864063615451732E-3</v>
      </c>
      <c r="G48" s="8">
        <v>26435</v>
      </c>
      <c r="H48" s="35">
        <f t="shared" si="2"/>
        <v>3.2763296184659313E-2</v>
      </c>
      <c r="I48" s="8">
        <v>31747</v>
      </c>
      <c r="J48" s="35">
        <f t="shared" si="3"/>
        <v>3.934694019195685E-2</v>
      </c>
      <c r="K48" s="8">
        <v>113419</v>
      </c>
      <c r="L48" s="35">
        <f t="shared" si="4"/>
        <v>0.14057046680415641</v>
      </c>
      <c r="M48" s="8">
        <f t="shared" si="5"/>
        <v>174892</v>
      </c>
      <c r="N48" s="35">
        <f t="shared" si="6"/>
        <v>0.21675953835170936</v>
      </c>
    </row>
    <row r="49" spans="1:14" x14ac:dyDescent="0.4">
      <c r="A49" s="36" t="s">
        <v>44</v>
      </c>
      <c r="B49" s="8">
        <v>1306009</v>
      </c>
      <c r="C49" s="8">
        <v>872</v>
      </c>
      <c r="D49" s="35">
        <f t="shared" si="0"/>
        <v>6.676829945276028E-4</v>
      </c>
      <c r="E49" s="8">
        <v>5507</v>
      </c>
      <c r="F49" s="35">
        <f t="shared" si="1"/>
        <v>4.2166631317242069E-3</v>
      </c>
      <c r="G49" s="8">
        <v>56653</v>
      </c>
      <c r="H49" s="35">
        <f t="shared" si="2"/>
        <v>4.3378720973592064E-2</v>
      </c>
      <c r="I49" s="8">
        <v>58674</v>
      </c>
      <c r="J49" s="35">
        <f t="shared" si="3"/>
        <v>4.4926183510220832E-2</v>
      </c>
      <c r="K49" s="8">
        <v>223317</v>
      </c>
      <c r="L49" s="35">
        <f t="shared" si="4"/>
        <v>0.17099193037720262</v>
      </c>
      <c r="M49" s="8">
        <f t="shared" si="5"/>
        <v>345023</v>
      </c>
      <c r="N49" s="35">
        <f t="shared" si="6"/>
        <v>0.26418118098726734</v>
      </c>
    </row>
    <row r="50" spans="1:14" x14ac:dyDescent="0.4">
      <c r="A50" s="36" t="s">
        <v>45</v>
      </c>
      <c r="B50" s="8">
        <v>1737765</v>
      </c>
      <c r="C50" s="8">
        <v>985</v>
      </c>
      <c r="D50" s="35">
        <f t="shared" si="0"/>
        <v>5.6682002457179197E-4</v>
      </c>
      <c r="E50" s="8">
        <v>6119</v>
      </c>
      <c r="F50" s="35">
        <f t="shared" si="1"/>
        <v>3.5211895739642586E-3</v>
      </c>
      <c r="G50" s="8">
        <v>61274</v>
      </c>
      <c r="H50" s="35">
        <f t="shared" si="2"/>
        <v>3.5260233690976625E-2</v>
      </c>
      <c r="I50" s="8">
        <v>73276</v>
      </c>
      <c r="J50" s="35">
        <f t="shared" si="3"/>
        <v>4.2166806213728557E-2</v>
      </c>
      <c r="K50" s="8">
        <v>269425</v>
      </c>
      <c r="L50" s="35">
        <f t="shared" si="4"/>
        <v>0.15504110164492899</v>
      </c>
      <c r="M50" s="8">
        <f t="shared" si="5"/>
        <v>411079</v>
      </c>
      <c r="N50" s="35">
        <f t="shared" si="6"/>
        <v>0.23655615114817022</v>
      </c>
    </row>
    <row r="51" spans="1:14" x14ac:dyDescent="0.4">
      <c r="A51" s="36" t="s">
        <v>46</v>
      </c>
      <c r="B51" s="8">
        <v>1123478</v>
      </c>
      <c r="C51" s="8">
        <v>672</v>
      </c>
      <c r="D51" s="35">
        <f t="shared" si="0"/>
        <v>5.9814255374827094E-4</v>
      </c>
      <c r="E51" s="8">
        <v>4233</v>
      </c>
      <c r="F51" s="35">
        <f t="shared" si="1"/>
        <v>3.7677640327625464E-3</v>
      </c>
      <c r="G51" s="8">
        <v>47399</v>
      </c>
      <c r="H51" s="35">
        <f t="shared" si="2"/>
        <v>4.2189522180229609E-2</v>
      </c>
      <c r="I51" s="8">
        <v>45157</v>
      </c>
      <c r="J51" s="35">
        <f t="shared" si="3"/>
        <v>4.0193933481563499E-2</v>
      </c>
      <c r="K51" s="8">
        <v>169946</v>
      </c>
      <c r="L51" s="35">
        <f t="shared" si="4"/>
        <v>0.15126775958229713</v>
      </c>
      <c r="M51" s="8">
        <f t="shared" si="5"/>
        <v>267407</v>
      </c>
      <c r="N51" s="35">
        <f t="shared" si="6"/>
        <v>0.23801712183060103</v>
      </c>
    </row>
    <row r="52" spans="1:14" x14ac:dyDescent="0.4">
      <c r="A52" s="36" t="s">
        <v>47</v>
      </c>
      <c r="B52" s="8">
        <v>1068734</v>
      </c>
      <c r="C52" s="8">
        <v>859</v>
      </c>
      <c r="D52" s="35">
        <f t="shared" si="0"/>
        <v>8.0375472287772258E-4</v>
      </c>
      <c r="E52" s="8">
        <v>4774</v>
      </c>
      <c r="F52" s="35">
        <f t="shared" si="1"/>
        <v>4.4669674586941188E-3</v>
      </c>
      <c r="G52" s="8">
        <v>41384</v>
      </c>
      <c r="H52" s="35">
        <f t="shared" si="2"/>
        <v>3.872245104955957E-2</v>
      </c>
      <c r="I52" s="8">
        <v>44456</v>
      </c>
      <c r="J52" s="35">
        <f t="shared" si="3"/>
        <v>4.1596880046859179E-2</v>
      </c>
      <c r="K52" s="8">
        <v>147008</v>
      </c>
      <c r="L52" s="35">
        <f t="shared" si="4"/>
        <v>0.13755340430827503</v>
      </c>
      <c r="M52" s="8">
        <f t="shared" si="5"/>
        <v>238481</v>
      </c>
      <c r="N52" s="35">
        <f t="shared" si="6"/>
        <v>0.22314345758626561</v>
      </c>
    </row>
    <row r="53" spans="1:14" x14ac:dyDescent="0.4">
      <c r="A53" s="36" t="s">
        <v>48</v>
      </c>
      <c r="B53" s="8">
        <v>1591368</v>
      </c>
      <c r="C53" s="8">
        <v>1528</v>
      </c>
      <c r="D53" s="35">
        <f t="shared" si="0"/>
        <v>9.6018017202809157E-4</v>
      </c>
      <c r="E53" s="8">
        <v>8528</v>
      </c>
      <c r="F53" s="35">
        <f t="shared" si="1"/>
        <v>5.3589113266070453E-3</v>
      </c>
      <c r="G53" s="8">
        <v>71188</v>
      </c>
      <c r="H53" s="35">
        <f t="shared" si="2"/>
        <v>4.4733839061738077E-2</v>
      </c>
      <c r="I53" s="8">
        <v>69524</v>
      </c>
      <c r="J53" s="35">
        <f t="shared" si="3"/>
        <v>4.3688197827278168E-2</v>
      </c>
      <c r="K53" s="8">
        <v>219663</v>
      </c>
      <c r="L53" s="35">
        <f t="shared" si="4"/>
        <v>0.13803406880118238</v>
      </c>
      <c r="M53" s="8">
        <f t="shared" si="5"/>
        <v>370431</v>
      </c>
      <c r="N53" s="35">
        <f t="shared" si="6"/>
        <v>0.23277519718883377</v>
      </c>
    </row>
    <row r="54" spans="1:14" x14ac:dyDescent="0.4">
      <c r="A54" s="36" t="s">
        <v>49</v>
      </c>
      <c r="B54" s="8">
        <v>1485220</v>
      </c>
      <c r="C54" s="8">
        <v>1344</v>
      </c>
      <c r="D54" s="35">
        <f t="shared" si="0"/>
        <v>9.0491644335519313E-4</v>
      </c>
      <c r="E54" s="8">
        <v>7356</v>
      </c>
      <c r="F54" s="35">
        <f t="shared" si="1"/>
        <v>4.9528016051494051E-3</v>
      </c>
      <c r="G54" s="8">
        <v>41102</v>
      </c>
      <c r="H54" s="35">
        <f t="shared" si="2"/>
        <v>2.7674014624096095E-2</v>
      </c>
      <c r="I54" s="8">
        <v>38017</v>
      </c>
      <c r="J54" s="35">
        <f t="shared" si="3"/>
        <v>2.5596881270114866E-2</v>
      </c>
      <c r="K54" s="8">
        <v>86910</v>
      </c>
      <c r="L54" s="35">
        <f t="shared" si="4"/>
        <v>5.8516583401785595E-2</v>
      </c>
      <c r="M54" s="8">
        <f t="shared" si="5"/>
        <v>174729</v>
      </c>
      <c r="N54" s="35">
        <f t="shared" si="6"/>
        <v>0.11764519734450116</v>
      </c>
    </row>
    <row r="56" spans="1:14" x14ac:dyDescent="0.4">
      <c r="A56" s="73" t="s">
        <v>63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x14ac:dyDescent="0.4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x14ac:dyDescent="0.4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</sheetData>
  <mergeCells count="13">
    <mergeCell ref="A57:N57"/>
    <mergeCell ref="A58:N58"/>
    <mergeCell ref="A56:N56"/>
    <mergeCell ref="A1:M1"/>
    <mergeCell ref="M3:N3"/>
    <mergeCell ref="A5:A6"/>
    <mergeCell ref="B5:B6"/>
    <mergeCell ref="C5:D5"/>
    <mergeCell ref="E5:F5"/>
    <mergeCell ref="G5:H5"/>
    <mergeCell ref="M5:N5"/>
    <mergeCell ref="K5:L5"/>
    <mergeCell ref="I5:J5"/>
  </mergeCells>
  <phoneticPr fontId="2"/>
  <pageMargins left="0.7" right="0.7" top="0.75" bottom="0.75" header="0.3" footer="0.3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2b3de-ecc8-4888-8cb3-43f2ab207195">
      <Terms xmlns="http://schemas.microsoft.com/office/infopath/2007/PartnerControls"/>
    </lcf76f155ced4ddcb4097134ff3c332f>
    <TaxCatchAll xmlns="dde89435-9c06-4bd3-b71c-7d49ee4fff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9940540A4AD24EA258EF04A3E52A20" ma:contentTypeVersion="13" ma:contentTypeDescription="新しいドキュメントを作成します。" ma:contentTypeScope="" ma:versionID="953fe48ed312eff24e2aa2757d45a001">
  <xsd:schema xmlns:xsd="http://www.w3.org/2001/XMLSchema" xmlns:xs="http://www.w3.org/2001/XMLSchema" xmlns:p="http://schemas.microsoft.com/office/2006/metadata/properties" xmlns:ns2="4792b3de-ecc8-4888-8cb3-43f2ab207195" xmlns:ns3="dde89435-9c06-4bd3-b71c-7d49ee4fff0c" targetNamespace="http://schemas.microsoft.com/office/2006/metadata/properties" ma:root="true" ma:fieldsID="f4a5c3f03b422d802434d0e09c15336e" ns2:_="" ns3:_="">
    <xsd:import namespace="4792b3de-ecc8-4888-8cb3-43f2ab207195"/>
    <xsd:import namespace="dde89435-9c06-4bd3-b71c-7d49ee4ff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2b3de-ecc8-4888-8cb3-43f2ab2071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89435-9c06-4bd3-b71c-7d49ee4fff0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3a67c90-d410-4768-bcd0-1d8803b5704e}" ma:internalName="TaxCatchAll" ma:showField="CatchAllData" ma:web="dde89435-9c06-4bd3-b71c-7d49ee4ff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8BCFA4-BF63-4501-BA08-F3AF0A93B1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5390EB-78ED-43AD-AF36-DFF0F92F84BD}">
  <ds:schemaRefs>
    <ds:schemaRef ds:uri="http://schemas.microsoft.com/office/2006/documentManagement/types"/>
    <ds:schemaRef ds:uri="f29c99a9-2f7a-4302-86cb-05f0a42840fb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418539d9-ccaa-4f07-ad3e-d267fe6a0194"/>
    <ds:schemaRef ds:uri="http://schemas.microsoft.com/office/2006/metadata/properties"/>
    <ds:schemaRef ds:uri="http://purl.org/dc/dcmitype/"/>
    <ds:schemaRef ds:uri="4792b3de-ecc8-4888-8cb3-43f2ab207195"/>
    <ds:schemaRef ds:uri="dde89435-9c06-4bd3-b71c-7d49ee4fff0c"/>
  </ds:schemaRefs>
</ds:datastoreItem>
</file>

<file path=customXml/itemProps3.xml><?xml version="1.0" encoding="utf-8"?>
<ds:datastoreItem xmlns:ds="http://schemas.openxmlformats.org/officeDocument/2006/customXml" ds:itemID="{17FCA2A3-2777-4F03-B5D7-3DE01945A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2b3de-ecc8-4888-8cb3-43f2ab207195"/>
    <ds:schemaRef ds:uri="dde89435-9c06-4bd3-b71c-7d49ee4ff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総接種回数</vt:lpstr>
      <vt:lpstr>一般接種</vt:lpstr>
      <vt:lpstr>医療従事者等</vt:lpstr>
      <vt:lpstr>令和５年秋開始接種</vt:lpstr>
      <vt:lpstr>一般接種!Print_Area</vt:lpstr>
      <vt:lpstr>総接種回数!Print_Area</vt:lpstr>
      <vt:lpstr>令和５年秋開始接種!Print_Area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2024-04-08T14:32:57Z</dcterms:created>
  <dcterms:modified xsi:type="dcterms:W3CDTF">2024-04-08T14:32:57Z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0x010100CD9940540A4AD24EA258EF04A3E52A20</vt:lpwstr>
  </property>
  <property fmtid="{D5CDD505-2E9C-101B-9397-08002B2CF9AE}" pid="3" name="_dlc_DocIdItemGuid">
    <vt:lpwstr>1223b411-a7da-4312-a6b7-58152494be1b</vt:lpwstr>
  </property>
  <property fmtid="{D5CDD505-2E9C-101B-9397-08002B2CF9AE}" pid="4" name="MediaServiceImageTags">
    <vt:lpwstr/>
  </property>
</Properties>
</file>