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32" documentId="13_ncr:1_{4CE53A21-8115-437C-813F-796C7B5CE17E}" xr6:coauthVersionLast="47" xr6:coauthVersionMax="47" xr10:uidLastSave="{D705B75F-EC28-48AF-A96C-48F4441889FF}"/>
  <bookViews>
    <workbookView xWindow="11220" yWindow="-16320" windowWidth="29040" windowHeight="15720" tabRatio="484" xr2:uid="{00000000-000D-0000-FFFF-FFFF00000000}"/>
  </bookViews>
  <sheets>
    <sheet name="総接種回数" sheetId="11" r:id="rId1"/>
    <sheet name="一般接種" sheetId="14" r:id="rId2"/>
    <sheet name="医療従事者等" sheetId="13" r:id="rId3"/>
    <sheet name="令和５年秋開始接種" sheetId="15" r:id="rId4"/>
  </sheets>
  <definedNames>
    <definedName name="_xlnm.Print_Area" localSheetId="1">一般接種!$A$1:$AI$56</definedName>
    <definedName name="_xlnm.Print_Area" localSheetId="0">総接種回数!$A$1:$U$62</definedName>
    <definedName name="_xlnm.Print_Area" localSheetId="3">令和５年秋開始接種!$A$1:$N$56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N7" i="15"/>
  <c r="M7" i="15"/>
  <c r="T54" i="11"/>
  <c r="T53" i="11"/>
  <c r="T52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9" i="11"/>
  <c r="T38" i="11"/>
  <c r="T37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AD7" i="14"/>
  <c r="R54" i="11" l="1"/>
  <c r="R53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O8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C8" i="11"/>
  <c r="I7" i="11" l="1"/>
  <c r="G7" i="11" l="1"/>
  <c r="V7" i="14" l="1"/>
  <c r="AE6" i="14"/>
  <c r="AD53" i="14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I6" i="14"/>
  <c r="AH6" i="14"/>
  <c r="AG6" i="14"/>
  <c r="AF6" i="14"/>
  <c r="M11" i="15"/>
  <c r="M8" i="15"/>
  <c r="AD6" i="14" l="1"/>
  <c r="T7" i="11"/>
  <c r="S7" i="14"/>
  <c r="K7" i="14"/>
  <c r="C7" i="14"/>
  <c r="B7" i="14" l="1"/>
  <c r="M54" i="15"/>
  <c r="M53" i="15"/>
  <c r="M52" i="15"/>
  <c r="M51" i="15"/>
  <c r="M50" i="15"/>
  <c r="M49" i="15"/>
  <c r="M48" i="15"/>
  <c r="M47" i="15"/>
  <c r="M46" i="15"/>
  <c r="M45" i="15"/>
  <c r="M44" i="15"/>
  <c r="M43" i="15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0" i="15"/>
  <c r="M9" i="15"/>
  <c r="J10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9" i="15"/>
  <c r="J8" i="15"/>
  <c r="I7" i="15"/>
  <c r="AB6" i="14"/>
  <c r="Q6" i="14" l="1"/>
  <c r="C8" i="14"/>
  <c r="I6" i="14"/>
  <c r="M7" i="11"/>
  <c r="P7" i="11"/>
  <c r="S54" i="11" l="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U54" i="11"/>
  <c r="Q54" i="11"/>
  <c r="N54" i="11"/>
  <c r="U53" i="11"/>
  <c r="Q53" i="11"/>
  <c r="N53" i="11"/>
  <c r="U52" i="11"/>
  <c r="Q52" i="11"/>
  <c r="N52" i="11"/>
  <c r="U51" i="11"/>
  <c r="Q51" i="11"/>
  <c r="N51" i="11"/>
  <c r="U50" i="11"/>
  <c r="Q50" i="11"/>
  <c r="N50" i="11"/>
  <c r="U49" i="11"/>
  <c r="Q49" i="11"/>
  <c r="N49" i="11"/>
  <c r="U48" i="11"/>
  <c r="Q48" i="11"/>
  <c r="N48" i="11"/>
  <c r="U47" i="11"/>
  <c r="Q47" i="11"/>
  <c r="N47" i="11"/>
  <c r="U46" i="11"/>
  <c r="Q46" i="11"/>
  <c r="N46" i="11"/>
  <c r="U45" i="11"/>
  <c r="Q45" i="11"/>
  <c r="N45" i="11"/>
  <c r="U44" i="11"/>
  <c r="Q44" i="11"/>
  <c r="N44" i="11"/>
  <c r="U43" i="11"/>
  <c r="Q43" i="11"/>
  <c r="N43" i="11"/>
  <c r="U42" i="11"/>
  <c r="Q42" i="11"/>
  <c r="N42" i="11"/>
  <c r="U41" i="11"/>
  <c r="Q41" i="11"/>
  <c r="N41" i="11"/>
  <c r="U40" i="11"/>
  <c r="Q40" i="11"/>
  <c r="N40" i="11"/>
  <c r="U39" i="11"/>
  <c r="Q39" i="11"/>
  <c r="N39" i="11"/>
  <c r="U38" i="11"/>
  <c r="Q38" i="11"/>
  <c r="N38" i="11"/>
  <c r="U37" i="11"/>
  <c r="Q37" i="11"/>
  <c r="N37" i="11"/>
  <c r="U36" i="11"/>
  <c r="Q36" i="11"/>
  <c r="N36" i="11"/>
  <c r="U35" i="11"/>
  <c r="Q35" i="11"/>
  <c r="N35" i="11"/>
  <c r="U34" i="11"/>
  <c r="Q34" i="11"/>
  <c r="N34" i="11"/>
  <c r="U33" i="11"/>
  <c r="Q33" i="11"/>
  <c r="N33" i="11"/>
  <c r="U32" i="11"/>
  <c r="Q32" i="11"/>
  <c r="N32" i="11"/>
  <c r="U31" i="11"/>
  <c r="Q31" i="11"/>
  <c r="N31" i="11"/>
  <c r="U30" i="11"/>
  <c r="Q30" i="11"/>
  <c r="N30" i="11"/>
  <c r="U29" i="11"/>
  <c r="Q29" i="11"/>
  <c r="N29" i="11"/>
  <c r="U28" i="11"/>
  <c r="Q28" i="11"/>
  <c r="N28" i="11"/>
  <c r="U27" i="11"/>
  <c r="Q27" i="11"/>
  <c r="N27" i="11"/>
  <c r="U26" i="11"/>
  <c r="Q26" i="11"/>
  <c r="N26" i="11"/>
  <c r="U25" i="11"/>
  <c r="Q25" i="11"/>
  <c r="N25" i="11"/>
  <c r="U24" i="11"/>
  <c r="Q24" i="11"/>
  <c r="N24" i="11"/>
  <c r="U23" i="11"/>
  <c r="Q23" i="11"/>
  <c r="N23" i="11"/>
  <c r="U22" i="11"/>
  <c r="Q22" i="11"/>
  <c r="N22" i="11"/>
  <c r="U21" i="11"/>
  <c r="Q21" i="11"/>
  <c r="N21" i="11"/>
  <c r="U20" i="11"/>
  <c r="Q20" i="11"/>
  <c r="N20" i="11"/>
  <c r="U19" i="11"/>
  <c r="Q19" i="11"/>
  <c r="N19" i="11"/>
  <c r="U18" i="11"/>
  <c r="Q18" i="11"/>
  <c r="N18" i="11"/>
  <c r="U17" i="11"/>
  <c r="Q17" i="11"/>
  <c r="N17" i="11"/>
  <c r="U16" i="11"/>
  <c r="Q16" i="11"/>
  <c r="N16" i="11"/>
  <c r="U15" i="11"/>
  <c r="Q15" i="11"/>
  <c r="N15" i="11"/>
  <c r="U14" i="11"/>
  <c r="Q14" i="11"/>
  <c r="N14" i="11"/>
  <c r="U13" i="11"/>
  <c r="Q13" i="11"/>
  <c r="N13" i="11"/>
  <c r="U12" i="11"/>
  <c r="Q12" i="11"/>
  <c r="N12" i="11"/>
  <c r="U11" i="11"/>
  <c r="Q11" i="11"/>
  <c r="N11" i="11"/>
  <c r="U10" i="11"/>
  <c r="Q10" i="11"/>
  <c r="N10" i="11"/>
  <c r="U9" i="11"/>
  <c r="Q9" i="11"/>
  <c r="N9" i="11"/>
  <c r="U8" i="11"/>
  <c r="N8" i="11"/>
  <c r="F8" i="11"/>
  <c r="K8" i="11"/>
  <c r="C9" i="11"/>
  <c r="F9" i="11"/>
  <c r="K9" i="11"/>
  <c r="C10" i="11"/>
  <c r="F10" i="11"/>
  <c r="H10" i="11" s="1"/>
  <c r="K10" i="11"/>
  <c r="C11" i="11"/>
  <c r="F11" i="11"/>
  <c r="H11" i="11" s="1"/>
  <c r="K11" i="11"/>
  <c r="C12" i="11"/>
  <c r="F12" i="11"/>
  <c r="H12" i="11" s="1"/>
  <c r="K12" i="11"/>
  <c r="C13" i="11"/>
  <c r="F13" i="11"/>
  <c r="H13" i="11" s="1"/>
  <c r="K13" i="11"/>
  <c r="C14" i="11"/>
  <c r="F14" i="11"/>
  <c r="H14" i="11" s="1"/>
  <c r="K14" i="11"/>
  <c r="C15" i="11"/>
  <c r="F15" i="11"/>
  <c r="K15" i="11"/>
  <c r="C16" i="11"/>
  <c r="F16" i="11"/>
  <c r="H16" i="11" s="1"/>
  <c r="K16" i="11"/>
  <c r="C17" i="11"/>
  <c r="F17" i="11"/>
  <c r="H17" i="11" s="1"/>
  <c r="K17" i="11"/>
  <c r="C18" i="11"/>
  <c r="F18" i="11"/>
  <c r="H18" i="11" s="1"/>
  <c r="K18" i="11"/>
  <c r="C19" i="11"/>
  <c r="F19" i="11"/>
  <c r="H19" i="11" s="1"/>
  <c r="K19" i="11"/>
  <c r="C20" i="11"/>
  <c r="F20" i="11"/>
  <c r="H20" i="11" s="1"/>
  <c r="K20" i="11"/>
  <c r="C21" i="11"/>
  <c r="F21" i="11"/>
  <c r="H21" i="11" s="1"/>
  <c r="K21" i="11"/>
  <c r="C22" i="11"/>
  <c r="F22" i="11"/>
  <c r="H22" i="11" s="1"/>
  <c r="K22" i="11"/>
  <c r="C23" i="11"/>
  <c r="F23" i="11"/>
  <c r="K23" i="11"/>
  <c r="C24" i="11"/>
  <c r="F24" i="11"/>
  <c r="H24" i="11" s="1"/>
  <c r="K24" i="11"/>
  <c r="C25" i="11"/>
  <c r="F25" i="11"/>
  <c r="H25" i="11" s="1"/>
  <c r="K25" i="11"/>
  <c r="C26" i="11"/>
  <c r="F26" i="11"/>
  <c r="H26" i="11" s="1"/>
  <c r="K26" i="11"/>
  <c r="C27" i="11"/>
  <c r="F27" i="11"/>
  <c r="H27" i="11" s="1"/>
  <c r="K27" i="11"/>
  <c r="C28" i="11"/>
  <c r="F28" i="11"/>
  <c r="H28" i="11" s="1"/>
  <c r="K28" i="11"/>
  <c r="C29" i="11"/>
  <c r="F29" i="11"/>
  <c r="H29" i="11" s="1"/>
  <c r="K29" i="11"/>
  <c r="C30" i="11"/>
  <c r="F30" i="11"/>
  <c r="H30" i="11" s="1"/>
  <c r="K30" i="11"/>
  <c r="C31" i="11"/>
  <c r="F31" i="11"/>
  <c r="K31" i="11"/>
  <c r="C32" i="11"/>
  <c r="F32" i="11"/>
  <c r="H32" i="11" s="1"/>
  <c r="K32" i="11"/>
  <c r="C33" i="11"/>
  <c r="F33" i="11"/>
  <c r="H33" i="11" s="1"/>
  <c r="K33" i="11"/>
  <c r="C34" i="11"/>
  <c r="F34" i="11"/>
  <c r="H34" i="11" s="1"/>
  <c r="K34" i="11"/>
  <c r="C35" i="11"/>
  <c r="F35" i="11"/>
  <c r="H35" i="11" s="1"/>
  <c r="K35" i="11"/>
  <c r="C36" i="11"/>
  <c r="F36" i="11"/>
  <c r="H36" i="11" s="1"/>
  <c r="K36" i="11"/>
  <c r="C37" i="11"/>
  <c r="F37" i="11"/>
  <c r="H37" i="11" s="1"/>
  <c r="K37" i="11"/>
  <c r="C38" i="11"/>
  <c r="F38" i="11"/>
  <c r="H38" i="11" s="1"/>
  <c r="K38" i="11"/>
  <c r="C39" i="11"/>
  <c r="F39" i="11"/>
  <c r="K39" i="11"/>
  <c r="C40" i="11"/>
  <c r="F40" i="11"/>
  <c r="H40" i="11" s="1"/>
  <c r="K40" i="11"/>
  <c r="C41" i="11"/>
  <c r="F41" i="11"/>
  <c r="H41" i="11" s="1"/>
  <c r="K41" i="11"/>
  <c r="C42" i="11"/>
  <c r="F42" i="11"/>
  <c r="H42" i="11" s="1"/>
  <c r="K42" i="11"/>
  <c r="C43" i="11"/>
  <c r="F43" i="11"/>
  <c r="H43" i="11" s="1"/>
  <c r="K43" i="11"/>
  <c r="C44" i="11"/>
  <c r="F44" i="11"/>
  <c r="H44" i="11" s="1"/>
  <c r="K44" i="11"/>
  <c r="C45" i="11"/>
  <c r="F45" i="11"/>
  <c r="H45" i="11" s="1"/>
  <c r="K45" i="11"/>
  <c r="C46" i="11"/>
  <c r="F46" i="11"/>
  <c r="H46" i="11" s="1"/>
  <c r="K46" i="11"/>
  <c r="C47" i="11"/>
  <c r="F47" i="11"/>
  <c r="K47" i="11"/>
  <c r="C48" i="11"/>
  <c r="F48" i="11"/>
  <c r="K48" i="11"/>
  <c r="C49" i="11"/>
  <c r="F49" i="11"/>
  <c r="H49" i="11" s="1"/>
  <c r="K49" i="11"/>
  <c r="C50" i="11"/>
  <c r="F50" i="11"/>
  <c r="H50" i="11" s="1"/>
  <c r="K50" i="11"/>
  <c r="C51" i="11"/>
  <c r="F51" i="11"/>
  <c r="H51" i="11" s="1"/>
  <c r="K51" i="11"/>
  <c r="C52" i="11"/>
  <c r="F52" i="11"/>
  <c r="H52" i="11" s="1"/>
  <c r="K52" i="11"/>
  <c r="C53" i="11"/>
  <c r="F53" i="11"/>
  <c r="H53" i="11" s="1"/>
  <c r="K53" i="11"/>
  <c r="C54" i="11"/>
  <c r="F54" i="11"/>
  <c r="H54" i="11" s="1"/>
  <c r="K54" i="11"/>
  <c r="H8" i="11" l="1"/>
  <c r="B8" i="11"/>
  <c r="E27" i="11"/>
  <c r="B27" i="11"/>
  <c r="E11" i="11"/>
  <c r="B11" i="11"/>
  <c r="E48" i="11"/>
  <c r="B48" i="11"/>
  <c r="E40" i="11"/>
  <c r="B40" i="11"/>
  <c r="E32" i="11"/>
  <c r="B32" i="11"/>
  <c r="B24" i="11"/>
  <c r="B16" i="11"/>
  <c r="E51" i="11"/>
  <c r="B51" i="11"/>
  <c r="E19" i="11"/>
  <c r="B19" i="11"/>
  <c r="B37" i="11"/>
  <c r="B29" i="11"/>
  <c r="B21" i="11"/>
  <c r="B13" i="11"/>
  <c r="E35" i="11"/>
  <c r="B35" i="11"/>
  <c r="E34" i="11"/>
  <c r="B34" i="11"/>
  <c r="E26" i="11"/>
  <c r="B26" i="11"/>
  <c r="E18" i="11"/>
  <c r="B18" i="11"/>
  <c r="E10" i="11"/>
  <c r="B10" i="11"/>
  <c r="Q8" i="11"/>
  <c r="O7" i="11"/>
  <c r="B45" i="11"/>
  <c r="E39" i="11"/>
  <c r="B39" i="11"/>
  <c r="E31" i="11"/>
  <c r="B31" i="11"/>
  <c r="E23" i="11"/>
  <c r="B23" i="11"/>
  <c r="E15" i="11"/>
  <c r="B15" i="11"/>
  <c r="E43" i="11"/>
  <c r="B43" i="11"/>
  <c r="E50" i="11"/>
  <c r="B50" i="11"/>
  <c r="E47" i="11"/>
  <c r="B47" i="11"/>
  <c r="E52" i="11"/>
  <c r="B52" i="11"/>
  <c r="B44" i="11"/>
  <c r="E36" i="11"/>
  <c r="B36" i="11"/>
  <c r="E28" i="11"/>
  <c r="B28" i="11"/>
  <c r="E20" i="11"/>
  <c r="B20" i="11"/>
  <c r="E12" i="11"/>
  <c r="B12" i="11"/>
  <c r="B53" i="11"/>
  <c r="E42" i="11"/>
  <c r="B42" i="11"/>
  <c r="E49" i="11"/>
  <c r="B49" i="11"/>
  <c r="E41" i="11"/>
  <c r="B41" i="11"/>
  <c r="E33" i="11"/>
  <c r="B33" i="11"/>
  <c r="E25" i="11"/>
  <c r="B25" i="11"/>
  <c r="E17" i="11"/>
  <c r="B17" i="11"/>
  <c r="E9" i="11"/>
  <c r="B9" i="11"/>
  <c r="E54" i="11"/>
  <c r="B54" i="11"/>
  <c r="E46" i="11"/>
  <c r="B46" i="11"/>
  <c r="E38" i="11"/>
  <c r="B38" i="11"/>
  <c r="E30" i="11"/>
  <c r="B30" i="11"/>
  <c r="E22" i="11"/>
  <c r="B22" i="11"/>
  <c r="E14" i="11"/>
  <c r="B14" i="11"/>
  <c r="R7" i="11"/>
  <c r="C7" i="11"/>
  <c r="E44" i="11"/>
  <c r="H9" i="11"/>
  <c r="H48" i="11"/>
  <c r="E53" i="11"/>
  <c r="H47" i="11"/>
  <c r="E45" i="11"/>
  <c r="H39" i="11"/>
  <c r="E37" i="11"/>
  <c r="H31" i="11"/>
  <c r="E29" i="11"/>
  <c r="H23" i="11"/>
  <c r="E21" i="11"/>
  <c r="H15" i="11"/>
  <c r="E13" i="11"/>
  <c r="E24" i="11"/>
  <c r="E16" i="11"/>
  <c r="E8" i="11"/>
  <c r="K8" i="14" l="1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42" i="14"/>
  <c r="K43" i="14"/>
  <c r="K44" i="14"/>
  <c r="K45" i="14"/>
  <c r="K46" i="14"/>
  <c r="K47" i="14"/>
  <c r="K48" i="14"/>
  <c r="K49" i="14"/>
  <c r="K50" i="14"/>
  <c r="K51" i="14"/>
  <c r="K52" i="14"/>
  <c r="K53" i="14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K7" i="15"/>
  <c r="AA6" i="14"/>
  <c r="P6" i="14"/>
  <c r="H6" i="14"/>
  <c r="A2" i="14" l="1"/>
  <c r="M3" i="15"/>
  <c r="N54" i="15"/>
  <c r="H54" i="15"/>
  <c r="F54" i="15"/>
  <c r="D54" i="15"/>
  <c r="N53" i="15"/>
  <c r="H53" i="15"/>
  <c r="F53" i="15"/>
  <c r="D53" i="15"/>
  <c r="N52" i="15"/>
  <c r="H52" i="15"/>
  <c r="F52" i="15"/>
  <c r="D52" i="15"/>
  <c r="N51" i="15"/>
  <c r="H51" i="15"/>
  <c r="F51" i="15"/>
  <c r="D51" i="15"/>
  <c r="N50" i="15"/>
  <c r="H50" i="15"/>
  <c r="F50" i="15"/>
  <c r="D50" i="15"/>
  <c r="N49" i="15"/>
  <c r="H49" i="15"/>
  <c r="F49" i="15"/>
  <c r="D49" i="15"/>
  <c r="N48" i="15"/>
  <c r="H48" i="15"/>
  <c r="F48" i="15"/>
  <c r="D48" i="15"/>
  <c r="N47" i="15"/>
  <c r="H47" i="15"/>
  <c r="F47" i="15"/>
  <c r="D47" i="15"/>
  <c r="N46" i="15"/>
  <c r="H46" i="15"/>
  <c r="F46" i="15"/>
  <c r="D46" i="15"/>
  <c r="N45" i="15"/>
  <c r="H45" i="15"/>
  <c r="F45" i="15"/>
  <c r="D45" i="15"/>
  <c r="N44" i="15"/>
  <c r="H44" i="15"/>
  <c r="F44" i="15"/>
  <c r="D44" i="15"/>
  <c r="N43" i="15"/>
  <c r="H43" i="15"/>
  <c r="F43" i="15"/>
  <c r="D43" i="15"/>
  <c r="N42" i="15"/>
  <c r="H42" i="15"/>
  <c r="F42" i="15"/>
  <c r="D42" i="15"/>
  <c r="N41" i="15"/>
  <c r="H41" i="15"/>
  <c r="F41" i="15"/>
  <c r="D41" i="15"/>
  <c r="N40" i="15"/>
  <c r="H40" i="15"/>
  <c r="F40" i="15"/>
  <c r="D40" i="15"/>
  <c r="N39" i="15"/>
  <c r="H39" i="15"/>
  <c r="F39" i="15"/>
  <c r="D39" i="15"/>
  <c r="N38" i="15"/>
  <c r="H38" i="15"/>
  <c r="F38" i="15"/>
  <c r="D38" i="15"/>
  <c r="N37" i="15"/>
  <c r="H37" i="15"/>
  <c r="F37" i="15"/>
  <c r="D37" i="15"/>
  <c r="N36" i="15"/>
  <c r="H36" i="15"/>
  <c r="F36" i="15"/>
  <c r="D36" i="15"/>
  <c r="N35" i="15"/>
  <c r="H35" i="15"/>
  <c r="F35" i="15"/>
  <c r="D35" i="15"/>
  <c r="N34" i="15"/>
  <c r="H34" i="15"/>
  <c r="F34" i="15"/>
  <c r="D34" i="15"/>
  <c r="N33" i="15"/>
  <c r="H33" i="15"/>
  <c r="F33" i="15"/>
  <c r="D33" i="15"/>
  <c r="N32" i="15"/>
  <c r="H32" i="15"/>
  <c r="F32" i="15"/>
  <c r="D32" i="15"/>
  <c r="N31" i="15"/>
  <c r="H31" i="15"/>
  <c r="F31" i="15"/>
  <c r="D31" i="15"/>
  <c r="N30" i="15"/>
  <c r="H30" i="15"/>
  <c r="F30" i="15"/>
  <c r="D30" i="15"/>
  <c r="N29" i="15"/>
  <c r="H29" i="15"/>
  <c r="F29" i="15"/>
  <c r="D29" i="15"/>
  <c r="N28" i="15"/>
  <c r="H28" i="15"/>
  <c r="F28" i="15"/>
  <c r="D28" i="15"/>
  <c r="N27" i="15"/>
  <c r="H27" i="15"/>
  <c r="F27" i="15"/>
  <c r="D27" i="15"/>
  <c r="N26" i="15"/>
  <c r="H26" i="15"/>
  <c r="F26" i="15"/>
  <c r="D26" i="15"/>
  <c r="N25" i="15"/>
  <c r="H25" i="15"/>
  <c r="F25" i="15"/>
  <c r="D25" i="15"/>
  <c r="N24" i="15"/>
  <c r="H24" i="15"/>
  <c r="F24" i="15"/>
  <c r="D24" i="15"/>
  <c r="N23" i="15"/>
  <c r="H23" i="15"/>
  <c r="F23" i="15"/>
  <c r="D23" i="15"/>
  <c r="N22" i="15"/>
  <c r="H22" i="15"/>
  <c r="F22" i="15"/>
  <c r="D22" i="15"/>
  <c r="N21" i="15"/>
  <c r="H21" i="15"/>
  <c r="F21" i="15"/>
  <c r="D21" i="15"/>
  <c r="N20" i="15"/>
  <c r="H20" i="15"/>
  <c r="F20" i="15"/>
  <c r="D20" i="15"/>
  <c r="N19" i="15"/>
  <c r="H19" i="15"/>
  <c r="F19" i="15"/>
  <c r="D19" i="15"/>
  <c r="N18" i="15"/>
  <c r="H18" i="15"/>
  <c r="F18" i="15"/>
  <c r="D18" i="15"/>
  <c r="N17" i="15"/>
  <c r="H17" i="15"/>
  <c r="F17" i="15"/>
  <c r="D17" i="15"/>
  <c r="N16" i="15"/>
  <c r="H16" i="15"/>
  <c r="F16" i="15"/>
  <c r="D16" i="15"/>
  <c r="N15" i="15"/>
  <c r="H15" i="15"/>
  <c r="F15" i="15"/>
  <c r="D15" i="15"/>
  <c r="N14" i="15"/>
  <c r="H14" i="15"/>
  <c r="F14" i="15"/>
  <c r="D14" i="15"/>
  <c r="N13" i="15"/>
  <c r="H13" i="15"/>
  <c r="F13" i="15"/>
  <c r="D13" i="15"/>
  <c r="N12" i="15"/>
  <c r="H12" i="15"/>
  <c r="F12" i="15"/>
  <c r="D12" i="15"/>
  <c r="N11" i="15"/>
  <c r="H11" i="15"/>
  <c r="F11" i="15"/>
  <c r="D11" i="15"/>
  <c r="N10" i="15"/>
  <c r="H10" i="15"/>
  <c r="F10" i="15"/>
  <c r="D10" i="15"/>
  <c r="N9" i="15"/>
  <c r="H9" i="15"/>
  <c r="F9" i="15"/>
  <c r="D9" i="15"/>
  <c r="N8" i="15"/>
  <c r="H8" i="15"/>
  <c r="F8" i="15"/>
  <c r="D8" i="15"/>
  <c r="G7" i="15"/>
  <c r="E7" i="15"/>
  <c r="C7" i="15"/>
  <c r="B7" i="15"/>
  <c r="L7" i="15" l="1"/>
  <c r="D7" i="15"/>
  <c r="J7" i="15"/>
  <c r="H7" i="15"/>
  <c r="F7" i="15"/>
  <c r="W7" i="11" l="1"/>
  <c r="J7" i="11"/>
  <c r="F7" i="11"/>
  <c r="D7" i="11"/>
  <c r="Q7" i="11" l="1"/>
  <c r="K7" i="11"/>
  <c r="U7" i="11"/>
  <c r="S7" i="11"/>
  <c r="H7" i="11"/>
  <c r="L7" i="11"/>
  <c r="B7" i="11" s="1"/>
  <c r="N7" i="11" l="1"/>
  <c r="V53" i="14"/>
  <c r="S53" i="14"/>
  <c r="C53" i="14"/>
  <c r="V52" i="14"/>
  <c r="S52" i="14"/>
  <c r="C52" i="14"/>
  <c r="V51" i="14"/>
  <c r="S51" i="14"/>
  <c r="C51" i="14"/>
  <c r="V50" i="14"/>
  <c r="S50" i="14"/>
  <c r="C50" i="14"/>
  <c r="V49" i="14"/>
  <c r="S49" i="14"/>
  <c r="C49" i="14"/>
  <c r="V48" i="14"/>
  <c r="S48" i="14"/>
  <c r="C48" i="14"/>
  <c r="V47" i="14"/>
  <c r="S47" i="14"/>
  <c r="C47" i="14"/>
  <c r="V46" i="14"/>
  <c r="S46" i="14"/>
  <c r="C46" i="14"/>
  <c r="V45" i="14"/>
  <c r="S45" i="14"/>
  <c r="C45" i="14"/>
  <c r="V44" i="14"/>
  <c r="S44" i="14"/>
  <c r="C44" i="14"/>
  <c r="V43" i="14"/>
  <c r="S43" i="14"/>
  <c r="C43" i="14"/>
  <c r="V42" i="14"/>
  <c r="S42" i="14"/>
  <c r="C42" i="14"/>
  <c r="V41" i="14"/>
  <c r="S41" i="14"/>
  <c r="C41" i="14"/>
  <c r="V40" i="14"/>
  <c r="S40" i="14"/>
  <c r="C40" i="14"/>
  <c r="V39" i="14"/>
  <c r="S39" i="14"/>
  <c r="C39" i="14"/>
  <c r="V38" i="14"/>
  <c r="S38" i="14"/>
  <c r="C38" i="14"/>
  <c r="V37" i="14"/>
  <c r="S37" i="14"/>
  <c r="C37" i="14"/>
  <c r="V36" i="14"/>
  <c r="S36" i="14"/>
  <c r="C36" i="14"/>
  <c r="V35" i="14"/>
  <c r="S35" i="14"/>
  <c r="C35" i="14"/>
  <c r="V34" i="14"/>
  <c r="S34" i="14"/>
  <c r="C34" i="14"/>
  <c r="V33" i="14"/>
  <c r="S33" i="14"/>
  <c r="C33" i="14"/>
  <c r="V32" i="14"/>
  <c r="S32" i="14"/>
  <c r="C32" i="14"/>
  <c r="V31" i="14"/>
  <c r="S31" i="14"/>
  <c r="C31" i="14"/>
  <c r="V30" i="14"/>
  <c r="S30" i="14"/>
  <c r="C30" i="14"/>
  <c r="V29" i="14"/>
  <c r="S29" i="14"/>
  <c r="C29" i="14"/>
  <c r="V28" i="14"/>
  <c r="S28" i="14"/>
  <c r="C28" i="14"/>
  <c r="V27" i="14"/>
  <c r="S27" i="14"/>
  <c r="C27" i="14"/>
  <c r="V26" i="14"/>
  <c r="S26" i="14"/>
  <c r="C26" i="14"/>
  <c r="V25" i="14"/>
  <c r="S25" i="14"/>
  <c r="C25" i="14"/>
  <c r="V24" i="14"/>
  <c r="S24" i="14"/>
  <c r="C24" i="14"/>
  <c r="V23" i="14"/>
  <c r="S23" i="14"/>
  <c r="C23" i="14"/>
  <c r="V22" i="14"/>
  <c r="S22" i="14"/>
  <c r="C22" i="14"/>
  <c r="V21" i="14"/>
  <c r="S21" i="14"/>
  <c r="C21" i="14"/>
  <c r="V20" i="14"/>
  <c r="S20" i="14"/>
  <c r="C20" i="14"/>
  <c r="V19" i="14"/>
  <c r="S19" i="14"/>
  <c r="C19" i="14"/>
  <c r="V18" i="14"/>
  <c r="S18" i="14"/>
  <c r="C18" i="14"/>
  <c r="V17" i="14"/>
  <c r="S17" i="14"/>
  <c r="C17" i="14"/>
  <c r="V16" i="14"/>
  <c r="S16" i="14"/>
  <c r="C16" i="14"/>
  <c r="V15" i="14"/>
  <c r="S15" i="14"/>
  <c r="C15" i="14"/>
  <c r="V14" i="14"/>
  <c r="S14" i="14"/>
  <c r="C14" i="14"/>
  <c r="V13" i="14"/>
  <c r="S13" i="14"/>
  <c r="C13" i="14"/>
  <c r="V12" i="14"/>
  <c r="S12" i="14"/>
  <c r="C12" i="14"/>
  <c r="V11" i="14"/>
  <c r="S11" i="14"/>
  <c r="C11" i="14"/>
  <c r="V10" i="14"/>
  <c r="S10" i="14"/>
  <c r="C10" i="14"/>
  <c r="V9" i="14"/>
  <c r="S9" i="14"/>
  <c r="C9" i="14"/>
  <c r="V8" i="14"/>
  <c r="S8" i="14"/>
  <c r="AC6" i="14"/>
  <c r="Z6" i="14"/>
  <c r="Y6" i="14"/>
  <c r="X6" i="14"/>
  <c r="W6" i="14"/>
  <c r="U6" i="14"/>
  <c r="T6" i="14"/>
  <c r="R6" i="14"/>
  <c r="O6" i="14"/>
  <c r="N6" i="14"/>
  <c r="M6" i="14"/>
  <c r="L6" i="14"/>
  <c r="J6" i="14"/>
  <c r="G6" i="14"/>
  <c r="F6" i="14"/>
  <c r="E6" i="14"/>
  <c r="D6" i="14"/>
  <c r="B16" i="14" l="1"/>
  <c r="B24" i="14"/>
  <c r="B32" i="14"/>
  <c r="B40" i="14"/>
  <c r="B48" i="14"/>
  <c r="B8" i="14"/>
  <c r="B12" i="14"/>
  <c r="B20" i="14"/>
  <c r="B28" i="14"/>
  <c r="B36" i="14"/>
  <c r="B44" i="14"/>
  <c r="B52" i="14"/>
  <c r="B10" i="14"/>
  <c r="B18" i="14"/>
  <c r="B26" i="14"/>
  <c r="B34" i="14"/>
  <c r="B42" i="14"/>
  <c r="B13" i="14"/>
  <c r="B21" i="14"/>
  <c r="B29" i="14"/>
  <c r="B37" i="14"/>
  <c r="B45" i="14"/>
  <c r="B53" i="14"/>
  <c r="B15" i="14"/>
  <c r="B23" i="14"/>
  <c r="B31" i="14"/>
  <c r="B39" i="14"/>
  <c r="B47" i="14"/>
  <c r="B19" i="14"/>
  <c r="B27" i="14"/>
  <c r="B43" i="14"/>
  <c r="B51" i="14"/>
  <c r="B11" i="14"/>
  <c r="B35" i="14"/>
  <c r="B9" i="14"/>
  <c r="B17" i="14"/>
  <c r="B25" i="14"/>
  <c r="B33" i="14"/>
  <c r="B41" i="14"/>
  <c r="B49" i="14"/>
  <c r="B50" i="14"/>
  <c r="B14" i="14"/>
  <c r="B22" i="14"/>
  <c r="B30" i="14"/>
  <c r="B38" i="14"/>
  <c r="B46" i="14"/>
  <c r="C6" i="14"/>
  <c r="K6" i="14"/>
  <c r="V6" i="14"/>
  <c r="S6" i="14"/>
  <c r="B6" i="14" l="1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D4" i="13"/>
  <c r="C4" i="13"/>
  <c r="B4" i="13" l="1"/>
</calcChain>
</file>

<file path=xl/sharedStrings.xml><?xml version="1.0" encoding="utf-8"?>
<sst xmlns="http://schemas.openxmlformats.org/spreadsheetml/2006/main" count="309" uniqueCount="105">
  <si>
    <t>これまでのワクチン総接種回数（都道府県別）</t>
    <rPh sb="9" eb="10">
      <t>ソウ</t>
    </rPh>
    <rPh sb="10" eb="12">
      <t>セッシュ</t>
    </rPh>
    <rPh sb="12" eb="14">
      <t>カイスウ</t>
    </rPh>
    <rPh sb="15" eb="19">
      <t>トドウフケン</t>
    </rPh>
    <rPh sb="19" eb="20">
      <t>ベツ</t>
    </rPh>
    <phoneticPr fontId="2"/>
  </si>
  <si>
    <t>都道府県名</t>
    <rPh sb="0" eb="4">
      <t>トドウフケン</t>
    </rPh>
    <rPh sb="4" eb="5">
      <t>メイ</t>
    </rPh>
    <phoneticPr fontId="2"/>
  </si>
  <si>
    <t>接種回数（3月31日まで）</t>
    <phoneticPr fontId="2"/>
  </si>
  <si>
    <t>うち１回目</t>
    <phoneticPr fontId="2"/>
  </si>
  <si>
    <t>うち２回目</t>
    <phoneticPr fontId="2"/>
  </si>
  <si>
    <t>うち３回目</t>
    <phoneticPr fontId="2"/>
  </si>
  <si>
    <t>うち４回目</t>
    <phoneticPr fontId="2"/>
  </si>
  <si>
    <t>うち５回目</t>
    <phoneticPr fontId="2"/>
  </si>
  <si>
    <t>うち６回目</t>
    <phoneticPr fontId="2"/>
  </si>
  <si>
    <t>うち７回目</t>
    <phoneticPr fontId="2"/>
  </si>
  <si>
    <t>接種回数</t>
    <rPh sb="0" eb="2">
      <t>セッシュ</t>
    </rPh>
    <rPh sb="2" eb="4">
      <t>カイスウ</t>
    </rPh>
    <phoneticPr fontId="2"/>
  </si>
  <si>
    <t>除外する回数</t>
    <rPh sb="0" eb="2">
      <t>ジョガイ</t>
    </rPh>
    <rPh sb="4" eb="6">
      <t>カイスウ</t>
    </rPh>
    <phoneticPr fontId="2"/>
  </si>
  <si>
    <t>接種率</t>
    <rPh sb="0" eb="2">
      <t>セッシュ</t>
    </rPh>
    <rPh sb="2" eb="3">
      <t>リツ</t>
    </rPh>
    <phoneticPr fontId="2"/>
  </si>
  <si>
    <t>参考：人口</t>
    <rPh sb="0" eb="2">
      <t>サンコウ</t>
    </rPh>
    <rPh sb="3" eb="5">
      <t>ジンコウ</t>
    </rPh>
    <phoneticPr fontId="2"/>
  </si>
  <si>
    <t>合計</t>
    <rPh sb="0" eb="2">
      <t>ゴウケイ</t>
    </rPh>
    <phoneticPr fontId="2"/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</si>
  <si>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</si>
  <si>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</si>
  <si>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</si>
  <si>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</si>
  <si>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</si>
  <si>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</si>
  <si>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</si>
  <si>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</si>
  <si>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</si>
  <si>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</si>
  <si>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</si>
  <si>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</si>
  <si>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</si>
  <si>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</si>
  <si>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</si>
  <si>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</si>
  <si>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</si>
  <si>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</si>
  <si>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</si>
  <si>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</si>
  <si>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</si>
  <si>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</si>
  <si>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</si>
  <si>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</si>
  <si>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</si>
  <si>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</si>
  <si>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</si>
  <si>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</si>
  <si>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</si>
  <si>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</si>
  <si>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</si>
  <si>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</si>
  <si>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</si>
  <si>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</si>
  <si>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</si>
  <si>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</si>
  <si>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</si>
  <si>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</si>
  <si>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</si>
  <si>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</si>
  <si>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</si>
  <si>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</si>
  <si>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</si>
  <si>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</si>
  <si>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</si>
  <si>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</si>
  <si>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</si>
  <si>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注：１回目及び２回目は、接種回数は一般接種（高齢者含む）と医療従事者等の合計。</t>
    <rPh sb="0" eb="1">
      <t>チュウ</t>
    </rPh>
    <rPh sb="3" eb="5">
      <t>カイメ</t>
    </rPh>
    <rPh sb="5" eb="6">
      <t>オヨ</t>
    </rPh>
    <rPh sb="8" eb="10">
      <t>カイメ</t>
    </rPh>
    <rPh sb="12" eb="14">
      <t>セッシュ</t>
    </rPh>
    <rPh sb="14" eb="16">
      <t>カイスウ</t>
    </rPh>
    <rPh sb="17" eb="19">
      <t>イッパン</t>
    </rPh>
    <rPh sb="19" eb="21">
      <t>セッシュ</t>
    </rPh>
    <rPh sb="22" eb="25">
      <t>コウレイシャ</t>
    </rPh>
    <rPh sb="25" eb="26">
      <t>フク</t>
    </rPh>
    <rPh sb="29" eb="31">
      <t>イリョウ</t>
    </rPh>
    <rPh sb="31" eb="34">
      <t>ジュウジシャ</t>
    </rPh>
    <rPh sb="34" eb="35">
      <t>トウ</t>
    </rPh>
    <rPh sb="36" eb="38">
      <t>ゴウケイ</t>
    </rPh>
    <phoneticPr fontId="2"/>
  </si>
  <si>
    <t>　　一般接種（高齢者含む）はワクチン接種記録システム(VRS)への報告と、</t>
    <rPh sb="7" eb="10">
      <t>コウレイシャ</t>
    </rPh>
    <rPh sb="10" eb="11">
      <t>フク</t>
    </rPh>
    <phoneticPr fontId="2"/>
  </si>
  <si>
    <t>　　医療従事者等はワクチン接種円滑化システム（V-SYS）への報告を、公表日で集計したもの。</t>
    <rPh sb="39" eb="41">
      <t>シュウケイ</t>
    </rPh>
    <phoneticPr fontId="2"/>
  </si>
  <si>
    <t>注：３回目以降は、ワクチン接種記録システム（VRS）への報告を、公表日で集計したもの。</t>
    <rPh sb="0" eb="1">
      <t>チュウ</t>
    </rPh>
    <rPh sb="3" eb="5">
      <t>カイメ</t>
    </rPh>
    <rPh sb="5" eb="7">
      <t>イコウ</t>
    </rPh>
    <rPh sb="13" eb="15">
      <t>セッシュ</t>
    </rPh>
    <rPh sb="15" eb="17">
      <t>キロク</t>
    </rPh>
    <rPh sb="28" eb="30">
      <t>ホウコク</t>
    </rPh>
    <rPh sb="32" eb="34">
      <t>コウヒョウ</t>
    </rPh>
    <rPh sb="34" eb="35">
      <t>ビ</t>
    </rPh>
    <rPh sb="36" eb="38">
      <t>シュウケイ</t>
    </rPh>
    <phoneticPr fontId="2"/>
  </si>
  <si>
    <t>　　月ごとの内訳は、公表日時点で、各月を接種日とする接種実績を集計したもの。</t>
    <rPh sb="2" eb="3">
      <t>ツキ</t>
    </rPh>
    <rPh sb="6" eb="8">
      <t>ウチワケ</t>
    </rPh>
    <rPh sb="10" eb="12">
      <t>コウヒョウ</t>
    </rPh>
    <rPh sb="12" eb="13">
      <t>ビ</t>
    </rPh>
    <rPh sb="13" eb="15">
      <t>ジテン</t>
    </rPh>
    <rPh sb="17" eb="19">
      <t>カクツキ</t>
    </rPh>
    <rPh sb="20" eb="22">
      <t>セッシュ</t>
    </rPh>
    <rPh sb="22" eb="23">
      <t>ビ</t>
    </rPh>
    <rPh sb="26" eb="28">
      <t>セッシュ</t>
    </rPh>
    <rPh sb="28" eb="30">
      <t>ジッセキ</t>
    </rPh>
    <rPh sb="31" eb="33">
      <t>シュウケイ</t>
    </rPh>
    <phoneticPr fontId="2"/>
  </si>
  <si>
    <t>注：「除外する回数」は、死亡した方の、接種日が令和４年末までの接種回数。</t>
    <rPh sb="3" eb="5">
      <t>ジョガイ</t>
    </rPh>
    <rPh sb="7" eb="9">
      <t>カイスウ</t>
    </rPh>
    <rPh sb="27" eb="28">
      <t>マツ</t>
    </rPh>
    <phoneticPr fontId="2"/>
  </si>
  <si>
    <t>注：公表日におけるデータの計上方法等の注釈については、以下を参照（https://www.kantei.go.jp/jp/content/000136127.pdf）。</t>
    <rPh sb="2" eb="5">
      <t>コウヒョウビ</t>
    </rPh>
    <rPh sb="13" eb="15">
      <t>ケイジョウ</t>
    </rPh>
    <rPh sb="15" eb="17">
      <t>ホウホウ</t>
    </rPh>
    <rPh sb="17" eb="18">
      <t>トウ</t>
    </rPh>
    <rPh sb="19" eb="21">
      <t>チュウシャク</t>
    </rPh>
    <rPh sb="27" eb="29">
      <t>イカ</t>
    </rPh>
    <rPh sb="30" eb="32">
      <t>サンショウ</t>
    </rPh>
    <phoneticPr fontId="2"/>
  </si>
  <si>
    <r>
      <t>これまでのワクチン接種回数（</t>
    </r>
    <r>
      <rPr>
        <sz val="11"/>
        <rFont val="游ゴシック"/>
        <family val="3"/>
        <charset val="128"/>
        <scheme val="minor"/>
      </rPr>
      <t>一般接種（高齢者含む）、都道府県別）</t>
    </r>
    <rPh sb="9" eb="11">
      <t>セッシュ</t>
    </rPh>
    <rPh sb="11" eb="13">
      <t>カイスウ</t>
    </rPh>
    <rPh sb="14" eb="16">
      <t>イッパン</t>
    </rPh>
    <rPh sb="16" eb="18">
      <t>セッシュ</t>
    </rPh>
    <rPh sb="19" eb="22">
      <t>コウレイシャ</t>
    </rPh>
    <rPh sb="22" eb="23">
      <t>フク</t>
    </rPh>
    <rPh sb="26" eb="30">
      <t>トドウフケン</t>
    </rPh>
    <rPh sb="30" eb="31">
      <t>ベツ</t>
    </rPh>
    <phoneticPr fontId="2"/>
  </si>
  <si>
    <t>接種回数
（3月31日まで）</t>
    <phoneticPr fontId="2"/>
  </si>
  <si>
    <r>
      <t>ファイザー社</t>
    </r>
    <r>
      <rPr>
        <sz val="8"/>
        <color theme="1"/>
        <rFont val="游ゴシック"/>
        <family val="3"/>
        <charset val="128"/>
        <scheme val="minor"/>
      </rPr>
      <t>※1</t>
    </r>
    <phoneticPr fontId="2"/>
  </si>
  <si>
    <t>モデルナ社</t>
    <rPh sb="4" eb="5">
      <t>シャ</t>
    </rPh>
    <phoneticPr fontId="2"/>
  </si>
  <si>
    <t>アストラゼネカ社</t>
    <rPh sb="7" eb="8">
      <t>シャ</t>
    </rPh>
    <phoneticPr fontId="2"/>
  </si>
  <si>
    <t>武田社（ノババックス）</t>
    <rPh sb="0" eb="2">
      <t>タケダ</t>
    </rPh>
    <rPh sb="2" eb="3">
      <t>シャ</t>
    </rPh>
    <phoneticPr fontId="2"/>
  </si>
  <si>
    <t>第一三共社（ダイチロナ）</t>
    <rPh sb="0" eb="4">
      <t>ダイイチサンキョウ</t>
    </rPh>
    <rPh sb="4" eb="5">
      <t>シャ</t>
    </rPh>
    <phoneticPr fontId="2"/>
  </si>
  <si>
    <t>計</t>
    <rPh sb="0" eb="1">
      <t>ケイ</t>
    </rPh>
    <phoneticPr fontId="2"/>
  </si>
  <si>
    <t>全国</t>
    <rPh sb="0" eb="2">
      <t>ゼンコク</t>
    </rPh>
    <phoneticPr fontId="2"/>
  </si>
  <si>
    <t>注：ワクチン接種記録システム(VRS)への報告を居住地の都道府県別に集計。</t>
    <rPh sb="0" eb="1">
      <t>チュウ</t>
    </rPh>
    <rPh sb="8" eb="10">
      <t>キロク</t>
    </rPh>
    <rPh sb="21" eb="23">
      <t>ホウコク</t>
    </rPh>
    <phoneticPr fontId="2"/>
  </si>
  <si>
    <t>※1：小児（5-11歳）及び乳幼児（6ヶ月-4歳）対象の接種およびワクチンも含む</t>
    <rPh sb="12" eb="13">
      <t>オヨ</t>
    </rPh>
    <rPh sb="14" eb="17">
      <t>ニュウヨウジ</t>
    </rPh>
    <rPh sb="20" eb="21">
      <t>ゲツ</t>
    </rPh>
    <rPh sb="23" eb="24">
      <t>サイ</t>
    </rPh>
    <phoneticPr fontId="2"/>
  </si>
  <si>
    <t>これまでのワクチン総接種回数（医療従事者等、都道府県別）</t>
    <rPh sb="9" eb="10">
      <t>ソウ</t>
    </rPh>
    <rPh sb="10" eb="12">
      <t>セッシュ</t>
    </rPh>
    <rPh sb="12" eb="14">
      <t>カイスウ</t>
    </rPh>
    <rPh sb="15" eb="17">
      <t>イリョウ</t>
    </rPh>
    <rPh sb="17" eb="20">
      <t>ジュウジシャ</t>
    </rPh>
    <rPh sb="20" eb="21">
      <t>トウ</t>
    </rPh>
    <rPh sb="22" eb="26">
      <t>トドウフケン</t>
    </rPh>
    <rPh sb="26" eb="27">
      <t>ベツ</t>
    </rPh>
    <phoneticPr fontId="2"/>
  </si>
  <si>
    <t>（令和３年８月２日公表時点）</t>
    <rPh sb="1" eb="3">
      <t>レイワ</t>
    </rPh>
    <rPh sb="4" eb="5">
      <t>ネン</t>
    </rPh>
    <rPh sb="6" eb="7">
      <t>ガツ</t>
    </rPh>
    <rPh sb="8" eb="9">
      <t>ニチ</t>
    </rPh>
    <rPh sb="9" eb="11">
      <t>コウヒョウ</t>
    </rPh>
    <rPh sb="11" eb="13">
      <t>ジテン</t>
    </rPh>
    <phoneticPr fontId="2"/>
  </si>
  <si>
    <r>
      <t xml:space="preserve">接種回数
</t>
    </r>
    <r>
      <rPr>
        <sz val="6"/>
        <rFont val="游ゴシック"/>
        <family val="3"/>
        <charset val="128"/>
        <scheme val="minor"/>
      </rPr>
      <t>（令和３年７月30日まで）</t>
    </r>
    <rPh sb="0" eb="2">
      <t>セッシュ</t>
    </rPh>
    <rPh sb="2" eb="4">
      <t>カイスウ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</si>
  <si>
    <t>内１回目</t>
    <rPh sb="0" eb="1">
      <t>ウチ</t>
    </rPh>
    <phoneticPr fontId="2"/>
  </si>
  <si>
    <t>内２回目</t>
    <rPh sb="0" eb="1">
      <t>ウチ</t>
    </rPh>
    <phoneticPr fontId="2"/>
  </si>
  <si>
    <t>注：ワクチン接種円滑化システム（V-SYS）への報告（17時時点）を</t>
    <rPh sb="6" eb="8">
      <t>セッシュ</t>
    </rPh>
    <rPh sb="8" eb="11">
      <t>エンカツカ</t>
    </rPh>
    <rPh sb="24" eb="26">
      <t>ホウコク</t>
    </rPh>
    <rPh sb="29" eb="30">
      <t>ジ</t>
    </rPh>
    <rPh sb="30" eb="32">
      <t>ジテン</t>
    </rPh>
    <phoneticPr fontId="2"/>
  </si>
  <si>
    <t>　　接種実施機関所在地の都道府県別に集計（高齢者、基礎疾患保有者、その他を除く）。</t>
    <rPh sb="2" eb="4">
      <t>セッシュ</t>
    </rPh>
    <rPh sb="4" eb="6">
      <t>ジッシ</t>
    </rPh>
    <rPh sb="6" eb="8">
      <t>キカン</t>
    </rPh>
    <rPh sb="8" eb="11">
      <t>ショザイチ</t>
    </rPh>
    <rPh sb="12" eb="16">
      <t>トドウフケン</t>
    </rPh>
    <rPh sb="16" eb="17">
      <t>ベツ</t>
    </rPh>
    <rPh sb="21" eb="24">
      <t>コウレイシャ</t>
    </rPh>
    <rPh sb="25" eb="27">
      <t>キソ</t>
    </rPh>
    <rPh sb="27" eb="29">
      <t>シッカン</t>
    </rPh>
    <rPh sb="29" eb="32">
      <t>ホユウシャ</t>
    </rPh>
    <rPh sb="35" eb="36">
      <t>ホカ</t>
    </rPh>
    <phoneticPr fontId="2"/>
  </si>
  <si>
    <t>　　医療従事者等向け優先接種の接種実績は、45都道府県は7月21日時点まで、兵庫県、沖縄県は７月27日時点までの実績を集計。</t>
    <phoneticPr fontId="2"/>
  </si>
  <si>
    <t>　　高齢者施設等従事者向け優先接種の接種実績は、７月30日時点までの実績を集計。</t>
    <phoneticPr fontId="2"/>
  </si>
  <si>
    <t>　　医療従事者等は、令和３年７月30日で集計を終了。</t>
    <rPh sb="10" eb="12">
      <t>レイワ</t>
    </rPh>
    <rPh sb="13" eb="14">
      <t>ネン</t>
    </rPh>
    <rPh sb="15" eb="16">
      <t>ガツ</t>
    </rPh>
    <rPh sb="18" eb="19">
      <t>ニチ</t>
    </rPh>
    <rPh sb="20" eb="22">
      <t>シュウケイ</t>
    </rPh>
    <rPh sb="23" eb="25">
      <t>シュウリョウ</t>
    </rPh>
    <phoneticPr fontId="2"/>
  </si>
  <si>
    <t>　　4月9日までの接種実績は厚生労働省の「新型コロナワクチン接種実績」のページをご覧ください。</t>
    <rPh sb="3" eb="4">
      <t>ガツ</t>
    </rPh>
    <rPh sb="5" eb="6">
      <t>ニチ</t>
    </rPh>
    <rPh sb="9" eb="11">
      <t>セッシュ</t>
    </rPh>
    <rPh sb="11" eb="13">
      <t>ジッセキ</t>
    </rPh>
    <rPh sb="14" eb="16">
      <t>コウセイ</t>
    </rPh>
    <rPh sb="16" eb="19">
      <t>ロウドウショウ</t>
    </rPh>
    <rPh sb="21" eb="23">
      <t>シンガタ</t>
    </rPh>
    <rPh sb="30" eb="32">
      <t>セッシュ</t>
    </rPh>
    <rPh sb="32" eb="34">
      <t>ジッセキ</t>
    </rPh>
    <rPh sb="41" eb="42">
      <t>ラン</t>
    </rPh>
    <phoneticPr fontId="2"/>
  </si>
  <si>
    <t>　　https://www.mhlw.go.jp/stf/seisakunitsuite/bunya/vaccine_sesshujisseki.html</t>
    <phoneticPr fontId="2"/>
  </si>
  <si>
    <t>令和５年秋開始接種の状況（都道府県別、接種回別）</t>
    <rPh sb="4" eb="5">
      <t>アキ</t>
    </rPh>
    <rPh sb="5" eb="7">
      <t>カイシ</t>
    </rPh>
    <rPh sb="7" eb="9">
      <t>セッシュ</t>
    </rPh>
    <rPh sb="10" eb="12">
      <t>ジョウキョウ</t>
    </rPh>
    <rPh sb="13" eb="17">
      <t>トドウフケン</t>
    </rPh>
    <rPh sb="17" eb="18">
      <t>ベツ</t>
    </rPh>
    <rPh sb="19" eb="21">
      <t>セッシュ</t>
    </rPh>
    <rPh sb="21" eb="22">
      <t>カイ</t>
    </rPh>
    <rPh sb="22" eb="23">
      <t>ベツ</t>
    </rPh>
    <phoneticPr fontId="2"/>
  </si>
  <si>
    <t>単位：人口（人）</t>
    <rPh sb="0" eb="2">
      <t>タンイ</t>
    </rPh>
    <rPh sb="3" eb="5">
      <t>ジンコウ</t>
    </rPh>
    <rPh sb="6" eb="7">
      <t>ヒト</t>
    </rPh>
    <phoneticPr fontId="8"/>
  </si>
  <si>
    <t>都道府県名</t>
    <rPh sb="0" eb="4">
      <t>トドウフケン</t>
    </rPh>
    <rPh sb="4" eb="5">
      <t>メイ</t>
    </rPh>
    <phoneticPr fontId="8"/>
  </si>
  <si>
    <t>人口</t>
    <rPh sb="0" eb="2">
      <t>ジンコウ</t>
    </rPh>
    <phoneticPr fontId="8"/>
  </si>
  <si>
    <t>３回目</t>
    <rPh sb="1" eb="3">
      <t>カイメ</t>
    </rPh>
    <phoneticPr fontId="8"/>
  </si>
  <si>
    <t>４回目</t>
    <rPh sb="1" eb="3">
      <t>カイメ</t>
    </rPh>
    <phoneticPr fontId="8"/>
  </si>
  <si>
    <t>５回目</t>
    <rPh sb="1" eb="3">
      <t>カイメ</t>
    </rPh>
    <phoneticPr fontId="8"/>
  </si>
  <si>
    <t>６回目</t>
    <rPh sb="1" eb="3">
      <t>カイメ</t>
    </rPh>
    <phoneticPr fontId="8"/>
  </si>
  <si>
    <t>７回目</t>
    <rPh sb="1" eb="3">
      <t>カイメ</t>
    </rPh>
    <phoneticPr fontId="8"/>
  </si>
  <si>
    <t>総計</t>
    <rPh sb="0" eb="2">
      <t>ソウケイ</t>
    </rPh>
    <phoneticPr fontId="8"/>
  </si>
  <si>
    <t>接種件数</t>
    <rPh sb="0" eb="2">
      <t>セッシュ</t>
    </rPh>
    <rPh sb="2" eb="4">
      <t>ケンスウ</t>
    </rPh>
    <phoneticPr fontId="8"/>
  </si>
  <si>
    <t>接種率</t>
    <rPh sb="0" eb="3">
      <t>セッシュリツ</t>
    </rPh>
    <phoneticPr fontId="8"/>
  </si>
  <si>
    <t>合計</t>
    <rPh sb="0" eb="2">
      <t>ゴウケイ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</si>
</sst>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\(m&quot;月&quot;d&quot;日&quot;&quot;公&quot;&quot;表&quot;&quot;時&quot;&quot;点&quot;\)"/>
    <numFmt numFmtId="178" formatCode="#,##0_ "/>
    <numFmt numFmtId="179" formatCode="#,##0_ ;[Red]\-#,##0\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name val="游ゴシック"/>
      <family val="2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1" applyNumberFormat="1" applyFont="1" applyFill="1" applyBorder="1">
      <alignment vertical="center"/>
    </xf>
    <xf numFmtId="38" fontId="3" fillId="0" borderId="0" xfId="1" applyFont="1">
      <alignment vertical="center"/>
    </xf>
    <xf numFmtId="176" fontId="3" fillId="0" borderId="6" xfId="1" applyNumberFormat="1" applyFont="1" applyFill="1" applyBorder="1">
      <alignment vertical="center"/>
    </xf>
    <xf numFmtId="10" fontId="3" fillId="0" borderId="1" xfId="1" applyNumberFormat="1" applyFont="1" applyFill="1" applyBorder="1">
      <alignment vertical="center"/>
    </xf>
    <xf numFmtId="10" fontId="3" fillId="0" borderId="6" xfId="3" applyNumberFormat="1" applyFont="1" applyFill="1" applyBorder="1">
      <alignment vertical="center"/>
    </xf>
    <xf numFmtId="179" fontId="7" fillId="0" borderId="1" xfId="1" applyNumberFormat="1" applyFont="1" applyFill="1" applyBorder="1" applyAlignment="1">
      <alignment vertical="center"/>
    </xf>
    <xf numFmtId="176" fontId="0" fillId="0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3" applyNumberFormat="1" applyFont="1" applyFill="1" applyBorder="1" applyAlignment="1">
      <alignment horizontal="right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10" fontId="3" fillId="0" borderId="1" xfId="0" applyNumberFormat="1" applyFont="1" applyBorder="1">
      <alignment vertical="center"/>
    </xf>
    <xf numFmtId="38" fontId="3" fillId="0" borderId="1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0" fillId="0" borderId="1" xfId="1" applyFont="1" applyFill="1" applyBorder="1" applyAlignment="1">
      <alignment horizontal="left" vertical="center"/>
    </xf>
    <xf numFmtId="176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7" fillId="0" borderId="0" xfId="1" applyFont="1" applyFill="1" applyBorder="1" applyAlignment="1">
      <alignment horizontal="center" vertical="center"/>
    </xf>
    <xf numFmtId="178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10" fontId="7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38" fontId="3" fillId="0" borderId="0" xfId="1" applyFont="1" applyFill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38" fontId="3" fillId="0" borderId="1" xfId="1" applyFont="1" applyBorder="1" applyAlignment="1">
      <alignment horizontal="left" vertical="center"/>
    </xf>
    <xf numFmtId="177" fontId="3" fillId="0" borderId="1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7" fontId="7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</cellXfs>
  <cellStyles count="4">
    <cellStyle name="パーセント" xfId="3" builtinId="5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2"/>
  <sheetViews>
    <sheetView tabSelected="1" view="pageBreakPreview" zoomScale="70" zoomScaleNormal="100" zoomScaleSheetLayoutView="70" workbookViewId="0">
      <selection activeCell="J19" sqref="J19"/>
    </sheetView>
  </sheetViews>
  <sheetFormatPr defaultColWidth="9" defaultRowHeight="18.75" x14ac:dyDescent="0.4"/>
  <cols>
    <col min="1" max="1" width="18.125" style="1" customWidth="1"/>
    <col min="2" max="2" width="15.75" style="14" customWidth="1"/>
    <col min="3" max="21" width="13.625" style="1" customWidth="1"/>
    <col min="22" max="22" width="9" style="1" customWidth="1"/>
    <col min="23" max="23" width="11.625" style="1" bestFit="1" customWidth="1"/>
    <col min="24" max="16384" width="9" style="1"/>
  </cols>
  <sheetData>
    <row r="1" spans="1:23" x14ac:dyDescent="0.4">
      <c r="A1" s="1" t="s">
        <v>0</v>
      </c>
      <c r="F1" s="22"/>
    </row>
    <row r="2" spans="1:23" x14ac:dyDescent="0.4">
      <c r="A2" s="46">
        <v>45839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3" x14ac:dyDescent="0.4">
      <c r="A3" s="48" t="s">
        <v>1</v>
      </c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/>
    </row>
    <row r="4" spans="1:23" x14ac:dyDescent="0.4">
      <c r="A4" s="49"/>
      <c r="B4" s="49"/>
      <c r="C4" s="51" t="s">
        <v>3</v>
      </c>
      <c r="D4" s="52"/>
      <c r="E4" s="53"/>
      <c r="F4" s="51" t="s">
        <v>4</v>
      </c>
      <c r="G4" s="52"/>
      <c r="H4" s="53"/>
      <c r="I4" s="51" t="s">
        <v>5</v>
      </c>
      <c r="J4" s="52"/>
      <c r="K4" s="53"/>
      <c r="L4" s="51" t="s">
        <v>6</v>
      </c>
      <c r="M4" s="52"/>
      <c r="N4" s="53"/>
      <c r="O4" s="51" t="s">
        <v>7</v>
      </c>
      <c r="P4" s="52"/>
      <c r="Q4" s="53"/>
      <c r="R4" s="51" t="s">
        <v>8</v>
      </c>
      <c r="S4" s="53"/>
      <c r="T4" s="51" t="s">
        <v>9</v>
      </c>
      <c r="U4" s="53"/>
    </row>
    <row r="5" spans="1:23" x14ac:dyDescent="0.4">
      <c r="A5" s="49"/>
      <c r="B5" s="49"/>
      <c r="C5" s="54"/>
      <c r="D5" s="55"/>
      <c r="E5" s="56"/>
      <c r="F5" s="54"/>
      <c r="G5" s="55"/>
      <c r="H5" s="56"/>
      <c r="I5" s="54"/>
      <c r="J5" s="55"/>
      <c r="K5" s="56"/>
      <c r="L5" s="54"/>
      <c r="M5" s="55"/>
      <c r="N5" s="56"/>
      <c r="O5" s="54"/>
      <c r="P5" s="55"/>
      <c r="Q5" s="56"/>
      <c r="R5" s="54"/>
      <c r="S5" s="56"/>
      <c r="T5" s="54"/>
      <c r="U5" s="56"/>
    </row>
    <row r="6" spans="1:23" x14ac:dyDescent="0.4">
      <c r="A6" s="50"/>
      <c r="B6" s="50"/>
      <c r="C6" s="39" t="s">
        <v>10</v>
      </c>
      <c r="D6" s="39" t="s">
        <v>11</v>
      </c>
      <c r="E6" s="39" t="s">
        <v>12</v>
      </c>
      <c r="F6" s="39" t="s">
        <v>10</v>
      </c>
      <c r="G6" s="39" t="s">
        <v>11</v>
      </c>
      <c r="H6" s="39" t="s">
        <v>12</v>
      </c>
      <c r="I6" s="39" t="s">
        <v>10</v>
      </c>
      <c r="J6" s="39" t="s">
        <v>11</v>
      </c>
      <c r="K6" s="39" t="s">
        <v>12</v>
      </c>
      <c r="L6" s="39" t="s">
        <v>10</v>
      </c>
      <c r="M6" s="39" t="s">
        <v>11</v>
      </c>
      <c r="N6" s="39" t="s">
        <v>12</v>
      </c>
      <c r="O6" s="39" t="s">
        <v>10</v>
      </c>
      <c r="P6" s="39" t="s">
        <v>11</v>
      </c>
      <c r="Q6" s="39" t="s">
        <v>12</v>
      </c>
      <c r="R6" s="39" t="s">
        <v>10</v>
      </c>
      <c r="S6" s="39" t="s">
        <v>12</v>
      </c>
      <c r="T6" s="39" t="s">
        <v>10</v>
      </c>
      <c r="U6" s="39" t="s">
        <v>12</v>
      </c>
      <c r="W6" s="14" t="s">
        <v>13</v>
      </c>
    </row>
    <row r="7" spans="1:23" x14ac:dyDescent="0.4">
      <c r="A7" s="2" t="s">
        <v>14</v>
      </c>
      <c r="B7" s="5">
        <f>C7+F7+I7+L7+O7+R7+T7</f>
        <v>436323643</v>
      </c>
      <c r="C7" s="5">
        <f>SUM(C8:C54)</f>
        <v>104761469</v>
      </c>
      <c r="D7" s="5">
        <f>SUM(D8:D54)</f>
        <v>4005128</v>
      </c>
      <c r="E7" s="7">
        <f>(C7-D7)/W7</f>
        <v>0.80342461573662172</v>
      </c>
      <c r="F7" s="5">
        <f>SUM(F8:F54)</f>
        <v>103473276</v>
      </c>
      <c r="G7" s="5">
        <f>SUM(G8:G54)</f>
        <v>3929605</v>
      </c>
      <c r="H7" s="7">
        <f t="shared" ref="H7:H54" si="0">(F7-G7)/W7</f>
        <v>0.79375486275536444</v>
      </c>
      <c r="I7" s="5">
        <f>SUM(I8:I54)</f>
        <v>86700808</v>
      </c>
      <c r="J7" s="5">
        <f>SUM(J8:J54)</f>
        <v>2722641</v>
      </c>
      <c r="K7" s="7">
        <f>(I7-J7)/W7</f>
        <v>0.66963652989582911</v>
      </c>
      <c r="L7" s="5">
        <f>SUM(L8:L54)</f>
        <v>59499522</v>
      </c>
      <c r="M7" s="5">
        <f>SUM(M8:M54)</f>
        <v>1702869</v>
      </c>
      <c r="N7" s="6">
        <f>(L7-M7)/W7</f>
        <v>0.46086681261468065</v>
      </c>
      <c r="O7" s="5">
        <f>SUM(O8:O54)</f>
        <v>38817510</v>
      </c>
      <c r="P7" s="5">
        <f>SUM(P8:P54)</f>
        <v>724894</v>
      </c>
      <c r="Q7" s="6">
        <f>(O7-P7)/W7</f>
        <v>0.30374808243783574</v>
      </c>
      <c r="R7" s="5">
        <f>SUM(R8:R54)</f>
        <v>25496529</v>
      </c>
      <c r="S7" s="6">
        <f>R7/W7</f>
        <v>0.20330769072333257</v>
      </c>
      <c r="T7" s="5">
        <f>SUM(T8:T54)</f>
        <v>17574529</v>
      </c>
      <c r="U7" s="6">
        <f>T7/W7</f>
        <v>0.14013816965204318</v>
      </c>
      <c r="W7" s="40">
        <f>SUM(W8:W54)</f>
        <v>125408581</v>
      </c>
    </row>
    <row r="8" spans="1:23" x14ac:dyDescent="0.4">
      <c r="A8" s="15" t="s">
        <v>15</v>
      </c>
      <c r="B8" s="5">
        <f>C8+F8+I8+L8+O8+R8+T8</f>
        <v>19067667</v>
      </c>
      <c r="C8" s="3">
        <f>一般接種!D7+一般接種!L7+一般接種!T7+一般接種!W7+医療従事者等!C5</f>
        <v>4362399</v>
      </c>
      <c r="D8" s="3">
        <v>171421</v>
      </c>
      <c r="E8" s="7">
        <f t="shared" ref="E8:E54" si="1">(C8-D8)/W8</f>
        <v>0.81565164115965993</v>
      </c>
      <c r="F8" s="3">
        <f>一般接種!E7+一般接種!M7+一般接種!U7+一般接種!X7+医療従事者等!D5</f>
        <v>4303388</v>
      </c>
      <c r="G8" s="3">
        <v>166420</v>
      </c>
      <c r="H8" s="7">
        <f t="shared" si="0"/>
        <v>0.80514016981835645</v>
      </c>
      <c r="I8" s="3">
        <f>一般接種!F7+一般接種!N7+一般接種!Y7+一般接種!AE7</f>
        <v>3710251</v>
      </c>
      <c r="J8" s="3">
        <v>120140</v>
      </c>
      <c r="K8" s="7">
        <f t="shared" ref="K8:K54" si="2">(I8-J8)/W8</f>
        <v>0.69871040341785329</v>
      </c>
      <c r="L8" s="16">
        <f>一般接種!G7+一般接種!O7+一般接種!Z7+一般接種!AF7</f>
        <v>2732762</v>
      </c>
      <c r="M8" s="5">
        <v>80124</v>
      </c>
      <c r="N8" s="17">
        <f t="shared" ref="N8:N54" si="3">(L8-M8)/W8</f>
        <v>0.51625862462233829</v>
      </c>
      <c r="O8" s="16">
        <f>一般接種!H7+一般接種!P7+一般接種!AA7+一般接種!AG7</f>
        <v>1854479</v>
      </c>
      <c r="P8" s="3">
        <v>31922</v>
      </c>
      <c r="Q8" s="6">
        <f t="shared" ref="Q8:Q54" si="4">(O8-P8)/W8</f>
        <v>0.35470756662455072</v>
      </c>
      <c r="R8" s="16">
        <f>一般接種!I7+一般接種!Q7+一般接種!AB7+一般接種!AH7</f>
        <v>1242547</v>
      </c>
      <c r="S8" s="6">
        <f t="shared" ref="S8:S54" si="5">R8/W8</f>
        <v>0.24182553565492637</v>
      </c>
      <c r="T8" s="16">
        <f>一般接種!J7+一般接種!R7+一般接種!AC7+一般接種!AI7</f>
        <v>861841</v>
      </c>
      <c r="U8" s="6">
        <f>T8/W8</f>
        <v>0.16773221574264585</v>
      </c>
      <c r="W8" s="40">
        <v>5138196</v>
      </c>
    </row>
    <row r="9" spans="1:23" x14ac:dyDescent="0.4">
      <c r="A9" s="15" t="s">
        <v>16</v>
      </c>
      <c r="B9" s="5">
        <f t="shared" ref="B9:B54" si="6">C9+F9+I9+L9+O9+R9+T9</f>
        <v>4909990</v>
      </c>
      <c r="C9" s="3">
        <f>一般接種!D8+一般接種!L8+一般接種!T8+一般接種!W8+医療従事者等!C6</f>
        <v>1105912</v>
      </c>
      <c r="D9" s="3">
        <v>46288</v>
      </c>
      <c r="E9" s="7">
        <f t="shared" si="1"/>
        <v>0.8649236352416565</v>
      </c>
      <c r="F9" s="3">
        <f>一般接種!E8+一般接種!M8+一般接種!U8+一般接種!X8+医療従事者等!D6</f>
        <v>1093212</v>
      </c>
      <c r="G9" s="3">
        <v>45009</v>
      </c>
      <c r="H9" s="7">
        <f t="shared" si="0"/>
        <v>0.85560118422309239</v>
      </c>
      <c r="I9" s="3">
        <f>一般接種!F8+一般接種!N8+一般接種!Y8+一般接種!AE8</f>
        <v>943520</v>
      </c>
      <c r="J9" s="3">
        <v>31938</v>
      </c>
      <c r="K9" s="7">
        <f t="shared" si="2"/>
        <v>0.74408357800583946</v>
      </c>
      <c r="L9" s="16">
        <f>一般接種!G8+一般接種!O8+一般接種!Z8+一般接種!AF8</f>
        <v>722980</v>
      </c>
      <c r="M9" s="5">
        <v>20527</v>
      </c>
      <c r="N9" s="17">
        <f t="shared" si="3"/>
        <v>0.57338093733853446</v>
      </c>
      <c r="O9" s="16">
        <f>一般接種!H8+一般接種!P8+一般接種!AA8+一般接種!AG8</f>
        <v>485011</v>
      </c>
      <c r="P9" s="3">
        <v>7570</v>
      </c>
      <c r="Q9" s="6">
        <f t="shared" si="4"/>
        <v>0.38971371480205402</v>
      </c>
      <c r="R9" s="16">
        <f>一般接種!I8+一般接種!Q8+一般接種!AB8+一般接種!AH8</f>
        <v>330486</v>
      </c>
      <c r="S9" s="6">
        <f t="shared" si="5"/>
        <v>0.26976092700474325</v>
      </c>
      <c r="T9" s="16">
        <f>一般接種!J8+一般接種!R8+一般接種!AC8+一般接種!AI8</f>
        <v>228869</v>
      </c>
      <c r="U9" s="6">
        <f t="shared" ref="U9:U54" si="7">T9/W9</f>
        <v>0.18681551897099599</v>
      </c>
      <c r="W9" s="40">
        <v>1225107</v>
      </c>
    </row>
    <row r="10" spans="1:23" x14ac:dyDescent="0.4">
      <c r="A10" s="15" t="s">
        <v>17</v>
      </c>
      <c r="B10" s="5">
        <f t="shared" si="6"/>
        <v>4901089</v>
      </c>
      <c r="C10" s="3">
        <f>一般接種!D9+一般接種!L9+一般接種!T9+一般接種!W9+医療従事者等!C7</f>
        <v>1071711</v>
      </c>
      <c r="D10" s="3">
        <v>49400</v>
      </c>
      <c r="E10" s="7">
        <f t="shared" si="1"/>
        <v>0.85952258040649276</v>
      </c>
      <c r="F10" s="3">
        <f>一般接種!E9+一般接種!M9+一般接種!U9+一般接種!X9+医療従事者等!D7</f>
        <v>1057866</v>
      </c>
      <c r="G10" s="3">
        <v>48130</v>
      </c>
      <c r="H10" s="7">
        <f t="shared" si="0"/>
        <v>0.84894996948025636</v>
      </c>
      <c r="I10" s="3">
        <f>一般接種!F9+一般接種!N9+一般接種!Y9+一般接種!AE9</f>
        <v>936644</v>
      </c>
      <c r="J10" s="3">
        <v>34394</v>
      </c>
      <c r="K10" s="7">
        <f t="shared" si="2"/>
        <v>0.75857957918065844</v>
      </c>
      <c r="L10" s="16">
        <f>一般接種!G9+一般接種!O9+一般接種!Z9+一般接種!AF9</f>
        <v>729885</v>
      </c>
      <c r="M10" s="5">
        <v>22473</v>
      </c>
      <c r="N10" s="17">
        <f t="shared" si="3"/>
        <v>0.59476674676347785</v>
      </c>
      <c r="O10" s="16">
        <f>一般接種!H9+一般接種!P9+一般接種!AA9+一般接種!AG9</f>
        <v>501451</v>
      </c>
      <c r="P10" s="3">
        <v>9973</v>
      </c>
      <c r="Q10" s="6">
        <f t="shared" si="4"/>
        <v>0.41321715091887129</v>
      </c>
      <c r="R10" s="16">
        <f>一般接種!I9+一般接種!Q9+一般接種!AB9+一般接種!AH9</f>
        <v>350199</v>
      </c>
      <c r="S10" s="6">
        <f t="shared" si="5"/>
        <v>0.29443481302242991</v>
      </c>
      <c r="T10" s="16">
        <f>一般接種!J9+一般接種!R9+一般接種!AC9+一般接種!AI9</f>
        <v>253333</v>
      </c>
      <c r="U10" s="6">
        <f t="shared" si="7"/>
        <v>0.21299333946530755</v>
      </c>
      <c r="W10" s="40">
        <v>1189394</v>
      </c>
    </row>
    <row r="11" spans="1:23" x14ac:dyDescent="0.4">
      <c r="A11" s="15" t="s">
        <v>18</v>
      </c>
      <c r="B11" s="5">
        <f t="shared" si="6"/>
        <v>8327468</v>
      </c>
      <c r="C11" s="3">
        <f>一般接種!D10+一般接種!L10+一般接種!T10+一般接種!W10+医療従事者等!C8</f>
        <v>1956471</v>
      </c>
      <c r="D11" s="3">
        <v>71306</v>
      </c>
      <c r="E11" s="7">
        <f t="shared" si="1"/>
        <v>0.83510417511111235</v>
      </c>
      <c r="F11" s="3">
        <f>一般接種!E10+一般接種!M10+一般接種!U10+一般接種!X10+医療従事者等!D8</f>
        <v>1924941</v>
      </c>
      <c r="G11" s="3">
        <v>69295</v>
      </c>
      <c r="H11" s="7">
        <f t="shared" si="0"/>
        <v>0.82202763266251766</v>
      </c>
      <c r="I11" s="3">
        <f>一般接種!F10+一般接種!N10+一般接種!Y10+一般接種!AE10</f>
        <v>1636388</v>
      </c>
      <c r="J11" s="3">
        <v>49199</v>
      </c>
      <c r="K11" s="7">
        <f t="shared" si="2"/>
        <v>0.70310458797528663</v>
      </c>
      <c r="L11" s="16">
        <f>一般接種!G10+一般接種!O10+一般接種!Z10+一般接種!AF10</f>
        <v>1157643</v>
      </c>
      <c r="M11" s="5">
        <v>31657</v>
      </c>
      <c r="N11" s="17">
        <f t="shared" si="3"/>
        <v>0.49879751094289404</v>
      </c>
      <c r="O11" s="16">
        <f>一般接種!H10+一般接種!P10+一般接種!AA10+一般接種!AG10</f>
        <v>768178</v>
      </c>
      <c r="P11" s="3">
        <v>13317</v>
      </c>
      <c r="Q11" s="6">
        <f t="shared" si="4"/>
        <v>0.3343938449570989</v>
      </c>
      <c r="R11" s="16">
        <f>一般接種!I10+一般接種!Q10+一般接種!AB10+一般接種!AH10</f>
        <v>515440</v>
      </c>
      <c r="S11" s="6">
        <f t="shared" si="5"/>
        <v>0.22833337984700106</v>
      </c>
      <c r="T11" s="16">
        <f>一般接種!J10+一般接種!R10+一般接種!AC10+一般接種!AI10</f>
        <v>368407</v>
      </c>
      <c r="U11" s="6">
        <f t="shared" si="7"/>
        <v>0.16319962647309894</v>
      </c>
      <c r="W11" s="40">
        <v>2257401</v>
      </c>
    </row>
    <row r="12" spans="1:23" x14ac:dyDescent="0.4">
      <c r="A12" s="15" t="s">
        <v>19</v>
      </c>
      <c r="B12" s="5">
        <f t="shared" si="6"/>
        <v>3956401</v>
      </c>
      <c r="C12" s="3">
        <f>一般接種!D11+一般接種!L11+一般接種!T11+一般接種!W11+医療従事者等!C9</f>
        <v>865320</v>
      </c>
      <c r="D12" s="3">
        <v>41575</v>
      </c>
      <c r="E12" s="7">
        <f t="shared" si="1"/>
        <v>0.87578874624564762</v>
      </c>
      <c r="F12" s="3">
        <f>一般接種!E11+一般接種!M11+一般接種!U11+一般接種!X11+医療従事者等!D9</f>
        <v>856101</v>
      </c>
      <c r="G12" s="3">
        <v>40359</v>
      </c>
      <c r="H12" s="7">
        <f t="shared" si="0"/>
        <v>0.8672801212024559</v>
      </c>
      <c r="I12" s="3">
        <f>一般接種!F11+一般接種!N11+一般接種!Y11+一般接種!AE11</f>
        <v>769047</v>
      </c>
      <c r="J12" s="3">
        <v>28551</v>
      </c>
      <c r="K12" s="7">
        <f t="shared" si="2"/>
        <v>0.78728012120245594</v>
      </c>
      <c r="L12" s="16">
        <f>一般接種!G11+一般接種!O11+一般接種!Z11+一般接種!AF11</f>
        <v>607041</v>
      </c>
      <c r="M12" s="5">
        <v>18260</v>
      </c>
      <c r="N12" s="17">
        <f t="shared" si="3"/>
        <v>0.62597985274964785</v>
      </c>
      <c r="O12" s="16">
        <f>一般接種!H11+一般接種!P11+一般接種!AA11+一般接種!AG11</f>
        <v>408759</v>
      </c>
      <c r="P12" s="3">
        <v>6290</v>
      </c>
      <c r="Q12" s="6">
        <f t="shared" si="4"/>
        <v>0.42789676527655957</v>
      </c>
      <c r="R12" s="16">
        <f>一般接種!I11+一般接種!Q11+一般接種!AB11+一般接種!AH11</f>
        <v>272519</v>
      </c>
      <c r="S12" s="6">
        <f t="shared" si="5"/>
        <v>0.28973659729420831</v>
      </c>
      <c r="T12" s="16">
        <f>一般接種!J11+一般接種!R11+一般接種!AC11+一般接種!AI11</f>
        <v>177614</v>
      </c>
      <c r="U12" s="6">
        <f t="shared" si="7"/>
        <v>0.18883555272041039</v>
      </c>
      <c r="W12" s="40">
        <v>940575</v>
      </c>
    </row>
    <row r="13" spans="1:23" x14ac:dyDescent="0.4">
      <c r="A13" s="15" t="s">
        <v>20</v>
      </c>
      <c r="B13" s="5">
        <f t="shared" si="6"/>
        <v>4272690</v>
      </c>
      <c r="C13" s="3">
        <f>一般接種!D12+一般接種!L12+一般接種!T12+一般接種!W12+医療従事者等!C10</f>
        <v>943815</v>
      </c>
      <c r="D13" s="3">
        <v>43077</v>
      </c>
      <c r="E13" s="7">
        <f t="shared" si="1"/>
        <v>0.86449740431376276</v>
      </c>
      <c r="F13" s="3">
        <f>一般接種!E12+一般接種!M12+一般接種!U12+一般接種!X12+医療従事者等!D10</f>
        <v>935436</v>
      </c>
      <c r="G13" s="3">
        <v>41758</v>
      </c>
      <c r="H13" s="7">
        <f t="shared" si="0"/>
        <v>0.85772145872863681</v>
      </c>
      <c r="I13" s="3">
        <f>一般接種!F12+一般接種!N12+一般接種!Y12+一般接種!AE12</f>
        <v>826732</v>
      </c>
      <c r="J13" s="3">
        <v>29197</v>
      </c>
      <c r="K13" s="7">
        <f t="shared" si="2"/>
        <v>0.76544670853164487</v>
      </c>
      <c r="L13" s="16">
        <f>一般接種!G12+一般接種!O12+一般接種!Z12+一般接種!AF12</f>
        <v>631510</v>
      </c>
      <c r="M13" s="5">
        <v>18718</v>
      </c>
      <c r="N13" s="17">
        <f t="shared" si="3"/>
        <v>0.58813672053831334</v>
      </c>
      <c r="O13" s="16">
        <f>一般接種!H12+一般接種!P12+一般接種!AA12+一般接種!AG12</f>
        <v>433942</v>
      </c>
      <c r="P13" s="3">
        <v>8000</v>
      </c>
      <c r="Q13" s="6">
        <f t="shared" si="4"/>
        <v>0.40880450629174381</v>
      </c>
      <c r="R13" s="16">
        <f>一般接種!I12+一般接種!Q12+一般接種!AB12+一般接種!AH12</f>
        <v>295006</v>
      </c>
      <c r="S13" s="6">
        <f t="shared" si="5"/>
        <v>0.28313662936057532</v>
      </c>
      <c r="T13" s="16">
        <f>一般接種!J12+一般接種!R12+一般接種!AC12+一般接種!AI12</f>
        <v>206249</v>
      </c>
      <c r="U13" s="6">
        <f t="shared" si="7"/>
        <v>0.19795070835504802</v>
      </c>
      <c r="W13" s="40">
        <v>1041921</v>
      </c>
    </row>
    <row r="14" spans="1:23" x14ac:dyDescent="0.4">
      <c r="A14" s="15" t="s">
        <v>21</v>
      </c>
      <c r="B14" s="5">
        <f t="shared" si="6"/>
        <v>7170010</v>
      </c>
      <c r="C14" s="3">
        <f>一般接種!D13+一般接種!L13+一般接種!T13+一般接種!W13+医療従事者等!C11</f>
        <v>1614540</v>
      </c>
      <c r="D14" s="3">
        <v>62706</v>
      </c>
      <c r="E14" s="7">
        <f t="shared" si="1"/>
        <v>0.85364383181857684</v>
      </c>
      <c r="F14" s="3">
        <f>一般接種!E13+一般接種!M13+一般接種!U13+一般接種!X13+医療従事者等!D11</f>
        <v>1596913</v>
      </c>
      <c r="G14" s="3">
        <v>60825</v>
      </c>
      <c r="H14" s="7">
        <f t="shared" si="0"/>
        <v>0.84498216067603504</v>
      </c>
      <c r="I14" s="3">
        <f>一般接種!F13+一般接種!N13+一般接種!Y13+一般接種!AE13</f>
        <v>1395956</v>
      </c>
      <c r="J14" s="3">
        <v>43051</v>
      </c>
      <c r="K14" s="7">
        <f t="shared" si="2"/>
        <v>0.74421555932304084</v>
      </c>
      <c r="L14" s="16">
        <f>一般接種!G13+一般接種!O13+一般接種!Z13+一般接種!AF13</f>
        <v>1059553</v>
      </c>
      <c r="M14" s="5">
        <v>28458</v>
      </c>
      <c r="N14" s="17">
        <f t="shared" si="3"/>
        <v>0.56719203649937788</v>
      </c>
      <c r="O14" s="16">
        <f>一般接種!H13+一般接種!P13+一般接種!AA13+一般接種!AG13</f>
        <v>703526</v>
      </c>
      <c r="P14" s="3">
        <v>11625</v>
      </c>
      <c r="Q14" s="6">
        <f t="shared" si="4"/>
        <v>0.38060579989812388</v>
      </c>
      <c r="R14" s="16">
        <f>一般接種!I13+一般接種!Q13+一般接種!AB13+一般接種!AH13</f>
        <v>474826</v>
      </c>
      <c r="S14" s="6">
        <f t="shared" si="5"/>
        <v>0.26119564727096301</v>
      </c>
      <c r="T14" s="16">
        <f>一般接種!J13+一般接種!R13+一般接種!AC13+一般接種!AI13</f>
        <v>324696</v>
      </c>
      <c r="U14" s="6">
        <f t="shared" si="7"/>
        <v>0.17861107413303526</v>
      </c>
      <c r="W14" s="40">
        <v>1817894</v>
      </c>
    </row>
    <row r="15" spans="1:23" x14ac:dyDescent="0.4">
      <c r="A15" s="15" t="s">
        <v>22</v>
      </c>
      <c r="B15" s="5">
        <f t="shared" si="6"/>
        <v>10694247</v>
      </c>
      <c r="C15" s="3">
        <f>一般接種!D14+一般接種!L14+一般接種!T14+一般接種!W14+医療従事者等!C12</f>
        <v>2502682</v>
      </c>
      <c r="D15" s="3">
        <v>97277</v>
      </c>
      <c r="E15" s="7">
        <f t="shared" si="1"/>
        <v>0.83526662395544138</v>
      </c>
      <c r="F15" s="3">
        <f>一般接種!E14+一般接種!M14+一般接種!U14+一般接種!X14+医療従事者等!D12</f>
        <v>2472984</v>
      </c>
      <c r="G15" s="3">
        <v>94637</v>
      </c>
      <c r="H15" s="7">
        <f t="shared" si="0"/>
        <v>0.82587084889428275</v>
      </c>
      <c r="I15" s="3">
        <f>一般接種!F14+一般接種!N14+一般接種!Y14+一般接種!AE14</f>
        <v>2110185</v>
      </c>
      <c r="J15" s="3">
        <v>65019</v>
      </c>
      <c r="K15" s="7">
        <f t="shared" si="2"/>
        <v>0.71017516811034076</v>
      </c>
      <c r="L15" s="16">
        <f>一般接種!G14+一般接種!O14+一般接種!Z14+一般接種!AF14</f>
        <v>1515560</v>
      </c>
      <c r="M15" s="3">
        <v>42169</v>
      </c>
      <c r="N15" s="17">
        <f t="shared" si="3"/>
        <v>0.51162873875140846</v>
      </c>
      <c r="O15" s="16">
        <f>一般接種!H14+一般接種!P14+一般接種!AA14+一般接種!AG14</f>
        <v>996763</v>
      </c>
      <c r="P15" s="3">
        <v>19377</v>
      </c>
      <c r="Q15" s="6">
        <f t="shared" si="4"/>
        <v>0.33939311863129623</v>
      </c>
      <c r="R15" s="16">
        <f>一般接種!I14+一般接種!Q14+一般接種!AB14+一般接種!AH14</f>
        <v>648762</v>
      </c>
      <c r="S15" s="6">
        <f t="shared" si="5"/>
        <v>0.22527983665560689</v>
      </c>
      <c r="T15" s="16">
        <f>一般接種!J14+一般接種!R14+一般接種!AC14+一般接種!AI14</f>
        <v>447311</v>
      </c>
      <c r="U15" s="6">
        <f t="shared" si="7"/>
        <v>0.1553268363656567</v>
      </c>
      <c r="W15" s="40">
        <v>2879805</v>
      </c>
    </row>
    <row r="16" spans="1:23" x14ac:dyDescent="0.4">
      <c r="A16" s="18" t="s">
        <v>23</v>
      </c>
      <c r="B16" s="5">
        <f t="shared" si="6"/>
        <v>7104464</v>
      </c>
      <c r="C16" s="3">
        <f>一般接種!D15+一般接種!L15+一般接種!T15+一般接種!W15+医療従事者等!C13</f>
        <v>1653518</v>
      </c>
      <c r="D16" s="3">
        <v>68606</v>
      </c>
      <c r="E16" s="7">
        <f t="shared" si="1"/>
        <v>0.82143925184238065</v>
      </c>
      <c r="F16" s="3">
        <f>一般接種!E15+一般接種!M15+一般接種!U15+一般接種!X15+医療従事者等!D13</f>
        <v>1635215</v>
      </c>
      <c r="G16" s="3">
        <v>66867</v>
      </c>
      <c r="H16" s="7">
        <f t="shared" si="0"/>
        <v>0.81285434632868825</v>
      </c>
      <c r="I16" s="3">
        <f>一般接種!F15+一般接種!N15+一般接種!Y15+一般接種!AE15</f>
        <v>1409144</v>
      </c>
      <c r="J16" s="3">
        <v>47141</v>
      </c>
      <c r="K16" s="7">
        <f t="shared" si="2"/>
        <v>0.70590841972745366</v>
      </c>
      <c r="L16" s="16">
        <f>一般接種!G15+一般接種!O15+一般接種!Z15+一般接種!AF15</f>
        <v>1017176</v>
      </c>
      <c r="M16" s="3">
        <v>29830</v>
      </c>
      <c r="N16" s="17">
        <f t="shared" si="3"/>
        <v>0.51172857518244996</v>
      </c>
      <c r="O16" s="16">
        <f>一般接種!H15+一般接種!P15+一般接種!AA15+一般接種!AG15</f>
        <v>663060</v>
      </c>
      <c r="P16" s="3">
        <v>13448</v>
      </c>
      <c r="Q16" s="6">
        <f t="shared" si="4"/>
        <v>0.3366854407486552</v>
      </c>
      <c r="R16" s="16">
        <f>一般接種!I15+一般接種!Q15+一般接種!AB15+一般接種!AH15</f>
        <v>430380</v>
      </c>
      <c r="S16" s="6">
        <f t="shared" si="5"/>
        <v>0.2230603498540763</v>
      </c>
      <c r="T16" s="16">
        <f>一般接種!J15+一般接種!R15+一般接種!AC15+一般接種!AI15</f>
        <v>295971</v>
      </c>
      <c r="U16" s="6">
        <f t="shared" si="7"/>
        <v>0.15339791534611463</v>
      </c>
      <c r="W16" s="40">
        <v>1929433</v>
      </c>
    </row>
    <row r="17" spans="1:23" x14ac:dyDescent="0.4">
      <c r="A17" s="15" t="s">
        <v>24</v>
      </c>
      <c r="B17" s="5">
        <f t="shared" si="6"/>
        <v>6907492</v>
      </c>
      <c r="C17" s="3">
        <f>一般接種!D16+一般接種!L16+一般接種!T16+一般接種!W16+医療従事者等!C14</f>
        <v>1628568</v>
      </c>
      <c r="D17" s="3">
        <v>67120</v>
      </c>
      <c r="E17" s="7">
        <f t="shared" si="1"/>
        <v>0.80868886530673967</v>
      </c>
      <c r="F17" s="3">
        <f>一般接種!E16+一般接種!M16+一般接種!U16+一般接種!X16+医療従事者等!D14</f>
        <v>1605313</v>
      </c>
      <c r="G17" s="3">
        <v>65400</v>
      </c>
      <c r="H17" s="7">
        <f t="shared" si="0"/>
        <v>0.79753568267473363</v>
      </c>
      <c r="I17" s="3">
        <f>一般接種!F16+一般接種!N16+一般接種!Y16+一般接種!AE16</f>
        <v>1370275</v>
      </c>
      <c r="J17" s="3">
        <v>46463</v>
      </c>
      <c r="K17" s="7">
        <f t="shared" si="2"/>
        <v>0.68561490626613608</v>
      </c>
      <c r="L17" s="16">
        <f>一般接種!G16+一般接種!O16+一般接種!Z16+一般接種!AF16</f>
        <v>951775</v>
      </c>
      <c r="M17" s="3">
        <v>28199</v>
      </c>
      <c r="N17" s="17">
        <f t="shared" si="3"/>
        <v>0.47832885082598808</v>
      </c>
      <c r="O17" s="16">
        <f>一般接種!H16+一般接種!P16+一般接種!AA16+一般接種!AG16</f>
        <v>634919</v>
      </c>
      <c r="P17" s="3">
        <v>11555</v>
      </c>
      <c r="Q17" s="6">
        <f t="shared" si="4"/>
        <v>0.32284618241085872</v>
      </c>
      <c r="R17" s="16">
        <f>一般接種!I16+一般接種!Q16+一般接種!AB16+一般接種!AH16</f>
        <v>421466</v>
      </c>
      <c r="S17" s="6">
        <f t="shared" si="5"/>
        <v>0.2182812756527085</v>
      </c>
      <c r="T17" s="16">
        <f>一般接種!J16+一般接種!R16+一般接種!AC16+一般接種!AI16</f>
        <v>295176</v>
      </c>
      <c r="U17" s="6">
        <f t="shared" si="7"/>
        <v>0.15287447581077448</v>
      </c>
      <c r="W17" s="40">
        <v>1930839</v>
      </c>
    </row>
    <row r="18" spans="1:23" x14ac:dyDescent="0.4">
      <c r="A18" s="15" t="s">
        <v>25</v>
      </c>
      <c r="B18" s="5">
        <f t="shared" si="6"/>
        <v>25786693</v>
      </c>
      <c r="C18" s="3">
        <f>一般接種!D17+一般接種!L17+一般接種!T17+一般接種!W17+医療従事者等!C15</f>
        <v>6207601</v>
      </c>
      <c r="D18" s="3">
        <v>220135</v>
      </c>
      <c r="E18" s="7">
        <f t="shared" si="1"/>
        <v>0.81120060674762873</v>
      </c>
      <c r="F18" s="3">
        <f>一般接種!E17+一般接種!M17+一般接種!U17+一般接種!X17+医療従事者等!D15</f>
        <v>6130845</v>
      </c>
      <c r="G18" s="3">
        <v>214437</v>
      </c>
      <c r="H18" s="7">
        <f t="shared" si="0"/>
        <v>0.80157344682483778</v>
      </c>
      <c r="I18" s="3">
        <f>一般接種!F17+一般接種!N17+一般接種!Y17+一般接種!AE17</f>
        <v>5157289</v>
      </c>
      <c r="J18" s="3">
        <v>150646</v>
      </c>
      <c r="K18" s="7">
        <f t="shared" si="2"/>
        <v>0.67831564126940647</v>
      </c>
      <c r="L18" s="16">
        <f>一般接種!G17+一般接種!O17+一般接種!Z17+一般接種!AF17</f>
        <v>3530013</v>
      </c>
      <c r="M18" s="3">
        <v>92290</v>
      </c>
      <c r="N18" s="17">
        <f t="shared" si="3"/>
        <v>0.46575345620839909</v>
      </c>
      <c r="O18" s="16">
        <f>一般接種!H17+一般接種!P17+一般接種!AA17+一般接種!AG17</f>
        <v>2275908</v>
      </c>
      <c r="P18" s="3">
        <v>38802</v>
      </c>
      <c r="Q18" s="6">
        <f t="shared" si="4"/>
        <v>0.30309011267183156</v>
      </c>
      <c r="R18" s="16">
        <f>一般接種!I17+一般接種!Q17+一般接種!AB17+一般接種!AH17</f>
        <v>1458042</v>
      </c>
      <c r="S18" s="6">
        <f t="shared" si="5"/>
        <v>0.19754008708584334</v>
      </c>
      <c r="T18" s="16">
        <f>一般接種!J17+一般接種!R17+一般接種!AC17+一般接種!AI17</f>
        <v>1026995</v>
      </c>
      <c r="U18" s="6">
        <f t="shared" si="7"/>
        <v>0.13914049234296794</v>
      </c>
      <c r="W18" s="40">
        <v>7380993</v>
      </c>
    </row>
    <row r="19" spans="1:23" x14ac:dyDescent="0.4">
      <c r="A19" s="15" t="s">
        <v>26</v>
      </c>
      <c r="B19" s="5">
        <f t="shared" si="6"/>
        <v>22372230</v>
      </c>
      <c r="C19" s="3">
        <f>一般接種!D18+一般接種!L18+一般接種!T18+一般接種!W18+医療従事者等!C16</f>
        <v>5304038</v>
      </c>
      <c r="D19" s="3">
        <v>180879</v>
      </c>
      <c r="E19" s="7">
        <f t="shared" si="1"/>
        <v>0.81190182932936428</v>
      </c>
      <c r="F19" s="3">
        <f>一般接種!E18+一般接種!M18+一般接種!U18+一般接種!X18+医療従事者等!D16</f>
        <v>5244264</v>
      </c>
      <c r="G19" s="3">
        <v>176658</v>
      </c>
      <c r="H19" s="7">
        <f t="shared" si="0"/>
        <v>0.80309796782033549</v>
      </c>
      <c r="I19" s="3">
        <f>一般接種!F18+一般接種!N18+一般接種!Y18+一般接種!AE18</f>
        <v>4486504</v>
      </c>
      <c r="J19" s="3">
        <v>122613</v>
      </c>
      <c r="K19" s="7">
        <f t="shared" si="2"/>
        <v>0.6915754685524983</v>
      </c>
      <c r="L19" s="16">
        <f>一般接種!G18+一般接種!O18+一般接種!Z18+一般接種!AF18</f>
        <v>3078628</v>
      </c>
      <c r="M19" s="3">
        <v>71210</v>
      </c>
      <c r="N19" s="17">
        <f t="shared" si="3"/>
        <v>0.47660597216640316</v>
      </c>
      <c r="O19" s="16">
        <f>一般接種!H18+一般接種!P18+一般接種!AA18+一般接種!AG18</f>
        <v>1994278</v>
      </c>
      <c r="P19" s="3">
        <v>29787</v>
      </c>
      <c r="Q19" s="6">
        <f t="shared" si="4"/>
        <v>0.31132624160231454</v>
      </c>
      <c r="R19" s="16">
        <f>一般接種!I18+一般接種!Q18+一般接種!AB18+一般接種!AH18</f>
        <v>1324166</v>
      </c>
      <c r="S19" s="6">
        <f t="shared" si="5"/>
        <v>0.20984958650234101</v>
      </c>
      <c r="T19" s="16">
        <f>一般接種!J18+一般接種!R18+一般接種!AC18+一般接種!AI18</f>
        <v>940352</v>
      </c>
      <c r="U19" s="6">
        <f t="shared" si="7"/>
        <v>0.14902397310205018</v>
      </c>
      <c r="W19" s="40">
        <v>6310072</v>
      </c>
    </row>
    <row r="20" spans="1:23" x14ac:dyDescent="0.4">
      <c r="A20" s="15" t="s">
        <v>27</v>
      </c>
      <c r="B20" s="5">
        <f t="shared" si="6"/>
        <v>45702870</v>
      </c>
      <c r="C20" s="3">
        <f>一般接種!D19+一般接種!L19+一般接種!T19+一般接種!W19+医療従事者等!C17</f>
        <v>11447555</v>
      </c>
      <c r="D20" s="3">
        <v>420870</v>
      </c>
      <c r="E20" s="7">
        <f t="shared" si="1"/>
        <v>0.79663554013533722</v>
      </c>
      <c r="F20" s="3">
        <f>一般接種!E19+一般接種!M19+一般接種!U19+一般接種!X19+医療従事者等!D17</f>
        <v>11306229</v>
      </c>
      <c r="G20" s="3">
        <v>409572</v>
      </c>
      <c r="H20" s="7">
        <f t="shared" si="0"/>
        <v>0.78724151772400353</v>
      </c>
      <c r="I20" s="3">
        <f>一般接種!F19+一般接種!N19+一般接種!Y19+一般接種!AE19</f>
        <v>9358006</v>
      </c>
      <c r="J20" s="3">
        <v>275979</v>
      </c>
      <c r="K20" s="7">
        <f t="shared" si="2"/>
        <v>0.65614148628247893</v>
      </c>
      <c r="L20" s="16">
        <f>一般接種!G19+一般接種!O19+一般接種!Z19+一般接種!AF19</f>
        <v>6003512</v>
      </c>
      <c r="M20" s="3">
        <v>159222</v>
      </c>
      <c r="N20" s="17">
        <f t="shared" si="3"/>
        <v>0.42222745284349289</v>
      </c>
      <c r="O20" s="16">
        <f>一般接種!H19+一般接種!P19+一般接種!AA19+一般接種!AG19</f>
        <v>3702860</v>
      </c>
      <c r="P20" s="3">
        <v>73153</v>
      </c>
      <c r="Q20" s="6">
        <f t="shared" si="4"/>
        <v>0.26223235691216484</v>
      </c>
      <c r="R20" s="16">
        <f>一般接種!I19+一般接種!Q19+一般接種!AB19+一般接種!AH19</f>
        <v>2306182</v>
      </c>
      <c r="S20" s="6">
        <f t="shared" si="5"/>
        <v>0.1666127710386569</v>
      </c>
      <c r="T20" s="16">
        <f>一般接種!J19+一般接種!R19+一般接種!AC19+一般接種!AI19</f>
        <v>1578526</v>
      </c>
      <c r="U20" s="6">
        <f t="shared" si="7"/>
        <v>0.11404242640718161</v>
      </c>
      <c r="W20" s="40">
        <v>13841568</v>
      </c>
    </row>
    <row r="21" spans="1:23" x14ac:dyDescent="0.4">
      <c r="A21" s="15" t="s">
        <v>28</v>
      </c>
      <c r="B21" s="5">
        <f t="shared" si="6"/>
        <v>31528583</v>
      </c>
      <c r="C21" s="3">
        <f>一般接種!D20+一般接種!L20+一般接種!T20+一般接種!W20+医療従事者等!C18</f>
        <v>7693703</v>
      </c>
      <c r="D21" s="3">
        <v>269657</v>
      </c>
      <c r="E21" s="7">
        <f t="shared" si="1"/>
        <v>0.80591155913610812</v>
      </c>
      <c r="F21" s="3">
        <f>一般接種!E20+一般接種!M20+一般接種!U20+一般接種!X20+医療従事者等!D18</f>
        <v>7609599</v>
      </c>
      <c r="G21" s="3">
        <v>262163</v>
      </c>
      <c r="H21" s="7">
        <f t="shared" si="0"/>
        <v>0.79759521996668259</v>
      </c>
      <c r="I21" s="3">
        <f>一般接種!F20+一般接種!N20+一般接種!Y20+一般接種!AE20</f>
        <v>6355082</v>
      </c>
      <c r="J21" s="3">
        <v>171345</v>
      </c>
      <c r="K21" s="7">
        <f t="shared" si="2"/>
        <v>0.6712707770072599</v>
      </c>
      <c r="L21" s="16">
        <f>一般接種!G20+一般接種!O20+一般接種!Z20+一般接種!AF20</f>
        <v>4198506</v>
      </c>
      <c r="M21" s="3">
        <v>106715</v>
      </c>
      <c r="N21" s="17">
        <f t="shared" si="3"/>
        <v>0.44418120044906712</v>
      </c>
      <c r="O21" s="16">
        <f>一般接種!H20+一般接種!P20+一般接種!AA20+一般接種!AG20</f>
        <v>2655315</v>
      </c>
      <c r="P21" s="3">
        <v>46560</v>
      </c>
      <c r="Q21" s="6">
        <f t="shared" si="4"/>
        <v>0.28319137697343438</v>
      </c>
      <c r="R21" s="16">
        <f>一般接種!I20+一般接種!Q20+一般接種!AB20+一般接種!AH20</f>
        <v>1773348</v>
      </c>
      <c r="S21" s="6">
        <f t="shared" si="5"/>
        <v>0.19250441761418222</v>
      </c>
      <c r="T21" s="16">
        <f>一般接種!J20+一般接種!R20+一般接種!AC20+一般接種!AI20</f>
        <v>1243030</v>
      </c>
      <c r="U21" s="6">
        <f t="shared" si="7"/>
        <v>0.13493615817479532</v>
      </c>
      <c r="W21" s="40">
        <v>9211986</v>
      </c>
    </row>
    <row r="22" spans="1:23" x14ac:dyDescent="0.4">
      <c r="A22" s="15" t="s">
        <v>29</v>
      </c>
      <c r="B22" s="5">
        <f t="shared" si="6"/>
        <v>8672549</v>
      </c>
      <c r="C22" s="3">
        <f>一般接種!D21+一般接種!L21+一般接種!T21+一般接種!W21+医療従事者等!C19</f>
        <v>1924774</v>
      </c>
      <c r="D22" s="3">
        <v>85090</v>
      </c>
      <c r="E22" s="7">
        <f t="shared" si="1"/>
        <v>0.8502267121492848</v>
      </c>
      <c r="F22" s="3">
        <f>一般接種!E21+一般接種!M21+一般接種!U21+一般接種!X21+医療従事者等!D19</f>
        <v>1895724</v>
      </c>
      <c r="G22" s="3">
        <v>82993</v>
      </c>
      <c r="H22" s="7">
        <f t="shared" si="0"/>
        <v>0.83777013777425102</v>
      </c>
      <c r="I22" s="3">
        <f>一般接種!F21+一般接種!N21+一般接種!Y21+一般接種!AE21</f>
        <v>1679681</v>
      </c>
      <c r="J22" s="3">
        <v>61203</v>
      </c>
      <c r="K22" s="7">
        <f t="shared" si="2"/>
        <v>0.74799434502118312</v>
      </c>
      <c r="L22" s="16">
        <f>一般接種!G21+一般接種!O21+一般接種!Z21+一般接種!AF21</f>
        <v>1275877</v>
      </c>
      <c r="M22" s="3">
        <v>40300</v>
      </c>
      <c r="N22" s="17">
        <f t="shared" si="3"/>
        <v>0.57103316130230886</v>
      </c>
      <c r="O22" s="16">
        <f>一般接種!H21+一般接種!P21+一般接種!AA21+一般接種!AG21</f>
        <v>861165</v>
      </c>
      <c r="P22" s="3">
        <v>17617</v>
      </c>
      <c r="Q22" s="6">
        <f t="shared" si="4"/>
        <v>0.38985338926690938</v>
      </c>
      <c r="R22" s="16">
        <f>一般接種!I21+一般接種!Q21+一般接種!AB21+一般接種!AH21</f>
        <v>599166</v>
      </c>
      <c r="S22" s="6">
        <f t="shared" si="5"/>
        <v>0.27691002270587683</v>
      </c>
      <c r="T22" s="16">
        <f>一般接種!J21+一般接種!R21+一般接種!AC21+一般接種!AI21</f>
        <v>436162</v>
      </c>
      <c r="U22" s="6">
        <f t="shared" si="7"/>
        <v>0.20157623984578674</v>
      </c>
      <c r="W22" s="40">
        <v>2163757</v>
      </c>
    </row>
    <row r="23" spans="1:23" x14ac:dyDescent="0.4">
      <c r="A23" s="15" t="s">
        <v>30</v>
      </c>
      <c r="B23" s="5">
        <f t="shared" si="6"/>
        <v>3824764</v>
      </c>
      <c r="C23" s="3">
        <f>一般接種!D22+一般接種!L22+一般接種!T22+一般接種!W22+医療従事者等!C20</f>
        <v>904259</v>
      </c>
      <c r="D23" s="3">
        <v>36192</v>
      </c>
      <c r="E23" s="7">
        <f t="shared" si="1"/>
        <v>0.84406188012912764</v>
      </c>
      <c r="F23" s="3">
        <f>一般接種!E22+一般接種!M22+一般接種!U22+一般接種!X22+医療従事者等!D20</f>
        <v>897165</v>
      </c>
      <c r="G23" s="3">
        <v>35149</v>
      </c>
      <c r="H23" s="7">
        <f t="shared" si="0"/>
        <v>0.83817821166037887</v>
      </c>
      <c r="I23" s="3">
        <f>一般接種!F22+一般接種!N22+一般接種!Y22+一般接種!AE22</f>
        <v>755498</v>
      </c>
      <c r="J23" s="3">
        <v>25608</v>
      </c>
      <c r="K23" s="7">
        <f t="shared" si="2"/>
        <v>0.70970596242853257</v>
      </c>
      <c r="L23" s="16">
        <f>一般接種!G22+一般接種!O22+一般接種!Z22+一般接種!AF22</f>
        <v>528056</v>
      </c>
      <c r="M23" s="3">
        <v>16311</v>
      </c>
      <c r="N23" s="17">
        <f t="shared" si="3"/>
        <v>0.49759344249542997</v>
      </c>
      <c r="O23" s="16">
        <f>一般接種!H22+一般接種!P22+一般接種!AA22+一般接種!AG22</f>
        <v>344035</v>
      </c>
      <c r="P23" s="3">
        <v>7563</v>
      </c>
      <c r="Q23" s="6">
        <f t="shared" si="4"/>
        <v>0.32716736027381277</v>
      </c>
      <c r="R23" s="16">
        <f>一般接種!I22+一般接種!Q22+一般接種!AB22+一般接種!AH22</f>
        <v>232492</v>
      </c>
      <c r="S23" s="6">
        <f t="shared" si="5"/>
        <v>0.22606277468787678</v>
      </c>
      <c r="T23" s="16">
        <f>一般接種!J22+一般接種!R22+一般接種!AC22+一般接種!AI22</f>
        <v>163259</v>
      </c>
      <c r="U23" s="6">
        <f t="shared" si="7"/>
        <v>0.15874431177317103</v>
      </c>
      <c r="W23" s="40">
        <v>1028440</v>
      </c>
    </row>
    <row r="24" spans="1:23" x14ac:dyDescent="0.4">
      <c r="A24" s="15" t="s">
        <v>31</v>
      </c>
      <c r="B24" s="5">
        <f t="shared" si="6"/>
        <v>3930667</v>
      </c>
      <c r="C24" s="3">
        <f>一般接種!D23+一般接種!L23+一般接種!T23+一般接種!W23+医療従事者等!C21</f>
        <v>946713</v>
      </c>
      <c r="D24" s="3">
        <v>34946</v>
      </c>
      <c r="E24" s="7">
        <f t="shared" si="1"/>
        <v>0.81604273863043419</v>
      </c>
      <c r="F24" s="3">
        <f>一般接種!E23+一般接種!M23+一般接種!U23+一般接種!X23+医療従事者等!D21</f>
        <v>936479</v>
      </c>
      <c r="G24" s="3">
        <v>34078</v>
      </c>
      <c r="H24" s="7">
        <f t="shared" si="0"/>
        <v>0.80766005282362974</v>
      </c>
      <c r="I24" s="3">
        <f>一般接種!F23+一般接種!N23+一般接種!Y23+一般接種!AE23</f>
        <v>783604</v>
      </c>
      <c r="J24" s="3">
        <v>23970</v>
      </c>
      <c r="K24" s="7">
        <f t="shared" si="2"/>
        <v>0.67988182256737872</v>
      </c>
      <c r="L24" s="16">
        <f>一般接種!G23+一般接種!O23+一般接種!Z23+一般接種!AF23</f>
        <v>538122</v>
      </c>
      <c r="M24" s="3">
        <v>14706</v>
      </c>
      <c r="N24" s="17">
        <f t="shared" si="3"/>
        <v>0.46846379182728409</v>
      </c>
      <c r="O24" s="16">
        <f>一般接種!H23+一般接種!P23+一般接種!AA23+一般接種!AG23</f>
        <v>347948</v>
      </c>
      <c r="P24" s="3">
        <v>5735</v>
      </c>
      <c r="Q24" s="6">
        <f t="shared" si="4"/>
        <v>0.30628486632542828</v>
      </c>
      <c r="R24" s="16">
        <f>一般接種!I23+一般接種!Q23+一般接種!AB23+一般接種!AH23</f>
        <v>225506</v>
      </c>
      <c r="S24" s="6">
        <f t="shared" si="5"/>
        <v>0.20183065829054428</v>
      </c>
      <c r="T24" s="16">
        <f>一般接種!J23+一般接種!R23+一般接種!AC23+一般接種!AI23</f>
        <v>152295</v>
      </c>
      <c r="U24" s="6">
        <f t="shared" si="7"/>
        <v>0.13630590806611995</v>
      </c>
      <c r="W24" s="40">
        <v>1117303</v>
      </c>
    </row>
    <row r="25" spans="1:23" x14ac:dyDescent="0.4">
      <c r="A25" s="15" t="s">
        <v>32</v>
      </c>
      <c r="B25" s="5">
        <f t="shared" si="6"/>
        <v>2725060</v>
      </c>
      <c r="C25" s="3">
        <f>一般接種!D24+一般接種!L24+一般接種!T24+一般接種!W24+医療従事者等!C22</f>
        <v>647176</v>
      </c>
      <c r="D25" s="3">
        <v>19381</v>
      </c>
      <c r="E25" s="7">
        <f t="shared" si="1"/>
        <v>0.82638204217240963</v>
      </c>
      <c r="F25" s="3">
        <f>一般接種!E24+一般接種!M24+一般接種!U24+一般接種!X24+医療従事者等!D22</f>
        <v>641311</v>
      </c>
      <c r="G25" s="3">
        <v>18703</v>
      </c>
      <c r="H25" s="7">
        <f t="shared" si="0"/>
        <v>0.81955426614241844</v>
      </c>
      <c r="I25" s="3">
        <f>一般接種!F24+一般接種!N24+一般接種!Y24+一般接種!AE24</f>
        <v>544185</v>
      </c>
      <c r="J25" s="3">
        <v>12308</v>
      </c>
      <c r="K25" s="7">
        <f t="shared" si="2"/>
        <v>0.70012281309111202</v>
      </c>
      <c r="L25" s="16">
        <f>一般接種!G24+一般接種!O24+一般接種!Z24+一般接種!AF24</f>
        <v>381311</v>
      </c>
      <c r="M25" s="3">
        <v>7658</v>
      </c>
      <c r="N25" s="17">
        <f t="shared" si="3"/>
        <v>0.49184865952077883</v>
      </c>
      <c r="O25" s="16">
        <f>一般接種!H24+一般接種!P24+一般接種!AA24+一般接種!AG24</f>
        <v>247242</v>
      </c>
      <c r="P25" s="3">
        <v>3064</v>
      </c>
      <c r="Q25" s="6">
        <f t="shared" si="4"/>
        <v>0.3214175237037164</v>
      </c>
      <c r="R25" s="16">
        <f>一般接種!I24+一般接種!Q24+一般接種!AB24+一般接種!AH24</f>
        <v>159445</v>
      </c>
      <c r="S25" s="6">
        <f t="shared" si="5"/>
        <v>0.20988138598456477</v>
      </c>
      <c r="T25" s="16">
        <f>一般接種!J24+一般接種!R24+一般接種!AC24+一般接種!AI24</f>
        <v>104390</v>
      </c>
      <c r="U25" s="6">
        <f t="shared" si="7"/>
        <v>0.13741113163115004</v>
      </c>
      <c r="W25" s="40">
        <v>759691</v>
      </c>
    </row>
    <row r="26" spans="1:23" x14ac:dyDescent="0.4">
      <c r="A26" s="15" t="s">
        <v>33</v>
      </c>
      <c r="B26" s="5">
        <f t="shared" si="6"/>
        <v>2900510</v>
      </c>
      <c r="C26" s="3">
        <f>一般接種!D25+一般接種!L25+一般接種!T25+一般接種!W25+医療従事者等!C23</f>
        <v>688014</v>
      </c>
      <c r="D26" s="3">
        <v>25012</v>
      </c>
      <c r="E26" s="7">
        <f t="shared" si="1"/>
        <v>0.81601250476928944</v>
      </c>
      <c r="F26" s="3">
        <f>一般接種!E25+一般接種!M25+一般接種!U25+一般接種!X25+医療従事者等!D23</f>
        <v>680408</v>
      </c>
      <c r="G26" s="3">
        <v>24245</v>
      </c>
      <c r="H26" s="7">
        <f t="shared" si="0"/>
        <v>0.80759517040209727</v>
      </c>
      <c r="I26" s="3">
        <f>一般接種!F25+一般接種!N25+一般接種!Y25+一般接種!AE25</f>
        <v>573588</v>
      </c>
      <c r="J26" s="3">
        <v>16896</v>
      </c>
      <c r="K26" s="7">
        <f t="shared" si="2"/>
        <v>0.68516781745006095</v>
      </c>
      <c r="L26" s="16">
        <f>一般接種!G25+一般接種!O25+一般接種!Z25+一般接種!AF25</f>
        <v>404243</v>
      </c>
      <c r="M26" s="3">
        <v>10909</v>
      </c>
      <c r="N26" s="17">
        <f t="shared" si="3"/>
        <v>0.48410934288422014</v>
      </c>
      <c r="O26" s="16">
        <f>一般接種!H25+一般接種!P25+一般接種!AA25+一般接種!AG25</f>
        <v>265100</v>
      </c>
      <c r="P26" s="3">
        <v>4770</v>
      </c>
      <c r="Q26" s="6">
        <f t="shared" si="4"/>
        <v>0.32041009735504439</v>
      </c>
      <c r="R26" s="16">
        <f>一般接種!I25+一般接種!Q25+一般接種!AB25+一般接種!AH25</f>
        <v>172803</v>
      </c>
      <c r="S26" s="6">
        <f t="shared" si="5"/>
        <v>0.21268323302440645</v>
      </c>
      <c r="T26" s="16">
        <f>一般接種!J25+一般接種!R25+一般接種!AC25+一般接種!AI25</f>
        <v>116354</v>
      </c>
      <c r="U26" s="6">
        <f t="shared" si="7"/>
        <v>0.14320668562074609</v>
      </c>
      <c r="W26" s="40">
        <v>812490</v>
      </c>
    </row>
    <row r="27" spans="1:23" x14ac:dyDescent="0.4">
      <c r="A27" s="15" t="s">
        <v>34</v>
      </c>
      <c r="B27" s="5">
        <f t="shared" si="6"/>
        <v>7741113</v>
      </c>
      <c r="C27" s="3">
        <f>一般接種!D26+一般接種!L26+一般接種!T26+一般接種!W26+医療従事者等!C24</f>
        <v>1750791</v>
      </c>
      <c r="D27" s="3">
        <v>72348</v>
      </c>
      <c r="E27" s="7">
        <f t="shared" si="1"/>
        <v>0.82140562274546225</v>
      </c>
      <c r="F27" s="3">
        <f>一般接種!E26+一般接種!M26+一般接種!U26+一般接種!X26+医療従事者等!D24</f>
        <v>1730345</v>
      </c>
      <c r="G27" s="3">
        <v>70458</v>
      </c>
      <c r="H27" s="7">
        <f t="shared" si="0"/>
        <v>0.81232458589424672</v>
      </c>
      <c r="I27" s="3">
        <f>一般接種!F26+一般接種!N26+一般接種!Y26+一般接種!AE26</f>
        <v>1517824</v>
      </c>
      <c r="J27" s="3">
        <v>49650</v>
      </c>
      <c r="K27" s="7">
        <f t="shared" si="2"/>
        <v>0.71850302856200443</v>
      </c>
      <c r="L27" s="16">
        <f>一般接種!G26+一般接種!O26+一般接種!Z26+一般接種!AF26</f>
        <v>1121824</v>
      </c>
      <c r="M27" s="3">
        <v>33399</v>
      </c>
      <c r="N27" s="17">
        <f t="shared" si="3"/>
        <v>0.53265938428456006</v>
      </c>
      <c r="O27" s="16">
        <f>一般接種!H26+一般接種!P26+一般接種!AA26+一般接種!AG26</f>
        <v>749561</v>
      </c>
      <c r="P27" s="3">
        <v>16122</v>
      </c>
      <c r="Q27" s="6">
        <f t="shared" si="4"/>
        <v>0.35893439249400133</v>
      </c>
      <c r="R27" s="16">
        <f>一般接種!I26+一般接種!Q26+一般接種!AB26+一般接種!AH26</f>
        <v>510354</v>
      </c>
      <c r="S27" s="6">
        <f t="shared" si="5"/>
        <v>0.24975983407874897</v>
      </c>
      <c r="T27" s="16">
        <f>一般接種!J26+一般接種!R26+一般接種!AC26+一般接種!AI26</f>
        <v>360414</v>
      </c>
      <c r="U27" s="6">
        <f t="shared" si="7"/>
        <v>0.17638137614216451</v>
      </c>
      <c r="W27" s="40">
        <v>2043379</v>
      </c>
    </row>
    <row r="28" spans="1:23" x14ac:dyDescent="0.4">
      <c r="A28" s="15" t="s">
        <v>35</v>
      </c>
      <c r="B28" s="5">
        <f t="shared" si="6"/>
        <v>7049916</v>
      </c>
      <c r="C28" s="3">
        <f>一般接種!D27+一般接種!L27+一般接種!T27+一般接種!W27+医療従事者等!C25</f>
        <v>1681688</v>
      </c>
      <c r="D28" s="3">
        <v>67578</v>
      </c>
      <c r="E28" s="7">
        <f t="shared" si="1"/>
        <v>0.8142998255478997</v>
      </c>
      <c r="F28" s="3">
        <f>一般接種!E27+一般接種!M27+一般接種!U27+一般接種!X27+医療従事者等!D25</f>
        <v>1669482</v>
      </c>
      <c r="G28" s="3">
        <v>65861</v>
      </c>
      <c r="H28" s="7">
        <f t="shared" si="0"/>
        <v>0.80900824636793556</v>
      </c>
      <c r="I28" s="3">
        <f>一般接種!F27+一般接種!N27+一般接種!Y27+一般接種!AE27</f>
        <v>1411304</v>
      </c>
      <c r="J28" s="3">
        <v>46944</v>
      </c>
      <c r="K28" s="7">
        <f t="shared" si="2"/>
        <v>0.6883038392578773</v>
      </c>
      <c r="L28" s="16">
        <f>一般接種!G27+一般接種!O27+一般接種!Z27+一般接種!AF27</f>
        <v>971568</v>
      </c>
      <c r="M28" s="3">
        <v>30306</v>
      </c>
      <c r="N28" s="17">
        <f t="shared" si="3"/>
        <v>0.47485579198125727</v>
      </c>
      <c r="O28" s="16">
        <f>一般接種!H27+一般接種!P27+一般接種!AA27+一般接種!AG27</f>
        <v>637280</v>
      </c>
      <c r="P28" s="3">
        <v>14984</v>
      </c>
      <c r="Q28" s="6">
        <f t="shared" si="4"/>
        <v>0.31394113427161457</v>
      </c>
      <c r="R28" s="16">
        <f>一般接種!I27+一般接種!Q27+一般接種!AB27+一般接種!AH27</f>
        <v>406823</v>
      </c>
      <c r="S28" s="6">
        <f t="shared" si="5"/>
        <v>0.20523749801988289</v>
      </c>
      <c r="T28" s="16">
        <f>一般接種!J27+一般接種!R27+一般接種!AC27+一般接種!AI27</f>
        <v>271771</v>
      </c>
      <c r="U28" s="6">
        <f t="shared" si="7"/>
        <v>0.13710532608618883</v>
      </c>
      <c r="W28" s="40">
        <v>1982206</v>
      </c>
    </row>
    <row r="29" spans="1:23" x14ac:dyDescent="0.4">
      <c r="A29" s="15" t="s">
        <v>36</v>
      </c>
      <c r="B29" s="5">
        <f t="shared" si="6"/>
        <v>13096402</v>
      </c>
      <c r="C29" s="3">
        <f>一般接種!D28+一般接種!L28+一般接種!T28+一般接種!W28+医療従事者等!C26</f>
        <v>3167465</v>
      </c>
      <c r="D29" s="3">
        <v>119007</v>
      </c>
      <c r="E29" s="7">
        <f t="shared" si="1"/>
        <v>0.83893054627143415</v>
      </c>
      <c r="F29" s="3">
        <f>一般接種!E28+一般接種!M28+一般接種!U28+一般接種!X28+医療従事者等!D26</f>
        <v>3136255</v>
      </c>
      <c r="G29" s="3">
        <v>115788</v>
      </c>
      <c r="H29" s="7">
        <f t="shared" si="0"/>
        <v>0.83122746985683904</v>
      </c>
      <c r="I29" s="3">
        <f>一般接種!F28+一般接種!N28+一般接種!Y28+一般接種!AE28</f>
        <v>2595991</v>
      </c>
      <c r="J29" s="3">
        <v>82540</v>
      </c>
      <c r="K29" s="7">
        <f t="shared" si="2"/>
        <v>0.69169751410597835</v>
      </c>
      <c r="L29" s="16">
        <f>一般接種!G28+一般接種!O28+一般接種!Z28+一般接種!AF28</f>
        <v>1783052</v>
      </c>
      <c r="M29" s="3">
        <v>53084</v>
      </c>
      <c r="N29" s="17">
        <f t="shared" si="3"/>
        <v>0.47608430205438307</v>
      </c>
      <c r="O29" s="16">
        <f>一般接種!H28+一般接種!P28+一般接種!AA28+一般接種!AG28</f>
        <v>1157788</v>
      </c>
      <c r="P29" s="3">
        <v>21070</v>
      </c>
      <c r="Q29" s="6">
        <f t="shared" si="4"/>
        <v>0.31282289363887317</v>
      </c>
      <c r="R29" s="16">
        <f>一般接種!I28+一般接種!Q28+一般接種!AB28+一般接種!AH28</f>
        <v>747663</v>
      </c>
      <c r="S29" s="6">
        <f t="shared" si="5"/>
        <v>0.20575560792273972</v>
      </c>
      <c r="T29" s="16">
        <f>一般接種!J28+一般接種!R28+一般接種!AC28+一般接種!AI28</f>
        <v>508188</v>
      </c>
      <c r="U29" s="6">
        <f t="shared" si="7"/>
        <v>0.13985248819192772</v>
      </c>
      <c r="W29" s="40">
        <v>3633743</v>
      </c>
    </row>
    <row r="30" spans="1:23" x14ac:dyDescent="0.4">
      <c r="A30" s="15" t="s">
        <v>37</v>
      </c>
      <c r="B30" s="5">
        <f t="shared" si="6"/>
        <v>23775677</v>
      </c>
      <c r="C30" s="3">
        <f>一般接種!D29+一般接種!L29+一般接種!T29+一般接種!W29+医療従事者等!C27</f>
        <v>6067679</v>
      </c>
      <c r="D30" s="3">
        <v>231705</v>
      </c>
      <c r="E30" s="7">
        <f t="shared" si="1"/>
        <v>0.7768228363504126</v>
      </c>
      <c r="F30" s="3">
        <f>一般接種!E29+一般接種!M29+一般接種!U29+一般接種!X29+医療従事者等!D27</f>
        <v>5967773</v>
      </c>
      <c r="G30" s="3">
        <v>225867</v>
      </c>
      <c r="H30" s="7">
        <f t="shared" si="0"/>
        <v>0.76430150390962193</v>
      </c>
      <c r="I30" s="3">
        <f>一般接種!F29+一般接種!N29+一般接種!Y29+一般接種!AE29</f>
        <v>4917509</v>
      </c>
      <c r="J30" s="3">
        <v>154204</v>
      </c>
      <c r="K30" s="7">
        <f t="shared" si="2"/>
        <v>0.63404053899179502</v>
      </c>
      <c r="L30" s="16">
        <f>一般接種!G29+一般接種!O29+一般接種!Z29+一般接種!AF29</f>
        <v>3088513</v>
      </c>
      <c r="M30" s="3">
        <v>89818</v>
      </c>
      <c r="N30" s="17">
        <f t="shared" si="3"/>
        <v>0.3991544094010358</v>
      </c>
      <c r="O30" s="16">
        <f>一般接種!H29+一般接種!P29+一般接種!AA29+一般接種!AG29</f>
        <v>1846013</v>
      </c>
      <c r="P30" s="3">
        <v>33620</v>
      </c>
      <c r="Q30" s="6">
        <f t="shared" si="4"/>
        <v>0.24124649473106516</v>
      </c>
      <c r="R30" s="16">
        <f>一般接種!I29+一般接種!Q29+一般接種!AB29+一般接種!AH29</f>
        <v>1137074</v>
      </c>
      <c r="S30" s="6">
        <f t="shared" si="5"/>
        <v>0.15135520648657944</v>
      </c>
      <c r="T30" s="16">
        <f>一般接種!J29+一般接種!R29+一般接種!AC29+一般接種!AI29</f>
        <v>751116</v>
      </c>
      <c r="U30" s="6">
        <f t="shared" si="7"/>
        <v>9.9980579342570153E-2</v>
      </c>
      <c r="W30" s="40">
        <v>7512619</v>
      </c>
    </row>
    <row r="31" spans="1:23" x14ac:dyDescent="0.4">
      <c r="A31" s="15" t="s">
        <v>38</v>
      </c>
      <c r="B31" s="5">
        <f t="shared" si="6"/>
        <v>6106744</v>
      </c>
      <c r="C31" s="3">
        <f>一般接種!D30+一般接種!L30+一般接種!T30+一般接種!W30+医療従事者等!C28</f>
        <v>1491744</v>
      </c>
      <c r="D31" s="3">
        <v>54172</v>
      </c>
      <c r="E31" s="7">
        <f t="shared" si="1"/>
        <v>0.81111845234501645</v>
      </c>
      <c r="F31" s="3">
        <f>一般接種!E30+一般接種!M30+一般接種!U30+一般接種!X30+医療従事者等!D28</f>
        <v>1477589</v>
      </c>
      <c r="G31" s="3">
        <v>52816</v>
      </c>
      <c r="H31" s="7">
        <f t="shared" si="0"/>
        <v>0.80389689747919835</v>
      </c>
      <c r="I31" s="3">
        <f>一般接種!F30+一般接種!N30+一般接種!Y30+一般接種!AE30</f>
        <v>1228366</v>
      </c>
      <c r="J31" s="3">
        <v>36482</v>
      </c>
      <c r="K31" s="7">
        <f t="shared" si="2"/>
        <v>0.67249439016257107</v>
      </c>
      <c r="L31" s="16">
        <f>一般接種!G30+一般接種!O30+一般接種!Z30+一般接種!AF30</f>
        <v>832147</v>
      </c>
      <c r="M31" s="3">
        <v>22434</v>
      </c>
      <c r="N31" s="17">
        <f t="shared" si="3"/>
        <v>0.45686279045754946</v>
      </c>
      <c r="O31" s="16">
        <f>一般接種!H30+一般接種!P30+一般接種!AA30+一般接種!AG30</f>
        <v>522734</v>
      </c>
      <c r="P31" s="3">
        <v>9117</v>
      </c>
      <c r="Q31" s="6">
        <f t="shared" si="4"/>
        <v>0.28979712051854817</v>
      </c>
      <c r="R31" s="16">
        <f>一般接種!I30+一般接種!Q30+一般接種!AB30+一般接種!AH30</f>
        <v>332358</v>
      </c>
      <c r="S31" s="6">
        <f t="shared" si="5"/>
        <v>0.18752570764071988</v>
      </c>
      <c r="T31" s="16">
        <f>一般接種!J30+一般接種!R30+一般接種!AC30+一般接種!AI30</f>
        <v>221806</v>
      </c>
      <c r="U31" s="6">
        <f t="shared" si="7"/>
        <v>0.12514916779183144</v>
      </c>
      <c r="W31" s="40">
        <v>1772333</v>
      </c>
    </row>
    <row r="32" spans="1:23" x14ac:dyDescent="0.4">
      <c r="A32" s="15" t="s">
        <v>39</v>
      </c>
      <c r="B32" s="5">
        <f t="shared" si="6"/>
        <v>4775451</v>
      </c>
      <c r="C32" s="3">
        <f>一般接種!D31+一般接種!L31+一般接種!T31+一般接種!W31+医療従事者等!C29</f>
        <v>1166970</v>
      </c>
      <c r="D32" s="3">
        <v>34259</v>
      </c>
      <c r="E32" s="7">
        <f t="shared" si="1"/>
        <v>0.80110032646271701</v>
      </c>
      <c r="F32" s="3">
        <f>一般接種!E31+一般接種!M31+一般接種!U31+一般接種!X31+医療従事者等!D29</f>
        <v>1155710</v>
      </c>
      <c r="G32" s="3">
        <v>33347</v>
      </c>
      <c r="H32" s="7">
        <f t="shared" si="0"/>
        <v>0.79378179050938369</v>
      </c>
      <c r="I32" s="3">
        <f>一般接種!F31+一般接種!N31+一般接種!Y31+一般接種!AE31</f>
        <v>955019</v>
      </c>
      <c r="J32" s="3">
        <v>23566</v>
      </c>
      <c r="K32" s="7">
        <f t="shared" si="2"/>
        <v>0.65876229893121652</v>
      </c>
      <c r="L32" s="16">
        <f>一般接種!G31+一般接種!O31+一般接種!Z31+一般接種!AF31</f>
        <v>635733</v>
      </c>
      <c r="M32" s="3">
        <v>14788</v>
      </c>
      <c r="N32" s="17">
        <f t="shared" si="3"/>
        <v>0.43915812790322672</v>
      </c>
      <c r="O32" s="16">
        <f>一般接種!H31+一般接種!P31+一般接種!AA31+一般接種!AG31</f>
        <v>408274</v>
      </c>
      <c r="P32" s="3">
        <v>6236</v>
      </c>
      <c r="Q32" s="6">
        <f t="shared" si="4"/>
        <v>0.28433799358390432</v>
      </c>
      <c r="R32" s="16">
        <f>一般接種!I31+一般接種!Q31+一般接種!AB31+一般接種!AH31</f>
        <v>268579</v>
      </c>
      <c r="S32" s="6">
        <f t="shared" si="5"/>
        <v>0.18995023848186349</v>
      </c>
      <c r="T32" s="16">
        <f>一般接種!J31+一般接種!R31+一般接種!AC31+一般接種!AI31</f>
        <v>185166</v>
      </c>
      <c r="U32" s="6">
        <f t="shared" si="7"/>
        <v>0.13095709589630142</v>
      </c>
      <c r="W32" s="40">
        <v>1413944</v>
      </c>
    </row>
    <row r="33" spans="1:23" x14ac:dyDescent="0.4">
      <c r="A33" s="15" t="s">
        <v>40</v>
      </c>
      <c r="B33" s="5">
        <f t="shared" si="6"/>
        <v>8406274</v>
      </c>
      <c r="C33" s="3">
        <f>一般接種!D32+一般接種!L32+一般接種!T32+一般接種!W32+医療従事者等!C30</f>
        <v>2045794</v>
      </c>
      <c r="D33" s="3">
        <v>77876</v>
      </c>
      <c r="E33" s="7">
        <f t="shared" si="1"/>
        <v>0.78678985558526127</v>
      </c>
      <c r="F33" s="3">
        <f>一般接種!E32+一般接種!M32+一般接種!U32+一般接種!X32+医療従事者等!D30</f>
        <v>2016624</v>
      </c>
      <c r="G33" s="3">
        <v>75711</v>
      </c>
      <c r="H33" s="7">
        <f t="shared" si="0"/>
        <v>0.7759930337410178</v>
      </c>
      <c r="I33" s="3">
        <f>一般接種!F32+一般接種!N32+一般接種!Y32+一般接種!AE32</f>
        <v>1654906</v>
      </c>
      <c r="J33" s="3">
        <v>52185</v>
      </c>
      <c r="K33" s="7">
        <f t="shared" si="2"/>
        <v>0.64078108139336376</v>
      </c>
      <c r="L33" s="16">
        <f>一般接種!G32+一般接種!O32+一般接種!Z32+一般接種!AF32</f>
        <v>1107082</v>
      </c>
      <c r="M33" s="3">
        <v>32823</v>
      </c>
      <c r="N33" s="17">
        <f t="shared" si="3"/>
        <v>0.42949761294483169</v>
      </c>
      <c r="O33" s="16">
        <f>一般接種!H32+一般接種!P32+一般接種!AA32+一般接種!AG32</f>
        <v>739243</v>
      </c>
      <c r="P33" s="3">
        <v>14163</v>
      </c>
      <c r="Q33" s="6">
        <f t="shared" si="4"/>
        <v>0.28989296733286718</v>
      </c>
      <c r="R33" s="16">
        <f>一般接種!I32+一般接種!Q32+一般接種!AB32+一般接種!AH32</f>
        <v>500213</v>
      </c>
      <c r="S33" s="6">
        <f t="shared" si="5"/>
        <v>0.19998928513884742</v>
      </c>
      <c r="T33" s="16">
        <f>一般接種!J32+一般接種!R32+一般接種!AC32+一般接種!AI32</f>
        <v>342412</v>
      </c>
      <c r="U33" s="6">
        <f t="shared" si="7"/>
        <v>0.13689914317093521</v>
      </c>
      <c r="W33" s="40">
        <v>2501199</v>
      </c>
    </row>
    <row r="34" spans="1:23" x14ac:dyDescent="0.4">
      <c r="A34" s="15" t="s">
        <v>41</v>
      </c>
      <c r="B34" s="5">
        <f t="shared" si="6"/>
        <v>27750535</v>
      </c>
      <c r="C34" s="3">
        <f>一般接種!D33+一般接種!L33+一般接種!T33+一般接種!W33+医療従事者等!C31</f>
        <v>6956190</v>
      </c>
      <c r="D34" s="3">
        <v>281814</v>
      </c>
      <c r="E34" s="7">
        <f t="shared" si="1"/>
        <v>0.75979925308450413</v>
      </c>
      <c r="F34" s="3">
        <f>一般接種!E33+一般接種!M33+一般接種!U33+一般接種!X33+医療従事者等!D31</f>
        <v>6902830</v>
      </c>
      <c r="G34" s="3">
        <v>306358</v>
      </c>
      <c r="H34" s="7">
        <f t="shared" si="0"/>
        <v>0.7509307984136413</v>
      </c>
      <c r="I34" s="3">
        <f>一般接種!F33+一般接種!N33+一般接種!Y33+一般接種!AE33</f>
        <v>5495023</v>
      </c>
      <c r="J34" s="3">
        <v>193236</v>
      </c>
      <c r="K34" s="7">
        <f t="shared" si="2"/>
        <v>0.60354612964764554</v>
      </c>
      <c r="L34" s="16">
        <f>一般接種!G33+一般接種!O33+一般接種!Z33+一般接種!AF33</f>
        <v>3543175</v>
      </c>
      <c r="M34" s="3">
        <v>120923</v>
      </c>
      <c r="N34" s="17">
        <f t="shared" si="3"/>
        <v>0.38958316305029123</v>
      </c>
      <c r="O34" s="16">
        <f>一般接種!H33+一般接種!P33+一般接種!AA33+一般接種!AG33</f>
        <v>2301426</v>
      </c>
      <c r="P34" s="3">
        <v>50960</v>
      </c>
      <c r="Q34" s="6">
        <f t="shared" si="4"/>
        <v>0.25618910080763679</v>
      </c>
      <c r="R34" s="16">
        <f>一般接種!I33+一般接種!Q33+一般接種!AB33+一般接種!AH33</f>
        <v>1516298</v>
      </c>
      <c r="S34" s="6">
        <f t="shared" si="5"/>
        <v>0.1726127038473001</v>
      </c>
      <c r="T34" s="16">
        <f>一般接種!J33+一般接種!R33+一般接種!AC33+一般接種!AI33</f>
        <v>1035593</v>
      </c>
      <c r="U34" s="6">
        <f t="shared" si="7"/>
        <v>0.11789009008475712</v>
      </c>
      <c r="W34" s="40">
        <v>8784394</v>
      </c>
    </row>
    <row r="35" spans="1:23" x14ac:dyDescent="0.4">
      <c r="A35" s="15" t="s">
        <v>42</v>
      </c>
      <c r="B35" s="5">
        <f t="shared" si="6"/>
        <v>18340403</v>
      </c>
      <c r="C35" s="3">
        <f>一般接種!D34+一般接種!L34+一般接種!T34+一般接種!W34+医療従事者等!C32</f>
        <v>4472974</v>
      </c>
      <c r="D35" s="3">
        <v>180484</v>
      </c>
      <c r="E35" s="7">
        <f t="shared" si="1"/>
        <v>0.78618962443400631</v>
      </c>
      <c r="F35" s="3">
        <f>一般接種!E34+一般接種!M34+一般接種!U34+一般接種!X34+医療従事者等!D32</f>
        <v>4423676</v>
      </c>
      <c r="G35" s="3">
        <v>175899</v>
      </c>
      <c r="H35" s="7">
        <f t="shared" si="0"/>
        <v>0.77800022930965707</v>
      </c>
      <c r="I35" s="3">
        <f>一般接種!F34+一般接種!N34+一般接種!Y34+一般接種!AE34</f>
        <v>3628256</v>
      </c>
      <c r="J35" s="3">
        <v>123258</v>
      </c>
      <c r="K35" s="7">
        <f t="shared" si="2"/>
        <v>0.6419567806242864</v>
      </c>
      <c r="L35" s="16">
        <f>一般接種!G34+一般接種!O34+一般接種!Z34+一般接種!AF34</f>
        <v>2418621</v>
      </c>
      <c r="M35" s="3">
        <v>76876</v>
      </c>
      <c r="N35" s="17">
        <f t="shared" si="3"/>
        <v>0.42890155179632616</v>
      </c>
      <c r="O35" s="16">
        <f>一般接種!H34+一般接種!P34+一般接種!AA34+一般接種!AG34</f>
        <v>1602960</v>
      </c>
      <c r="P35" s="3">
        <v>31939</v>
      </c>
      <c r="Q35" s="6">
        <f t="shared" si="4"/>
        <v>0.28773984562991106</v>
      </c>
      <c r="R35" s="16">
        <f>一般接種!I34+一般接種!Q34+一般接種!AB34+一般接種!AH34</f>
        <v>1059089</v>
      </c>
      <c r="S35" s="6">
        <f t="shared" si="5"/>
        <v>0.19397710493261189</v>
      </c>
      <c r="T35" s="16">
        <f>一般接種!J34+一般接種!R34+一般接種!AC34+一般接種!AI34</f>
        <v>734827</v>
      </c>
      <c r="U35" s="6">
        <f t="shared" si="7"/>
        <v>0.13458700268468127</v>
      </c>
      <c r="W35" s="40">
        <v>5459866</v>
      </c>
    </row>
    <row r="36" spans="1:23" x14ac:dyDescent="0.4">
      <c r="A36" s="15" t="s">
        <v>43</v>
      </c>
      <c r="B36" s="5">
        <f t="shared" si="6"/>
        <v>4671018</v>
      </c>
      <c r="C36" s="3">
        <f>一般接種!D35+一般接種!L35+一般接種!T35+一般接種!W35+医療従事者等!C33</f>
        <v>1099487</v>
      </c>
      <c r="D36" s="3">
        <v>31913</v>
      </c>
      <c r="E36" s="7">
        <f t="shared" si="1"/>
        <v>0.80561468856378105</v>
      </c>
      <c r="F36" s="3">
        <f>一般接種!E35+一般接種!M35+一般接種!U35+一般接種!X35+医療従事者等!D33</f>
        <v>1088876</v>
      </c>
      <c r="G36" s="3">
        <v>30899</v>
      </c>
      <c r="H36" s="7">
        <f t="shared" si="0"/>
        <v>0.79837258247451071</v>
      </c>
      <c r="I36" s="3">
        <f>一般接種!F35+一般接種!N35+一般接種!Y35+一般接種!AE35</f>
        <v>910284</v>
      </c>
      <c r="J36" s="3">
        <v>22256</v>
      </c>
      <c r="K36" s="7">
        <f t="shared" si="2"/>
        <v>0.67012535023887554</v>
      </c>
      <c r="L36" s="16">
        <f>一般接種!G35+一般接種!O35+一般接種!Z35+一般接種!AF35</f>
        <v>634409</v>
      </c>
      <c r="M36" s="3">
        <v>15621</v>
      </c>
      <c r="N36" s="17">
        <f t="shared" si="3"/>
        <v>0.46695095787927104</v>
      </c>
      <c r="O36" s="16">
        <f>一般接種!H35+一般接種!P35+一般接種!AA35+一般接種!AG35</f>
        <v>434771</v>
      </c>
      <c r="P36" s="3">
        <v>6069</v>
      </c>
      <c r="Q36" s="6">
        <f t="shared" si="4"/>
        <v>0.32350790504140231</v>
      </c>
      <c r="R36" s="16">
        <f>一般接種!I35+一般接種!Q35+一般接種!AB35+一般接種!AH35</f>
        <v>295229</v>
      </c>
      <c r="S36" s="6">
        <f t="shared" si="5"/>
        <v>0.22278626014683434</v>
      </c>
      <c r="T36" s="16">
        <f>一般接種!J35+一般接種!R35+一般接種!AC35+一般接種!AI35</f>
        <v>207962</v>
      </c>
      <c r="U36" s="6">
        <f t="shared" si="7"/>
        <v>0.15693267339135369</v>
      </c>
      <c r="W36" s="40">
        <v>1325167</v>
      </c>
    </row>
    <row r="37" spans="1:23" x14ac:dyDescent="0.4">
      <c r="A37" s="15" t="s">
        <v>44</v>
      </c>
      <c r="B37" s="5">
        <f t="shared" si="6"/>
        <v>3212123</v>
      </c>
      <c r="C37" s="3">
        <f>一般接種!D36+一般接種!L36+一般接種!T36+一般接種!W36+医療従事者等!C34</f>
        <v>754247</v>
      </c>
      <c r="D37" s="3">
        <v>32377</v>
      </c>
      <c r="E37" s="7">
        <f t="shared" si="1"/>
        <v>0.78101129965508143</v>
      </c>
      <c r="F37" s="3">
        <f>一般接種!E36+一般接種!M36+一般接種!U36+一般接種!X36+医療従事者等!D34</f>
        <v>745621</v>
      </c>
      <c r="G37" s="3">
        <v>31540</v>
      </c>
      <c r="H37" s="7">
        <f t="shared" si="0"/>
        <v>0.77258416317203948</v>
      </c>
      <c r="I37" s="3">
        <f>一般接種!F36+一般接種!N36+一般接種!Y36+一般接種!AE36</f>
        <v>629928</v>
      </c>
      <c r="J37" s="3">
        <v>22420</v>
      </c>
      <c r="K37" s="7">
        <f t="shared" si="2"/>
        <v>0.65727986012835993</v>
      </c>
      <c r="L37" s="16">
        <f>一般接種!G36+一般接種!O36+一般接種!Z36+一般接種!AF36</f>
        <v>438810</v>
      </c>
      <c r="M37" s="3">
        <v>14316</v>
      </c>
      <c r="N37" s="17">
        <f t="shared" si="3"/>
        <v>0.4592719057943731</v>
      </c>
      <c r="O37" s="16">
        <f>一般接種!H36+一般接種!P36+一般接種!AA36+一般接種!AG36</f>
        <v>302698</v>
      </c>
      <c r="P37" s="3">
        <v>5872</v>
      </c>
      <c r="Q37" s="6">
        <f t="shared" si="4"/>
        <v>0.32114433351076949</v>
      </c>
      <c r="R37" s="16">
        <f>一般接種!I36+一般接種!Q36+一般接種!AB36+一般接種!AH36</f>
        <v>203976</v>
      </c>
      <c r="S37" s="6">
        <f t="shared" si="5"/>
        <v>0.22068732716201653</v>
      </c>
      <c r="T37" s="16">
        <f>一般接種!J36+一般接種!R36+一般接種!AC36+一般接種!AI36</f>
        <v>136843</v>
      </c>
      <c r="U37" s="6">
        <f t="shared" si="7"/>
        <v>0.14805426084849113</v>
      </c>
      <c r="W37" s="40">
        <v>924276</v>
      </c>
    </row>
    <row r="38" spans="1:23" x14ac:dyDescent="0.4">
      <c r="A38" s="15" t="s">
        <v>45</v>
      </c>
      <c r="B38" s="5">
        <f t="shared" si="6"/>
        <v>1923436</v>
      </c>
      <c r="C38" s="3">
        <f>一般接種!D37+一般接種!L37+一般接種!T37+一般接種!W37+医療従事者等!C35</f>
        <v>448771</v>
      </c>
      <c r="D38" s="3">
        <v>16960</v>
      </c>
      <c r="E38" s="7">
        <f t="shared" si="1"/>
        <v>0.79027499698026737</v>
      </c>
      <c r="F38" s="3">
        <f>一般接種!E37+一般接種!M37+一般接種!U37+一般接種!X37+医療従事者等!D35</f>
        <v>443808</v>
      </c>
      <c r="G38" s="3">
        <v>16453</v>
      </c>
      <c r="H38" s="7">
        <f t="shared" si="0"/>
        <v>0.7821198888738411</v>
      </c>
      <c r="I38" s="3">
        <f>一般接種!F37+一般接種!N37+一般接種!Y37+一般接種!AE37</f>
        <v>376739</v>
      </c>
      <c r="J38" s="3">
        <v>11558</v>
      </c>
      <c r="K38" s="7">
        <f t="shared" si="2"/>
        <v>0.66833270498493791</v>
      </c>
      <c r="L38" s="16">
        <f>一般接種!G37+一般接種!O37+一般接種!Z37+一般接種!AF37</f>
        <v>268074</v>
      </c>
      <c r="M38" s="3">
        <v>7409</v>
      </c>
      <c r="N38" s="17">
        <f t="shared" si="3"/>
        <v>0.47705369267540987</v>
      </c>
      <c r="O38" s="16">
        <f>一般接種!H37+一般接種!P37+一般接種!AA37+一般接種!AG37</f>
        <v>180750</v>
      </c>
      <c r="P38" s="3">
        <v>3258</v>
      </c>
      <c r="Q38" s="6">
        <f t="shared" si="4"/>
        <v>0.32483537882087676</v>
      </c>
      <c r="R38" s="16">
        <f>一般接種!I37+一般接種!Q37+一般接種!AB37+一般接種!AH37</f>
        <v>122522</v>
      </c>
      <c r="S38" s="6">
        <f t="shared" si="5"/>
        <v>0.22423253038949059</v>
      </c>
      <c r="T38" s="16">
        <f>一般接種!J37+一般接種!R37+一般接種!AC37+一般接種!AI37</f>
        <v>82772</v>
      </c>
      <c r="U38" s="6">
        <f t="shared" si="7"/>
        <v>0.151484427330593</v>
      </c>
      <c r="W38" s="40">
        <v>546406</v>
      </c>
    </row>
    <row r="39" spans="1:23" x14ac:dyDescent="0.4">
      <c r="A39" s="15" t="s">
        <v>46</v>
      </c>
      <c r="B39" s="5">
        <f t="shared" si="6"/>
        <v>2512069</v>
      </c>
      <c r="C39" s="3">
        <f>一般接種!D38+一般接種!L38+一般接種!T38+一般接種!W38+医療従事者等!C36</f>
        <v>570998</v>
      </c>
      <c r="D39" s="3">
        <v>24058</v>
      </c>
      <c r="E39" s="7">
        <f t="shared" si="1"/>
        <v>0.83039676671489671</v>
      </c>
      <c r="F39" s="3">
        <f>一般接種!E38+一般接種!M38+一般接種!U38+一般接種!X38+医療従事者等!D36</f>
        <v>562897</v>
      </c>
      <c r="G39" s="3">
        <v>23317</v>
      </c>
      <c r="H39" s="7">
        <f t="shared" si="0"/>
        <v>0.81922237792815289</v>
      </c>
      <c r="I39" s="3">
        <f>一般接種!F38+一般接種!N38+一般接種!Y38+一般接種!AE38</f>
        <v>483020</v>
      </c>
      <c r="J39" s="3">
        <v>16658</v>
      </c>
      <c r="K39" s="7">
        <f t="shared" si="2"/>
        <v>0.70805846513089676</v>
      </c>
      <c r="L39" s="16">
        <f>一般接種!G38+一般接種!O38+一般接種!Z38+一般接種!AF38</f>
        <v>356401</v>
      </c>
      <c r="M39" s="3">
        <v>10757</v>
      </c>
      <c r="N39" s="17">
        <f t="shared" si="3"/>
        <v>0.52477723339745452</v>
      </c>
      <c r="O39" s="16">
        <f>一般接種!H38+一般接種!P38+一般接種!AA38+一般接種!AG38</f>
        <v>249020</v>
      </c>
      <c r="P39" s="3">
        <v>4197</v>
      </c>
      <c r="Q39" s="6">
        <f t="shared" si="4"/>
        <v>0.37170480787187105</v>
      </c>
      <c r="R39" s="16">
        <f>一般接種!I38+一般接種!Q38+一般接種!AB38+一般接種!AH38</f>
        <v>171987</v>
      </c>
      <c r="S39" s="6">
        <f t="shared" si="5"/>
        <v>0.2611208701447964</v>
      </c>
      <c r="T39" s="16">
        <f>一般接種!J38+一般接種!R38+一般接種!AC38+一般接種!AI38</f>
        <v>117746</v>
      </c>
      <c r="U39" s="6">
        <f t="shared" si="7"/>
        <v>0.17876896495705605</v>
      </c>
      <c r="W39" s="40">
        <v>658649</v>
      </c>
    </row>
    <row r="40" spans="1:23" x14ac:dyDescent="0.4">
      <c r="A40" s="15" t="s">
        <v>47</v>
      </c>
      <c r="B40" s="5">
        <f t="shared" si="6"/>
        <v>6406218</v>
      </c>
      <c r="C40" s="3">
        <f>一般接種!D39+一般接種!L39+一般接種!T39+一般接種!W39+医療従事者等!C37</f>
        <v>1531492</v>
      </c>
      <c r="D40" s="3">
        <v>62796</v>
      </c>
      <c r="E40" s="7">
        <f t="shared" si="1"/>
        <v>0.78732471832171314</v>
      </c>
      <c r="F40" s="3">
        <f>一般接種!E39+一般接種!M39+一般接種!U39+一般接種!X39+医療従事者等!D37</f>
        <v>1503230</v>
      </c>
      <c r="G40" s="3">
        <v>61296</v>
      </c>
      <c r="H40" s="7">
        <f t="shared" si="0"/>
        <v>0.7729783974277189</v>
      </c>
      <c r="I40" s="3">
        <f>一般接種!F39+一般接種!N39+一般接種!Y39+一般接種!AE39</f>
        <v>1275854</v>
      </c>
      <c r="J40" s="3">
        <v>43749</v>
      </c>
      <c r="K40" s="7">
        <f t="shared" si="2"/>
        <v>0.66049524344573307</v>
      </c>
      <c r="L40" s="16">
        <f>一般接種!G39+一般接種!O39+一般接種!Z39+一般接種!AF39</f>
        <v>870650</v>
      </c>
      <c r="M40" s="3">
        <v>28290</v>
      </c>
      <c r="N40" s="17">
        <f t="shared" si="3"/>
        <v>0.45156441477710724</v>
      </c>
      <c r="O40" s="16">
        <f>一般接種!H39+一般接種!P39+一般接種!AA39+一般接種!AG39</f>
        <v>569704</v>
      </c>
      <c r="P40" s="3">
        <v>11352</v>
      </c>
      <c r="Q40" s="6">
        <f t="shared" si="4"/>
        <v>0.29931608115250885</v>
      </c>
      <c r="R40" s="16">
        <f>一般接種!I39+一般接種!Q39+一般接種!AB39+一般接種!AH39</f>
        <v>389259</v>
      </c>
      <c r="S40" s="6">
        <f t="shared" si="5"/>
        <v>0.20867029836616408</v>
      </c>
      <c r="T40" s="16">
        <f>一般接種!J39+一般接種!R39+一般接種!AC39+一般接種!AI39</f>
        <v>266029</v>
      </c>
      <c r="U40" s="6">
        <f t="shared" si="7"/>
        <v>0.14261032064525744</v>
      </c>
      <c r="W40" s="40">
        <v>1865426</v>
      </c>
    </row>
    <row r="41" spans="1:23" x14ac:dyDescent="0.4">
      <c r="A41" s="15" t="s">
        <v>48</v>
      </c>
      <c r="B41" s="5">
        <f t="shared" si="6"/>
        <v>9493992</v>
      </c>
      <c r="C41" s="3">
        <f>一般接種!D40+一般接種!L40+一般接種!T40+一般接種!W40+医療従事者等!C38</f>
        <v>2265156</v>
      </c>
      <c r="D41" s="3">
        <v>82242</v>
      </c>
      <c r="E41" s="7">
        <f t="shared" si="1"/>
        <v>0.78789346596548726</v>
      </c>
      <c r="F41" s="3">
        <f>一般接種!E40+一般接種!M40+一般接種!U40+一般接種!X40+医療従事者等!D38</f>
        <v>2239992</v>
      </c>
      <c r="G41" s="3">
        <v>80091</v>
      </c>
      <c r="H41" s="7">
        <f t="shared" si="0"/>
        <v>0.779587232952064</v>
      </c>
      <c r="I41" s="3">
        <f>一般接種!F40+一般接種!N40+一般接種!Y40+一般接種!AE40</f>
        <v>1850804</v>
      </c>
      <c r="J41" s="3">
        <v>57909</v>
      </c>
      <c r="K41" s="7">
        <f t="shared" si="2"/>
        <v>0.64712135048022612</v>
      </c>
      <c r="L41" s="16">
        <f>一般接種!G40+一般接種!O40+一般接種!Z40+一般接種!AF40</f>
        <v>1281206</v>
      </c>
      <c r="M41" s="3">
        <v>37888</v>
      </c>
      <c r="N41" s="17">
        <f t="shared" si="3"/>
        <v>0.44875891964469405</v>
      </c>
      <c r="O41" s="16">
        <f>一般接種!H40+一般接種!P40+一般接種!AA40+一般接種!AG40</f>
        <v>868124</v>
      </c>
      <c r="P41" s="3">
        <v>16052</v>
      </c>
      <c r="Q41" s="6">
        <f t="shared" si="4"/>
        <v>0.30754393500254462</v>
      </c>
      <c r="R41" s="16">
        <f>一般接種!I40+一般接種!Q40+一般接種!AB40+一般接種!AH40</f>
        <v>577904</v>
      </c>
      <c r="S41" s="6">
        <f t="shared" si="5"/>
        <v>0.20858668071913</v>
      </c>
      <c r="T41" s="16">
        <f>一般接種!J40+一般接種!R40+一般接種!AC40+一般接種!AI40</f>
        <v>410806</v>
      </c>
      <c r="U41" s="6">
        <f t="shared" si="7"/>
        <v>0.1482749037201731</v>
      </c>
      <c r="W41" s="40">
        <v>2770570</v>
      </c>
    </row>
    <row r="42" spans="1:23" x14ac:dyDescent="0.4">
      <c r="A42" s="15" t="s">
        <v>49</v>
      </c>
      <c r="B42" s="5">
        <f t="shared" si="6"/>
        <v>5046656</v>
      </c>
      <c r="C42" s="3">
        <f>一般接種!D41+一般接種!L41+一般接種!T41+一般接種!W41+医療従事者等!C39</f>
        <v>1133039</v>
      </c>
      <c r="D42" s="3">
        <v>51639</v>
      </c>
      <c r="E42" s="7">
        <f t="shared" si="1"/>
        <v>0.81542475380415935</v>
      </c>
      <c r="F42" s="3">
        <f>一般接種!E41+一般接種!M41+一般接種!U41+一般接種!X41+医療従事者等!D39</f>
        <v>1111155</v>
      </c>
      <c r="G42" s="3">
        <v>50396</v>
      </c>
      <c r="H42" s="7">
        <f t="shared" si="0"/>
        <v>0.79986050159103594</v>
      </c>
      <c r="I42" s="3">
        <f>一般接種!F41+一般接種!N41+一般接種!Y41+一般接種!AE41</f>
        <v>961551</v>
      </c>
      <c r="J42" s="3">
        <v>36498</v>
      </c>
      <c r="K42" s="7">
        <f t="shared" si="2"/>
        <v>0.6975320092295163</v>
      </c>
      <c r="L42" s="16">
        <f>一般接種!G41+一般接種!O41+一般接種!Z41+一般接種!AF41</f>
        <v>721056</v>
      </c>
      <c r="M42" s="3">
        <v>24230</v>
      </c>
      <c r="N42" s="17">
        <f t="shared" si="3"/>
        <v>0.52543847743141958</v>
      </c>
      <c r="O42" s="16">
        <f>一般接種!H41+一般接種!P41+一般接種!AA41+一般接種!AG41</f>
        <v>507636</v>
      </c>
      <c r="P42" s="3">
        <v>11495</v>
      </c>
      <c r="Q42" s="6">
        <f t="shared" si="4"/>
        <v>0.37411286552353373</v>
      </c>
      <c r="R42" s="16">
        <f>一般接種!I41+一般接種!Q41+一般接種!AB41+一般接種!AH41</f>
        <v>358282</v>
      </c>
      <c r="S42" s="6">
        <f t="shared" si="5"/>
        <v>0.2701609132998537</v>
      </c>
      <c r="T42" s="16">
        <f>一般接種!J41+一般接種!R41+一般接種!AC41+一般接種!AI41</f>
        <v>253937</v>
      </c>
      <c r="U42" s="6">
        <f t="shared" si="7"/>
        <v>0.19148004041683633</v>
      </c>
      <c r="W42" s="40">
        <v>1326180</v>
      </c>
    </row>
    <row r="43" spans="1:23" x14ac:dyDescent="0.4">
      <c r="A43" s="15" t="s">
        <v>50</v>
      </c>
      <c r="B43" s="5">
        <f t="shared" si="6"/>
        <v>2504172</v>
      </c>
      <c r="C43" s="3">
        <f>一般接種!D42+一般接種!L42+一般接種!T42+一般接種!W42+医療従事者等!C40</f>
        <v>603488</v>
      </c>
      <c r="D43" s="3">
        <v>28447</v>
      </c>
      <c r="E43" s="7">
        <f t="shared" si="1"/>
        <v>0.80006706170929442</v>
      </c>
      <c r="F43" s="3">
        <f>一般接種!E42+一般接種!M42+一般接種!U42+一般接種!X42+医療従事者等!D40</f>
        <v>596491</v>
      </c>
      <c r="G43" s="3">
        <v>27674</v>
      </c>
      <c r="H43" s="7">
        <f t="shared" si="0"/>
        <v>0.79140747501533937</v>
      </c>
      <c r="I43" s="3">
        <f>一般接種!F42+一般接種!N42+一般接種!Y42+一般接種!AE42</f>
        <v>503279</v>
      </c>
      <c r="J43" s="3">
        <v>20172</v>
      </c>
      <c r="K43" s="7">
        <f t="shared" si="2"/>
        <v>0.67215728614340908</v>
      </c>
      <c r="L43" s="16">
        <f>一般接種!G42+一般接種!O42+一般接種!Z42+一般接種!AF42</f>
        <v>341508</v>
      </c>
      <c r="M43" s="3">
        <v>13348</v>
      </c>
      <c r="N43" s="17">
        <f t="shared" si="3"/>
        <v>0.45657615191007611</v>
      </c>
      <c r="O43" s="16">
        <f>一般接種!H42+一般接種!P42+一般接種!AA42+一般接種!AG42</f>
        <v>222784</v>
      </c>
      <c r="P43" s="3">
        <v>5976</v>
      </c>
      <c r="Q43" s="6">
        <f t="shared" si="4"/>
        <v>0.301649690222208</v>
      </c>
      <c r="R43" s="16">
        <f>一般接種!I42+一般接種!Q42+一般接種!AB42+一般接種!AH42</f>
        <v>141952</v>
      </c>
      <c r="S43" s="6">
        <f t="shared" si="5"/>
        <v>0.19750090783745466</v>
      </c>
      <c r="T43" s="16">
        <f>一般接種!J42+一般接種!R42+一般接種!AC42+一般接種!AI42</f>
        <v>94670</v>
      </c>
      <c r="U43" s="6">
        <f t="shared" si="7"/>
        <v>0.13171643192749544</v>
      </c>
      <c r="W43" s="40">
        <v>718741</v>
      </c>
    </row>
    <row r="44" spans="1:23" x14ac:dyDescent="0.4">
      <c r="A44" s="15" t="s">
        <v>51</v>
      </c>
      <c r="B44" s="5">
        <f t="shared" si="6"/>
        <v>3300035</v>
      </c>
      <c r="C44" s="3">
        <f>一般接種!D43+一般接種!L43+一般接種!T43+一般接種!W43+医療従事者等!C41</f>
        <v>786213</v>
      </c>
      <c r="D44" s="3">
        <v>31767</v>
      </c>
      <c r="E44" s="7">
        <f t="shared" si="1"/>
        <v>0.78855824094504157</v>
      </c>
      <c r="F44" s="3">
        <f>一般接種!E43+一般接種!M43+一般接種!U43+一般接種!X43+医療従事者等!D41</f>
        <v>778633</v>
      </c>
      <c r="G44" s="3">
        <v>30960</v>
      </c>
      <c r="H44" s="7">
        <f t="shared" si="0"/>
        <v>0.78147900006375814</v>
      </c>
      <c r="I44" s="3">
        <f>一般接種!F43+一般接種!N43+一般接種!Y43+一般接種!AE43</f>
        <v>652642</v>
      </c>
      <c r="J44" s="3">
        <v>22702</v>
      </c>
      <c r="K44" s="7">
        <f t="shared" si="2"/>
        <v>0.65842270792199775</v>
      </c>
      <c r="L44" s="16">
        <f>一般接種!G43+一般接種!O43+一般接種!Z43+一般接種!AF43</f>
        <v>451070</v>
      </c>
      <c r="M44" s="3">
        <v>14722</v>
      </c>
      <c r="N44" s="17">
        <f t="shared" si="3"/>
        <v>0.45607745460892762</v>
      </c>
      <c r="O44" s="16">
        <f>一般接種!H43+一般接種!P43+一般接種!AA43+一般接種!AG43</f>
        <v>292644</v>
      </c>
      <c r="P44" s="3">
        <v>5952</v>
      </c>
      <c r="Q44" s="6">
        <f t="shared" si="4"/>
        <v>0.29965476550079906</v>
      </c>
      <c r="R44" s="16">
        <f>一般接種!I43+一般接種!Q43+一般接種!AB43+一般接種!AH43</f>
        <v>199586</v>
      </c>
      <c r="S44" s="6">
        <f t="shared" si="5"/>
        <v>0.20861027174543581</v>
      </c>
      <c r="T44" s="16">
        <f>一般接種!J43+一般接種!R43+一般接種!AC43+一般接種!AI43</f>
        <v>139247</v>
      </c>
      <c r="U44" s="6">
        <f t="shared" si="7"/>
        <v>0.14554304665525988</v>
      </c>
      <c r="W44" s="40">
        <v>956741</v>
      </c>
    </row>
    <row r="45" spans="1:23" x14ac:dyDescent="0.4">
      <c r="A45" s="15" t="s">
        <v>52</v>
      </c>
      <c r="B45" s="5">
        <f t="shared" si="6"/>
        <v>4773879</v>
      </c>
      <c r="C45" s="3">
        <f>一般接種!D44+一般接種!L44+一般接種!T44+一般接種!W44+医療従事者等!C42</f>
        <v>1121801</v>
      </c>
      <c r="D45" s="3">
        <v>49506</v>
      </c>
      <c r="E45" s="7">
        <f t="shared" si="1"/>
        <v>0.80798464045909835</v>
      </c>
      <c r="F45" s="3">
        <f>一般接種!E44+一般接種!M44+一般接種!U44+一般接種!X44+医療従事者等!D42</f>
        <v>1111907</v>
      </c>
      <c r="G45" s="3">
        <v>48035</v>
      </c>
      <c r="H45" s="7">
        <f t="shared" si="0"/>
        <v>0.80163782859614374</v>
      </c>
      <c r="I45" s="3">
        <f>一般接種!F44+一般接種!N44+一般接種!Y44+一般接種!AE44</f>
        <v>938648</v>
      </c>
      <c r="J45" s="3">
        <v>33313</v>
      </c>
      <c r="K45" s="7">
        <f t="shared" si="2"/>
        <v>0.68217866768943047</v>
      </c>
      <c r="L45" s="16">
        <f>一般接種!G44+一般接種!O44+一般接種!Z44+一般接種!AF44</f>
        <v>665301</v>
      </c>
      <c r="M45" s="3">
        <v>22115</v>
      </c>
      <c r="N45" s="17">
        <f t="shared" si="3"/>
        <v>0.48464686393047218</v>
      </c>
      <c r="O45" s="16">
        <f>一般接種!H44+一般接種!P44+一般接種!AA44+一般接種!AG44</f>
        <v>446280</v>
      </c>
      <c r="P45" s="3">
        <v>10541</v>
      </c>
      <c r="Q45" s="6">
        <f t="shared" si="4"/>
        <v>0.32833354557188749</v>
      </c>
      <c r="R45" s="16">
        <f>一般接種!I44+一般接種!Q44+一般接種!AB44+一般接種!AH44</f>
        <v>293035</v>
      </c>
      <c r="S45" s="6">
        <f t="shared" si="5"/>
        <v>0.22080470310589145</v>
      </c>
      <c r="T45" s="16">
        <f>一般接種!J44+一般接種!R44+一般接種!AC44+一般接種!AI44</f>
        <v>196907</v>
      </c>
      <c r="U45" s="6">
        <f t="shared" si="7"/>
        <v>0.14837132654622065</v>
      </c>
      <c r="W45" s="40">
        <v>1327123</v>
      </c>
    </row>
    <row r="46" spans="1:23" x14ac:dyDescent="0.4">
      <c r="A46" s="15" t="s">
        <v>53</v>
      </c>
      <c r="B46" s="5">
        <f t="shared" si="6"/>
        <v>2463697</v>
      </c>
      <c r="C46" s="3">
        <f>一般接種!D45+一般接種!L45+一般接種!T45+一般接種!W45+医療従事者等!C43</f>
        <v>570500</v>
      </c>
      <c r="D46" s="3">
        <v>23364</v>
      </c>
      <c r="E46" s="7">
        <f t="shared" si="1"/>
        <v>0.79924039908263578</v>
      </c>
      <c r="F46" s="3">
        <f>一般接種!E45+一般接種!M45+一般接種!U45+一般接種!X45+医療従事者等!D43</f>
        <v>563545</v>
      </c>
      <c r="G46" s="3">
        <v>22701</v>
      </c>
      <c r="H46" s="7">
        <f t="shared" si="0"/>
        <v>0.79004922798252919</v>
      </c>
      <c r="I46" s="3">
        <f>一般接種!F45+一般接種!N45+一般接種!Y45+一般接種!AE45</f>
        <v>469416</v>
      </c>
      <c r="J46" s="3">
        <v>15881</v>
      </c>
      <c r="K46" s="7">
        <f t="shared" si="2"/>
        <v>0.66251077318608764</v>
      </c>
      <c r="L46" s="16">
        <f>一般接種!G45+一般接種!O45+一般接種!Z45+一般接種!AF45</f>
        <v>350597</v>
      </c>
      <c r="M46" s="3">
        <v>10259</v>
      </c>
      <c r="N46" s="17">
        <f t="shared" si="3"/>
        <v>0.49715587887286911</v>
      </c>
      <c r="O46" s="16">
        <f>一般接種!H45+一般接種!P45+一般接種!AA45+一般接種!AG45</f>
        <v>243256</v>
      </c>
      <c r="P46" s="3">
        <v>4618</v>
      </c>
      <c r="Q46" s="6">
        <f t="shared" si="4"/>
        <v>0.34859546868837371</v>
      </c>
      <c r="R46" s="16">
        <f>一般接種!I45+一般接種!Q45+一般接種!AB45+一般接種!AH45</f>
        <v>158723</v>
      </c>
      <c r="S46" s="6">
        <f t="shared" si="5"/>
        <v>0.23185795462845291</v>
      </c>
      <c r="T46" s="16">
        <f>一般接種!J45+一般接種!R45+一般接種!AC45+一般接種!AI45</f>
        <v>107660</v>
      </c>
      <c r="U46" s="6">
        <f t="shared" si="7"/>
        <v>0.15726660531428488</v>
      </c>
      <c r="W46" s="40">
        <v>684570</v>
      </c>
    </row>
    <row r="47" spans="1:23" x14ac:dyDescent="0.4">
      <c r="A47" s="15" t="s">
        <v>54</v>
      </c>
      <c r="B47" s="5">
        <f t="shared" si="6"/>
        <v>17080215</v>
      </c>
      <c r="C47" s="3">
        <f>一般接種!D46+一般接種!L46+一般接種!T46+一般接種!W46+医療従事者等!C44</f>
        <v>4138733</v>
      </c>
      <c r="D47" s="3">
        <v>156366</v>
      </c>
      <c r="E47" s="7">
        <f t="shared" si="1"/>
        <v>0.78012784925134615</v>
      </c>
      <c r="F47" s="3">
        <f>一般接種!E46+一般接種!M46+一般接種!U46+一般接種!X46+医療従事者等!D44</f>
        <v>4060219</v>
      </c>
      <c r="G47" s="3">
        <v>151929</v>
      </c>
      <c r="H47" s="7">
        <f t="shared" si="0"/>
        <v>0.76561649691014</v>
      </c>
      <c r="I47" s="3">
        <f>一般接種!F46+一般接種!N46+一般接種!Y46+一般接種!AE46</f>
        <v>3333347</v>
      </c>
      <c r="J47" s="3">
        <v>107208</v>
      </c>
      <c r="K47" s="7">
        <f t="shared" si="2"/>
        <v>0.63198617291070569</v>
      </c>
      <c r="L47" s="16">
        <f>一般接種!G46+一般接種!O46+一般接種!Z46+一般接種!AF46</f>
        <v>2294363</v>
      </c>
      <c r="M47" s="3">
        <v>66539</v>
      </c>
      <c r="N47" s="17">
        <f t="shared" si="3"/>
        <v>0.43642073812647875</v>
      </c>
      <c r="O47" s="16">
        <f>一般接種!H46+一般接種!P46+一般接種!AA46+一般接種!AG46</f>
        <v>1549816</v>
      </c>
      <c r="P47" s="3">
        <v>28756</v>
      </c>
      <c r="Q47" s="6">
        <f t="shared" si="4"/>
        <v>0.29796883772446198</v>
      </c>
      <c r="R47" s="16">
        <f>一般接種!I46+一般接種!Q46+一般接種!AB46+一般接種!AH46</f>
        <v>1008805</v>
      </c>
      <c r="S47" s="6">
        <f t="shared" si="5"/>
        <v>0.19762037877573921</v>
      </c>
      <c r="T47" s="16">
        <f>一般接種!J46+一般接種!R46+一般接種!AC46+一般接種!AI46</f>
        <v>694932</v>
      </c>
      <c r="U47" s="6">
        <f t="shared" si="7"/>
        <v>0.13613406462436448</v>
      </c>
      <c r="W47" s="40">
        <v>5104762</v>
      </c>
    </row>
    <row r="48" spans="1:23" x14ac:dyDescent="0.4">
      <c r="A48" s="15" t="s">
        <v>55</v>
      </c>
      <c r="B48" s="5">
        <f t="shared" si="6"/>
        <v>2777194</v>
      </c>
      <c r="C48" s="3">
        <f>一般接種!D47+一般接種!L47+一般接種!T47+一般接種!W47+医療従事者等!C45</f>
        <v>663240</v>
      </c>
      <c r="D48" s="3">
        <v>27363</v>
      </c>
      <c r="E48" s="7">
        <f t="shared" si="1"/>
        <v>0.78810011303244232</v>
      </c>
      <c r="F48" s="3">
        <f>一般接種!E47+一般接種!M47+一般接種!U47+一般接種!X47+医療従事者等!D45</f>
        <v>656183</v>
      </c>
      <c r="G48" s="3">
        <v>26601</v>
      </c>
      <c r="H48" s="7">
        <f t="shared" si="0"/>
        <v>0.78029814785436657</v>
      </c>
      <c r="I48" s="3">
        <f>一般接種!F47+一般接種!N47+一般接種!Y47+一般接種!AE47</f>
        <v>540870</v>
      </c>
      <c r="J48" s="3">
        <v>19083</v>
      </c>
      <c r="K48" s="7">
        <f t="shared" si="2"/>
        <v>0.64669801499167134</v>
      </c>
      <c r="L48" s="16">
        <f>一般接種!G47+一般接種!O47+一般接種!Z47+一般接種!AF47</f>
        <v>379140</v>
      </c>
      <c r="M48" s="3">
        <v>12456</v>
      </c>
      <c r="N48" s="17">
        <f t="shared" si="3"/>
        <v>0.45446478147061159</v>
      </c>
      <c r="O48" s="16">
        <f>一般接種!H47+一般接種!P47+一般接種!AA47+一般接種!AG47</f>
        <v>254681</v>
      </c>
      <c r="P48" s="3">
        <v>5286</v>
      </c>
      <c r="Q48" s="6">
        <f t="shared" si="4"/>
        <v>0.30909787221384943</v>
      </c>
      <c r="R48" s="16">
        <f>一般接種!I47+一般接種!Q47+一般接種!AB47+一般接種!AH47</f>
        <v>169486</v>
      </c>
      <c r="S48" s="6">
        <f t="shared" si="5"/>
        <v>0.2100593916078369</v>
      </c>
      <c r="T48" s="16">
        <f>一般接種!J47+一般接種!R47+一般接種!AC47+一般接種!AI47</f>
        <v>113594</v>
      </c>
      <c r="U48" s="6">
        <f t="shared" si="7"/>
        <v>0.14078736019671612</v>
      </c>
      <c r="W48" s="40">
        <v>806848</v>
      </c>
    </row>
    <row r="49" spans="1:23" x14ac:dyDescent="0.4">
      <c r="A49" s="15" t="s">
        <v>56</v>
      </c>
      <c r="B49" s="5">
        <f t="shared" si="6"/>
        <v>4872899</v>
      </c>
      <c r="C49" s="3">
        <f>一般接種!D48+一般接種!L48+一般接種!T48+一般接種!W48+医療従事者等!C46</f>
        <v>1110967</v>
      </c>
      <c r="D49" s="3">
        <v>44819</v>
      </c>
      <c r="E49" s="7">
        <f t="shared" si="1"/>
        <v>0.81634046932295257</v>
      </c>
      <c r="F49" s="3">
        <f>一般接種!E48+一般接種!M48+一般接種!U48+一般接種!X48+医療従事者等!D46</f>
        <v>1096314</v>
      </c>
      <c r="G49" s="3">
        <v>43473</v>
      </c>
      <c r="H49" s="7">
        <f t="shared" si="0"/>
        <v>0.80615141243283928</v>
      </c>
      <c r="I49" s="3">
        <f>一般接種!F48+一般接種!N48+一般接種!Y48+一般接種!AE48</f>
        <v>948101</v>
      </c>
      <c r="J49" s="3">
        <v>31099</v>
      </c>
      <c r="K49" s="7">
        <f t="shared" si="2"/>
        <v>0.70214064374747798</v>
      </c>
      <c r="L49" s="16">
        <f>一般接種!G48+一般接種!O48+一般接種!Z48+一般接種!AF48</f>
        <v>689687</v>
      </c>
      <c r="M49" s="3">
        <v>20830</v>
      </c>
      <c r="N49" s="17">
        <f t="shared" si="3"/>
        <v>0.51213812462241837</v>
      </c>
      <c r="O49" s="16">
        <f>一般接種!H48+一般接種!P48+一般接種!AA48+一般接種!AG48</f>
        <v>478132</v>
      </c>
      <c r="P49" s="3">
        <v>9511</v>
      </c>
      <c r="Q49" s="6">
        <f t="shared" si="4"/>
        <v>0.35881911992949511</v>
      </c>
      <c r="R49" s="16">
        <f>一般接種!I48+一般接種!Q48+一般接種!AB48+一般接種!AH48</f>
        <v>325935</v>
      </c>
      <c r="S49" s="6">
        <f t="shared" si="5"/>
        <v>0.24956566149237869</v>
      </c>
      <c r="T49" s="16">
        <f>一般接種!J48+一般接種!R48+一般接種!AC48+一般接種!AI48</f>
        <v>223763</v>
      </c>
      <c r="U49" s="6">
        <f t="shared" si="7"/>
        <v>0.17133342878954128</v>
      </c>
      <c r="W49" s="40">
        <v>1306009</v>
      </c>
    </row>
    <row r="50" spans="1:23" x14ac:dyDescent="0.4">
      <c r="A50" s="15" t="s">
        <v>57</v>
      </c>
      <c r="B50" s="5">
        <f t="shared" si="6"/>
        <v>6302821</v>
      </c>
      <c r="C50" s="3">
        <f>一般接種!D49+一般接種!L49+一般接種!T49+一般接種!W49+医療従事者等!C47</f>
        <v>1473977</v>
      </c>
      <c r="D50" s="3">
        <v>52187</v>
      </c>
      <c r="E50" s="7">
        <f t="shared" si="1"/>
        <v>0.81817161699078989</v>
      </c>
      <c r="F50" s="3">
        <f>一般接種!E49+一般接種!M49+一般接種!U49+一般接種!X49+医療従事者等!D47</f>
        <v>1459195</v>
      </c>
      <c r="G50" s="3">
        <v>50690</v>
      </c>
      <c r="H50" s="7">
        <f t="shared" si="0"/>
        <v>0.81052673980659062</v>
      </c>
      <c r="I50" s="3">
        <f>一般接種!F49+一般接種!N49+一般接種!Y49+一般接種!AE49</f>
        <v>1231077</v>
      </c>
      <c r="J50" s="3">
        <v>35883</v>
      </c>
      <c r="K50" s="7">
        <f t="shared" si="2"/>
        <v>0.68777654055640436</v>
      </c>
      <c r="L50" s="16">
        <f>一般接種!G49+一般接種!O49+一般接種!Z49+一般接種!AF49</f>
        <v>874211</v>
      </c>
      <c r="M50" s="3">
        <v>23116</v>
      </c>
      <c r="N50" s="17">
        <f t="shared" si="3"/>
        <v>0.48976415107911597</v>
      </c>
      <c r="O50" s="16">
        <f>一般接種!H49+一般接種!P49+一般接種!AA49+一般接種!AG49</f>
        <v>595896</v>
      </c>
      <c r="P50" s="3">
        <v>10396</v>
      </c>
      <c r="Q50" s="6">
        <f t="shared" si="4"/>
        <v>0.33692702983429867</v>
      </c>
      <c r="R50" s="16">
        <f>一般接種!I49+一般接種!Q49+一般接種!AB49+一般接種!AH49</f>
        <v>398464</v>
      </c>
      <c r="S50" s="6">
        <f t="shared" si="5"/>
        <v>0.22929682667104009</v>
      </c>
      <c r="T50" s="16">
        <f>一般接種!J49+一般接種!R49+一般接種!AC49+一般接種!AI49</f>
        <v>270001</v>
      </c>
      <c r="U50" s="6">
        <f t="shared" si="7"/>
        <v>0.15537256188264811</v>
      </c>
      <c r="W50" s="40">
        <v>1737765</v>
      </c>
    </row>
    <row r="51" spans="1:23" x14ac:dyDescent="0.4">
      <c r="A51" s="15" t="s">
        <v>58</v>
      </c>
      <c r="B51" s="5">
        <f t="shared" si="6"/>
        <v>3987043</v>
      </c>
      <c r="C51" s="3">
        <f>一般接種!D50+一般接種!L50+一般接種!T50+一般接種!W50+医療従事者等!C48</f>
        <v>933631</v>
      </c>
      <c r="D51" s="3">
        <v>38787</v>
      </c>
      <c r="E51" s="7">
        <f t="shared" si="1"/>
        <v>0.79649445739035385</v>
      </c>
      <c r="F51" s="3">
        <f>一般接種!E50+一般接種!M50+一般接種!U50+一般接種!X50+医療従事者等!D48</f>
        <v>919130</v>
      </c>
      <c r="G51" s="3">
        <v>37819</v>
      </c>
      <c r="H51" s="7">
        <f t="shared" si="0"/>
        <v>0.78444882765839652</v>
      </c>
      <c r="I51" s="3">
        <f>一般接種!F50+一般接種!N50+一般接種!Y50+一般接種!AE50</f>
        <v>777963</v>
      </c>
      <c r="J51" s="3">
        <v>26979</v>
      </c>
      <c r="K51" s="7">
        <f t="shared" si="2"/>
        <v>0.66844566604775524</v>
      </c>
      <c r="L51" s="16">
        <f>一般接種!G50+一般接種!O50+一般接種!Z50+一般接種!AF50</f>
        <v>559585</v>
      </c>
      <c r="M51" s="3">
        <v>17324</v>
      </c>
      <c r="N51" s="17">
        <f t="shared" si="3"/>
        <v>0.48266276687215948</v>
      </c>
      <c r="O51" s="16">
        <f>一般接種!H50+一般接種!P50+一般接種!AA50+一般接種!AG50</f>
        <v>376438</v>
      </c>
      <c r="P51" s="3">
        <v>7284</v>
      </c>
      <c r="Q51" s="6">
        <f t="shared" si="4"/>
        <v>0.32858142304522209</v>
      </c>
      <c r="R51" s="16">
        <f>一般接種!I50+一般接種!Q50+一般接種!AB50+一般接種!AH50</f>
        <v>249354</v>
      </c>
      <c r="S51" s="6">
        <f t="shared" si="5"/>
        <v>0.2219482713502178</v>
      </c>
      <c r="T51" s="16">
        <f>一般接種!J50+一般接種!R50+一般接種!AC50+一般接種!AI50</f>
        <v>170942</v>
      </c>
      <c r="U51" s="6">
        <f t="shared" si="7"/>
        <v>0.15215429229588831</v>
      </c>
      <c r="W51" s="40">
        <v>1123478</v>
      </c>
    </row>
    <row r="52" spans="1:23" x14ac:dyDescent="0.4">
      <c r="A52" s="15" t="s">
        <v>59</v>
      </c>
      <c r="B52" s="5">
        <f t="shared" si="6"/>
        <v>3694377</v>
      </c>
      <c r="C52" s="3">
        <f>一般接種!D51+一般接種!L51+一般接種!T51+一般接種!W51+医療従事者等!C49</f>
        <v>880462</v>
      </c>
      <c r="D52" s="3">
        <v>40498</v>
      </c>
      <c r="E52" s="7">
        <f t="shared" si="1"/>
        <v>0.7859429942342997</v>
      </c>
      <c r="F52" s="3">
        <f>一般接種!E51+一般接種!M51+一般接種!U51+一般接種!X51+医療従事者等!D49</f>
        <v>869502</v>
      </c>
      <c r="G52" s="3">
        <v>39417</v>
      </c>
      <c r="H52" s="7">
        <f t="shared" si="0"/>
        <v>0.77669934707794452</v>
      </c>
      <c r="I52" s="3">
        <f>一般接種!F51+一般接種!N51+一般接種!Y51+一般接種!AE51</f>
        <v>726996</v>
      </c>
      <c r="J52" s="3">
        <v>27770</v>
      </c>
      <c r="K52" s="7">
        <f t="shared" si="2"/>
        <v>0.65425634442246616</v>
      </c>
      <c r="L52" s="16">
        <f>一般接種!G51+一般接種!O51+一般接種!Z51+一般接種!AF51</f>
        <v>508371</v>
      </c>
      <c r="M52" s="3">
        <v>16983</v>
      </c>
      <c r="N52" s="17">
        <f t="shared" si="3"/>
        <v>0.45978512894695966</v>
      </c>
      <c r="O52" s="16">
        <f>一般接種!H51+一般接種!P51+一般接種!AA51+一般接種!AG51</f>
        <v>338326</v>
      </c>
      <c r="P52" s="3">
        <v>6673</v>
      </c>
      <c r="Q52" s="6">
        <f t="shared" si="4"/>
        <v>0.31032324226608304</v>
      </c>
      <c r="R52" s="16">
        <f>一般接種!I51+一般接種!Q51+一般接種!AB51+一般接種!AH51</f>
        <v>223601</v>
      </c>
      <c r="S52" s="6">
        <f t="shared" si="5"/>
        <v>0.20922044213059565</v>
      </c>
      <c r="T52" s="16">
        <f>一般接種!J51+一般接種!R51+一般接種!AC51+一般接種!AI51</f>
        <v>147119</v>
      </c>
      <c r="U52" s="6">
        <f t="shared" si="7"/>
        <v>0.13765726551227903</v>
      </c>
      <c r="W52" s="40">
        <v>1068734</v>
      </c>
    </row>
    <row r="53" spans="1:23" x14ac:dyDescent="0.4">
      <c r="A53" s="15" t="s">
        <v>60</v>
      </c>
      <c r="B53" s="5">
        <f t="shared" si="6"/>
        <v>5643558</v>
      </c>
      <c r="C53" s="3">
        <f>一般接種!D52+一般接種!L52+一般接種!T52+一般接種!W52+医療従事者等!C50</f>
        <v>1335103</v>
      </c>
      <c r="D53" s="3">
        <v>48005</v>
      </c>
      <c r="E53" s="7">
        <f t="shared" si="1"/>
        <v>0.80879972451375171</v>
      </c>
      <c r="F53" s="3">
        <f>一般接種!E52+一般接種!M52+一般接種!U52+一般接種!X52+医療従事者等!D50</f>
        <v>1313052</v>
      </c>
      <c r="G53" s="3">
        <v>46649</v>
      </c>
      <c r="H53" s="7">
        <f t="shared" si="0"/>
        <v>0.79579519005032151</v>
      </c>
      <c r="I53" s="3">
        <f>一般接種!F52+一般接種!N52+一般接種!Y52+一般接種!AE52</f>
        <v>1114415</v>
      </c>
      <c r="J53" s="3">
        <v>32975</v>
      </c>
      <c r="K53" s="7">
        <f t="shared" si="2"/>
        <v>0.67956625997255193</v>
      </c>
      <c r="L53" s="16">
        <f>一般接種!G52+一般接種!O52+一般接種!Z52+一般接種!AF52</f>
        <v>792645</v>
      </c>
      <c r="M53" s="3">
        <v>20797</v>
      </c>
      <c r="N53" s="17">
        <f t="shared" si="3"/>
        <v>0.48502169202849371</v>
      </c>
      <c r="O53" s="16">
        <f>一般接種!H52+一般接種!P52+一般接種!AA52+一般接種!AG52</f>
        <v>528142</v>
      </c>
      <c r="P53" s="3">
        <v>9524</v>
      </c>
      <c r="Q53" s="6">
        <f t="shared" si="4"/>
        <v>0.32589445056077537</v>
      </c>
      <c r="R53" s="16">
        <f>一般接種!I52+一般接種!Q52+一般接種!AB52+一般接種!AH52</f>
        <v>339891</v>
      </c>
      <c r="S53" s="6">
        <f t="shared" si="5"/>
        <v>0.21358416155157073</v>
      </c>
      <c r="T53" s="16">
        <f>一般接種!J52+一般接種!R52+一般接種!AC52+一般接種!AI52</f>
        <v>220310</v>
      </c>
      <c r="U53" s="6">
        <f t="shared" si="7"/>
        <v>0.13844063723789846</v>
      </c>
      <c r="W53" s="40">
        <v>1591368</v>
      </c>
    </row>
    <row r="54" spans="1:23" x14ac:dyDescent="0.4">
      <c r="A54" s="15" t="s">
        <v>61</v>
      </c>
      <c r="B54" s="5">
        <f t="shared" si="6"/>
        <v>3860282</v>
      </c>
      <c r="C54" s="3">
        <f>一般接種!D53+一般接種!L53+一般接種!T53+一般接種!W53+医療従事者等!C51</f>
        <v>1070100</v>
      </c>
      <c r="D54" s="3">
        <v>31853</v>
      </c>
      <c r="E54" s="7">
        <f t="shared" si="1"/>
        <v>0.69905266559836254</v>
      </c>
      <c r="F54" s="3">
        <f>一般接種!E53+一般接種!M53+一般接種!U53+一般接種!X53+医療従事者等!D51</f>
        <v>1049849</v>
      </c>
      <c r="G54" s="3">
        <v>30862</v>
      </c>
      <c r="H54" s="7">
        <f t="shared" si="0"/>
        <v>0.68608488978063853</v>
      </c>
      <c r="I54" s="3">
        <f>一般接種!F53+一般接種!N53+一般接種!Y53+一般接種!AE53</f>
        <v>770097</v>
      </c>
      <c r="J54" s="3">
        <v>20802</v>
      </c>
      <c r="K54" s="7">
        <f t="shared" si="2"/>
        <v>0.50450101668439695</v>
      </c>
      <c r="L54" s="16">
        <f>一般接種!G53+一般接種!O53+一般接種!Z53+一般接種!AF53</f>
        <v>456570</v>
      </c>
      <c r="M54" s="3">
        <v>11682</v>
      </c>
      <c r="N54" s="17">
        <f t="shared" si="3"/>
        <v>0.29954350197277169</v>
      </c>
      <c r="O54" s="16">
        <f>一般接種!H53+一般接種!P53+一般接種!AA53+一般接種!AG53</f>
        <v>269194</v>
      </c>
      <c r="P54" s="3">
        <v>3743</v>
      </c>
      <c r="Q54" s="6">
        <f t="shared" si="4"/>
        <v>0.17872840387282693</v>
      </c>
      <c r="R54" s="16">
        <f>一般接種!I53+一般接種!Q53+一般接種!AB53+一般接種!AH53</f>
        <v>157306</v>
      </c>
      <c r="S54" s="6">
        <f t="shared" si="5"/>
        <v>0.10591427532621429</v>
      </c>
      <c r="T54" s="16">
        <f>一般接種!J53+一般接種!R53+一般接種!AC53+一般接種!AI53</f>
        <v>87166</v>
      </c>
      <c r="U54" s="6">
        <f t="shared" si="7"/>
        <v>5.8688948438615156E-2</v>
      </c>
      <c r="W54" s="40">
        <v>1485220</v>
      </c>
    </row>
    <row r="56" spans="1:23" x14ac:dyDescent="0.4">
      <c r="A56" s="47" t="s">
        <v>62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23" x14ac:dyDescent="0.4">
      <c r="A57" s="1" t="s">
        <v>63</v>
      </c>
      <c r="B57" s="1"/>
    </row>
    <row r="58" spans="1:23" x14ac:dyDescent="0.4">
      <c r="A58" s="1" t="s">
        <v>64</v>
      </c>
      <c r="B58" s="1"/>
    </row>
    <row r="59" spans="1:23" x14ac:dyDescent="0.4">
      <c r="A59" s="1" t="s">
        <v>65</v>
      </c>
      <c r="B59" s="1"/>
    </row>
    <row r="60" spans="1:23" x14ac:dyDescent="0.4">
      <c r="A60" s="47" t="s">
        <v>66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23" x14ac:dyDescent="0.4">
      <c r="A61" s="38" t="s">
        <v>67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1:23" x14ac:dyDescent="0.4">
      <c r="A62" s="1" t="s">
        <v>68</v>
      </c>
      <c r="B62" s="1"/>
    </row>
  </sheetData>
  <mergeCells count="13">
    <mergeCell ref="A2:U2"/>
    <mergeCell ref="A56:K56"/>
    <mergeCell ref="A60:K60"/>
    <mergeCell ref="A3:A6"/>
    <mergeCell ref="B4:B6"/>
    <mergeCell ref="C4:E5"/>
    <mergeCell ref="F4:H5"/>
    <mergeCell ref="B3:U3"/>
    <mergeCell ref="I4:K5"/>
    <mergeCell ref="L4:N5"/>
    <mergeCell ref="O4:Q5"/>
    <mergeCell ref="T4:U5"/>
    <mergeCell ref="R4:S5"/>
  </mergeCells>
  <phoneticPr fontId="2"/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6"/>
  <sheetViews>
    <sheetView view="pageBreakPreview" zoomScale="85" zoomScaleNormal="25" zoomScaleSheetLayoutView="85" workbookViewId="0">
      <selection activeCell="K4" sqref="K4:R4"/>
    </sheetView>
  </sheetViews>
  <sheetFormatPr defaultColWidth="9" defaultRowHeight="18.75" x14ac:dyDescent="0.4"/>
  <cols>
    <col min="1" max="1" width="13.625" customWidth="1"/>
    <col min="2" max="2" width="13.625" style="19" bestFit="1" customWidth="1"/>
    <col min="3" max="3" width="13.625" bestFit="1" customWidth="1"/>
    <col min="4" max="5" width="12.375" bestFit="1" customWidth="1"/>
    <col min="6" max="10" width="11.125" customWidth="1"/>
    <col min="11" max="13" width="12.375" bestFit="1" customWidth="1"/>
    <col min="14" max="18" width="11.125" customWidth="1"/>
    <col min="19" max="19" width="9.625" bestFit="1" customWidth="1"/>
    <col min="20" max="21" width="9.125" bestFit="1" customWidth="1"/>
    <col min="22" max="29" width="10" customWidth="1"/>
    <col min="30" max="30" width="12.625" customWidth="1"/>
  </cols>
  <sheetData>
    <row r="1" spans="1:35" x14ac:dyDescent="0.4">
      <c r="A1" s="13" t="s">
        <v>69</v>
      </c>
      <c r="B1" s="14"/>
      <c r="C1" s="1"/>
      <c r="D1" s="1"/>
    </row>
    <row r="2" spans="1:35" x14ac:dyDescent="0.4">
      <c r="A2" s="57">
        <f>総接種回数!A2</f>
        <v>45839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5" ht="37.5" customHeight="1" x14ac:dyDescent="0.4">
      <c r="A3" s="59" t="s">
        <v>1</v>
      </c>
      <c r="B3" s="66" t="s">
        <v>70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8"/>
    </row>
    <row r="4" spans="1:35" ht="18.75" customHeight="1" x14ac:dyDescent="0.4">
      <c r="A4" s="60"/>
      <c r="B4" s="62" t="s">
        <v>14</v>
      </c>
      <c r="C4" s="63" t="s">
        <v>71</v>
      </c>
      <c r="D4" s="64"/>
      <c r="E4" s="64"/>
      <c r="F4" s="64"/>
      <c r="G4" s="64"/>
      <c r="H4" s="64"/>
      <c r="I4" s="64"/>
      <c r="J4" s="65"/>
      <c r="K4" s="63" t="s">
        <v>72</v>
      </c>
      <c r="L4" s="64"/>
      <c r="M4" s="64"/>
      <c r="N4" s="64"/>
      <c r="O4" s="64"/>
      <c r="P4" s="64"/>
      <c r="Q4" s="64"/>
      <c r="R4" s="65"/>
      <c r="S4" s="63" t="s">
        <v>73</v>
      </c>
      <c r="T4" s="64"/>
      <c r="U4" s="65"/>
      <c r="V4" s="63" t="s">
        <v>74</v>
      </c>
      <c r="W4" s="64"/>
      <c r="X4" s="64"/>
      <c r="Y4" s="64"/>
      <c r="Z4" s="64"/>
      <c r="AA4" s="64"/>
      <c r="AB4" s="64"/>
      <c r="AC4" s="65"/>
      <c r="AD4" s="63" t="s">
        <v>75</v>
      </c>
      <c r="AE4" s="64"/>
      <c r="AF4" s="64"/>
      <c r="AG4" s="64"/>
      <c r="AH4" s="64"/>
      <c r="AI4" s="65"/>
    </row>
    <row r="5" spans="1:35" x14ac:dyDescent="0.4">
      <c r="A5" s="61"/>
      <c r="B5" s="62"/>
      <c r="C5" s="36" t="s">
        <v>76</v>
      </c>
      <c r="D5" s="36" t="s">
        <v>3</v>
      </c>
      <c r="E5" s="36" t="s">
        <v>4</v>
      </c>
      <c r="F5" s="37" t="s">
        <v>5</v>
      </c>
      <c r="G5" s="37" t="s">
        <v>6</v>
      </c>
      <c r="H5" s="37" t="s">
        <v>7</v>
      </c>
      <c r="I5" s="37" t="s">
        <v>8</v>
      </c>
      <c r="J5" s="37" t="s">
        <v>9</v>
      </c>
      <c r="K5" s="37" t="s">
        <v>76</v>
      </c>
      <c r="L5" s="37" t="s">
        <v>3</v>
      </c>
      <c r="M5" s="37" t="s">
        <v>4</v>
      </c>
      <c r="N5" s="37" t="s">
        <v>5</v>
      </c>
      <c r="O5" s="37" t="s">
        <v>6</v>
      </c>
      <c r="P5" s="37" t="s">
        <v>7</v>
      </c>
      <c r="Q5" s="37" t="s">
        <v>8</v>
      </c>
      <c r="R5" s="37" t="s">
        <v>9</v>
      </c>
      <c r="S5" s="37" t="s">
        <v>76</v>
      </c>
      <c r="T5" s="37" t="s">
        <v>3</v>
      </c>
      <c r="U5" s="37" t="s">
        <v>4</v>
      </c>
      <c r="V5" s="37" t="s">
        <v>76</v>
      </c>
      <c r="W5" s="37" t="s">
        <v>3</v>
      </c>
      <c r="X5" s="37" t="s">
        <v>4</v>
      </c>
      <c r="Y5" s="37" t="s">
        <v>5</v>
      </c>
      <c r="Z5" s="37" t="s">
        <v>6</v>
      </c>
      <c r="AA5" s="37" t="s">
        <v>7</v>
      </c>
      <c r="AB5" s="37" t="s">
        <v>8</v>
      </c>
      <c r="AC5" s="37" t="s">
        <v>9</v>
      </c>
      <c r="AD5" s="37" t="s">
        <v>76</v>
      </c>
      <c r="AE5" s="37" t="s">
        <v>5</v>
      </c>
      <c r="AF5" s="37" t="s">
        <v>6</v>
      </c>
      <c r="AG5" s="37" t="s">
        <v>7</v>
      </c>
      <c r="AH5" s="37" t="s">
        <v>8</v>
      </c>
      <c r="AI5" s="37" t="s">
        <v>9</v>
      </c>
    </row>
    <row r="6" spans="1:35" x14ac:dyDescent="0.4">
      <c r="A6" s="2" t="s">
        <v>77</v>
      </c>
      <c r="B6" s="9">
        <f>SUM(B7:B53)</f>
        <v>424029528</v>
      </c>
      <c r="C6" s="9">
        <f>SUM(C7:C53)</f>
        <v>330779455</v>
      </c>
      <c r="D6" s="9">
        <f>SUM(D7:D53)</f>
        <v>81854854</v>
      </c>
      <c r="E6" s="10">
        <f>SUM(E7:E53)</f>
        <v>81435575</v>
      </c>
      <c r="F6" s="11">
        <f>SUM(F7:F53)</f>
        <v>52871358</v>
      </c>
      <c r="G6" s="11">
        <f t="shared" ref="G6:K6" si="0">SUM(G7:G53)</f>
        <v>43521801</v>
      </c>
      <c r="H6" s="11">
        <f t="shared" ref="H6:I6" si="1">SUM(H7:H53)</f>
        <v>36149417</v>
      </c>
      <c r="I6" s="11">
        <f t="shared" si="1"/>
        <v>19252855</v>
      </c>
      <c r="J6" s="11">
        <f t="shared" si="0"/>
        <v>15693595</v>
      </c>
      <c r="K6" s="11">
        <f t="shared" si="0"/>
        <v>92706558</v>
      </c>
      <c r="L6" s="11">
        <f>SUM(L7:L53)</f>
        <v>16255446</v>
      </c>
      <c r="M6" s="11">
        <f t="shared" ref="M6:R6" si="2">SUM(M7:M53)</f>
        <v>16157354</v>
      </c>
      <c r="N6" s="11">
        <f t="shared" si="2"/>
        <v>33642441</v>
      </c>
      <c r="O6" s="11">
        <f t="shared" si="2"/>
        <v>15953836</v>
      </c>
      <c r="P6" s="11">
        <f t="shared" ref="P6:Q6" si="3">SUM(P7:P53)</f>
        <v>2625018</v>
      </c>
      <c r="Q6" s="11">
        <f t="shared" si="3"/>
        <v>6216578</v>
      </c>
      <c r="R6" s="11">
        <f t="shared" si="2"/>
        <v>1855885</v>
      </c>
      <c r="S6" s="11">
        <f>SUM(S7:S53)</f>
        <v>117905</v>
      </c>
      <c r="T6" s="11">
        <f t="shared" ref="T6:AC6" si="4">SUM(T7:T53)</f>
        <v>58699</v>
      </c>
      <c r="U6" s="11">
        <f t="shared" si="4"/>
        <v>59206</v>
      </c>
      <c r="V6" s="11">
        <f>SUM(V7:V53)</f>
        <v>349885</v>
      </c>
      <c r="W6" s="11">
        <f t="shared" si="4"/>
        <v>60306</v>
      </c>
      <c r="X6" s="11">
        <f t="shared" si="4"/>
        <v>59190</v>
      </c>
      <c r="Y6" s="11">
        <f t="shared" si="4"/>
        <v>186314</v>
      </c>
      <c r="Z6" s="11">
        <f t="shared" si="4"/>
        <v>20132</v>
      </c>
      <c r="AA6" s="11">
        <f t="shared" ref="AA6:AB6" si="5">SUM(AA7:AA53)</f>
        <v>10885</v>
      </c>
      <c r="AB6" s="11">
        <f t="shared" si="5"/>
        <v>12062</v>
      </c>
      <c r="AC6" s="11">
        <f t="shared" si="4"/>
        <v>996</v>
      </c>
      <c r="AD6" s="11">
        <f>SUM(AD7:AD53)</f>
        <v>75725</v>
      </c>
      <c r="AE6" s="11">
        <f>SUM(AE7:AE53)</f>
        <v>695</v>
      </c>
      <c r="AF6" s="11">
        <f t="shared" ref="AF6:AI6" si="6">SUM(AF7:AF53)</f>
        <v>3753</v>
      </c>
      <c r="AG6" s="11">
        <f t="shared" si="6"/>
        <v>32190</v>
      </c>
      <c r="AH6" s="11">
        <f t="shared" si="6"/>
        <v>15034</v>
      </c>
      <c r="AI6" s="11">
        <f t="shared" si="6"/>
        <v>24053</v>
      </c>
    </row>
    <row r="7" spans="1:35" x14ac:dyDescent="0.4">
      <c r="A7" s="20" t="s">
        <v>15</v>
      </c>
      <c r="B7" s="9">
        <f>SUM(C7+K7+S7+V7+AD7)</f>
        <v>18445657</v>
      </c>
      <c r="C7" s="9">
        <f>SUM(D7:J7)</f>
        <v>14043792</v>
      </c>
      <c r="D7" s="9">
        <v>3277363</v>
      </c>
      <c r="E7" s="10">
        <v>3258729</v>
      </c>
      <c r="F7" s="11">
        <v>2218984</v>
      </c>
      <c r="G7" s="11">
        <v>1940265</v>
      </c>
      <c r="H7" s="11">
        <v>1721644</v>
      </c>
      <c r="I7" s="11">
        <v>870616</v>
      </c>
      <c r="J7" s="11">
        <v>756191</v>
      </c>
      <c r="K7" s="12">
        <f>SUM(L7:R7)</f>
        <v>4377168</v>
      </c>
      <c r="L7" s="11">
        <v>752215</v>
      </c>
      <c r="M7" s="11">
        <v>747990</v>
      </c>
      <c r="N7" s="11">
        <v>1480830</v>
      </c>
      <c r="O7" s="11">
        <v>790821</v>
      </c>
      <c r="P7" s="11">
        <v>130719</v>
      </c>
      <c r="Q7" s="11">
        <v>370173</v>
      </c>
      <c r="R7" s="11">
        <v>104420</v>
      </c>
      <c r="S7" s="11">
        <f>SUM(T7:U7)</f>
        <v>875</v>
      </c>
      <c r="T7" s="11">
        <v>430</v>
      </c>
      <c r="U7" s="11">
        <v>445</v>
      </c>
      <c r="V7" s="11">
        <f>SUM(W7:AC7)</f>
        <v>20171</v>
      </c>
      <c r="W7" s="11">
        <v>3270</v>
      </c>
      <c r="X7" s="11">
        <v>3335</v>
      </c>
      <c r="Y7" s="11">
        <v>10410</v>
      </c>
      <c r="Z7" s="11">
        <v>1473</v>
      </c>
      <c r="AA7" s="11">
        <v>613</v>
      </c>
      <c r="AB7" s="11">
        <v>1040</v>
      </c>
      <c r="AC7" s="11">
        <v>30</v>
      </c>
      <c r="AD7" s="11">
        <f>SUM(AE7:AI7)</f>
        <v>3651</v>
      </c>
      <c r="AE7" s="11">
        <v>27</v>
      </c>
      <c r="AF7" s="11">
        <v>203</v>
      </c>
      <c r="AG7" s="11">
        <v>1503</v>
      </c>
      <c r="AH7" s="11">
        <v>718</v>
      </c>
      <c r="AI7" s="11">
        <v>1200</v>
      </c>
    </row>
    <row r="8" spans="1:35" x14ac:dyDescent="0.4">
      <c r="A8" s="20" t="s">
        <v>16</v>
      </c>
      <c r="B8" s="9">
        <f t="shared" ref="B8:B53" si="7">SUM(C8+K8+S8+V8+AD8)</f>
        <v>4782355</v>
      </c>
      <c r="C8" s="9">
        <f>SUM(D8:J8)</f>
        <v>3781040</v>
      </c>
      <c r="D8" s="9">
        <v>941569</v>
      </c>
      <c r="E8" s="10">
        <v>937440</v>
      </c>
      <c r="F8" s="11">
        <v>534967</v>
      </c>
      <c r="G8" s="11">
        <v>495044</v>
      </c>
      <c r="H8" s="11">
        <v>441924</v>
      </c>
      <c r="I8" s="11">
        <v>233295</v>
      </c>
      <c r="J8" s="11">
        <v>196801</v>
      </c>
      <c r="K8" s="12">
        <f t="shared" ref="K8:K53" si="8">SUM(L8:R8)</f>
        <v>994437</v>
      </c>
      <c r="L8" s="11">
        <v>95001</v>
      </c>
      <c r="M8" s="11">
        <v>94153</v>
      </c>
      <c r="N8" s="11">
        <v>407416</v>
      </c>
      <c r="O8" s="11">
        <v>227701</v>
      </c>
      <c r="P8" s="11">
        <v>42264</v>
      </c>
      <c r="Q8" s="11">
        <v>96732</v>
      </c>
      <c r="R8" s="11">
        <v>31170</v>
      </c>
      <c r="S8" s="11">
        <f t="shared" ref="S8:S53" si="9">SUM(T8:U8)</f>
        <v>2429</v>
      </c>
      <c r="T8" s="11">
        <v>1217</v>
      </c>
      <c r="U8" s="11">
        <v>1212</v>
      </c>
      <c r="V8" s="11">
        <f t="shared" ref="V8:V53" si="10">SUM(W8:AC8)</f>
        <v>2334</v>
      </c>
      <c r="W8" s="11">
        <v>453</v>
      </c>
      <c r="X8" s="11">
        <v>444</v>
      </c>
      <c r="Y8" s="11">
        <v>1121</v>
      </c>
      <c r="Z8" s="11">
        <v>151</v>
      </c>
      <c r="AA8" s="11">
        <v>114</v>
      </c>
      <c r="AB8" s="11">
        <v>41</v>
      </c>
      <c r="AC8" s="11">
        <v>10</v>
      </c>
      <c r="AD8" s="11">
        <f t="shared" ref="AD8:AD53" si="11">SUM(AE8:AI8)</f>
        <v>2115</v>
      </c>
      <c r="AE8" s="11">
        <v>16</v>
      </c>
      <c r="AF8" s="11">
        <v>84</v>
      </c>
      <c r="AG8" s="11">
        <v>709</v>
      </c>
      <c r="AH8" s="11">
        <v>418</v>
      </c>
      <c r="AI8" s="11">
        <v>888</v>
      </c>
    </row>
    <row r="9" spans="1:35" x14ac:dyDescent="0.4">
      <c r="A9" s="20" t="s">
        <v>17</v>
      </c>
      <c r="B9" s="9">
        <f t="shared" si="7"/>
        <v>4764749</v>
      </c>
      <c r="C9" s="9">
        <f t="shared" ref="C9:C53" si="12">SUM(D9:J9)</f>
        <v>3598017</v>
      </c>
      <c r="D9" s="9">
        <v>875742</v>
      </c>
      <c r="E9" s="10">
        <v>871379</v>
      </c>
      <c r="F9" s="11">
        <v>553506</v>
      </c>
      <c r="G9" s="11">
        <v>489411</v>
      </c>
      <c r="H9" s="11">
        <v>449186</v>
      </c>
      <c r="I9" s="11">
        <v>147396</v>
      </c>
      <c r="J9" s="11">
        <v>211397</v>
      </c>
      <c r="K9" s="12">
        <f t="shared" si="8"/>
        <v>1159610</v>
      </c>
      <c r="L9" s="11">
        <v>123176</v>
      </c>
      <c r="M9" s="11">
        <v>122238</v>
      </c>
      <c r="N9" s="11">
        <v>382552</v>
      </c>
      <c r="O9" s="11">
        <v>240227</v>
      </c>
      <c r="P9" s="11">
        <v>49724</v>
      </c>
      <c r="Q9" s="11">
        <v>201599</v>
      </c>
      <c r="R9" s="11">
        <v>40094</v>
      </c>
      <c r="S9" s="11">
        <f t="shared" si="9"/>
        <v>99</v>
      </c>
      <c r="T9" s="11">
        <v>50</v>
      </c>
      <c r="U9" s="11">
        <v>49</v>
      </c>
      <c r="V9" s="11">
        <f t="shared" si="10"/>
        <v>1305</v>
      </c>
      <c r="W9" s="11">
        <v>305</v>
      </c>
      <c r="X9" s="11">
        <v>298</v>
      </c>
      <c r="Y9" s="11">
        <v>563</v>
      </c>
      <c r="Z9" s="11">
        <v>52</v>
      </c>
      <c r="AA9" s="11">
        <v>38</v>
      </c>
      <c r="AB9" s="11">
        <v>49</v>
      </c>
      <c r="AC9" s="11">
        <v>0</v>
      </c>
      <c r="AD9" s="11">
        <f t="shared" si="11"/>
        <v>5718</v>
      </c>
      <c r="AE9" s="11">
        <v>23</v>
      </c>
      <c r="AF9" s="11">
        <v>195</v>
      </c>
      <c r="AG9" s="11">
        <v>2503</v>
      </c>
      <c r="AH9" s="11">
        <v>1155</v>
      </c>
      <c r="AI9" s="11">
        <v>1842</v>
      </c>
    </row>
    <row r="10" spans="1:35" x14ac:dyDescent="0.4">
      <c r="A10" s="20" t="s">
        <v>18</v>
      </c>
      <c r="B10" s="9">
        <f t="shared" si="7"/>
        <v>8048210</v>
      </c>
      <c r="C10" s="9">
        <f t="shared" si="12"/>
        <v>5966600</v>
      </c>
      <c r="D10" s="9">
        <v>1432401</v>
      </c>
      <c r="E10" s="10">
        <v>1425440</v>
      </c>
      <c r="F10" s="11">
        <v>896393</v>
      </c>
      <c r="G10" s="11">
        <v>790848</v>
      </c>
      <c r="H10" s="11">
        <v>720596</v>
      </c>
      <c r="I10" s="11">
        <v>360826</v>
      </c>
      <c r="J10" s="11">
        <v>340096</v>
      </c>
      <c r="K10" s="12">
        <f t="shared" si="8"/>
        <v>2067167</v>
      </c>
      <c r="L10" s="11">
        <v>372165</v>
      </c>
      <c r="M10" s="11">
        <v>370337</v>
      </c>
      <c r="N10" s="11">
        <v>734459</v>
      </c>
      <c r="O10" s="11">
        <v>366377</v>
      </c>
      <c r="P10" s="11">
        <v>42746</v>
      </c>
      <c r="Q10" s="11">
        <v>153545</v>
      </c>
      <c r="R10" s="11">
        <v>27538</v>
      </c>
      <c r="S10" s="11">
        <f t="shared" si="9"/>
        <v>55</v>
      </c>
      <c r="T10" s="11">
        <v>19</v>
      </c>
      <c r="U10" s="11">
        <v>36</v>
      </c>
      <c r="V10" s="11">
        <f t="shared" si="10"/>
        <v>8177</v>
      </c>
      <c r="W10" s="11">
        <v>874</v>
      </c>
      <c r="X10" s="11">
        <v>882</v>
      </c>
      <c r="Y10" s="11">
        <v>5526</v>
      </c>
      <c r="Z10" s="11">
        <v>223</v>
      </c>
      <c r="AA10" s="11">
        <v>183</v>
      </c>
      <c r="AB10" s="11">
        <v>461</v>
      </c>
      <c r="AC10" s="11">
        <v>28</v>
      </c>
      <c r="AD10" s="11">
        <f t="shared" si="11"/>
        <v>6211</v>
      </c>
      <c r="AE10" s="11">
        <v>10</v>
      </c>
      <c r="AF10" s="11">
        <v>195</v>
      </c>
      <c r="AG10" s="11">
        <v>4653</v>
      </c>
      <c r="AH10" s="11">
        <v>608</v>
      </c>
      <c r="AI10" s="11">
        <v>745</v>
      </c>
    </row>
    <row r="11" spans="1:35" x14ac:dyDescent="0.4">
      <c r="A11" s="20" t="s">
        <v>19</v>
      </c>
      <c r="B11" s="9">
        <f t="shared" si="7"/>
        <v>3846433</v>
      </c>
      <c r="C11" s="9">
        <f t="shared" si="12"/>
        <v>3059708</v>
      </c>
      <c r="D11" s="9">
        <v>758698</v>
      </c>
      <c r="E11" s="10">
        <v>755700</v>
      </c>
      <c r="F11" s="11">
        <v>422044</v>
      </c>
      <c r="G11" s="11">
        <v>453474</v>
      </c>
      <c r="H11" s="11">
        <v>364012</v>
      </c>
      <c r="I11" s="11">
        <v>156531</v>
      </c>
      <c r="J11" s="11">
        <v>149249</v>
      </c>
      <c r="K11" s="12">
        <f t="shared" si="8"/>
        <v>783482</v>
      </c>
      <c r="L11" s="11">
        <v>48539</v>
      </c>
      <c r="M11" s="11">
        <v>47916</v>
      </c>
      <c r="N11" s="11">
        <v>346409</v>
      </c>
      <c r="O11" s="11">
        <v>153366</v>
      </c>
      <c r="P11" s="11">
        <v>43899</v>
      </c>
      <c r="Q11" s="11">
        <v>115416</v>
      </c>
      <c r="R11" s="11">
        <v>27937</v>
      </c>
      <c r="S11" s="11">
        <f t="shared" si="9"/>
        <v>67</v>
      </c>
      <c r="T11" s="11">
        <v>34</v>
      </c>
      <c r="U11" s="11">
        <v>33</v>
      </c>
      <c r="V11" s="11">
        <f t="shared" si="10"/>
        <v>1362</v>
      </c>
      <c r="W11" s="11">
        <v>266</v>
      </c>
      <c r="X11" s="11">
        <v>267</v>
      </c>
      <c r="Y11" s="11">
        <v>588</v>
      </c>
      <c r="Z11" s="11">
        <v>157</v>
      </c>
      <c r="AA11" s="11">
        <v>59</v>
      </c>
      <c r="AB11" s="11">
        <v>24</v>
      </c>
      <c r="AC11" s="11">
        <v>1</v>
      </c>
      <c r="AD11" s="11">
        <f t="shared" si="11"/>
        <v>1814</v>
      </c>
      <c r="AE11" s="11">
        <v>6</v>
      </c>
      <c r="AF11" s="11">
        <v>44</v>
      </c>
      <c r="AG11" s="11">
        <v>789</v>
      </c>
      <c r="AH11" s="11">
        <v>548</v>
      </c>
      <c r="AI11" s="11">
        <v>427</v>
      </c>
    </row>
    <row r="12" spans="1:35" x14ac:dyDescent="0.4">
      <c r="A12" s="20" t="s">
        <v>20</v>
      </c>
      <c r="B12" s="9">
        <f t="shared" si="7"/>
        <v>4158132</v>
      </c>
      <c r="C12" s="9">
        <f t="shared" si="12"/>
        <v>3312161</v>
      </c>
      <c r="D12" s="9">
        <v>844403</v>
      </c>
      <c r="E12" s="10">
        <v>840538</v>
      </c>
      <c r="F12" s="11">
        <v>450126</v>
      </c>
      <c r="G12" s="11">
        <v>408445</v>
      </c>
      <c r="H12" s="11">
        <v>394171</v>
      </c>
      <c r="I12" s="11">
        <v>199298</v>
      </c>
      <c r="J12" s="11">
        <v>175180</v>
      </c>
      <c r="K12" s="12">
        <f t="shared" si="8"/>
        <v>842088</v>
      </c>
      <c r="L12" s="11">
        <v>39198</v>
      </c>
      <c r="M12" s="11">
        <v>39101</v>
      </c>
      <c r="N12" s="11">
        <v>375712</v>
      </c>
      <c r="O12" s="11">
        <v>222813</v>
      </c>
      <c r="P12" s="11">
        <v>39073</v>
      </c>
      <c r="Q12" s="11">
        <v>95437</v>
      </c>
      <c r="R12" s="11">
        <v>30754</v>
      </c>
      <c r="S12" s="11">
        <f t="shared" si="9"/>
        <v>163</v>
      </c>
      <c r="T12" s="11">
        <v>81</v>
      </c>
      <c r="U12" s="11">
        <v>82</v>
      </c>
      <c r="V12" s="11">
        <f t="shared" si="10"/>
        <v>2232</v>
      </c>
      <c r="W12" s="11">
        <v>622</v>
      </c>
      <c r="X12" s="11">
        <v>668</v>
      </c>
      <c r="Y12" s="11">
        <v>846</v>
      </c>
      <c r="Z12" s="11">
        <v>60</v>
      </c>
      <c r="AA12" s="11">
        <v>14</v>
      </c>
      <c r="AB12" s="11">
        <v>22</v>
      </c>
      <c r="AC12" s="11">
        <v>0</v>
      </c>
      <c r="AD12" s="11">
        <f t="shared" si="11"/>
        <v>1488</v>
      </c>
      <c r="AE12" s="11">
        <v>48</v>
      </c>
      <c r="AF12" s="11">
        <v>192</v>
      </c>
      <c r="AG12" s="11">
        <v>684</v>
      </c>
      <c r="AH12" s="11">
        <v>249</v>
      </c>
      <c r="AI12" s="11">
        <v>315</v>
      </c>
    </row>
    <row r="13" spans="1:35" x14ac:dyDescent="0.4">
      <c r="A13" s="20" t="s">
        <v>21</v>
      </c>
      <c r="B13" s="9">
        <f t="shared" si="7"/>
        <v>6967887</v>
      </c>
      <c r="C13" s="9">
        <f t="shared" si="12"/>
        <v>5459633</v>
      </c>
      <c r="D13" s="9">
        <v>1402850</v>
      </c>
      <c r="E13" s="10">
        <v>1394453</v>
      </c>
      <c r="F13" s="11">
        <v>797931</v>
      </c>
      <c r="G13" s="11">
        <v>685453</v>
      </c>
      <c r="H13" s="11">
        <v>626253</v>
      </c>
      <c r="I13" s="11">
        <v>286899</v>
      </c>
      <c r="J13" s="11">
        <v>265794</v>
      </c>
      <c r="K13" s="12">
        <f t="shared" si="8"/>
        <v>1493378</v>
      </c>
      <c r="L13" s="11">
        <v>105008</v>
      </c>
      <c r="M13" s="11">
        <v>104077</v>
      </c>
      <c r="N13" s="11">
        <v>593419</v>
      </c>
      <c r="O13" s="11">
        <v>373655</v>
      </c>
      <c r="P13" s="11">
        <v>73995</v>
      </c>
      <c r="Q13" s="11">
        <v>186464</v>
      </c>
      <c r="R13" s="11">
        <v>56760</v>
      </c>
      <c r="S13" s="11">
        <f t="shared" si="9"/>
        <v>254</v>
      </c>
      <c r="T13" s="11">
        <v>126</v>
      </c>
      <c r="U13" s="11">
        <v>128</v>
      </c>
      <c r="V13" s="11">
        <f t="shared" si="10"/>
        <v>7629</v>
      </c>
      <c r="W13" s="11">
        <v>1342</v>
      </c>
      <c r="X13" s="11">
        <v>1346</v>
      </c>
      <c r="Y13" s="11">
        <v>4572</v>
      </c>
      <c r="Z13" s="11">
        <v>149</v>
      </c>
      <c r="AA13" s="11">
        <v>77</v>
      </c>
      <c r="AB13" s="11">
        <v>46</v>
      </c>
      <c r="AC13" s="11">
        <v>97</v>
      </c>
      <c r="AD13" s="11">
        <f t="shared" si="11"/>
        <v>6993</v>
      </c>
      <c r="AE13" s="11">
        <v>34</v>
      </c>
      <c r="AF13" s="11">
        <v>296</v>
      </c>
      <c r="AG13" s="11">
        <v>3201</v>
      </c>
      <c r="AH13" s="11">
        <v>1417</v>
      </c>
      <c r="AI13" s="11">
        <v>2045</v>
      </c>
    </row>
    <row r="14" spans="1:35" x14ac:dyDescent="0.4">
      <c r="A14" s="20" t="s">
        <v>22</v>
      </c>
      <c r="B14" s="9">
        <f t="shared" si="7"/>
        <v>10421874</v>
      </c>
      <c r="C14" s="9">
        <f t="shared" si="12"/>
        <v>7982909</v>
      </c>
      <c r="D14" s="9">
        <v>1918809</v>
      </c>
      <c r="E14" s="10">
        <v>1909868</v>
      </c>
      <c r="F14" s="11">
        <v>1240084</v>
      </c>
      <c r="G14" s="11">
        <v>1125254</v>
      </c>
      <c r="H14" s="11">
        <v>916204</v>
      </c>
      <c r="I14" s="11">
        <v>477673</v>
      </c>
      <c r="J14" s="11">
        <v>395017</v>
      </c>
      <c r="K14" s="12">
        <f t="shared" si="8"/>
        <v>2430686</v>
      </c>
      <c r="L14" s="11">
        <v>437535</v>
      </c>
      <c r="M14" s="11">
        <v>434759</v>
      </c>
      <c r="N14" s="11">
        <v>867539</v>
      </c>
      <c r="O14" s="11">
        <v>389831</v>
      </c>
      <c r="P14" s="11">
        <v>79235</v>
      </c>
      <c r="Q14" s="11">
        <v>170334</v>
      </c>
      <c r="R14" s="11">
        <v>51453</v>
      </c>
      <c r="S14" s="11">
        <f t="shared" si="9"/>
        <v>370</v>
      </c>
      <c r="T14" s="11">
        <v>176</v>
      </c>
      <c r="U14" s="11">
        <v>194</v>
      </c>
      <c r="V14" s="11">
        <f t="shared" si="10"/>
        <v>5285</v>
      </c>
      <c r="W14" s="11">
        <v>972</v>
      </c>
      <c r="X14" s="11">
        <v>980</v>
      </c>
      <c r="Y14" s="11">
        <v>2523</v>
      </c>
      <c r="Z14" s="11">
        <v>319</v>
      </c>
      <c r="AA14" s="11">
        <v>198</v>
      </c>
      <c r="AB14" s="11">
        <v>277</v>
      </c>
      <c r="AC14" s="11">
        <v>16</v>
      </c>
      <c r="AD14" s="11">
        <f t="shared" si="11"/>
        <v>2624</v>
      </c>
      <c r="AE14" s="11">
        <v>39</v>
      </c>
      <c r="AF14" s="11">
        <v>156</v>
      </c>
      <c r="AG14" s="11">
        <v>1126</v>
      </c>
      <c r="AH14" s="11">
        <v>478</v>
      </c>
      <c r="AI14" s="11">
        <v>825</v>
      </c>
    </row>
    <row r="15" spans="1:35" x14ac:dyDescent="0.4">
      <c r="A15" s="21" t="s">
        <v>23</v>
      </c>
      <c r="B15" s="9">
        <f t="shared" si="7"/>
        <v>6943728</v>
      </c>
      <c r="C15" s="9">
        <f t="shared" si="12"/>
        <v>5478715</v>
      </c>
      <c r="D15" s="9">
        <v>1373679</v>
      </c>
      <c r="E15" s="10">
        <v>1367117</v>
      </c>
      <c r="F15" s="11">
        <v>789495</v>
      </c>
      <c r="G15" s="11">
        <v>762139</v>
      </c>
      <c r="H15" s="11">
        <v>612560</v>
      </c>
      <c r="I15" s="11">
        <v>318879</v>
      </c>
      <c r="J15" s="11">
        <v>254846</v>
      </c>
      <c r="K15" s="12">
        <f t="shared" si="8"/>
        <v>1455668</v>
      </c>
      <c r="L15" s="11">
        <v>192588</v>
      </c>
      <c r="M15" s="11">
        <v>190486</v>
      </c>
      <c r="N15" s="11">
        <v>616724</v>
      </c>
      <c r="O15" s="11">
        <v>254749</v>
      </c>
      <c r="P15" s="11">
        <v>49454</v>
      </c>
      <c r="Q15" s="11">
        <v>111058</v>
      </c>
      <c r="R15" s="11">
        <v>40609</v>
      </c>
      <c r="S15" s="11">
        <f t="shared" si="9"/>
        <v>839</v>
      </c>
      <c r="T15" s="11">
        <v>412</v>
      </c>
      <c r="U15" s="11">
        <v>427</v>
      </c>
      <c r="V15" s="11">
        <f t="shared" si="10"/>
        <v>6734</v>
      </c>
      <c r="W15" s="11">
        <v>1669</v>
      </c>
      <c r="X15" s="11">
        <v>1619</v>
      </c>
      <c r="Y15" s="11">
        <v>2908</v>
      </c>
      <c r="Z15" s="11">
        <v>204</v>
      </c>
      <c r="AA15" s="11">
        <v>190</v>
      </c>
      <c r="AB15" s="11">
        <v>144</v>
      </c>
      <c r="AC15" s="11">
        <v>0</v>
      </c>
      <c r="AD15" s="11">
        <f t="shared" si="11"/>
        <v>1772</v>
      </c>
      <c r="AE15" s="11">
        <v>17</v>
      </c>
      <c r="AF15" s="11">
        <v>84</v>
      </c>
      <c r="AG15" s="11">
        <v>856</v>
      </c>
      <c r="AH15" s="11">
        <v>299</v>
      </c>
      <c r="AI15" s="11">
        <v>516</v>
      </c>
    </row>
    <row r="16" spans="1:35" x14ac:dyDescent="0.4">
      <c r="A16" s="20" t="s">
        <v>24</v>
      </c>
      <c r="B16" s="9">
        <f t="shared" si="7"/>
        <v>6713889</v>
      </c>
      <c r="C16" s="9">
        <f t="shared" si="12"/>
        <v>4774832</v>
      </c>
      <c r="D16" s="9">
        <v>1096304</v>
      </c>
      <c r="E16" s="10">
        <v>1089986</v>
      </c>
      <c r="F16" s="11">
        <v>743605</v>
      </c>
      <c r="G16" s="11">
        <v>681293</v>
      </c>
      <c r="H16" s="11">
        <v>580864</v>
      </c>
      <c r="I16" s="11">
        <v>321398</v>
      </c>
      <c r="J16" s="11">
        <v>261382</v>
      </c>
      <c r="K16" s="12">
        <f t="shared" si="8"/>
        <v>1934027</v>
      </c>
      <c r="L16" s="11">
        <v>427184</v>
      </c>
      <c r="M16" s="11">
        <v>424806</v>
      </c>
      <c r="N16" s="11">
        <v>624744</v>
      </c>
      <c r="O16" s="11">
        <v>269984</v>
      </c>
      <c r="P16" s="11">
        <v>53727</v>
      </c>
      <c r="Q16" s="11">
        <v>99883</v>
      </c>
      <c r="R16" s="11">
        <v>33699</v>
      </c>
      <c r="S16" s="11">
        <f t="shared" si="9"/>
        <v>226</v>
      </c>
      <c r="T16" s="11">
        <v>93</v>
      </c>
      <c r="U16" s="11">
        <v>133</v>
      </c>
      <c r="V16" s="11">
        <f t="shared" si="10"/>
        <v>4422</v>
      </c>
      <c r="W16" s="11">
        <v>882</v>
      </c>
      <c r="X16" s="11">
        <v>890</v>
      </c>
      <c r="Y16" s="11">
        <v>1921</v>
      </c>
      <c r="Z16" s="11">
        <v>464</v>
      </c>
      <c r="AA16" s="11">
        <v>154</v>
      </c>
      <c r="AB16" s="11">
        <v>107</v>
      </c>
      <c r="AC16" s="11">
        <v>4</v>
      </c>
      <c r="AD16" s="11">
        <f t="shared" si="11"/>
        <v>382</v>
      </c>
      <c r="AE16" s="11">
        <v>5</v>
      </c>
      <c r="AF16" s="11">
        <v>34</v>
      </c>
      <c r="AG16" s="11">
        <v>174</v>
      </c>
      <c r="AH16" s="11">
        <v>78</v>
      </c>
      <c r="AI16" s="11">
        <v>91</v>
      </c>
    </row>
    <row r="17" spans="1:35" x14ac:dyDescent="0.4">
      <c r="A17" s="20" t="s">
        <v>25</v>
      </c>
      <c r="B17" s="9">
        <f t="shared" si="7"/>
        <v>25192508</v>
      </c>
      <c r="C17" s="9">
        <f t="shared" si="12"/>
        <v>20001663</v>
      </c>
      <c r="D17" s="9">
        <v>5035087</v>
      </c>
      <c r="E17" s="10">
        <v>5000355</v>
      </c>
      <c r="F17" s="11">
        <v>3177004</v>
      </c>
      <c r="G17" s="11">
        <v>2682050</v>
      </c>
      <c r="H17" s="11">
        <v>2121555</v>
      </c>
      <c r="I17" s="11">
        <v>1054134</v>
      </c>
      <c r="J17" s="11">
        <v>931478</v>
      </c>
      <c r="K17" s="12">
        <f t="shared" si="8"/>
        <v>5153442</v>
      </c>
      <c r="L17" s="11">
        <v>843964</v>
      </c>
      <c r="M17" s="11">
        <v>841061</v>
      </c>
      <c r="N17" s="11">
        <v>1970302</v>
      </c>
      <c r="O17" s="11">
        <v>846847</v>
      </c>
      <c r="P17" s="11">
        <v>153156</v>
      </c>
      <c r="Q17" s="11">
        <v>403292</v>
      </c>
      <c r="R17" s="11">
        <v>94820</v>
      </c>
      <c r="S17" s="11">
        <f t="shared" si="9"/>
        <v>18140</v>
      </c>
      <c r="T17" s="11">
        <v>9060</v>
      </c>
      <c r="U17" s="11">
        <v>9080</v>
      </c>
      <c r="V17" s="11">
        <f t="shared" si="10"/>
        <v>17138</v>
      </c>
      <c r="W17" s="11">
        <v>2861</v>
      </c>
      <c r="X17" s="11">
        <v>2793</v>
      </c>
      <c r="Y17" s="11">
        <v>9960</v>
      </c>
      <c r="Z17" s="11">
        <v>982</v>
      </c>
      <c r="AA17" s="11">
        <v>334</v>
      </c>
      <c r="AB17" s="11">
        <v>191</v>
      </c>
      <c r="AC17" s="11">
        <v>17</v>
      </c>
      <c r="AD17" s="11">
        <f t="shared" si="11"/>
        <v>2125</v>
      </c>
      <c r="AE17" s="11">
        <v>23</v>
      </c>
      <c r="AF17" s="11">
        <v>134</v>
      </c>
      <c r="AG17" s="11">
        <v>863</v>
      </c>
      <c r="AH17" s="11">
        <v>425</v>
      </c>
      <c r="AI17" s="11">
        <v>680</v>
      </c>
    </row>
    <row r="18" spans="1:35" x14ac:dyDescent="0.4">
      <c r="A18" s="20" t="s">
        <v>26</v>
      </c>
      <c r="B18" s="9">
        <f t="shared" si="7"/>
        <v>21861850</v>
      </c>
      <c r="C18" s="9">
        <f t="shared" si="12"/>
        <v>17032782</v>
      </c>
      <c r="D18" s="9">
        <v>4170988</v>
      </c>
      <c r="E18" s="10">
        <v>4145991</v>
      </c>
      <c r="F18" s="11">
        <v>2672294</v>
      </c>
      <c r="G18" s="11">
        <v>2314571</v>
      </c>
      <c r="H18" s="11">
        <v>1862666</v>
      </c>
      <c r="I18" s="11">
        <v>1039810</v>
      </c>
      <c r="J18" s="11">
        <v>826462</v>
      </c>
      <c r="K18" s="12">
        <f t="shared" si="8"/>
        <v>4811250</v>
      </c>
      <c r="L18" s="11">
        <v>859092</v>
      </c>
      <c r="M18" s="11">
        <v>855466</v>
      </c>
      <c r="N18" s="11">
        <v>1806442</v>
      </c>
      <c r="O18" s="11">
        <v>763246</v>
      </c>
      <c r="P18" s="11">
        <v>130460</v>
      </c>
      <c r="Q18" s="11">
        <v>283338</v>
      </c>
      <c r="R18" s="11">
        <v>113206</v>
      </c>
      <c r="S18" s="11">
        <f t="shared" si="9"/>
        <v>836</v>
      </c>
      <c r="T18" s="11">
        <v>377</v>
      </c>
      <c r="U18" s="11">
        <v>459</v>
      </c>
      <c r="V18" s="11">
        <f t="shared" si="10"/>
        <v>15134</v>
      </c>
      <c r="W18" s="11">
        <v>2820</v>
      </c>
      <c r="X18" s="11">
        <v>2729</v>
      </c>
      <c r="Y18" s="11">
        <v>7743</v>
      </c>
      <c r="Z18" s="11">
        <v>711</v>
      </c>
      <c r="AA18" s="11">
        <v>486</v>
      </c>
      <c r="AB18" s="11">
        <v>634</v>
      </c>
      <c r="AC18" s="11">
        <v>11</v>
      </c>
      <c r="AD18" s="11">
        <f t="shared" si="11"/>
        <v>1848</v>
      </c>
      <c r="AE18" s="11">
        <v>25</v>
      </c>
      <c r="AF18" s="11">
        <v>100</v>
      </c>
      <c r="AG18" s="11">
        <v>666</v>
      </c>
      <c r="AH18" s="11">
        <v>384</v>
      </c>
      <c r="AI18" s="11">
        <v>673</v>
      </c>
    </row>
    <row r="19" spans="1:35" x14ac:dyDescent="0.4">
      <c r="A19" s="20" t="s">
        <v>27</v>
      </c>
      <c r="B19" s="9">
        <f t="shared" si="7"/>
        <v>44546441</v>
      </c>
      <c r="C19" s="9">
        <f t="shared" si="12"/>
        <v>33809583</v>
      </c>
      <c r="D19" s="9">
        <v>8122981</v>
      </c>
      <c r="E19" s="10">
        <v>8065661</v>
      </c>
      <c r="F19" s="11">
        <v>5818818</v>
      </c>
      <c r="G19" s="11">
        <v>5020907</v>
      </c>
      <c r="H19" s="11">
        <v>3419661</v>
      </c>
      <c r="I19" s="11">
        <v>1933525</v>
      </c>
      <c r="J19" s="11">
        <v>1428030</v>
      </c>
      <c r="K19" s="12">
        <f t="shared" si="8"/>
        <v>10669112</v>
      </c>
      <c r="L19" s="11">
        <v>2699861</v>
      </c>
      <c r="M19" s="11">
        <v>2680895</v>
      </c>
      <c r="N19" s="11">
        <v>3514669</v>
      </c>
      <c r="O19" s="11">
        <v>978131</v>
      </c>
      <c r="P19" s="11">
        <v>277317</v>
      </c>
      <c r="Q19" s="11">
        <v>369696</v>
      </c>
      <c r="R19" s="11">
        <v>148543</v>
      </c>
      <c r="S19" s="11">
        <f t="shared" si="9"/>
        <v>13756</v>
      </c>
      <c r="T19" s="11">
        <v>6837</v>
      </c>
      <c r="U19" s="11">
        <v>6919</v>
      </c>
      <c r="V19" s="11">
        <f t="shared" si="10"/>
        <v>46773</v>
      </c>
      <c r="W19" s="11">
        <v>7392</v>
      </c>
      <c r="X19" s="11">
        <v>6809</v>
      </c>
      <c r="Y19" s="11">
        <v>24429</v>
      </c>
      <c r="Z19" s="11">
        <v>3965</v>
      </c>
      <c r="AA19" s="11">
        <v>2353</v>
      </c>
      <c r="AB19" s="11">
        <v>1686</v>
      </c>
      <c r="AC19" s="11">
        <v>139</v>
      </c>
      <c r="AD19" s="11">
        <f t="shared" si="11"/>
        <v>7217</v>
      </c>
      <c r="AE19" s="11">
        <v>90</v>
      </c>
      <c r="AF19" s="11">
        <v>509</v>
      </c>
      <c r="AG19" s="11">
        <v>3529</v>
      </c>
      <c r="AH19" s="11">
        <v>1275</v>
      </c>
      <c r="AI19" s="11">
        <v>1814</v>
      </c>
    </row>
    <row r="20" spans="1:35" x14ac:dyDescent="0.4">
      <c r="A20" s="20" t="s">
        <v>28</v>
      </c>
      <c r="B20" s="9">
        <f t="shared" si="7"/>
        <v>30784122</v>
      </c>
      <c r="C20" s="9">
        <f t="shared" si="12"/>
        <v>23356453</v>
      </c>
      <c r="D20" s="9">
        <v>5614998</v>
      </c>
      <c r="E20" s="10">
        <v>5585817</v>
      </c>
      <c r="F20" s="11">
        <v>3967667</v>
      </c>
      <c r="G20" s="11">
        <v>3193011</v>
      </c>
      <c r="H20" s="11">
        <v>2471316</v>
      </c>
      <c r="I20" s="11">
        <v>1399717</v>
      </c>
      <c r="J20" s="11">
        <v>1123927</v>
      </c>
      <c r="K20" s="12">
        <f t="shared" si="8"/>
        <v>7392437</v>
      </c>
      <c r="L20" s="11">
        <v>1675048</v>
      </c>
      <c r="M20" s="11">
        <v>1668628</v>
      </c>
      <c r="N20" s="11">
        <v>2373331</v>
      </c>
      <c r="O20" s="11">
        <v>1003253</v>
      </c>
      <c r="P20" s="11">
        <v>181952</v>
      </c>
      <c r="Q20" s="11">
        <v>371948</v>
      </c>
      <c r="R20" s="11">
        <v>118277</v>
      </c>
      <c r="S20" s="11">
        <f t="shared" si="9"/>
        <v>6124</v>
      </c>
      <c r="T20" s="11">
        <v>3041</v>
      </c>
      <c r="U20" s="11">
        <v>3083</v>
      </c>
      <c r="V20" s="11">
        <f t="shared" si="10"/>
        <v>26492</v>
      </c>
      <c r="W20" s="11">
        <v>4210</v>
      </c>
      <c r="X20" s="11">
        <v>4016</v>
      </c>
      <c r="Y20" s="11">
        <v>14057</v>
      </c>
      <c r="Z20" s="11">
        <v>2055</v>
      </c>
      <c r="AA20" s="11">
        <v>950</v>
      </c>
      <c r="AB20" s="11">
        <v>1110</v>
      </c>
      <c r="AC20" s="11">
        <v>94</v>
      </c>
      <c r="AD20" s="11">
        <f t="shared" si="11"/>
        <v>2616</v>
      </c>
      <c r="AE20" s="11">
        <v>27</v>
      </c>
      <c r="AF20" s="11">
        <v>187</v>
      </c>
      <c r="AG20" s="11">
        <v>1097</v>
      </c>
      <c r="AH20" s="11">
        <v>573</v>
      </c>
      <c r="AI20" s="11">
        <v>732</v>
      </c>
    </row>
    <row r="21" spans="1:35" x14ac:dyDescent="0.4">
      <c r="A21" s="20" t="s">
        <v>29</v>
      </c>
      <c r="B21" s="9">
        <f t="shared" si="7"/>
        <v>8453172</v>
      </c>
      <c r="C21" s="9">
        <f t="shared" si="12"/>
        <v>6086086</v>
      </c>
      <c r="D21" s="9">
        <v>1515943</v>
      </c>
      <c r="E21" s="10">
        <v>1510733</v>
      </c>
      <c r="F21" s="11">
        <v>907501</v>
      </c>
      <c r="G21" s="11">
        <v>814614</v>
      </c>
      <c r="H21" s="11">
        <v>775817</v>
      </c>
      <c r="I21" s="11">
        <v>221545</v>
      </c>
      <c r="J21" s="11">
        <v>339933</v>
      </c>
      <c r="K21" s="12">
        <f t="shared" si="8"/>
        <v>2359478</v>
      </c>
      <c r="L21" s="11">
        <v>286942</v>
      </c>
      <c r="M21" s="11">
        <v>285112</v>
      </c>
      <c r="N21" s="11">
        <v>769724</v>
      </c>
      <c r="O21" s="11">
        <v>461087</v>
      </c>
      <c r="P21" s="11">
        <v>84459</v>
      </c>
      <c r="Q21" s="11">
        <v>376956</v>
      </c>
      <c r="R21" s="11">
        <v>95198</v>
      </c>
      <c r="S21" s="11">
        <f t="shared" si="9"/>
        <v>77</v>
      </c>
      <c r="T21" s="11">
        <v>35</v>
      </c>
      <c r="U21" s="11">
        <v>42</v>
      </c>
      <c r="V21" s="11">
        <f t="shared" si="10"/>
        <v>5234</v>
      </c>
      <c r="W21" s="11">
        <v>1189</v>
      </c>
      <c r="X21" s="11">
        <v>1125</v>
      </c>
      <c r="Y21" s="11">
        <v>2442</v>
      </c>
      <c r="Z21" s="11">
        <v>113</v>
      </c>
      <c r="AA21" s="11">
        <v>206</v>
      </c>
      <c r="AB21" s="11">
        <v>152</v>
      </c>
      <c r="AC21" s="11">
        <v>7</v>
      </c>
      <c r="AD21" s="11">
        <f t="shared" si="11"/>
        <v>2297</v>
      </c>
      <c r="AE21" s="11">
        <v>14</v>
      </c>
      <c r="AF21" s="11">
        <v>63</v>
      </c>
      <c r="AG21" s="11">
        <v>683</v>
      </c>
      <c r="AH21" s="11">
        <v>513</v>
      </c>
      <c r="AI21" s="11">
        <v>1024</v>
      </c>
    </row>
    <row r="22" spans="1:35" x14ac:dyDescent="0.4">
      <c r="A22" s="20" t="s">
        <v>30</v>
      </c>
      <c r="B22" s="9">
        <f t="shared" si="7"/>
        <v>3716397</v>
      </c>
      <c r="C22" s="9">
        <f t="shared" si="12"/>
        <v>2962826</v>
      </c>
      <c r="D22" s="9">
        <v>754297</v>
      </c>
      <c r="E22" s="10">
        <v>751358</v>
      </c>
      <c r="F22" s="11">
        <v>454213</v>
      </c>
      <c r="G22" s="11">
        <v>370710</v>
      </c>
      <c r="H22" s="11">
        <v>318002</v>
      </c>
      <c r="I22" s="11">
        <v>169791</v>
      </c>
      <c r="J22" s="11">
        <v>144455</v>
      </c>
      <c r="K22" s="12">
        <f t="shared" si="8"/>
        <v>751304</v>
      </c>
      <c r="L22" s="11">
        <v>93596</v>
      </c>
      <c r="M22" s="11">
        <v>93176</v>
      </c>
      <c r="N22" s="11">
        <v>300716</v>
      </c>
      <c r="O22" s="11">
        <v>157233</v>
      </c>
      <c r="P22" s="11">
        <v>25678</v>
      </c>
      <c r="Q22" s="11">
        <v>62493</v>
      </c>
      <c r="R22" s="11">
        <v>18412</v>
      </c>
      <c r="S22" s="11">
        <f t="shared" si="9"/>
        <v>213</v>
      </c>
      <c r="T22" s="11">
        <v>104</v>
      </c>
      <c r="U22" s="11">
        <v>109</v>
      </c>
      <c r="V22" s="11">
        <f t="shared" si="10"/>
        <v>1080</v>
      </c>
      <c r="W22" s="11">
        <v>209</v>
      </c>
      <c r="X22" s="11">
        <v>208</v>
      </c>
      <c r="Y22" s="11">
        <v>561</v>
      </c>
      <c r="Z22" s="11">
        <v>66</v>
      </c>
      <c r="AA22" s="11">
        <v>24</v>
      </c>
      <c r="AB22" s="11">
        <v>11</v>
      </c>
      <c r="AC22" s="11">
        <v>1</v>
      </c>
      <c r="AD22" s="11">
        <f t="shared" si="11"/>
        <v>974</v>
      </c>
      <c r="AE22" s="11">
        <v>8</v>
      </c>
      <c r="AF22" s="11">
        <v>47</v>
      </c>
      <c r="AG22" s="11">
        <v>331</v>
      </c>
      <c r="AH22" s="11">
        <v>197</v>
      </c>
      <c r="AI22" s="11">
        <v>391</v>
      </c>
    </row>
    <row r="23" spans="1:35" x14ac:dyDescent="0.4">
      <c r="A23" s="20" t="s">
        <v>31</v>
      </c>
      <c r="B23" s="9">
        <f t="shared" si="7"/>
        <v>3802824</v>
      </c>
      <c r="C23" s="9">
        <f t="shared" si="12"/>
        <v>3052827</v>
      </c>
      <c r="D23" s="9">
        <v>775035</v>
      </c>
      <c r="E23" s="10">
        <v>771620</v>
      </c>
      <c r="F23" s="11">
        <v>477401</v>
      </c>
      <c r="G23" s="11">
        <v>368365</v>
      </c>
      <c r="H23" s="11">
        <v>334986</v>
      </c>
      <c r="I23" s="11">
        <v>183285</v>
      </c>
      <c r="J23" s="11">
        <v>142135</v>
      </c>
      <c r="K23" s="12">
        <f t="shared" si="8"/>
        <v>744277</v>
      </c>
      <c r="L23" s="11">
        <v>103522</v>
      </c>
      <c r="M23" s="11">
        <v>102874</v>
      </c>
      <c r="N23" s="11">
        <v>303648</v>
      </c>
      <c r="O23" s="11">
        <v>169521</v>
      </c>
      <c r="P23" s="11">
        <v>12693</v>
      </c>
      <c r="Q23" s="11">
        <v>42008</v>
      </c>
      <c r="R23" s="11">
        <v>10011</v>
      </c>
      <c r="S23" s="11">
        <f t="shared" si="9"/>
        <v>1016</v>
      </c>
      <c r="T23" s="11">
        <v>503</v>
      </c>
      <c r="U23" s="11">
        <v>513</v>
      </c>
      <c r="V23" s="11">
        <f t="shared" si="10"/>
        <v>4369</v>
      </c>
      <c r="W23" s="11">
        <v>657</v>
      </c>
      <c r="X23" s="11">
        <v>625</v>
      </c>
      <c r="Y23" s="11">
        <v>2554</v>
      </c>
      <c r="Z23" s="11">
        <v>220</v>
      </c>
      <c r="AA23" s="11">
        <v>142</v>
      </c>
      <c r="AB23" s="11">
        <v>148</v>
      </c>
      <c r="AC23" s="11">
        <v>23</v>
      </c>
      <c r="AD23" s="11">
        <f t="shared" si="11"/>
        <v>335</v>
      </c>
      <c r="AE23" s="11">
        <v>1</v>
      </c>
      <c r="AF23" s="11">
        <v>16</v>
      </c>
      <c r="AG23" s="11">
        <v>127</v>
      </c>
      <c r="AH23" s="11">
        <v>65</v>
      </c>
      <c r="AI23" s="11">
        <v>126</v>
      </c>
    </row>
    <row r="24" spans="1:35" x14ac:dyDescent="0.4">
      <c r="A24" s="20" t="s">
        <v>32</v>
      </c>
      <c r="B24" s="9">
        <f t="shared" si="7"/>
        <v>2630664</v>
      </c>
      <c r="C24" s="9">
        <f t="shared" si="12"/>
        <v>2063712</v>
      </c>
      <c r="D24" s="9">
        <v>526352</v>
      </c>
      <c r="E24" s="10">
        <v>523591</v>
      </c>
      <c r="F24" s="11">
        <v>328648</v>
      </c>
      <c r="G24" s="11">
        <v>245940</v>
      </c>
      <c r="H24" s="11">
        <v>237299</v>
      </c>
      <c r="I24" s="11">
        <v>108741</v>
      </c>
      <c r="J24" s="11">
        <v>93141</v>
      </c>
      <c r="K24" s="12">
        <f t="shared" si="8"/>
        <v>560799</v>
      </c>
      <c r="L24" s="11">
        <v>71653</v>
      </c>
      <c r="M24" s="11">
        <v>71250</v>
      </c>
      <c r="N24" s="11">
        <v>211106</v>
      </c>
      <c r="O24" s="11">
        <v>135237</v>
      </c>
      <c r="P24" s="11">
        <v>9812</v>
      </c>
      <c r="Q24" s="11">
        <v>50599</v>
      </c>
      <c r="R24" s="11">
        <v>11142</v>
      </c>
      <c r="S24" s="11">
        <f t="shared" si="9"/>
        <v>70</v>
      </c>
      <c r="T24" s="11">
        <v>21</v>
      </c>
      <c r="U24" s="11">
        <v>49</v>
      </c>
      <c r="V24" s="11">
        <f t="shared" si="10"/>
        <v>5772</v>
      </c>
      <c r="W24" s="11">
        <v>585</v>
      </c>
      <c r="X24" s="11">
        <v>590</v>
      </c>
      <c r="Y24" s="11">
        <v>4430</v>
      </c>
      <c r="Z24" s="11">
        <v>122</v>
      </c>
      <c r="AA24" s="11">
        <v>27</v>
      </c>
      <c r="AB24" s="11">
        <v>18</v>
      </c>
      <c r="AC24" s="11">
        <v>0</v>
      </c>
      <c r="AD24" s="11">
        <f t="shared" si="11"/>
        <v>311</v>
      </c>
      <c r="AE24" s="11">
        <v>1</v>
      </c>
      <c r="AF24" s="11">
        <v>12</v>
      </c>
      <c r="AG24" s="11">
        <v>104</v>
      </c>
      <c r="AH24" s="11">
        <v>87</v>
      </c>
      <c r="AI24" s="11">
        <v>107</v>
      </c>
    </row>
    <row r="25" spans="1:35" x14ac:dyDescent="0.4">
      <c r="A25" s="20" t="s">
        <v>33</v>
      </c>
      <c r="B25" s="9">
        <f t="shared" si="7"/>
        <v>2819840</v>
      </c>
      <c r="C25" s="9">
        <f t="shared" si="12"/>
        <v>2355799</v>
      </c>
      <c r="D25" s="9">
        <v>569174</v>
      </c>
      <c r="E25" s="10">
        <v>566576</v>
      </c>
      <c r="F25" s="11">
        <v>411929</v>
      </c>
      <c r="G25" s="11">
        <v>305814</v>
      </c>
      <c r="H25" s="11">
        <v>252519</v>
      </c>
      <c r="I25" s="11">
        <v>142277</v>
      </c>
      <c r="J25" s="11">
        <v>107510</v>
      </c>
      <c r="K25" s="12">
        <f t="shared" si="8"/>
        <v>461015</v>
      </c>
      <c r="L25" s="11">
        <v>75814</v>
      </c>
      <c r="M25" s="11">
        <v>75320</v>
      </c>
      <c r="N25" s="11">
        <v>159844</v>
      </c>
      <c r="O25" s="11">
        <v>98345</v>
      </c>
      <c r="P25" s="11">
        <v>12475</v>
      </c>
      <c r="Q25" s="11">
        <v>30469</v>
      </c>
      <c r="R25" s="11">
        <v>8748</v>
      </c>
      <c r="S25" s="11">
        <f t="shared" si="9"/>
        <v>34</v>
      </c>
      <c r="T25" s="11">
        <v>13</v>
      </c>
      <c r="U25" s="11">
        <v>21</v>
      </c>
      <c r="V25" s="11">
        <f t="shared" si="10"/>
        <v>2747</v>
      </c>
      <c r="W25" s="11">
        <v>424</v>
      </c>
      <c r="X25" s="11">
        <v>410</v>
      </c>
      <c r="Y25" s="11">
        <v>1812</v>
      </c>
      <c r="Z25" s="11">
        <v>70</v>
      </c>
      <c r="AA25" s="11">
        <v>21</v>
      </c>
      <c r="AB25" s="11">
        <v>10</v>
      </c>
      <c r="AC25" s="11">
        <v>0</v>
      </c>
      <c r="AD25" s="11">
        <f t="shared" si="11"/>
        <v>245</v>
      </c>
      <c r="AE25" s="11">
        <v>3</v>
      </c>
      <c r="AF25" s="11">
        <v>14</v>
      </c>
      <c r="AG25" s="11">
        <v>85</v>
      </c>
      <c r="AH25" s="11">
        <v>47</v>
      </c>
      <c r="AI25" s="11">
        <v>96</v>
      </c>
    </row>
    <row r="26" spans="1:35" x14ac:dyDescent="0.4">
      <c r="A26" s="20" t="s">
        <v>34</v>
      </c>
      <c r="B26" s="9">
        <f t="shared" si="7"/>
        <v>7544704</v>
      </c>
      <c r="C26" s="9">
        <f t="shared" si="12"/>
        <v>5863678</v>
      </c>
      <c r="D26" s="9">
        <v>1497946</v>
      </c>
      <c r="E26" s="10">
        <v>1491608</v>
      </c>
      <c r="F26" s="11">
        <v>833292</v>
      </c>
      <c r="G26" s="11">
        <v>764432</v>
      </c>
      <c r="H26" s="11">
        <v>689656</v>
      </c>
      <c r="I26" s="11">
        <v>276801</v>
      </c>
      <c r="J26" s="11">
        <v>309943</v>
      </c>
      <c r="K26" s="12">
        <f t="shared" si="8"/>
        <v>1668171</v>
      </c>
      <c r="L26" s="11">
        <v>146100</v>
      </c>
      <c r="M26" s="11">
        <v>145093</v>
      </c>
      <c r="N26" s="11">
        <v>679524</v>
      </c>
      <c r="O26" s="11">
        <v>356718</v>
      </c>
      <c r="P26" s="11">
        <v>58537</v>
      </c>
      <c r="Q26" s="11">
        <v>232710</v>
      </c>
      <c r="R26" s="11">
        <v>49489</v>
      </c>
      <c r="S26" s="11">
        <f t="shared" si="9"/>
        <v>122</v>
      </c>
      <c r="T26" s="11">
        <v>55</v>
      </c>
      <c r="U26" s="11">
        <v>67</v>
      </c>
      <c r="V26" s="11">
        <f t="shared" si="10"/>
        <v>9897</v>
      </c>
      <c r="W26" s="11">
        <v>1887</v>
      </c>
      <c r="X26" s="11">
        <v>1971</v>
      </c>
      <c r="Y26" s="11">
        <v>4971</v>
      </c>
      <c r="Z26" s="11">
        <v>528</v>
      </c>
      <c r="AA26" s="11">
        <v>195</v>
      </c>
      <c r="AB26" s="11">
        <v>308</v>
      </c>
      <c r="AC26" s="11">
        <v>37</v>
      </c>
      <c r="AD26" s="11">
        <f t="shared" si="11"/>
        <v>2836</v>
      </c>
      <c r="AE26" s="11">
        <v>37</v>
      </c>
      <c r="AF26" s="11">
        <v>146</v>
      </c>
      <c r="AG26" s="11">
        <v>1173</v>
      </c>
      <c r="AH26" s="11">
        <v>535</v>
      </c>
      <c r="AI26" s="11">
        <v>945</v>
      </c>
    </row>
    <row r="27" spans="1:35" x14ac:dyDescent="0.4">
      <c r="A27" s="20" t="s">
        <v>35</v>
      </c>
      <c r="B27" s="9">
        <f t="shared" si="7"/>
        <v>6847789</v>
      </c>
      <c r="C27" s="9">
        <f t="shared" si="12"/>
        <v>5452050</v>
      </c>
      <c r="D27" s="9">
        <v>1405227</v>
      </c>
      <c r="E27" s="10">
        <v>1401334</v>
      </c>
      <c r="F27" s="11">
        <v>822939</v>
      </c>
      <c r="G27" s="11">
        <v>657531</v>
      </c>
      <c r="H27" s="11">
        <v>601678</v>
      </c>
      <c r="I27" s="11">
        <v>321498</v>
      </c>
      <c r="J27" s="11">
        <v>241843</v>
      </c>
      <c r="K27" s="12">
        <f t="shared" si="8"/>
        <v>1390749</v>
      </c>
      <c r="L27" s="11">
        <v>170917</v>
      </c>
      <c r="M27" s="11">
        <v>168623</v>
      </c>
      <c r="N27" s="11">
        <v>587154</v>
      </c>
      <c r="O27" s="11">
        <v>313873</v>
      </c>
      <c r="P27" s="11">
        <v>35308</v>
      </c>
      <c r="Q27" s="11">
        <v>85139</v>
      </c>
      <c r="R27" s="11">
        <v>29735</v>
      </c>
      <c r="S27" s="11">
        <f t="shared" si="9"/>
        <v>2139</v>
      </c>
      <c r="T27" s="11">
        <v>1065</v>
      </c>
      <c r="U27" s="11">
        <v>1074</v>
      </c>
      <c r="V27" s="11">
        <f t="shared" si="10"/>
        <v>2213</v>
      </c>
      <c r="W27" s="11">
        <v>403</v>
      </c>
      <c r="X27" s="11">
        <v>400</v>
      </c>
      <c r="Y27" s="11">
        <v>1208</v>
      </c>
      <c r="Z27" s="11">
        <v>138</v>
      </c>
      <c r="AA27" s="11">
        <v>41</v>
      </c>
      <c r="AB27" s="11">
        <v>21</v>
      </c>
      <c r="AC27" s="11">
        <v>2</v>
      </c>
      <c r="AD27" s="11">
        <f t="shared" si="11"/>
        <v>638</v>
      </c>
      <c r="AE27" s="11">
        <v>3</v>
      </c>
      <c r="AF27" s="11">
        <v>26</v>
      </c>
      <c r="AG27" s="11">
        <v>253</v>
      </c>
      <c r="AH27" s="11">
        <v>165</v>
      </c>
      <c r="AI27" s="11">
        <v>191</v>
      </c>
    </row>
    <row r="28" spans="1:35" x14ac:dyDescent="0.4">
      <c r="A28" s="20" t="s">
        <v>36</v>
      </c>
      <c r="B28" s="9">
        <f t="shared" si="7"/>
        <v>12785374</v>
      </c>
      <c r="C28" s="9">
        <f t="shared" si="12"/>
        <v>10183474</v>
      </c>
      <c r="D28" s="9">
        <v>2608257</v>
      </c>
      <c r="E28" s="10">
        <v>2595157</v>
      </c>
      <c r="F28" s="11">
        <v>1525334</v>
      </c>
      <c r="G28" s="11">
        <v>1325029</v>
      </c>
      <c r="H28" s="11">
        <v>1093659</v>
      </c>
      <c r="I28" s="11">
        <v>593187</v>
      </c>
      <c r="J28" s="11">
        <v>442851</v>
      </c>
      <c r="K28" s="12">
        <f t="shared" si="8"/>
        <v>2575719</v>
      </c>
      <c r="L28" s="11">
        <v>392575</v>
      </c>
      <c r="M28" s="11">
        <v>390766</v>
      </c>
      <c r="N28" s="11">
        <v>1054411</v>
      </c>
      <c r="O28" s="11">
        <v>456270</v>
      </c>
      <c r="P28" s="11">
        <v>63264</v>
      </c>
      <c r="Q28" s="11">
        <v>153471</v>
      </c>
      <c r="R28" s="11">
        <v>64962</v>
      </c>
      <c r="S28" s="11">
        <f t="shared" si="9"/>
        <v>206</v>
      </c>
      <c r="T28" s="11">
        <v>90</v>
      </c>
      <c r="U28" s="11">
        <v>116</v>
      </c>
      <c r="V28" s="11">
        <f t="shared" si="10"/>
        <v>25081</v>
      </c>
      <c r="W28" s="11">
        <v>2859</v>
      </c>
      <c r="X28" s="11">
        <v>2872</v>
      </c>
      <c r="Y28" s="11">
        <v>16237</v>
      </c>
      <c r="Z28" s="11">
        <v>1688</v>
      </c>
      <c r="AA28" s="11">
        <v>526</v>
      </c>
      <c r="AB28" s="11">
        <v>823</v>
      </c>
      <c r="AC28" s="11">
        <v>76</v>
      </c>
      <c r="AD28" s="11">
        <f t="shared" si="11"/>
        <v>894</v>
      </c>
      <c r="AE28" s="11">
        <v>9</v>
      </c>
      <c r="AF28" s="11">
        <v>65</v>
      </c>
      <c r="AG28" s="11">
        <v>339</v>
      </c>
      <c r="AH28" s="11">
        <v>182</v>
      </c>
      <c r="AI28" s="11">
        <v>299</v>
      </c>
    </row>
    <row r="29" spans="1:35" x14ac:dyDescent="0.4">
      <c r="A29" s="20" t="s">
        <v>37</v>
      </c>
      <c r="B29" s="9">
        <f t="shared" si="7"/>
        <v>23092075</v>
      </c>
      <c r="C29" s="9">
        <f t="shared" si="12"/>
        <v>17811287</v>
      </c>
      <c r="D29" s="9">
        <v>4460736</v>
      </c>
      <c r="E29" s="10">
        <v>4440016</v>
      </c>
      <c r="F29" s="11">
        <v>3073432</v>
      </c>
      <c r="G29" s="11">
        <v>2338301</v>
      </c>
      <c r="H29" s="11">
        <v>1726483</v>
      </c>
      <c r="I29" s="11">
        <v>1051211</v>
      </c>
      <c r="J29" s="11">
        <v>721108</v>
      </c>
      <c r="K29" s="12">
        <f t="shared" si="8"/>
        <v>5264338</v>
      </c>
      <c r="L29" s="11">
        <v>1225957</v>
      </c>
      <c r="M29" s="11">
        <v>1218431</v>
      </c>
      <c r="N29" s="11">
        <v>1838275</v>
      </c>
      <c r="O29" s="11">
        <v>749502</v>
      </c>
      <c r="P29" s="11">
        <v>118342</v>
      </c>
      <c r="Q29" s="11">
        <v>84487</v>
      </c>
      <c r="R29" s="11">
        <v>29344</v>
      </c>
      <c r="S29" s="11">
        <f t="shared" si="9"/>
        <v>760</v>
      </c>
      <c r="T29" s="11">
        <v>324</v>
      </c>
      <c r="U29" s="11">
        <v>436</v>
      </c>
      <c r="V29" s="11">
        <f t="shared" si="10"/>
        <v>14055</v>
      </c>
      <c r="W29" s="11">
        <v>2927</v>
      </c>
      <c r="X29" s="11">
        <v>3023</v>
      </c>
      <c r="Y29" s="11">
        <v>5792</v>
      </c>
      <c r="Z29" s="11">
        <v>630</v>
      </c>
      <c r="AA29" s="11">
        <v>597</v>
      </c>
      <c r="AB29" s="11">
        <v>1075</v>
      </c>
      <c r="AC29" s="11">
        <v>11</v>
      </c>
      <c r="AD29" s="11">
        <f t="shared" si="11"/>
        <v>1635</v>
      </c>
      <c r="AE29" s="11">
        <v>10</v>
      </c>
      <c r="AF29" s="11">
        <v>80</v>
      </c>
      <c r="AG29" s="11">
        <v>591</v>
      </c>
      <c r="AH29" s="11">
        <v>301</v>
      </c>
      <c r="AI29" s="11">
        <v>653</v>
      </c>
    </row>
    <row r="30" spans="1:35" x14ac:dyDescent="0.4">
      <c r="A30" s="20" t="s">
        <v>38</v>
      </c>
      <c r="B30" s="9">
        <f t="shared" si="7"/>
        <v>5936016</v>
      </c>
      <c r="C30" s="9">
        <f t="shared" si="12"/>
        <v>4819825</v>
      </c>
      <c r="D30" s="9">
        <v>1265160</v>
      </c>
      <c r="E30" s="10">
        <v>1260233</v>
      </c>
      <c r="F30" s="11">
        <v>733403</v>
      </c>
      <c r="G30" s="11">
        <v>581833</v>
      </c>
      <c r="H30" s="11">
        <v>496726</v>
      </c>
      <c r="I30" s="11">
        <v>281950</v>
      </c>
      <c r="J30" s="11">
        <v>200520</v>
      </c>
      <c r="K30" s="12">
        <f t="shared" si="8"/>
        <v>1112068</v>
      </c>
      <c r="L30" s="11">
        <v>136353</v>
      </c>
      <c r="M30" s="11">
        <v>135155</v>
      </c>
      <c r="N30" s="11">
        <v>493181</v>
      </c>
      <c r="O30" s="11">
        <v>250122</v>
      </c>
      <c r="P30" s="11">
        <v>25769</v>
      </c>
      <c r="Q30" s="11">
        <v>50266</v>
      </c>
      <c r="R30" s="11">
        <v>21222</v>
      </c>
      <c r="S30" s="11">
        <f t="shared" si="9"/>
        <v>469</v>
      </c>
      <c r="T30" s="11">
        <v>231</v>
      </c>
      <c r="U30" s="11">
        <v>238</v>
      </c>
      <c r="V30" s="11">
        <f t="shared" si="10"/>
        <v>3437</v>
      </c>
      <c r="W30" s="11">
        <v>617</v>
      </c>
      <c r="X30" s="11">
        <v>618</v>
      </c>
      <c r="Y30" s="11">
        <v>1778</v>
      </c>
      <c r="Z30" s="11">
        <v>184</v>
      </c>
      <c r="AA30" s="11">
        <v>129</v>
      </c>
      <c r="AB30" s="11">
        <v>108</v>
      </c>
      <c r="AC30" s="11">
        <v>3</v>
      </c>
      <c r="AD30" s="11">
        <f t="shared" si="11"/>
        <v>217</v>
      </c>
      <c r="AE30" s="11">
        <v>4</v>
      </c>
      <c r="AF30" s="11">
        <v>8</v>
      </c>
      <c r="AG30" s="11">
        <v>110</v>
      </c>
      <c r="AH30" s="11">
        <v>34</v>
      </c>
      <c r="AI30" s="11">
        <v>61</v>
      </c>
    </row>
    <row r="31" spans="1:35" x14ac:dyDescent="0.4">
      <c r="A31" s="20" t="s">
        <v>39</v>
      </c>
      <c r="B31" s="9">
        <f t="shared" si="7"/>
        <v>4654297</v>
      </c>
      <c r="C31" s="9">
        <f t="shared" si="12"/>
        <v>3693232</v>
      </c>
      <c r="D31" s="9">
        <v>918367</v>
      </c>
      <c r="E31" s="10">
        <v>912937</v>
      </c>
      <c r="F31" s="11">
        <v>594813</v>
      </c>
      <c r="G31" s="11">
        <v>489362</v>
      </c>
      <c r="H31" s="11">
        <v>386517</v>
      </c>
      <c r="I31" s="11">
        <v>218386</v>
      </c>
      <c r="J31" s="11">
        <v>172850</v>
      </c>
      <c r="K31" s="12">
        <f t="shared" si="8"/>
        <v>957771</v>
      </c>
      <c r="L31" s="11">
        <v>185040</v>
      </c>
      <c r="M31" s="11">
        <v>184285</v>
      </c>
      <c r="N31" s="11">
        <v>358561</v>
      </c>
      <c r="O31" s="11">
        <v>146146</v>
      </c>
      <c r="P31" s="11">
        <v>21516</v>
      </c>
      <c r="Q31" s="11">
        <v>50054</v>
      </c>
      <c r="R31" s="11">
        <v>12169</v>
      </c>
      <c r="S31" s="11">
        <f t="shared" si="9"/>
        <v>92</v>
      </c>
      <c r="T31" s="11">
        <v>41</v>
      </c>
      <c r="U31" s="11">
        <v>51</v>
      </c>
      <c r="V31" s="11">
        <f t="shared" si="10"/>
        <v>2779</v>
      </c>
      <c r="W31" s="11">
        <v>396</v>
      </c>
      <c r="X31" s="11">
        <v>409</v>
      </c>
      <c r="Y31" s="11">
        <v>1641</v>
      </c>
      <c r="Z31" s="11">
        <v>203</v>
      </c>
      <c r="AA31" s="11">
        <v>82</v>
      </c>
      <c r="AB31" s="11">
        <v>46</v>
      </c>
      <c r="AC31" s="11">
        <v>2</v>
      </c>
      <c r="AD31" s="11">
        <f t="shared" si="11"/>
        <v>423</v>
      </c>
      <c r="AE31" s="11">
        <v>4</v>
      </c>
      <c r="AF31" s="11">
        <v>22</v>
      </c>
      <c r="AG31" s="11">
        <v>159</v>
      </c>
      <c r="AH31" s="11">
        <v>93</v>
      </c>
      <c r="AI31" s="11">
        <v>145</v>
      </c>
    </row>
    <row r="32" spans="1:35" x14ac:dyDescent="0.4">
      <c r="A32" s="20" t="s">
        <v>40</v>
      </c>
      <c r="B32" s="9">
        <f t="shared" si="7"/>
        <v>8143460</v>
      </c>
      <c r="C32" s="9">
        <f t="shared" si="12"/>
        <v>6312448</v>
      </c>
      <c r="D32" s="9">
        <v>1574827</v>
      </c>
      <c r="E32" s="10">
        <v>1568408</v>
      </c>
      <c r="F32" s="11">
        <v>998146</v>
      </c>
      <c r="G32" s="11">
        <v>862954</v>
      </c>
      <c r="H32" s="11">
        <v>684677</v>
      </c>
      <c r="I32" s="11">
        <v>335570</v>
      </c>
      <c r="J32" s="11">
        <v>287866</v>
      </c>
      <c r="K32" s="12">
        <f t="shared" si="8"/>
        <v>1823330</v>
      </c>
      <c r="L32" s="11">
        <v>328051</v>
      </c>
      <c r="M32" s="11">
        <v>325813</v>
      </c>
      <c r="N32" s="11">
        <v>652790</v>
      </c>
      <c r="O32" s="11">
        <v>243798</v>
      </c>
      <c r="P32" s="11">
        <v>54334</v>
      </c>
      <c r="Q32" s="11">
        <v>164262</v>
      </c>
      <c r="R32" s="11">
        <v>54282</v>
      </c>
      <c r="S32" s="11">
        <f t="shared" si="9"/>
        <v>500</v>
      </c>
      <c r="T32" s="11">
        <v>249</v>
      </c>
      <c r="U32" s="11">
        <v>251</v>
      </c>
      <c r="V32" s="11">
        <f t="shared" si="10"/>
        <v>7021</v>
      </c>
      <c r="W32" s="11">
        <v>1004</v>
      </c>
      <c r="X32" s="11">
        <v>1001</v>
      </c>
      <c r="Y32" s="11">
        <v>3969</v>
      </c>
      <c r="Z32" s="11">
        <v>318</v>
      </c>
      <c r="AA32" s="11">
        <v>184</v>
      </c>
      <c r="AB32" s="11">
        <v>337</v>
      </c>
      <c r="AC32" s="11">
        <v>208</v>
      </c>
      <c r="AD32" s="11">
        <f t="shared" si="11"/>
        <v>161</v>
      </c>
      <c r="AE32" s="11">
        <v>1</v>
      </c>
      <c r="AF32" s="11">
        <v>12</v>
      </c>
      <c r="AG32" s="11">
        <v>48</v>
      </c>
      <c r="AH32" s="11">
        <v>44</v>
      </c>
      <c r="AI32" s="11">
        <v>56</v>
      </c>
    </row>
    <row r="33" spans="1:35" x14ac:dyDescent="0.4">
      <c r="A33" s="20" t="s">
        <v>41</v>
      </c>
      <c r="B33" s="9">
        <f t="shared" si="7"/>
        <v>26961686</v>
      </c>
      <c r="C33" s="9">
        <f t="shared" si="12"/>
        <v>20872032</v>
      </c>
      <c r="D33" s="9">
        <v>5055225</v>
      </c>
      <c r="E33" s="10">
        <v>5056942</v>
      </c>
      <c r="F33" s="11">
        <v>3594228</v>
      </c>
      <c r="G33" s="11">
        <v>2721151</v>
      </c>
      <c r="H33" s="11">
        <v>2111057</v>
      </c>
      <c r="I33" s="11">
        <v>1363146</v>
      </c>
      <c r="J33" s="11">
        <v>970283</v>
      </c>
      <c r="K33" s="12">
        <f t="shared" si="8"/>
        <v>5998649</v>
      </c>
      <c r="L33" s="11">
        <v>1444243</v>
      </c>
      <c r="M33" s="11">
        <v>1440593</v>
      </c>
      <c r="N33" s="11">
        <v>1887980</v>
      </c>
      <c r="O33" s="11">
        <v>820902</v>
      </c>
      <c r="P33" s="11">
        <v>188798</v>
      </c>
      <c r="Q33" s="11">
        <v>152102</v>
      </c>
      <c r="R33" s="11">
        <v>64031</v>
      </c>
      <c r="S33" s="11">
        <f t="shared" si="9"/>
        <v>64031</v>
      </c>
      <c r="T33" s="11">
        <v>32152</v>
      </c>
      <c r="U33" s="11">
        <v>31879</v>
      </c>
      <c r="V33" s="11">
        <f t="shared" si="10"/>
        <v>23524</v>
      </c>
      <c r="W33" s="11">
        <v>4592</v>
      </c>
      <c r="X33" s="11">
        <v>4545</v>
      </c>
      <c r="Y33" s="11">
        <v>12766</v>
      </c>
      <c r="Z33" s="11">
        <v>923</v>
      </c>
      <c r="AA33" s="11">
        <v>380</v>
      </c>
      <c r="AB33" s="11">
        <v>299</v>
      </c>
      <c r="AC33" s="11">
        <v>19</v>
      </c>
      <c r="AD33" s="11">
        <f t="shared" si="11"/>
        <v>3450</v>
      </c>
      <c r="AE33" s="11">
        <v>49</v>
      </c>
      <c r="AF33" s="11">
        <v>199</v>
      </c>
      <c r="AG33" s="11">
        <v>1191</v>
      </c>
      <c r="AH33" s="11">
        <v>751</v>
      </c>
      <c r="AI33" s="11">
        <v>1260</v>
      </c>
    </row>
    <row r="34" spans="1:35" x14ac:dyDescent="0.4">
      <c r="A34" s="20" t="s">
        <v>42</v>
      </c>
      <c r="B34" s="9">
        <f t="shared" si="7"/>
        <v>17836578</v>
      </c>
      <c r="C34" s="9">
        <f t="shared" si="12"/>
        <v>14261913</v>
      </c>
      <c r="D34" s="9">
        <v>3503386</v>
      </c>
      <c r="E34" s="10">
        <v>3487689</v>
      </c>
      <c r="F34" s="11">
        <v>2371682</v>
      </c>
      <c r="G34" s="11">
        <v>1804695</v>
      </c>
      <c r="H34" s="11">
        <v>1533166</v>
      </c>
      <c r="I34" s="11">
        <v>899993</v>
      </c>
      <c r="J34" s="11">
        <v>661302</v>
      </c>
      <c r="K34" s="12">
        <f t="shared" si="8"/>
        <v>3563323</v>
      </c>
      <c r="L34" s="11">
        <v>701399</v>
      </c>
      <c r="M34" s="11">
        <v>695287</v>
      </c>
      <c r="N34" s="11">
        <v>1252218</v>
      </c>
      <c r="O34" s="11">
        <v>613364</v>
      </c>
      <c r="P34" s="11">
        <v>69325</v>
      </c>
      <c r="Q34" s="11">
        <v>158584</v>
      </c>
      <c r="R34" s="11">
        <v>73146</v>
      </c>
      <c r="S34" s="11">
        <f t="shared" si="9"/>
        <v>1135</v>
      </c>
      <c r="T34" s="11">
        <v>548</v>
      </c>
      <c r="U34" s="11">
        <v>587</v>
      </c>
      <c r="V34" s="11">
        <f t="shared" si="10"/>
        <v>9361</v>
      </c>
      <c r="W34" s="11">
        <v>1928</v>
      </c>
      <c r="X34" s="11">
        <v>2001</v>
      </c>
      <c r="Y34" s="11">
        <v>4347</v>
      </c>
      <c r="Z34" s="11">
        <v>517</v>
      </c>
      <c r="AA34" s="11">
        <v>235</v>
      </c>
      <c r="AB34" s="11">
        <v>322</v>
      </c>
      <c r="AC34" s="11">
        <v>11</v>
      </c>
      <c r="AD34" s="11">
        <f t="shared" si="11"/>
        <v>846</v>
      </c>
      <c r="AE34" s="11">
        <v>9</v>
      </c>
      <c r="AF34" s="11">
        <v>45</v>
      </c>
      <c r="AG34" s="11">
        <v>234</v>
      </c>
      <c r="AH34" s="11">
        <v>190</v>
      </c>
      <c r="AI34" s="11">
        <v>368</v>
      </c>
    </row>
    <row r="35" spans="1:35" x14ac:dyDescent="0.4">
      <c r="A35" s="20" t="s">
        <v>43</v>
      </c>
      <c r="B35" s="9">
        <f t="shared" si="7"/>
        <v>4532891</v>
      </c>
      <c r="C35" s="9">
        <f t="shared" si="12"/>
        <v>3618989</v>
      </c>
      <c r="D35" s="9">
        <v>915442</v>
      </c>
      <c r="E35" s="10">
        <v>911056</v>
      </c>
      <c r="F35" s="11">
        <v>571969</v>
      </c>
      <c r="G35" s="11">
        <v>436631</v>
      </c>
      <c r="H35" s="11">
        <v>404413</v>
      </c>
      <c r="I35" s="11">
        <v>197983</v>
      </c>
      <c r="J35" s="11">
        <v>181495</v>
      </c>
      <c r="K35" s="12">
        <f t="shared" si="8"/>
        <v>909408</v>
      </c>
      <c r="L35" s="11">
        <v>111522</v>
      </c>
      <c r="M35" s="11">
        <v>111016</v>
      </c>
      <c r="N35" s="11">
        <v>335555</v>
      </c>
      <c r="O35" s="11">
        <v>197619</v>
      </c>
      <c r="P35" s="11">
        <v>30216</v>
      </c>
      <c r="Q35" s="11">
        <v>97138</v>
      </c>
      <c r="R35" s="11">
        <v>26342</v>
      </c>
      <c r="S35" s="11">
        <f t="shared" si="9"/>
        <v>213</v>
      </c>
      <c r="T35" s="11">
        <v>93</v>
      </c>
      <c r="U35" s="11">
        <v>120</v>
      </c>
      <c r="V35" s="11">
        <f t="shared" si="10"/>
        <v>3966</v>
      </c>
      <c r="W35" s="11">
        <v>491</v>
      </c>
      <c r="X35" s="11">
        <v>496</v>
      </c>
      <c r="Y35" s="11">
        <v>2752</v>
      </c>
      <c r="Z35" s="11">
        <v>142</v>
      </c>
      <c r="AA35" s="11">
        <v>31</v>
      </c>
      <c r="AB35" s="11">
        <v>51</v>
      </c>
      <c r="AC35" s="11">
        <v>3</v>
      </c>
      <c r="AD35" s="11">
        <f t="shared" si="11"/>
        <v>315</v>
      </c>
      <c r="AE35" s="11">
        <v>8</v>
      </c>
      <c r="AF35" s="11">
        <v>17</v>
      </c>
      <c r="AG35" s="11">
        <v>111</v>
      </c>
      <c r="AH35" s="11">
        <v>57</v>
      </c>
      <c r="AI35" s="11">
        <v>122</v>
      </c>
    </row>
    <row r="36" spans="1:35" x14ac:dyDescent="0.4">
      <c r="A36" s="20" t="s">
        <v>44</v>
      </c>
      <c r="B36" s="9">
        <f t="shared" si="7"/>
        <v>3110134</v>
      </c>
      <c r="C36" s="9">
        <f t="shared" si="12"/>
        <v>2606723</v>
      </c>
      <c r="D36" s="9">
        <v>668612</v>
      </c>
      <c r="E36" s="10">
        <v>665628</v>
      </c>
      <c r="F36" s="11">
        <v>396227</v>
      </c>
      <c r="G36" s="11">
        <v>287468</v>
      </c>
      <c r="H36" s="11">
        <v>292096</v>
      </c>
      <c r="I36" s="11">
        <v>171166</v>
      </c>
      <c r="J36" s="11">
        <v>125526</v>
      </c>
      <c r="K36" s="12">
        <f t="shared" si="8"/>
        <v>500863</v>
      </c>
      <c r="L36" s="11">
        <v>31445</v>
      </c>
      <c r="M36" s="11">
        <v>31335</v>
      </c>
      <c r="N36" s="11">
        <v>232279</v>
      </c>
      <c r="O36" s="11">
        <v>151267</v>
      </c>
      <c r="P36" s="11">
        <v>10541</v>
      </c>
      <c r="Q36" s="11">
        <v>32753</v>
      </c>
      <c r="R36" s="11">
        <v>11243</v>
      </c>
      <c r="S36" s="11">
        <f t="shared" si="9"/>
        <v>76</v>
      </c>
      <c r="T36" s="11">
        <v>39</v>
      </c>
      <c r="U36" s="11">
        <v>37</v>
      </c>
      <c r="V36" s="11">
        <f t="shared" si="10"/>
        <v>2292</v>
      </c>
      <c r="W36" s="11">
        <v>387</v>
      </c>
      <c r="X36" s="11">
        <v>396</v>
      </c>
      <c r="Y36" s="11">
        <v>1422</v>
      </c>
      <c r="Z36" s="11">
        <v>64</v>
      </c>
      <c r="AA36" s="11">
        <v>10</v>
      </c>
      <c r="AB36" s="11">
        <v>10</v>
      </c>
      <c r="AC36" s="11">
        <v>3</v>
      </c>
      <c r="AD36" s="11">
        <f t="shared" si="11"/>
        <v>180</v>
      </c>
      <c r="AE36" s="11">
        <v>0</v>
      </c>
      <c r="AF36" s="11">
        <v>11</v>
      </c>
      <c r="AG36" s="11">
        <v>51</v>
      </c>
      <c r="AH36" s="11">
        <v>47</v>
      </c>
      <c r="AI36" s="11">
        <v>71</v>
      </c>
    </row>
    <row r="37" spans="1:35" x14ac:dyDescent="0.4">
      <c r="A37" s="20" t="s">
        <v>45</v>
      </c>
      <c r="B37" s="9">
        <f t="shared" si="7"/>
        <v>1858629</v>
      </c>
      <c r="C37" s="9">
        <f t="shared" si="12"/>
        <v>1472865</v>
      </c>
      <c r="D37" s="9">
        <v>364341</v>
      </c>
      <c r="E37" s="10">
        <v>362439</v>
      </c>
      <c r="F37" s="11">
        <v>253356</v>
      </c>
      <c r="G37" s="11">
        <v>173853</v>
      </c>
      <c r="H37" s="11">
        <v>167481</v>
      </c>
      <c r="I37" s="11">
        <v>77707</v>
      </c>
      <c r="J37" s="11">
        <v>73688</v>
      </c>
      <c r="K37" s="12">
        <f t="shared" si="8"/>
        <v>384447</v>
      </c>
      <c r="L37" s="11">
        <v>50449</v>
      </c>
      <c r="M37" s="11">
        <v>50037</v>
      </c>
      <c r="N37" s="11">
        <v>123125</v>
      </c>
      <c r="O37" s="11">
        <v>94175</v>
      </c>
      <c r="P37" s="11">
        <v>13170</v>
      </c>
      <c r="Q37" s="11">
        <v>44440</v>
      </c>
      <c r="R37" s="11">
        <v>9051</v>
      </c>
      <c r="S37" s="11">
        <f t="shared" si="9"/>
        <v>63</v>
      </c>
      <c r="T37" s="11">
        <v>30</v>
      </c>
      <c r="U37" s="11">
        <v>33</v>
      </c>
      <c r="V37" s="11">
        <f t="shared" si="10"/>
        <v>1163</v>
      </c>
      <c r="W37" s="11">
        <v>217</v>
      </c>
      <c r="X37" s="11">
        <v>226</v>
      </c>
      <c r="Y37" s="11">
        <v>258</v>
      </c>
      <c r="Z37" s="11">
        <v>40</v>
      </c>
      <c r="AA37" s="11">
        <v>71</v>
      </c>
      <c r="AB37" s="11">
        <v>351</v>
      </c>
      <c r="AC37" s="11">
        <v>0</v>
      </c>
      <c r="AD37" s="11">
        <f t="shared" si="11"/>
        <v>91</v>
      </c>
      <c r="AE37" s="11">
        <v>0</v>
      </c>
      <c r="AF37" s="11">
        <v>6</v>
      </c>
      <c r="AG37" s="11">
        <v>28</v>
      </c>
      <c r="AH37" s="11">
        <v>24</v>
      </c>
      <c r="AI37" s="11">
        <v>33</v>
      </c>
    </row>
    <row r="38" spans="1:35" x14ac:dyDescent="0.4">
      <c r="A38" s="20" t="s">
        <v>46</v>
      </c>
      <c r="B38" s="9">
        <f t="shared" si="7"/>
        <v>2436102</v>
      </c>
      <c r="C38" s="9">
        <f t="shared" si="12"/>
        <v>1943200</v>
      </c>
      <c r="D38" s="9">
        <v>502000</v>
      </c>
      <c r="E38" s="10">
        <v>499907</v>
      </c>
      <c r="F38" s="11">
        <v>273784</v>
      </c>
      <c r="G38" s="11">
        <v>240595</v>
      </c>
      <c r="H38" s="11">
        <v>223635</v>
      </c>
      <c r="I38" s="11">
        <v>101270</v>
      </c>
      <c r="J38" s="11">
        <v>102009</v>
      </c>
      <c r="K38" s="12">
        <f t="shared" si="8"/>
        <v>491337</v>
      </c>
      <c r="L38" s="11">
        <v>27919</v>
      </c>
      <c r="M38" s="11">
        <v>27752</v>
      </c>
      <c r="N38" s="11">
        <v>209064</v>
      </c>
      <c r="O38" s="11">
        <v>115733</v>
      </c>
      <c r="P38" s="11">
        <v>25003</v>
      </c>
      <c r="Q38" s="11">
        <v>70514</v>
      </c>
      <c r="R38" s="11">
        <v>15352</v>
      </c>
      <c r="S38" s="11">
        <f t="shared" si="9"/>
        <v>118</v>
      </c>
      <c r="T38" s="11">
        <v>54</v>
      </c>
      <c r="U38" s="11">
        <v>64</v>
      </c>
      <c r="V38" s="11">
        <f t="shared" si="10"/>
        <v>435</v>
      </c>
      <c r="W38" s="11">
        <v>109</v>
      </c>
      <c r="X38" s="11">
        <v>123</v>
      </c>
      <c r="Y38" s="11">
        <v>164</v>
      </c>
      <c r="Z38" s="11">
        <v>28</v>
      </c>
      <c r="AA38" s="11">
        <v>10</v>
      </c>
      <c r="AB38" s="11">
        <v>1</v>
      </c>
      <c r="AC38" s="11">
        <v>0</v>
      </c>
      <c r="AD38" s="11">
        <f t="shared" si="11"/>
        <v>1012</v>
      </c>
      <c r="AE38" s="11">
        <v>8</v>
      </c>
      <c r="AF38" s="11">
        <v>45</v>
      </c>
      <c r="AG38" s="11">
        <v>372</v>
      </c>
      <c r="AH38" s="11">
        <v>202</v>
      </c>
      <c r="AI38" s="11">
        <v>385</v>
      </c>
    </row>
    <row r="39" spans="1:35" x14ac:dyDescent="0.4">
      <c r="A39" s="20" t="s">
        <v>47</v>
      </c>
      <c r="B39" s="9">
        <f t="shared" si="7"/>
        <v>6160759</v>
      </c>
      <c r="C39" s="9">
        <f t="shared" si="12"/>
        <v>5001204</v>
      </c>
      <c r="D39" s="9">
        <v>1229331</v>
      </c>
      <c r="E39" s="10">
        <v>1222737</v>
      </c>
      <c r="F39" s="11">
        <v>857431</v>
      </c>
      <c r="G39" s="11">
        <v>587039</v>
      </c>
      <c r="H39" s="11">
        <v>542373</v>
      </c>
      <c r="I39" s="11">
        <v>309387</v>
      </c>
      <c r="J39" s="11">
        <v>252906</v>
      </c>
      <c r="K39" s="12">
        <f t="shared" si="8"/>
        <v>1151929</v>
      </c>
      <c r="L39" s="11">
        <v>167821</v>
      </c>
      <c r="M39" s="11">
        <v>166532</v>
      </c>
      <c r="N39" s="11">
        <v>415937</v>
      </c>
      <c r="O39" s="11">
        <v>283249</v>
      </c>
      <c r="P39" s="11">
        <v>26690</v>
      </c>
      <c r="Q39" s="11">
        <v>79186</v>
      </c>
      <c r="R39" s="11">
        <v>12514</v>
      </c>
      <c r="S39" s="11">
        <f t="shared" si="9"/>
        <v>310</v>
      </c>
      <c r="T39" s="11">
        <v>147</v>
      </c>
      <c r="U39" s="11">
        <v>163</v>
      </c>
      <c r="V39" s="11">
        <f t="shared" si="10"/>
        <v>5824</v>
      </c>
      <c r="W39" s="11">
        <v>1279</v>
      </c>
      <c r="X39" s="11">
        <v>1253</v>
      </c>
      <c r="Y39" s="11">
        <v>2466</v>
      </c>
      <c r="Z39" s="11">
        <v>295</v>
      </c>
      <c r="AA39" s="11">
        <v>208</v>
      </c>
      <c r="AB39" s="11">
        <v>311</v>
      </c>
      <c r="AC39" s="11">
        <v>12</v>
      </c>
      <c r="AD39" s="11">
        <f t="shared" si="11"/>
        <v>1492</v>
      </c>
      <c r="AE39" s="11">
        <v>20</v>
      </c>
      <c r="AF39" s="11">
        <v>67</v>
      </c>
      <c r="AG39" s="11">
        <v>433</v>
      </c>
      <c r="AH39" s="11">
        <v>375</v>
      </c>
      <c r="AI39" s="11">
        <v>597</v>
      </c>
    </row>
    <row r="40" spans="1:35" x14ac:dyDescent="0.4">
      <c r="A40" s="20" t="s">
        <v>48</v>
      </c>
      <c r="B40" s="9">
        <f t="shared" si="7"/>
        <v>9176877</v>
      </c>
      <c r="C40" s="9">
        <f t="shared" si="12"/>
        <v>7316019</v>
      </c>
      <c r="D40" s="9">
        <v>1797572</v>
      </c>
      <c r="E40" s="10">
        <v>1789931</v>
      </c>
      <c r="F40" s="11">
        <v>1172993</v>
      </c>
      <c r="G40" s="11">
        <v>956499</v>
      </c>
      <c r="H40" s="11">
        <v>816172</v>
      </c>
      <c r="I40" s="11">
        <v>414758</v>
      </c>
      <c r="J40" s="11">
        <v>368094</v>
      </c>
      <c r="K40" s="12">
        <f t="shared" si="8"/>
        <v>1850635</v>
      </c>
      <c r="L40" s="11">
        <v>299418</v>
      </c>
      <c r="M40" s="11">
        <v>297295</v>
      </c>
      <c r="N40" s="11">
        <v>673307</v>
      </c>
      <c r="O40" s="11">
        <v>324353</v>
      </c>
      <c r="P40" s="11">
        <v>51329</v>
      </c>
      <c r="Q40" s="11">
        <v>162667</v>
      </c>
      <c r="R40" s="11">
        <v>42266</v>
      </c>
      <c r="S40" s="11">
        <f t="shared" si="9"/>
        <v>126</v>
      </c>
      <c r="T40" s="11">
        <v>58</v>
      </c>
      <c r="U40" s="11">
        <v>68</v>
      </c>
      <c r="V40" s="11">
        <f t="shared" si="10"/>
        <v>9052</v>
      </c>
      <c r="W40" s="11">
        <v>1889</v>
      </c>
      <c r="X40" s="11">
        <v>1802</v>
      </c>
      <c r="Y40" s="11">
        <v>4494</v>
      </c>
      <c r="Z40" s="11">
        <v>304</v>
      </c>
      <c r="AA40" s="11">
        <v>319</v>
      </c>
      <c r="AB40" s="11">
        <v>209</v>
      </c>
      <c r="AC40" s="11">
        <v>35</v>
      </c>
      <c r="AD40" s="11">
        <f t="shared" si="11"/>
        <v>1045</v>
      </c>
      <c r="AE40" s="11">
        <v>10</v>
      </c>
      <c r="AF40" s="11">
        <v>50</v>
      </c>
      <c r="AG40" s="11">
        <v>304</v>
      </c>
      <c r="AH40" s="11">
        <v>270</v>
      </c>
      <c r="AI40" s="11">
        <v>411</v>
      </c>
    </row>
    <row r="41" spans="1:35" x14ac:dyDescent="0.4">
      <c r="A41" s="20" t="s">
        <v>49</v>
      </c>
      <c r="B41" s="9">
        <f t="shared" si="7"/>
        <v>4861025</v>
      </c>
      <c r="C41" s="9">
        <f t="shared" si="12"/>
        <v>3809850</v>
      </c>
      <c r="D41" s="9">
        <v>923121</v>
      </c>
      <c r="E41" s="10">
        <v>919886</v>
      </c>
      <c r="F41" s="11">
        <v>571755</v>
      </c>
      <c r="G41" s="11">
        <v>445061</v>
      </c>
      <c r="H41" s="11">
        <v>478829</v>
      </c>
      <c r="I41" s="11">
        <v>245026</v>
      </c>
      <c r="J41" s="11">
        <v>226172</v>
      </c>
      <c r="K41" s="12">
        <f t="shared" si="8"/>
        <v>1044710</v>
      </c>
      <c r="L41" s="11">
        <v>107235</v>
      </c>
      <c r="M41" s="11">
        <v>106346</v>
      </c>
      <c r="N41" s="11">
        <v>387086</v>
      </c>
      <c r="O41" s="11">
        <v>275713</v>
      </c>
      <c r="P41" s="11">
        <v>28231</v>
      </c>
      <c r="Q41" s="11">
        <v>112839</v>
      </c>
      <c r="R41" s="11">
        <v>27260</v>
      </c>
      <c r="S41" s="11">
        <f t="shared" si="9"/>
        <v>54</v>
      </c>
      <c r="T41" s="11">
        <v>27</v>
      </c>
      <c r="U41" s="11">
        <v>27</v>
      </c>
      <c r="V41" s="11">
        <f t="shared" si="10"/>
        <v>5187</v>
      </c>
      <c r="W41" s="11">
        <v>971</v>
      </c>
      <c r="X41" s="11">
        <v>950</v>
      </c>
      <c r="Y41" s="11">
        <v>2696</v>
      </c>
      <c r="Z41" s="11">
        <v>242</v>
      </c>
      <c r="AA41" s="11">
        <v>125</v>
      </c>
      <c r="AB41" s="11">
        <v>186</v>
      </c>
      <c r="AC41" s="11">
        <v>17</v>
      </c>
      <c r="AD41" s="11">
        <f t="shared" si="11"/>
        <v>1224</v>
      </c>
      <c r="AE41" s="11">
        <v>14</v>
      </c>
      <c r="AF41" s="11">
        <v>40</v>
      </c>
      <c r="AG41" s="11">
        <v>451</v>
      </c>
      <c r="AH41" s="11">
        <v>231</v>
      </c>
      <c r="AI41" s="11">
        <v>488</v>
      </c>
    </row>
    <row r="42" spans="1:35" x14ac:dyDescent="0.4">
      <c r="A42" s="20" t="s">
        <v>50</v>
      </c>
      <c r="B42" s="9">
        <f t="shared" si="7"/>
        <v>2405929</v>
      </c>
      <c r="C42" s="9">
        <f t="shared" si="12"/>
        <v>1891633</v>
      </c>
      <c r="D42" s="9">
        <v>475217</v>
      </c>
      <c r="E42" s="10">
        <v>473024</v>
      </c>
      <c r="F42" s="11">
        <v>300876</v>
      </c>
      <c r="G42" s="11">
        <v>232670</v>
      </c>
      <c r="H42" s="11">
        <v>210038</v>
      </c>
      <c r="I42" s="11">
        <v>112479</v>
      </c>
      <c r="J42" s="11">
        <v>87329</v>
      </c>
      <c r="K42" s="12">
        <f t="shared" si="8"/>
        <v>511216</v>
      </c>
      <c r="L42" s="11">
        <v>76475</v>
      </c>
      <c r="M42" s="11">
        <v>76072</v>
      </c>
      <c r="N42" s="11">
        <v>200602</v>
      </c>
      <c r="O42" s="11">
        <v>108771</v>
      </c>
      <c r="P42" s="11">
        <v>12650</v>
      </c>
      <c r="Q42" s="11">
        <v>29390</v>
      </c>
      <c r="R42" s="11">
        <v>7256</v>
      </c>
      <c r="S42" s="11">
        <f t="shared" si="9"/>
        <v>167</v>
      </c>
      <c r="T42" s="11">
        <v>79</v>
      </c>
      <c r="U42" s="11">
        <v>88</v>
      </c>
      <c r="V42" s="11">
        <f t="shared" si="10"/>
        <v>2710</v>
      </c>
      <c r="W42" s="11">
        <v>400</v>
      </c>
      <c r="X42" s="11">
        <v>381</v>
      </c>
      <c r="Y42" s="11">
        <v>1798</v>
      </c>
      <c r="Z42" s="11">
        <v>59</v>
      </c>
      <c r="AA42" s="11">
        <v>33</v>
      </c>
      <c r="AB42" s="11">
        <v>38</v>
      </c>
      <c r="AC42" s="11">
        <v>1</v>
      </c>
      <c r="AD42" s="11">
        <f t="shared" si="11"/>
        <v>203</v>
      </c>
      <c r="AE42" s="11">
        <v>3</v>
      </c>
      <c r="AF42" s="11">
        <v>8</v>
      </c>
      <c r="AG42" s="11">
        <v>63</v>
      </c>
      <c r="AH42" s="11">
        <v>45</v>
      </c>
      <c r="AI42" s="11">
        <v>84</v>
      </c>
    </row>
    <row r="43" spans="1:35" x14ac:dyDescent="0.4">
      <c r="A43" s="20" t="s">
        <v>51</v>
      </c>
      <c r="B43" s="9">
        <f t="shared" si="7"/>
        <v>3195198</v>
      </c>
      <c r="C43" s="9">
        <f t="shared" si="12"/>
        <v>2658955</v>
      </c>
      <c r="D43" s="9">
        <v>674645</v>
      </c>
      <c r="E43" s="10">
        <v>671800</v>
      </c>
      <c r="F43" s="11">
        <v>414046</v>
      </c>
      <c r="G43" s="11">
        <v>317002</v>
      </c>
      <c r="H43" s="11">
        <v>282568</v>
      </c>
      <c r="I43" s="11">
        <v>167287</v>
      </c>
      <c r="J43" s="11">
        <v>131607</v>
      </c>
      <c r="K43" s="12">
        <f t="shared" si="8"/>
        <v>534158</v>
      </c>
      <c r="L43" s="11">
        <v>56410</v>
      </c>
      <c r="M43" s="11">
        <v>56237</v>
      </c>
      <c r="N43" s="11">
        <v>237860</v>
      </c>
      <c r="O43" s="11">
        <v>133910</v>
      </c>
      <c r="P43" s="11">
        <v>9983</v>
      </c>
      <c r="Q43" s="11">
        <v>32224</v>
      </c>
      <c r="R43" s="11">
        <v>7534</v>
      </c>
      <c r="S43" s="11">
        <f t="shared" si="9"/>
        <v>174</v>
      </c>
      <c r="T43" s="11">
        <v>85</v>
      </c>
      <c r="U43" s="11">
        <v>89</v>
      </c>
      <c r="V43" s="11">
        <f t="shared" si="10"/>
        <v>1640</v>
      </c>
      <c r="W43" s="11">
        <v>378</v>
      </c>
      <c r="X43" s="11">
        <v>365</v>
      </c>
      <c r="Y43" s="11">
        <v>730</v>
      </c>
      <c r="Z43" s="11">
        <v>145</v>
      </c>
      <c r="AA43" s="11">
        <v>13</v>
      </c>
      <c r="AB43" s="11">
        <v>8</v>
      </c>
      <c r="AC43" s="11">
        <v>1</v>
      </c>
      <c r="AD43" s="11">
        <f t="shared" si="11"/>
        <v>271</v>
      </c>
      <c r="AE43" s="11">
        <v>6</v>
      </c>
      <c r="AF43" s="11">
        <v>13</v>
      </c>
      <c r="AG43" s="11">
        <v>80</v>
      </c>
      <c r="AH43" s="11">
        <v>67</v>
      </c>
      <c r="AI43" s="11">
        <v>105</v>
      </c>
    </row>
    <row r="44" spans="1:35" x14ac:dyDescent="0.4">
      <c r="A44" s="20" t="s">
        <v>52</v>
      </c>
      <c r="B44" s="9">
        <f t="shared" si="7"/>
        <v>4615074</v>
      </c>
      <c r="C44" s="9">
        <f t="shared" si="12"/>
        <v>3647223</v>
      </c>
      <c r="D44" s="9">
        <v>972058</v>
      </c>
      <c r="E44" s="10">
        <v>967622</v>
      </c>
      <c r="F44" s="11">
        <v>575574</v>
      </c>
      <c r="G44" s="11">
        <v>414743</v>
      </c>
      <c r="H44" s="11">
        <v>416738</v>
      </c>
      <c r="I44" s="11">
        <v>130528</v>
      </c>
      <c r="J44" s="11">
        <v>169960</v>
      </c>
      <c r="K44" s="12">
        <f t="shared" si="8"/>
        <v>961488</v>
      </c>
      <c r="L44" s="11">
        <v>66621</v>
      </c>
      <c r="M44" s="11">
        <v>66114</v>
      </c>
      <c r="N44" s="11">
        <v>360409</v>
      </c>
      <c r="O44" s="11">
        <v>250377</v>
      </c>
      <c r="P44" s="11">
        <v>29164</v>
      </c>
      <c r="Q44" s="11">
        <v>162119</v>
      </c>
      <c r="R44" s="11">
        <v>26684</v>
      </c>
      <c r="S44" s="11">
        <f t="shared" si="9"/>
        <v>53</v>
      </c>
      <c r="T44" s="11">
        <v>24</v>
      </c>
      <c r="U44" s="11">
        <v>29</v>
      </c>
      <c r="V44" s="11">
        <f t="shared" si="10"/>
        <v>5649</v>
      </c>
      <c r="W44" s="11">
        <v>1218</v>
      </c>
      <c r="X44" s="11">
        <v>1217</v>
      </c>
      <c r="Y44" s="11">
        <v>2662</v>
      </c>
      <c r="Z44" s="11">
        <v>155</v>
      </c>
      <c r="AA44" s="11">
        <v>164</v>
      </c>
      <c r="AB44" s="11">
        <v>229</v>
      </c>
      <c r="AC44" s="11">
        <v>4</v>
      </c>
      <c r="AD44" s="11">
        <f t="shared" si="11"/>
        <v>661</v>
      </c>
      <c r="AE44" s="11">
        <v>3</v>
      </c>
      <c r="AF44" s="11">
        <v>26</v>
      </c>
      <c r="AG44" s="11">
        <v>214</v>
      </c>
      <c r="AH44" s="11">
        <v>159</v>
      </c>
      <c r="AI44" s="11">
        <v>259</v>
      </c>
    </row>
    <row r="45" spans="1:35" x14ac:dyDescent="0.4">
      <c r="A45" s="20" t="s">
        <v>53</v>
      </c>
      <c r="B45" s="9">
        <f t="shared" si="7"/>
        <v>2377617</v>
      </c>
      <c r="C45" s="9">
        <f t="shared" si="12"/>
        <v>1986244</v>
      </c>
      <c r="D45" s="9">
        <v>495634</v>
      </c>
      <c r="E45" s="10">
        <v>491557</v>
      </c>
      <c r="F45" s="11">
        <v>317908</v>
      </c>
      <c r="G45" s="11">
        <v>217265</v>
      </c>
      <c r="H45" s="11">
        <v>231095</v>
      </c>
      <c r="I45" s="11">
        <v>139318</v>
      </c>
      <c r="J45" s="11">
        <v>93467</v>
      </c>
      <c r="K45" s="12">
        <f t="shared" si="8"/>
        <v>386264</v>
      </c>
      <c r="L45" s="11">
        <v>29879</v>
      </c>
      <c r="M45" s="11">
        <v>29539</v>
      </c>
      <c r="N45" s="11">
        <v>148697</v>
      </c>
      <c r="O45" s="11">
        <v>132959</v>
      </c>
      <c r="P45" s="11">
        <v>11904</v>
      </c>
      <c r="Q45" s="11">
        <v>19197</v>
      </c>
      <c r="R45" s="11">
        <v>14089</v>
      </c>
      <c r="S45" s="11">
        <f t="shared" si="9"/>
        <v>73</v>
      </c>
      <c r="T45" s="11">
        <v>32</v>
      </c>
      <c r="U45" s="11">
        <v>41</v>
      </c>
      <c r="V45" s="11">
        <f t="shared" si="10"/>
        <v>4799</v>
      </c>
      <c r="W45" s="11">
        <v>662</v>
      </c>
      <c r="X45" s="11">
        <v>621</v>
      </c>
      <c r="Y45" s="11">
        <v>2810</v>
      </c>
      <c r="Z45" s="11">
        <v>365</v>
      </c>
      <c r="AA45" s="11">
        <v>180</v>
      </c>
      <c r="AB45" s="11">
        <v>158</v>
      </c>
      <c r="AC45" s="11">
        <v>3</v>
      </c>
      <c r="AD45" s="11">
        <f t="shared" si="11"/>
        <v>237</v>
      </c>
      <c r="AE45" s="11">
        <v>1</v>
      </c>
      <c r="AF45" s="11">
        <v>8</v>
      </c>
      <c r="AG45" s="11">
        <v>77</v>
      </c>
      <c r="AH45" s="11">
        <v>50</v>
      </c>
      <c r="AI45" s="11">
        <v>101</v>
      </c>
    </row>
    <row r="46" spans="1:35" x14ac:dyDescent="0.4">
      <c r="A46" s="20" t="s">
        <v>54</v>
      </c>
      <c r="B46" s="9">
        <f t="shared" si="7"/>
        <v>16555281</v>
      </c>
      <c r="C46" s="9">
        <f t="shared" si="12"/>
        <v>13101426</v>
      </c>
      <c r="D46" s="9">
        <v>3367678</v>
      </c>
      <c r="E46" s="10">
        <v>3339683</v>
      </c>
      <c r="F46" s="11">
        <v>1970164</v>
      </c>
      <c r="G46" s="11">
        <v>1665637</v>
      </c>
      <c r="H46" s="11">
        <v>1441261</v>
      </c>
      <c r="I46" s="11">
        <v>706615</v>
      </c>
      <c r="J46" s="11">
        <v>610388</v>
      </c>
      <c r="K46" s="12">
        <f t="shared" si="8"/>
        <v>3448020</v>
      </c>
      <c r="L46" s="11">
        <v>485656</v>
      </c>
      <c r="M46" s="11">
        <v>478988</v>
      </c>
      <c r="N46" s="11">
        <v>1361353</v>
      </c>
      <c r="O46" s="11">
        <v>628352</v>
      </c>
      <c r="P46" s="11">
        <v>107999</v>
      </c>
      <c r="Q46" s="11">
        <v>301766</v>
      </c>
      <c r="R46" s="11">
        <v>83906</v>
      </c>
      <c r="S46" s="11">
        <f t="shared" si="9"/>
        <v>220</v>
      </c>
      <c r="T46" s="11">
        <v>93</v>
      </c>
      <c r="U46" s="11">
        <v>127</v>
      </c>
      <c r="V46" s="11">
        <f t="shared" si="10"/>
        <v>4086</v>
      </c>
      <c r="W46" s="11">
        <v>950</v>
      </c>
      <c r="X46" s="11">
        <v>843</v>
      </c>
      <c r="Y46" s="11">
        <v>1815</v>
      </c>
      <c r="Z46" s="11">
        <v>312</v>
      </c>
      <c r="AA46" s="11">
        <v>108</v>
      </c>
      <c r="AB46" s="11">
        <v>51</v>
      </c>
      <c r="AC46" s="11">
        <v>7</v>
      </c>
      <c r="AD46" s="11">
        <f t="shared" si="11"/>
        <v>1529</v>
      </c>
      <c r="AE46" s="11">
        <v>15</v>
      </c>
      <c r="AF46" s="11">
        <v>62</v>
      </c>
      <c r="AG46" s="11">
        <v>448</v>
      </c>
      <c r="AH46" s="11">
        <v>373</v>
      </c>
      <c r="AI46" s="11">
        <v>631</v>
      </c>
    </row>
    <row r="47" spans="1:35" x14ac:dyDescent="0.4">
      <c r="A47" s="20" t="s">
        <v>55</v>
      </c>
      <c r="B47" s="9">
        <f t="shared" si="7"/>
        <v>2661148</v>
      </c>
      <c r="C47" s="9">
        <f t="shared" si="12"/>
        <v>2226415</v>
      </c>
      <c r="D47" s="9">
        <v>560677</v>
      </c>
      <c r="E47" s="10">
        <v>558351</v>
      </c>
      <c r="F47" s="11">
        <v>330771</v>
      </c>
      <c r="G47" s="11">
        <v>264205</v>
      </c>
      <c r="H47" s="11">
        <v>247884</v>
      </c>
      <c r="I47" s="11">
        <v>159683</v>
      </c>
      <c r="J47" s="11">
        <v>104844</v>
      </c>
      <c r="K47" s="12">
        <f t="shared" si="8"/>
        <v>432864</v>
      </c>
      <c r="L47" s="11">
        <v>42235</v>
      </c>
      <c r="M47" s="11">
        <v>41616</v>
      </c>
      <c r="N47" s="11">
        <v>209633</v>
      </c>
      <c r="O47" s="11">
        <v>114843</v>
      </c>
      <c r="P47" s="11">
        <v>6550</v>
      </c>
      <c r="Q47" s="11">
        <v>9620</v>
      </c>
      <c r="R47" s="11">
        <v>8367</v>
      </c>
      <c r="S47" s="11">
        <f t="shared" si="9"/>
        <v>16</v>
      </c>
      <c r="T47" s="11">
        <v>4</v>
      </c>
      <c r="U47" s="11">
        <v>12</v>
      </c>
      <c r="V47" s="11">
        <f t="shared" si="10"/>
        <v>1023</v>
      </c>
      <c r="W47" s="11">
        <v>239</v>
      </c>
      <c r="X47" s="11">
        <v>243</v>
      </c>
      <c r="Y47" s="11">
        <v>454</v>
      </c>
      <c r="Z47" s="11">
        <v>64</v>
      </c>
      <c r="AA47" s="11">
        <v>15</v>
      </c>
      <c r="AB47" s="11">
        <v>6</v>
      </c>
      <c r="AC47" s="11">
        <v>2</v>
      </c>
      <c r="AD47" s="11">
        <f t="shared" si="11"/>
        <v>830</v>
      </c>
      <c r="AE47" s="11">
        <v>12</v>
      </c>
      <c r="AF47" s="11">
        <v>28</v>
      </c>
      <c r="AG47" s="11">
        <v>232</v>
      </c>
      <c r="AH47" s="11">
        <v>177</v>
      </c>
      <c r="AI47" s="11">
        <v>381</v>
      </c>
    </row>
    <row r="48" spans="1:35" x14ac:dyDescent="0.4">
      <c r="A48" s="20" t="s">
        <v>56</v>
      </c>
      <c r="B48" s="9">
        <f t="shared" si="7"/>
        <v>4721720</v>
      </c>
      <c r="C48" s="9">
        <f t="shared" si="12"/>
        <v>3524634</v>
      </c>
      <c r="D48" s="9">
        <v>887674</v>
      </c>
      <c r="E48" s="10">
        <v>882418</v>
      </c>
      <c r="F48" s="11">
        <v>512923</v>
      </c>
      <c r="G48" s="11">
        <v>404889</v>
      </c>
      <c r="H48" s="11">
        <v>438914</v>
      </c>
      <c r="I48" s="11">
        <v>209726</v>
      </c>
      <c r="J48" s="11">
        <v>188090</v>
      </c>
      <c r="K48" s="12">
        <f t="shared" si="8"/>
        <v>1191255</v>
      </c>
      <c r="L48" s="11">
        <v>142933</v>
      </c>
      <c r="M48" s="11">
        <v>142329</v>
      </c>
      <c r="N48" s="11">
        <v>433117</v>
      </c>
      <c r="O48" s="11">
        <v>284501</v>
      </c>
      <c r="P48" s="11">
        <v>38232</v>
      </c>
      <c r="Q48" s="11">
        <v>115361</v>
      </c>
      <c r="R48" s="11">
        <v>34782</v>
      </c>
      <c r="S48" s="11">
        <f t="shared" si="9"/>
        <v>32</v>
      </c>
      <c r="T48" s="11">
        <v>12</v>
      </c>
      <c r="U48" s="11">
        <v>20</v>
      </c>
      <c r="V48" s="11">
        <f t="shared" si="10"/>
        <v>3680</v>
      </c>
      <c r="W48" s="11">
        <v>344</v>
      </c>
      <c r="X48" s="11">
        <v>372</v>
      </c>
      <c r="Y48" s="11">
        <v>2038</v>
      </c>
      <c r="Z48" s="11">
        <v>204</v>
      </c>
      <c r="AA48" s="11">
        <v>364</v>
      </c>
      <c r="AB48" s="11">
        <v>350</v>
      </c>
      <c r="AC48" s="11">
        <v>8</v>
      </c>
      <c r="AD48" s="11">
        <f t="shared" si="11"/>
        <v>2119</v>
      </c>
      <c r="AE48" s="11">
        <v>23</v>
      </c>
      <c r="AF48" s="11">
        <v>93</v>
      </c>
      <c r="AG48" s="11">
        <v>622</v>
      </c>
      <c r="AH48" s="11">
        <v>498</v>
      </c>
      <c r="AI48" s="11">
        <v>883</v>
      </c>
    </row>
    <row r="49" spans="1:35" x14ac:dyDescent="0.4">
      <c r="A49" s="20" t="s">
        <v>57</v>
      </c>
      <c r="B49" s="9">
        <f t="shared" si="7"/>
        <v>6068624</v>
      </c>
      <c r="C49" s="9">
        <f t="shared" si="12"/>
        <v>4721926</v>
      </c>
      <c r="D49" s="9">
        <v>1166827</v>
      </c>
      <c r="E49" s="10">
        <v>1161120</v>
      </c>
      <c r="F49" s="11">
        <v>740967</v>
      </c>
      <c r="G49" s="11">
        <v>536703</v>
      </c>
      <c r="H49" s="11">
        <v>562058</v>
      </c>
      <c r="I49" s="11">
        <v>310642</v>
      </c>
      <c r="J49" s="11">
        <v>243609</v>
      </c>
      <c r="K49" s="12">
        <f t="shared" si="8"/>
        <v>1341932</v>
      </c>
      <c r="L49" s="11">
        <v>185088</v>
      </c>
      <c r="M49" s="11">
        <v>183854</v>
      </c>
      <c r="N49" s="11">
        <v>488647</v>
      </c>
      <c r="O49" s="11">
        <v>337261</v>
      </c>
      <c r="P49" s="11">
        <v>33472</v>
      </c>
      <c r="Q49" s="11">
        <v>87593</v>
      </c>
      <c r="R49" s="11">
        <v>26017</v>
      </c>
      <c r="S49" s="11">
        <f t="shared" si="9"/>
        <v>255</v>
      </c>
      <c r="T49" s="11">
        <v>127</v>
      </c>
      <c r="U49" s="11">
        <v>128</v>
      </c>
      <c r="V49" s="11">
        <f t="shared" si="10"/>
        <v>3591</v>
      </c>
      <c r="W49" s="11">
        <v>903</v>
      </c>
      <c r="X49" s="11">
        <v>928</v>
      </c>
      <c r="Y49" s="11">
        <v>1451</v>
      </c>
      <c r="Z49" s="11">
        <v>210</v>
      </c>
      <c r="AA49" s="11">
        <v>69</v>
      </c>
      <c r="AB49" s="11">
        <v>24</v>
      </c>
      <c r="AC49" s="11">
        <v>6</v>
      </c>
      <c r="AD49" s="11">
        <f t="shared" si="11"/>
        <v>920</v>
      </c>
      <c r="AE49" s="11">
        <v>12</v>
      </c>
      <c r="AF49" s="11">
        <v>37</v>
      </c>
      <c r="AG49" s="11">
        <v>297</v>
      </c>
      <c r="AH49" s="11">
        <v>205</v>
      </c>
      <c r="AI49" s="11">
        <v>369</v>
      </c>
    </row>
    <row r="50" spans="1:35" x14ac:dyDescent="0.4">
      <c r="A50" s="20" t="s">
        <v>58</v>
      </c>
      <c r="B50" s="9">
        <f t="shared" si="7"/>
        <v>3847918</v>
      </c>
      <c r="C50" s="9">
        <f t="shared" si="12"/>
        <v>3105237</v>
      </c>
      <c r="D50" s="9">
        <v>790883</v>
      </c>
      <c r="E50" s="10">
        <v>785504</v>
      </c>
      <c r="F50" s="11">
        <v>475422</v>
      </c>
      <c r="G50" s="11">
        <v>333370</v>
      </c>
      <c r="H50" s="11">
        <v>361732</v>
      </c>
      <c r="I50" s="11">
        <v>197988</v>
      </c>
      <c r="J50" s="11">
        <v>160338</v>
      </c>
      <c r="K50" s="12">
        <f t="shared" si="8"/>
        <v>739942</v>
      </c>
      <c r="L50" s="11">
        <v>68304</v>
      </c>
      <c r="M50" s="11">
        <v>67878</v>
      </c>
      <c r="N50" s="11">
        <v>301683</v>
      </c>
      <c r="O50" s="11">
        <v>226078</v>
      </c>
      <c r="P50" s="11">
        <v>14387</v>
      </c>
      <c r="Q50" s="11">
        <v>51208</v>
      </c>
      <c r="R50" s="11">
        <v>10404</v>
      </c>
      <c r="S50" s="11">
        <f t="shared" si="9"/>
        <v>103</v>
      </c>
      <c r="T50" s="11">
        <v>42</v>
      </c>
      <c r="U50" s="11">
        <v>61</v>
      </c>
      <c r="V50" s="11">
        <f t="shared" si="10"/>
        <v>1998</v>
      </c>
      <c r="W50" s="11">
        <v>488</v>
      </c>
      <c r="X50" s="11">
        <v>476</v>
      </c>
      <c r="Y50" s="11">
        <v>854</v>
      </c>
      <c r="Z50" s="11">
        <v>114</v>
      </c>
      <c r="AA50" s="11">
        <v>44</v>
      </c>
      <c r="AB50" s="11">
        <v>22</v>
      </c>
      <c r="AC50" s="11">
        <v>0</v>
      </c>
      <c r="AD50" s="11">
        <f t="shared" si="11"/>
        <v>638</v>
      </c>
      <c r="AE50" s="11">
        <v>4</v>
      </c>
      <c r="AF50" s="11">
        <v>23</v>
      </c>
      <c r="AG50" s="11">
        <v>275</v>
      </c>
      <c r="AH50" s="11">
        <v>136</v>
      </c>
      <c r="AI50" s="11">
        <v>200</v>
      </c>
    </row>
    <row r="51" spans="1:35" x14ac:dyDescent="0.4">
      <c r="A51" s="20" t="s">
        <v>59</v>
      </c>
      <c r="B51" s="9">
        <f t="shared" si="7"/>
        <v>3576575</v>
      </c>
      <c r="C51" s="9">
        <f t="shared" si="12"/>
        <v>3055390</v>
      </c>
      <c r="D51" s="9">
        <v>786222</v>
      </c>
      <c r="E51" s="10">
        <v>781438</v>
      </c>
      <c r="F51" s="11">
        <v>458197</v>
      </c>
      <c r="G51" s="11">
        <v>373072</v>
      </c>
      <c r="H51" s="11">
        <v>323942</v>
      </c>
      <c r="I51" s="11">
        <v>196675</v>
      </c>
      <c r="J51" s="11">
        <v>135844</v>
      </c>
      <c r="K51" s="12">
        <f t="shared" si="8"/>
        <v>517748</v>
      </c>
      <c r="L51" s="11">
        <v>31815</v>
      </c>
      <c r="M51" s="11">
        <v>31618</v>
      </c>
      <c r="N51" s="11">
        <v>267963</v>
      </c>
      <c r="O51" s="11">
        <v>135041</v>
      </c>
      <c r="P51" s="11">
        <v>13828</v>
      </c>
      <c r="Q51" s="11">
        <v>26415</v>
      </c>
      <c r="R51" s="11">
        <v>11068</v>
      </c>
      <c r="S51" s="11">
        <f t="shared" si="9"/>
        <v>27</v>
      </c>
      <c r="T51" s="11">
        <v>10</v>
      </c>
      <c r="U51" s="11">
        <v>17</v>
      </c>
      <c r="V51" s="11">
        <f t="shared" si="10"/>
        <v>2970</v>
      </c>
      <c r="W51" s="11">
        <v>529</v>
      </c>
      <c r="X51" s="11">
        <v>513</v>
      </c>
      <c r="Y51" s="11">
        <v>831</v>
      </c>
      <c r="Z51" s="11">
        <v>239</v>
      </c>
      <c r="AA51" s="11">
        <v>417</v>
      </c>
      <c r="AB51" s="11">
        <v>406</v>
      </c>
      <c r="AC51" s="11">
        <v>35</v>
      </c>
      <c r="AD51" s="11">
        <f t="shared" si="11"/>
        <v>440</v>
      </c>
      <c r="AE51" s="11">
        <v>5</v>
      </c>
      <c r="AF51" s="11">
        <v>19</v>
      </c>
      <c r="AG51" s="11">
        <v>139</v>
      </c>
      <c r="AH51" s="11">
        <v>105</v>
      </c>
      <c r="AI51" s="11">
        <v>172</v>
      </c>
    </row>
    <row r="52" spans="1:35" x14ac:dyDescent="0.4">
      <c r="A52" s="20" t="s">
        <v>60</v>
      </c>
      <c r="B52" s="9">
        <f t="shared" si="7"/>
        <v>5438687</v>
      </c>
      <c r="C52" s="9">
        <f t="shared" si="12"/>
        <v>4422725</v>
      </c>
      <c r="D52" s="9">
        <v>1124525</v>
      </c>
      <c r="E52" s="10">
        <v>1116736</v>
      </c>
      <c r="F52" s="11">
        <v>667299</v>
      </c>
      <c r="G52" s="11">
        <v>528731</v>
      </c>
      <c r="H52" s="11">
        <v>500903</v>
      </c>
      <c r="I52" s="11">
        <v>283347</v>
      </c>
      <c r="J52" s="11">
        <v>201184</v>
      </c>
      <c r="K52" s="12">
        <f t="shared" si="8"/>
        <v>1011609</v>
      </c>
      <c r="L52" s="11">
        <v>100782</v>
      </c>
      <c r="M52" s="11">
        <v>99964</v>
      </c>
      <c r="N52" s="11">
        <v>444848</v>
      </c>
      <c r="O52" s="11">
        <v>263715</v>
      </c>
      <c r="P52" s="11">
        <v>26988</v>
      </c>
      <c r="Q52" s="11">
        <v>56395</v>
      </c>
      <c r="R52" s="11">
        <v>18917</v>
      </c>
      <c r="S52" s="11">
        <f t="shared" si="9"/>
        <v>236</v>
      </c>
      <c r="T52" s="11">
        <v>116</v>
      </c>
      <c r="U52" s="11">
        <v>120</v>
      </c>
      <c r="V52" s="11">
        <f t="shared" si="10"/>
        <v>3606</v>
      </c>
      <c r="W52" s="11">
        <v>547</v>
      </c>
      <c r="X52" s="11">
        <v>494</v>
      </c>
      <c r="Y52" s="11">
        <v>2260</v>
      </c>
      <c r="Z52" s="11">
        <v>178</v>
      </c>
      <c r="AA52" s="11">
        <v>86</v>
      </c>
      <c r="AB52" s="11">
        <v>37</v>
      </c>
      <c r="AC52" s="11">
        <v>4</v>
      </c>
      <c r="AD52" s="11">
        <f t="shared" si="11"/>
        <v>511</v>
      </c>
      <c r="AE52" s="11">
        <v>8</v>
      </c>
      <c r="AF52" s="11">
        <v>21</v>
      </c>
      <c r="AG52" s="11">
        <v>165</v>
      </c>
      <c r="AH52" s="11">
        <v>112</v>
      </c>
      <c r="AI52" s="11">
        <v>205</v>
      </c>
    </row>
    <row r="53" spans="1:35" x14ac:dyDescent="0.4">
      <c r="A53" s="20" t="s">
        <v>61</v>
      </c>
      <c r="B53" s="9">
        <f t="shared" si="7"/>
        <v>3726629</v>
      </c>
      <c r="C53" s="9">
        <f t="shared" si="12"/>
        <v>3219720</v>
      </c>
      <c r="D53" s="9">
        <v>856591</v>
      </c>
      <c r="E53" s="10">
        <v>848062</v>
      </c>
      <c r="F53" s="11">
        <v>599817</v>
      </c>
      <c r="G53" s="11">
        <v>413472</v>
      </c>
      <c r="H53" s="11">
        <v>262431</v>
      </c>
      <c r="I53" s="11">
        <v>153892</v>
      </c>
      <c r="J53" s="11">
        <v>85455</v>
      </c>
      <c r="K53" s="12">
        <f t="shared" si="8"/>
        <v>501790</v>
      </c>
      <c r="L53" s="11">
        <v>140703</v>
      </c>
      <c r="M53" s="11">
        <v>139141</v>
      </c>
      <c r="N53" s="11">
        <v>167596</v>
      </c>
      <c r="O53" s="11">
        <v>42800</v>
      </c>
      <c r="P53" s="11">
        <v>6650</v>
      </c>
      <c r="Q53" s="11">
        <v>3238</v>
      </c>
      <c r="R53" s="11">
        <v>1662</v>
      </c>
      <c r="S53" s="11">
        <f t="shared" si="9"/>
        <v>492</v>
      </c>
      <c r="T53" s="11">
        <v>243</v>
      </c>
      <c r="U53" s="11">
        <v>249</v>
      </c>
      <c r="V53" s="11">
        <f t="shared" si="10"/>
        <v>4456</v>
      </c>
      <c r="W53" s="11">
        <v>690</v>
      </c>
      <c r="X53" s="11">
        <v>617</v>
      </c>
      <c r="Y53" s="11">
        <v>2684</v>
      </c>
      <c r="Z53" s="11">
        <v>287</v>
      </c>
      <c r="AA53" s="11">
        <v>66</v>
      </c>
      <c r="AB53" s="11">
        <v>104</v>
      </c>
      <c r="AC53" s="11">
        <v>8</v>
      </c>
      <c r="AD53" s="11">
        <f t="shared" si="11"/>
        <v>171</v>
      </c>
      <c r="AE53" s="11">
        <v>0</v>
      </c>
      <c r="AF53" s="11">
        <v>11</v>
      </c>
      <c r="AG53" s="11">
        <v>47</v>
      </c>
      <c r="AH53" s="11">
        <v>72</v>
      </c>
      <c r="AI53" s="11">
        <v>41</v>
      </c>
    </row>
    <row r="55" spans="1:35" x14ac:dyDescent="0.4">
      <c r="A55" s="58" t="s">
        <v>78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</row>
    <row r="56" spans="1:35" x14ac:dyDescent="0.4">
      <c r="A56" s="1" t="s">
        <v>79</v>
      </c>
    </row>
  </sheetData>
  <mergeCells count="10">
    <mergeCell ref="A2:AI2"/>
    <mergeCell ref="A55:AD55"/>
    <mergeCell ref="A3:A5"/>
    <mergeCell ref="B4:B5"/>
    <mergeCell ref="C4:J4"/>
    <mergeCell ref="K4:R4"/>
    <mergeCell ref="S4:U4"/>
    <mergeCell ref="V4:AC4"/>
    <mergeCell ref="AD4:AI4"/>
    <mergeCell ref="B3:AI3"/>
  </mergeCells>
  <phoneticPr fontId="2"/>
  <pageMargins left="0.7" right="0.7" top="0.75" bottom="0.75" header="0.3" footer="0.3"/>
  <pageSetup paperSize="9" scale="2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9"/>
  <sheetViews>
    <sheetView topLeftCell="A36" workbookViewId="0">
      <selection activeCell="A59" sqref="A59"/>
    </sheetView>
  </sheetViews>
  <sheetFormatPr defaultColWidth="9" defaultRowHeight="18.75" x14ac:dyDescent="0.4"/>
  <cols>
    <col min="1" max="1" width="12" style="1" customWidth="1"/>
    <col min="2" max="2" width="15.125" style="1" customWidth="1"/>
    <col min="3" max="5" width="13.625" style="1" customWidth="1"/>
    <col min="6" max="6" width="17" style="1" customWidth="1"/>
    <col min="7" max="16384" width="9" style="1"/>
  </cols>
  <sheetData>
    <row r="1" spans="1:6" x14ac:dyDescent="0.4">
      <c r="A1" s="1" t="s">
        <v>80</v>
      </c>
    </row>
    <row r="2" spans="1:6" x14ac:dyDescent="0.4">
      <c r="D2" s="41" t="s">
        <v>81</v>
      </c>
    </row>
    <row r="3" spans="1:6" ht="28.5" x14ac:dyDescent="0.4">
      <c r="A3" s="15" t="s">
        <v>1</v>
      </c>
      <c r="B3" s="42" t="s">
        <v>82</v>
      </c>
      <c r="C3" s="43" t="s">
        <v>83</v>
      </c>
      <c r="D3" s="43" t="s">
        <v>84</v>
      </c>
    </row>
    <row r="4" spans="1:6" x14ac:dyDescent="0.4">
      <c r="A4" s="2" t="s">
        <v>14</v>
      </c>
      <c r="B4" s="44">
        <f>SUM(B5:B51)</f>
        <v>12294115</v>
      </c>
      <c r="C4" s="44">
        <f t="shared" ref="C4:D4" si="0">SUM(C5:C51)</f>
        <v>6532164</v>
      </c>
      <c r="D4" s="44">
        <f t="shared" si="0"/>
        <v>5761951</v>
      </c>
      <c r="E4" s="4"/>
    </row>
    <row r="5" spans="1:6" x14ac:dyDescent="0.4">
      <c r="A5" s="15" t="s">
        <v>15</v>
      </c>
      <c r="B5" s="44">
        <f>SUM(C5:D5)</f>
        <v>622010</v>
      </c>
      <c r="C5" s="44">
        <v>329121</v>
      </c>
      <c r="D5" s="44">
        <v>292889</v>
      </c>
      <c r="E5" s="4"/>
    </row>
    <row r="6" spans="1:6" x14ac:dyDescent="0.4">
      <c r="A6" s="15" t="s">
        <v>16</v>
      </c>
      <c r="B6" s="44">
        <f t="shared" ref="B6:B51" si="1">SUM(C6:D6)</f>
        <v>127635</v>
      </c>
      <c r="C6" s="44">
        <v>67672</v>
      </c>
      <c r="D6" s="44">
        <v>59963</v>
      </c>
      <c r="E6" s="4"/>
    </row>
    <row r="7" spans="1:6" x14ac:dyDescent="0.4">
      <c r="A7" s="15" t="s">
        <v>17</v>
      </c>
      <c r="B7" s="44">
        <f t="shared" si="1"/>
        <v>136340</v>
      </c>
      <c r="C7" s="44">
        <v>72438</v>
      </c>
      <c r="D7" s="44">
        <v>63902</v>
      </c>
      <c r="E7" s="4"/>
    </row>
    <row r="8" spans="1:6" x14ac:dyDescent="0.4">
      <c r="A8" s="15" t="s">
        <v>18</v>
      </c>
      <c r="B8" s="44">
        <f t="shared" si="1"/>
        <v>279258</v>
      </c>
      <c r="C8" s="44">
        <v>151012</v>
      </c>
      <c r="D8" s="44">
        <v>128246</v>
      </c>
      <c r="E8" s="4"/>
    </row>
    <row r="9" spans="1:6" x14ac:dyDescent="0.4">
      <c r="A9" s="15" t="s">
        <v>19</v>
      </c>
      <c r="B9" s="44">
        <f t="shared" si="1"/>
        <v>109968</v>
      </c>
      <c r="C9" s="44">
        <v>57783</v>
      </c>
      <c r="D9" s="44">
        <v>52185</v>
      </c>
      <c r="E9" s="4"/>
    </row>
    <row r="10" spans="1:6" x14ac:dyDescent="0.4">
      <c r="A10" s="15" t="s">
        <v>20</v>
      </c>
      <c r="B10" s="44">
        <f t="shared" si="1"/>
        <v>114558</v>
      </c>
      <c r="C10" s="44">
        <v>59511</v>
      </c>
      <c r="D10" s="44">
        <v>55047</v>
      </c>
      <c r="E10" s="4"/>
    </row>
    <row r="11" spans="1:6" x14ac:dyDescent="0.4">
      <c r="A11" s="15" t="s">
        <v>21</v>
      </c>
      <c r="B11" s="44">
        <f t="shared" si="1"/>
        <v>202123</v>
      </c>
      <c r="C11" s="44">
        <v>105214</v>
      </c>
      <c r="D11" s="44">
        <v>96909</v>
      </c>
      <c r="E11" s="4"/>
    </row>
    <row r="12" spans="1:6" x14ac:dyDescent="0.4">
      <c r="A12" s="15" t="s">
        <v>22</v>
      </c>
      <c r="B12" s="44">
        <f t="shared" si="1"/>
        <v>272373</v>
      </c>
      <c r="C12" s="44">
        <v>145190</v>
      </c>
      <c r="D12" s="44">
        <v>127183</v>
      </c>
      <c r="E12" s="4"/>
      <c r="F12" s="4"/>
    </row>
    <row r="13" spans="1:6" x14ac:dyDescent="0.4">
      <c r="A13" s="45" t="s">
        <v>23</v>
      </c>
      <c r="B13" s="44">
        <f t="shared" si="1"/>
        <v>160736</v>
      </c>
      <c r="C13" s="44">
        <v>85170</v>
      </c>
      <c r="D13" s="44">
        <v>75566</v>
      </c>
    </row>
    <row r="14" spans="1:6" x14ac:dyDescent="0.4">
      <c r="A14" s="15" t="s">
        <v>24</v>
      </c>
      <c r="B14" s="44">
        <f t="shared" si="1"/>
        <v>193603</v>
      </c>
      <c r="C14" s="44">
        <v>104105</v>
      </c>
      <c r="D14" s="44">
        <v>89498</v>
      </c>
    </row>
    <row r="15" spans="1:6" x14ac:dyDescent="0.4">
      <c r="A15" s="15" t="s">
        <v>25</v>
      </c>
      <c r="B15" s="44">
        <f t="shared" si="1"/>
        <v>594185</v>
      </c>
      <c r="C15" s="44">
        <v>316629</v>
      </c>
      <c r="D15" s="44">
        <v>277556</v>
      </c>
    </row>
    <row r="16" spans="1:6" x14ac:dyDescent="0.4">
      <c r="A16" s="15" t="s">
        <v>26</v>
      </c>
      <c r="B16" s="44">
        <f t="shared" si="1"/>
        <v>510380</v>
      </c>
      <c r="C16" s="44">
        <v>270761</v>
      </c>
      <c r="D16" s="44">
        <v>239619</v>
      </c>
    </row>
    <row r="17" spans="1:4" x14ac:dyDescent="0.4">
      <c r="A17" s="15" t="s">
        <v>27</v>
      </c>
      <c r="B17" s="44">
        <f t="shared" si="1"/>
        <v>1156429</v>
      </c>
      <c r="C17" s="44">
        <v>610484</v>
      </c>
      <c r="D17" s="44">
        <v>545945</v>
      </c>
    </row>
    <row r="18" spans="1:4" x14ac:dyDescent="0.4">
      <c r="A18" s="15" t="s">
        <v>28</v>
      </c>
      <c r="B18" s="44">
        <f t="shared" si="1"/>
        <v>744461</v>
      </c>
      <c r="C18" s="44">
        <v>396406</v>
      </c>
      <c r="D18" s="44">
        <v>348055</v>
      </c>
    </row>
    <row r="19" spans="1:4" x14ac:dyDescent="0.4">
      <c r="A19" s="15" t="s">
        <v>29</v>
      </c>
      <c r="B19" s="44">
        <f t="shared" si="1"/>
        <v>219377</v>
      </c>
      <c r="C19" s="44">
        <v>120665</v>
      </c>
      <c r="D19" s="44">
        <v>98712</v>
      </c>
    </row>
    <row r="20" spans="1:4" x14ac:dyDescent="0.4">
      <c r="A20" s="15" t="s">
        <v>30</v>
      </c>
      <c r="B20" s="44">
        <f t="shared" si="1"/>
        <v>108367</v>
      </c>
      <c r="C20" s="44">
        <v>56053</v>
      </c>
      <c r="D20" s="44">
        <v>52314</v>
      </c>
    </row>
    <row r="21" spans="1:4" x14ac:dyDescent="0.4">
      <c r="A21" s="15" t="s">
        <v>31</v>
      </c>
      <c r="B21" s="44">
        <f t="shared" si="1"/>
        <v>127843</v>
      </c>
      <c r="C21" s="44">
        <v>66996</v>
      </c>
      <c r="D21" s="44">
        <v>60847</v>
      </c>
    </row>
    <row r="22" spans="1:4" x14ac:dyDescent="0.4">
      <c r="A22" s="15" t="s">
        <v>32</v>
      </c>
      <c r="B22" s="44">
        <f t="shared" si="1"/>
        <v>94396</v>
      </c>
      <c r="C22" s="44">
        <v>48565</v>
      </c>
      <c r="D22" s="44">
        <v>45831</v>
      </c>
    </row>
    <row r="23" spans="1:4" x14ac:dyDescent="0.4">
      <c r="A23" s="15" t="s">
        <v>33</v>
      </c>
      <c r="B23" s="44">
        <f t="shared" si="1"/>
        <v>80670</v>
      </c>
      <c r="C23" s="44">
        <v>42589</v>
      </c>
      <c r="D23" s="44">
        <v>38081</v>
      </c>
    </row>
    <row r="24" spans="1:4" x14ac:dyDescent="0.4">
      <c r="A24" s="15" t="s">
        <v>34</v>
      </c>
      <c r="B24" s="44">
        <f t="shared" si="1"/>
        <v>196409</v>
      </c>
      <c r="C24" s="44">
        <v>104803</v>
      </c>
      <c r="D24" s="44">
        <v>91606</v>
      </c>
    </row>
    <row r="25" spans="1:4" x14ac:dyDescent="0.4">
      <c r="A25" s="15" t="s">
        <v>35</v>
      </c>
      <c r="B25" s="44">
        <f t="shared" si="1"/>
        <v>202127</v>
      </c>
      <c r="C25" s="44">
        <v>104076</v>
      </c>
      <c r="D25" s="44">
        <v>98051</v>
      </c>
    </row>
    <row r="26" spans="1:4" x14ac:dyDescent="0.4">
      <c r="A26" s="15" t="s">
        <v>36</v>
      </c>
      <c r="B26" s="44">
        <f t="shared" si="1"/>
        <v>311028</v>
      </c>
      <c r="C26" s="44">
        <v>163684</v>
      </c>
      <c r="D26" s="44">
        <v>147344</v>
      </c>
    </row>
    <row r="27" spans="1:4" x14ac:dyDescent="0.4">
      <c r="A27" s="15" t="s">
        <v>37</v>
      </c>
      <c r="B27" s="44">
        <f t="shared" si="1"/>
        <v>683602</v>
      </c>
      <c r="C27" s="44">
        <v>377735</v>
      </c>
      <c r="D27" s="44">
        <v>305867</v>
      </c>
    </row>
    <row r="28" spans="1:4" x14ac:dyDescent="0.4">
      <c r="A28" s="15" t="s">
        <v>38</v>
      </c>
      <c r="B28" s="44">
        <f t="shared" si="1"/>
        <v>170728</v>
      </c>
      <c r="C28" s="44">
        <v>89383</v>
      </c>
      <c r="D28" s="44">
        <v>81345</v>
      </c>
    </row>
    <row r="29" spans="1:4" x14ac:dyDescent="0.4">
      <c r="A29" s="15" t="s">
        <v>39</v>
      </c>
      <c r="B29" s="44">
        <f t="shared" si="1"/>
        <v>121154</v>
      </c>
      <c r="C29" s="44">
        <v>63126</v>
      </c>
      <c r="D29" s="44">
        <v>58028</v>
      </c>
    </row>
    <row r="30" spans="1:4" x14ac:dyDescent="0.4">
      <c r="A30" s="15" t="s">
        <v>40</v>
      </c>
      <c r="B30" s="44">
        <f t="shared" si="1"/>
        <v>262814</v>
      </c>
      <c r="C30" s="44">
        <v>141663</v>
      </c>
      <c r="D30" s="44">
        <v>121151</v>
      </c>
    </row>
    <row r="31" spans="1:4" x14ac:dyDescent="0.4">
      <c r="A31" s="15" t="s">
        <v>41</v>
      </c>
      <c r="B31" s="44">
        <f t="shared" si="1"/>
        <v>788849</v>
      </c>
      <c r="C31" s="44">
        <v>419978</v>
      </c>
      <c r="D31" s="44">
        <v>368871</v>
      </c>
    </row>
    <row r="32" spans="1:4" x14ac:dyDescent="0.4">
      <c r="A32" s="15" t="s">
        <v>42</v>
      </c>
      <c r="B32" s="44">
        <f t="shared" si="1"/>
        <v>503825</v>
      </c>
      <c r="C32" s="44">
        <v>265713</v>
      </c>
      <c r="D32" s="44">
        <v>238112</v>
      </c>
    </row>
    <row r="33" spans="1:4" x14ac:dyDescent="0.4">
      <c r="A33" s="15" t="s">
        <v>43</v>
      </c>
      <c r="B33" s="44">
        <f t="shared" si="1"/>
        <v>138127</v>
      </c>
      <c r="C33" s="44">
        <v>71939</v>
      </c>
      <c r="D33" s="44">
        <v>66188</v>
      </c>
    </row>
    <row r="34" spans="1:4" x14ac:dyDescent="0.4">
      <c r="A34" s="15" t="s">
        <v>44</v>
      </c>
      <c r="B34" s="44">
        <f t="shared" si="1"/>
        <v>101989</v>
      </c>
      <c r="C34" s="44">
        <v>53764</v>
      </c>
      <c r="D34" s="44">
        <v>48225</v>
      </c>
    </row>
    <row r="35" spans="1:4" x14ac:dyDescent="0.4">
      <c r="A35" s="15" t="s">
        <v>45</v>
      </c>
      <c r="B35" s="44">
        <f t="shared" si="1"/>
        <v>64807</v>
      </c>
      <c r="C35" s="44">
        <v>33734</v>
      </c>
      <c r="D35" s="44">
        <v>31073</v>
      </c>
    </row>
    <row r="36" spans="1:4" x14ac:dyDescent="0.4">
      <c r="A36" s="15" t="s">
        <v>46</v>
      </c>
      <c r="B36" s="44">
        <f t="shared" si="1"/>
        <v>75967</v>
      </c>
      <c r="C36" s="44">
        <v>40916</v>
      </c>
      <c r="D36" s="44">
        <v>35051</v>
      </c>
    </row>
    <row r="37" spans="1:4" x14ac:dyDescent="0.4">
      <c r="A37" s="15" t="s">
        <v>47</v>
      </c>
      <c r="B37" s="44">
        <f t="shared" si="1"/>
        <v>245459</v>
      </c>
      <c r="C37" s="44">
        <v>132914</v>
      </c>
      <c r="D37" s="44">
        <v>112545</v>
      </c>
    </row>
    <row r="38" spans="1:4" x14ac:dyDescent="0.4">
      <c r="A38" s="15" t="s">
        <v>48</v>
      </c>
      <c r="B38" s="44">
        <f t="shared" si="1"/>
        <v>317115</v>
      </c>
      <c r="C38" s="44">
        <v>166219</v>
      </c>
      <c r="D38" s="44">
        <v>150896</v>
      </c>
    </row>
    <row r="39" spans="1:4" x14ac:dyDescent="0.4">
      <c r="A39" s="15" t="s">
        <v>49</v>
      </c>
      <c r="B39" s="44">
        <f t="shared" si="1"/>
        <v>185631</v>
      </c>
      <c r="C39" s="44">
        <v>101685</v>
      </c>
      <c r="D39" s="44">
        <v>83946</v>
      </c>
    </row>
    <row r="40" spans="1:4" x14ac:dyDescent="0.4">
      <c r="A40" s="15" t="s">
        <v>50</v>
      </c>
      <c r="B40" s="44">
        <f t="shared" si="1"/>
        <v>98243</v>
      </c>
      <c r="C40" s="44">
        <v>51317</v>
      </c>
      <c r="D40" s="44">
        <v>46926</v>
      </c>
    </row>
    <row r="41" spans="1:4" x14ac:dyDescent="0.4">
      <c r="A41" s="15" t="s">
        <v>51</v>
      </c>
      <c r="B41" s="44">
        <f t="shared" si="1"/>
        <v>104837</v>
      </c>
      <c r="C41" s="44">
        <v>54695</v>
      </c>
      <c r="D41" s="44">
        <v>50142</v>
      </c>
    </row>
    <row r="42" spans="1:4" x14ac:dyDescent="0.4">
      <c r="A42" s="15" t="s">
        <v>52</v>
      </c>
      <c r="B42" s="44">
        <f t="shared" si="1"/>
        <v>158805</v>
      </c>
      <c r="C42" s="44">
        <v>81880</v>
      </c>
      <c r="D42" s="44">
        <v>76925</v>
      </c>
    </row>
    <row r="43" spans="1:4" x14ac:dyDescent="0.4">
      <c r="A43" s="15" t="s">
        <v>53</v>
      </c>
      <c r="B43" s="44">
        <f t="shared" si="1"/>
        <v>86080</v>
      </c>
      <c r="C43" s="44">
        <v>44293</v>
      </c>
      <c r="D43" s="44">
        <v>41787</v>
      </c>
    </row>
    <row r="44" spans="1:4" x14ac:dyDescent="0.4">
      <c r="A44" s="15" t="s">
        <v>54</v>
      </c>
      <c r="B44" s="44">
        <f t="shared" si="1"/>
        <v>524934</v>
      </c>
      <c r="C44" s="44">
        <v>284356</v>
      </c>
      <c r="D44" s="44">
        <v>240578</v>
      </c>
    </row>
    <row r="45" spans="1:4" x14ac:dyDescent="0.4">
      <c r="A45" s="15" t="s">
        <v>55</v>
      </c>
      <c r="B45" s="44">
        <f t="shared" si="1"/>
        <v>116046</v>
      </c>
      <c r="C45" s="44">
        <v>60085</v>
      </c>
      <c r="D45" s="44">
        <v>55961</v>
      </c>
    </row>
    <row r="46" spans="1:4" x14ac:dyDescent="0.4">
      <c r="A46" s="15" t="s">
        <v>56</v>
      </c>
      <c r="B46" s="44">
        <f t="shared" si="1"/>
        <v>151179</v>
      </c>
      <c r="C46" s="44">
        <v>80004</v>
      </c>
      <c r="D46" s="44">
        <v>71175</v>
      </c>
    </row>
    <row r="47" spans="1:4" x14ac:dyDescent="0.4">
      <c r="A47" s="15" t="s">
        <v>57</v>
      </c>
      <c r="B47" s="44">
        <f t="shared" si="1"/>
        <v>234197</v>
      </c>
      <c r="C47" s="44">
        <v>121032</v>
      </c>
      <c r="D47" s="44">
        <v>113165</v>
      </c>
    </row>
    <row r="48" spans="1:4" x14ac:dyDescent="0.4">
      <c r="A48" s="15" t="s">
        <v>58</v>
      </c>
      <c r="B48" s="44">
        <f t="shared" si="1"/>
        <v>139125</v>
      </c>
      <c r="C48" s="44">
        <v>73914</v>
      </c>
      <c r="D48" s="44">
        <v>65211</v>
      </c>
    </row>
    <row r="49" spans="1:4" x14ac:dyDescent="0.4">
      <c r="A49" s="15" t="s">
        <v>59</v>
      </c>
      <c r="B49" s="44">
        <f t="shared" si="1"/>
        <v>117802</v>
      </c>
      <c r="C49" s="44">
        <v>61886</v>
      </c>
      <c r="D49" s="44">
        <v>55916</v>
      </c>
    </row>
    <row r="50" spans="1:4" x14ac:dyDescent="0.4">
      <c r="A50" s="15" t="s">
        <v>60</v>
      </c>
      <c r="B50" s="44">
        <f t="shared" si="1"/>
        <v>204871</v>
      </c>
      <c r="C50" s="44">
        <v>109133</v>
      </c>
      <c r="D50" s="44">
        <v>95738</v>
      </c>
    </row>
    <row r="51" spans="1:4" x14ac:dyDescent="0.4">
      <c r="A51" s="15" t="s">
        <v>61</v>
      </c>
      <c r="B51" s="44">
        <f t="shared" si="1"/>
        <v>133653</v>
      </c>
      <c r="C51" s="44">
        <v>71873</v>
      </c>
      <c r="D51" s="44">
        <v>61780</v>
      </c>
    </row>
    <row r="53" spans="1:4" x14ac:dyDescent="0.4">
      <c r="A53" s="1" t="s">
        <v>85</v>
      </c>
    </row>
    <row r="54" spans="1:4" x14ac:dyDescent="0.4">
      <c r="A54" s="1" t="s">
        <v>86</v>
      </c>
    </row>
    <row r="55" spans="1:4" x14ac:dyDescent="0.4">
      <c r="A55" s="1" t="s">
        <v>87</v>
      </c>
    </row>
    <row r="56" spans="1:4" x14ac:dyDescent="0.4">
      <c r="A56" s="1" t="s">
        <v>88</v>
      </c>
    </row>
    <row r="57" spans="1:4" x14ac:dyDescent="0.4">
      <c r="A57" s="1" t="s">
        <v>89</v>
      </c>
    </row>
    <row r="58" spans="1:4" x14ac:dyDescent="0.4">
      <c r="A58" s="1" t="s">
        <v>90</v>
      </c>
    </row>
    <row r="59" spans="1:4" x14ac:dyDescent="0.4">
      <c r="A59" s="1" t="s">
        <v>91</v>
      </c>
    </row>
  </sheetData>
  <phoneticPr fontId="2"/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8"/>
  <sheetViews>
    <sheetView view="pageBreakPreview" zoomScaleNormal="100" zoomScaleSheetLayoutView="100" workbookViewId="0">
      <selection activeCell="S13" sqref="S13"/>
    </sheetView>
  </sheetViews>
  <sheetFormatPr defaultColWidth="9" defaultRowHeight="18.75" x14ac:dyDescent="0.4"/>
  <cols>
    <col min="1" max="1" width="11.125" style="1" bestFit="1" customWidth="1"/>
    <col min="2" max="2" width="12.125" style="1" bestFit="1" customWidth="1"/>
    <col min="3" max="3" width="9.625" style="1" bestFit="1" customWidth="1"/>
    <col min="4" max="4" width="9" style="1"/>
    <col min="5" max="5" width="11" style="1" bestFit="1" customWidth="1"/>
    <col min="6" max="6" width="9" style="1"/>
    <col min="7" max="7" width="11" style="1" bestFit="1" customWidth="1"/>
    <col min="8" max="8" width="9" style="1"/>
    <col min="9" max="9" width="10.375" style="1" customWidth="1"/>
    <col min="10" max="10" width="9" style="1"/>
    <col min="11" max="11" width="11.125" style="1" bestFit="1" customWidth="1"/>
    <col min="12" max="12" width="9" style="1"/>
    <col min="13" max="13" width="11" style="1" bestFit="1" customWidth="1"/>
    <col min="14" max="14" width="9" style="1"/>
    <col min="15" max="15" width="9.5" style="1" customWidth="1"/>
    <col min="16" max="16384" width="9" style="1"/>
  </cols>
  <sheetData>
    <row r="1" spans="1:14" x14ac:dyDescent="0.4">
      <c r="A1" s="70" t="s">
        <v>92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23"/>
    </row>
    <row r="2" spans="1:14" x14ac:dyDescent="0.4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4"/>
      <c r="M2" s="24"/>
      <c r="N2" s="23"/>
    </row>
    <row r="3" spans="1:14" x14ac:dyDescent="0.4">
      <c r="A3" s="24"/>
      <c r="B3" s="25"/>
      <c r="C3" s="25"/>
      <c r="D3" s="25"/>
      <c r="E3" s="24"/>
      <c r="F3" s="24"/>
      <c r="G3" s="26"/>
      <c r="H3" s="23"/>
      <c r="I3" s="23"/>
      <c r="J3" s="23"/>
      <c r="K3" s="23"/>
      <c r="L3" s="23"/>
      <c r="M3" s="71">
        <f>総接種回数!A2</f>
        <v>45839</v>
      </c>
      <c r="N3" s="71"/>
    </row>
    <row r="4" spans="1:14" x14ac:dyDescent="0.4">
      <c r="A4" s="27"/>
      <c r="B4" s="28"/>
      <c r="C4" s="28"/>
      <c r="D4" s="28"/>
      <c r="E4" s="27"/>
      <c r="F4" s="29"/>
      <c r="G4" s="29"/>
      <c r="H4" s="29"/>
      <c r="I4" s="29"/>
      <c r="J4" s="29"/>
      <c r="K4" s="29"/>
      <c r="L4" s="29"/>
      <c r="M4" s="23"/>
      <c r="N4" s="30" t="s">
        <v>93</v>
      </c>
    </row>
    <row r="5" spans="1:14" x14ac:dyDescent="0.4">
      <c r="A5" s="72" t="s">
        <v>94</v>
      </c>
      <c r="B5" s="73" t="s">
        <v>95</v>
      </c>
      <c r="C5" s="74" t="s">
        <v>96</v>
      </c>
      <c r="D5" s="75"/>
      <c r="E5" s="74" t="s">
        <v>97</v>
      </c>
      <c r="F5" s="75"/>
      <c r="G5" s="74" t="s">
        <v>98</v>
      </c>
      <c r="H5" s="75"/>
      <c r="I5" s="74" t="s">
        <v>99</v>
      </c>
      <c r="J5" s="75"/>
      <c r="K5" s="74" t="s">
        <v>100</v>
      </c>
      <c r="L5" s="75"/>
      <c r="M5" s="72" t="s">
        <v>101</v>
      </c>
      <c r="N5" s="72"/>
    </row>
    <row r="6" spans="1:14" x14ac:dyDescent="0.4">
      <c r="A6" s="72"/>
      <c r="B6" s="73"/>
      <c r="C6" s="31" t="s">
        <v>102</v>
      </c>
      <c r="D6" s="32" t="s">
        <v>103</v>
      </c>
      <c r="E6" s="31" t="s">
        <v>102</v>
      </c>
      <c r="F6" s="32" t="s">
        <v>103</v>
      </c>
      <c r="G6" s="31" t="s">
        <v>102</v>
      </c>
      <c r="H6" s="32" t="s">
        <v>103</v>
      </c>
      <c r="I6" s="31" t="s">
        <v>102</v>
      </c>
      <c r="J6" s="32" t="s">
        <v>103</v>
      </c>
      <c r="K6" s="31" t="s">
        <v>102</v>
      </c>
      <c r="L6" s="32" t="s">
        <v>103</v>
      </c>
      <c r="M6" s="31" t="s">
        <v>102</v>
      </c>
      <c r="N6" s="32" t="s">
        <v>103</v>
      </c>
    </row>
    <row r="7" spans="1:14" x14ac:dyDescent="0.4">
      <c r="A7" s="33" t="s">
        <v>104</v>
      </c>
      <c r="B7" s="8">
        <f>SUM(B8:B54)</f>
        <v>125408581</v>
      </c>
      <c r="C7" s="8">
        <f>SUM(C8:C54)</f>
        <v>87464</v>
      </c>
      <c r="D7" s="34">
        <f>C7/$B7</f>
        <v>6.9743233917940592E-4</v>
      </c>
      <c r="E7" s="8">
        <f>SUM(E8:E54)</f>
        <v>562776</v>
      </c>
      <c r="F7" s="34">
        <f>E7/$B7</f>
        <v>4.4875398119686881E-3</v>
      </c>
      <c r="G7" s="8">
        <f>SUM(G8:G54)</f>
        <v>5610305</v>
      </c>
      <c r="H7" s="34">
        <f>G7/$B7</f>
        <v>4.4736213066632176E-2</v>
      </c>
      <c r="I7" s="8">
        <f>SUM(I8:I54)</f>
        <v>4735845</v>
      </c>
      <c r="J7" s="34">
        <f>I7/$B7</f>
        <v>3.7763324983319919E-2</v>
      </c>
      <c r="K7" s="8">
        <f>SUM(K8:K54)</f>
        <v>17574529</v>
      </c>
      <c r="L7" s="34">
        <f>K7/$B7</f>
        <v>0.14013816965204318</v>
      </c>
      <c r="M7" s="8">
        <f>C7+E7+G7+I7+K7</f>
        <v>28570919</v>
      </c>
      <c r="N7" s="34">
        <f>M7/$B7</f>
        <v>0.22782267985314339</v>
      </c>
    </row>
    <row r="8" spans="1:14" x14ac:dyDescent="0.4">
      <c r="A8" s="35" t="s">
        <v>15</v>
      </c>
      <c r="B8" s="8">
        <v>5138196</v>
      </c>
      <c r="C8" s="8">
        <v>4161</v>
      </c>
      <c r="D8" s="34">
        <f t="shared" ref="D8:D54" si="0">C8/$B8</f>
        <v>8.0981729774418879E-4</v>
      </c>
      <c r="E8" s="8">
        <v>25888</v>
      </c>
      <c r="F8" s="34">
        <f t="shared" ref="F8:F54" si="1">E8/$B8</f>
        <v>5.0383441970683878E-3</v>
      </c>
      <c r="G8" s="8">
        <v>270130</v>
      </c>
      <c r="H8" s="34">
        <f t="shared" ref="H8:H54" si="2">G8/$B8</f>
        <v>5.2572926373380853E-2</v>
      </c>
      <c r="I8" s="8">
        <v>235560</v>
      </c>
      <c r="J8" s="34">
        <f t="shared" ref="J8:J54" si="3">I8/$B8</f>
        <v>4.5844884079937781E-2</v>
      </c>
      <c r="K8" s="8">
        <v>861841</v>
      </c>
      <c r="L8" s="34">
        <f t="shared" ref="L8:L54" si="4">K8/$B8</f>
        <v>0.16773221574264585</v>
      </c>
      <c r="M8" s="8">
        <f>C8+E8+G8+I8+K8</f>
        <v>1397580</v>
      </c>
      <c r="N8" s="34">
        <f>M8/$B8</f>
        <v>0.27199818769077705</v>
      </c>
    </row>
    <row r="9" spans="1:14" x14ac:dyDescent="0.4">
      <c r="A9" s="35" t="s">
        <v>16</v>
      </c>
      <c r="B9" s="8">
        <v>1225107</v>
      </c>
      <c r="C9" s="8">
        <v>986</v>
      </c>
      <c r="D9" s="34">
        <f t="shared" si="0"/>
        <v>8.0482765995133483E-4</v>
      </c>
      <c r="E9" s="8">
        <v>6309</v>
      </c>
      <c r="F9" s="34">
        <f t="shared" si="1"/>
        <v>5.1497542663620404E-3</v>
      </c>
      <c r="G9" s="8">
        <v>71367</v>
      </c>
      <c r="H9" s="34">
        <f t="shared" si="2"/>
        <v>5.8253687228952244E-2</v>
      </c>
      <c r="I9" s="8">
        <v>65779</v>
      </c>
      <c r="J9" s="34">
        <f t="shared" si="3"/>
        <v>5.3692452985739207E-2</v>
      </c>
      <c r="K9" s="8">
        <v>228869</v>
      </c>
      <c r="L9" s="34">
        <f t="shared" si="4"/>
        <v>0.18681551897099599</v>
      </c>
      <c r="M9" s="8">
        <f t="shared" ref="M9:M54" si="5">C9+E9+G9+I9+K9</f>
        <v>373310</v>
      </c>
      <c r="N9" s="34">
        <f t="shared" ref="N9:N54" si="6">M9/$B9</f>
        <v>0.30471624111200085</v>
      </c>
    </row>
    <row r="10" spans="1:14" x14ac:dyDescent="0.4">
      <c r="A10" s="35" t="s">
        <v>17</v>
      </c>
      <c r="B10" s="8">
        <v>1189394</v>
      </c>
      <c r="C10" s="8">
        <v>807</v>
      </c>
      <c r="D10" s="34">
        <f t="shared" si="0"/>
        <v>6.7849678071353983E-4</v>
      </c>
      <c r="E10" s="8">
        <v>5497</v>
      </c>
      <c r="F10" s="34">
        <f t="shared" si="1"/>
        <v>4.621681293162737E-3</v>
      </c>
      <c r="G10" s="8">
        <v>69769</v>
      </c>
      <c r="H10" s="34">
        <f t="shared" si="2"/>
        <v>5.8659283635195736E-2</v>
      </c>
      <c r="I10" s="8">
        <v>57242</v>
      </c>
      <c r="J10" s="34">
        <f>I10/$B10</f>
        <v>4.8127029394801048E-2</v>
      </c>
      <c r="K10" s="8">
        <v>253333</v>
      </c>
      <c r="L10" s="34">
        <f t="shared" si="4"/>
        <v>0.21299333946530755</v>
      </c>
      <c r="M10" s="8">
        <f t="shared" si="5"/>
        <v>386648</v>
      </c>
      <c r="N10" s="34">
        <f t="shared" si="6"/>
        <v>0.32507983056918061</v>
      </c>
    </row>
    <row r="11" spans="1:14" x14ac:dyDescent="0.4">
      <c r="A11" s="35" t="s">
        <v>18</v>
      </c>
      <c r="B11" s="8">
        <v>2257401</v>
      </c>
      <c r="C11" s="8">
        <v>1438</v>
      </c>
      <c r="D11" s="34">
        <f t="shared" si="0"/>
        <v>6.370157539577594E-4</v>
      </c>
      <c r="E11" s="8">
        <v>9422</v>
      </c>
      <c r="F11" s="34">
        <f t="shared" si="1"/>
        <v>4.1738264490890188E-3</v>
      </c>
      <c r="G11" s="8">
        <v>97567</v>
      </c>
      <c r="H11" s="34">
        <f t="shared" si="2"/>
        <v>4.3220943022529004E-2</v>
      </c>
      <c r="I11" s="8">
        <v>79609</v>
      </c>
      <c r="J11" s="34">
        <f t="shared" si="3"/>
        <v>3.5265776882352759E-2</v>
      </c>
      <c r="K11" s="8">
        <v>368407</v>
      </c>
      <c r="L11" s="34">
        <f t="shared" si="4"/>
        <v>0.16319962647309894</v>
      </c>
      <c r="M11" s="8">
        <f>C11+E11+G11+I11+K11</f>
        <v>556443</v>
      </c>
      <c r="N11" s="34">
        <f t="shared" si="6"/>
        <v>0.24649718858102748</v>
      </c>
    </row>
    <row r="12" spans="1:14" x14ac:dyDescent="0.4">
      <c r="A12" s="35" t="s">
        <v>19</v>
      </c>
      <c r="B12" s="8">
        <v>940575</v>
      </c>
      <c r="C12" s="8">
        <v>768</v>
      </c>
      <c r="D12" s="34">
        <f t="shared" si="0"/>
        <v>8.1652180846822418E-4</v>
      </c>
      <c r="E12" s="8">
        <v>5345</v>
      </c>
      <c r="F12" s="34">
        <f t="shared" si="1"/>
        <v>5.6826940966961696E-3</v>
      </c>
      <c r="G12" s="8">
        <v>69373</v>
      </c>
      <c r="H12" s="34">
        <f t="shared" si="2"/>
        <v>7.3755947159981933E-2</v>
      </c>
      <c r="I12" s="8">
        <v>63593</v>
      </c>
      <c r="J12" s="34">
        <f t="shared" si="3"/>
        <v>6.7610770007708057E-2</v>
      </c>
      <c r="K12" s="8">
        <v>177614</v>
      </c>
      <c r="L12" s="34">
        <f t="shared" si="4"/>
        <v>0.18883555272041039</v>
      </c>
      <c r="M12" s="8">
        <f t="shared" si="5"/>
        <v>316693</v>
      </c>
      <c r="N12" s="34">
        <f t="shared" si="6"/>
        <v>0.33670148579326475</v>
      </c>
    </row>
    <row r="13" spans="1:14" x14ac:dyDescent="0.4">
      <c r="A13" s="35" t="s">
        <v>20</v>
      </c>
      <c r="B13" s="8">
        <v>1041921</v>
      </c>
      <c r="C13" s="8">
        <v>934</v>
      </c>
      <c r="D13" s="34">
        <f t="shared" si="0"/>
        <v>8.9642112981694387E-4</v>
      </c>
      <c r="E13" s="8">
        <v>6539</v>
      </c>
      <c r="F13" s="34">
        <f t="shared" si="1"/>
        <v>6.2759076743822226E-3</v>
      </c>
      <c r="G13" s="8">
        <v>63959</v>
      </c>
      <c r="H13" s="34">
        <f t="shared" si="2"/>
        <v>6.1385652079188342E-2</v>
      </c>
      <c r="I13" s="8">
        <v>53669</v>
      </c>
      <c r="J13" s="34">
        <f t="shared" si="3"/>
        <v>5.1509663400584112E-2</v>
      </c>
      <c r="K13" s="8">
        <v>206249</v>
      </c>
      <c r="L13" s="34">
        <f t="shared" si="4"/>
        <v>0.19795070835504802</v>
      </c>
      <c r="M13" s="8">
        <f t="shared" si="5"/>
        <v>331350</v>
      </c>
      <c r="N13" s="34">
        <f t="shared" si="6"/>
        <v>0.31801835263901967</v>
      </c>
    </row>
    <row r="14" spans="1:14" x14ac:dyDescent="0.4">
      <c r="A14" s="35" t="s">
        <v>21</v>
      </c>
      <c r="B14" s="8">
        <v>1817894</v>
      </c>
      <c r="C14" s="8">
        <v>1399</v>
      </c>
      <c r="D14" s="34">
        <f t="shared" si="0"/>
        <v>7.6957182321961567E-4</v>
      </c>
      <c r="E14" s="8">
        <v>9448</v>
      </c>
      <c r="F14" s="34">
        <f t="shared" si="1"/>
        <v>5.1972227203566325E-3</v>
      </c>
      <c r="G14" s="8">
        <v>100374</v>
      </c>
      <c r="H14" s="34">
        <f t="shared" si="2"/>
        <v>5.5214440445922587E-2</v>
      </c>
      <c r="I14" s="8">
        <v>89676</v>
      </c>
      <c r="J14" s="34">
        <f t="shared" si="3"/>
        <v>4.9329608877085242E-2</v>
      </c>
      <c r="K14" s="8">
        <v>324696</v>
      </c>
      <c r="L14" s="34">
        <f t="shared" si="4"/>
        <v>0.17861107413303526</v>
      </c>
      <c r="M14" s="8">
        <f t="shared" si="5"/>
        <v>525593</v>
      </c>
      <c r="N14" s="34">
        <f t="shared" si="6"/>
        <v>0.28912191799961934</v>
      </c>
    </row>
    <row r="15" spans="1:14" x14ac:dyDescent="0.4">
      <c r="A15" s="35" t="s">
        <v>22</v>
      </c>
      <c r="B15" s="8">
        <v>2879805</v>
      </c>
      <c r="C15" s="8">
        <v>2557</v>
      </c>
      <c r="D15" s="34">
        <f t="shared" si="0"/>
        <v>8.8790734094843231E-4</v>
      </c>
      <c r="E15" s="8">
        <v>16189</v>
      </c>
      <c r="F15" s="34">
        <f t="shared" si="1"/>
        <v>5.6215611820939265E-3</v>
      </c>
      <c r="G15" s="8">
        <v>169545</v>
      </c>
      <c r="H15" s="34">
        <f t="shared" si="2"/>
        <v>5.8873777912046128E-2</v>
      </c>
      <c r="I15" s="8">
        <v>125631</v>
      </c>
      <c r="J15" s="34">
        <f t="shared" si="3"/>
        <v>4.3624828764447593E-2</v>
      </c>
      <c r="K15" s="8">
        <v>447311</v>
      </c>
      <c r="L15" s="34">
        <f t="shared" si="4"/>
        <v>0.1553268363656567</v>
      </c>
      <c r="M15" s="8">
        <f t="shared" si="5"/>
        <v>761233</v>
      </c>
      <c r="N15" s="34">
        <f t="shared" si="6"/>
        <v>0.26433491156519279</v>
      </c>
    </row>
    <row r="16" spans="1:14" x14ac:dyDescent="0.4">
      <c r="A16" s="35" t="s">
        <v>23</v>
      </c>
      <c r="B16" s="8">
        <v>1929433</v>
      </c>
      <c r="C16" s="8">
        <v>1638</v>
      </c>
      <c r="D16" s="34">
        <f t="shared" si="0"/>
        <v>8.4895407096281653E-4</v>
      </c>
      <c r="E16" s="8">
        <v>10443</v>
      </c>
      <c r="F16" s="34">
        <f t="shared" si="1"/>
        <v>5.4124709176219124E-3</v>
      </c>
      <c r="G16" s="8">
        <v>112945</v>
      </c>
      <c r="H16" s="34">
        <f t="shared" si="2"/>
        <v>5.8537922799081391E-2</v>
      </c>
      <c r="I16" s="8">
        <v>76317</v>
      </c>
      <c r="J16" s="34">
        <f t="shared" si="3"/>
        <v>3.9554107346562437E-2</v>
      </c>
      <c r="K16" s="8">
        <v>295971</v>
      </c>
      <c r="L16" s="34">
        <f t="shared" si="4"/>
        <v>0.15339791534611463</v>
      </c>
      <c r="M16" s="8">
        <f t="shared" si="5"/>
        <v>497314</v>
      </c>
      <c r="N16" s="34">
        <f t="shared" si="6"/>
        <v>0.25775137048034319</v>
      </c>
    </row>
    <row r="17" spans="1:14" x14ac:dyDescent="0.4">
      <c r="A17" s="35" t="s">
        <v>24</v>
      </c>
      <c r="B17" s="8">
        <v>1930839</v>
      </c>
      <c r="C17" s="8">
        <v>1394</v>
      </c>
      <c r="D17" s="34">
        <f t="shared" si="0"/>
        <v>7.2196594330236751E-4</v>
      </c>
      <c r="E17" s="8">
        <v>8766</v>
      </c>
      <c r="F17" s="34">
        <f t="shared" si="1"/>
        <v>4.5399953077392783E-3</v>
      </c>
      <c r="G17" s="8">
        <v>92752</v>
      </c>
      <c r="H17" s="34">
        <f t="shared" si="2"/>
        <v>4.803714861777704E-2</v>
      </c>
      <c r="I17" s="8">
        <v>77061</v>
      </c>
      <c r="J17" s="34">
        <f t="shared" si="3"/>
        <v>3.9910629524263802E-2</v>
      </c>
      <c r="K17" s="8">
        <v>295176</v>
      </c>
      <c r="L17" s="34">
        <f t="shared" si="4"/>
        <v>0.15287447581077448</v>
      </c>
      <c r="M17" s="8">
        <f t="shared" si="5"/>
        <v>475149</v>
      </c>
      <c r="N17" s="34">
        <f t="shared" si="6"/>
        <v>0.24608421520385698</v>
      </c>
    </row>
    <row r="18" spans="1:14" x14ac:dyDescent="0.4">
      <c r="A18" s="35" t="s">
        <v>25</v>
      </c>
      <c r="B18" s="8">
        <v>7380993</v>
      </c>
      <c r="C18" s="8">
        <v>5316</v>
      </c>
      <c r="D18" s="34">
        <f t="shared" si="0"/>
        <v>7.2022829448557943E-4</v>
      </c>
      <c r="E18" s="8">
        <v>38118</v>
      </c>
      <c r="F18" s="34">
        <f t="shared" si="1"/>
        <v>5.164345772987456E-3</v>
      </c>
      <c r="G18" s="8">
        <v>419112</v>
      </c>
      <c r="H18" s="34">
        <f t="shared" si="2"/>
        <v>5.6782603641542542E-2</v>
      </c>
      <c r="I18" s="8">
        <v>269765</v>
      </c>
      <c r="J18" s="34">
        <f t="shared" si="3"/>
        <v>3.6548605316384937E-2</v>
      </c>
      <c r="K18" s="8">
        <v>1026995</v>
      </c>
      <c r="L18" s="34">
        <f t="shared" si="4"/>
        <v>0.13914049234296794</v>
      </c>
      <c r="M18" s="8">
        <f t="shared" si="5"/>
        <v>1759306</v>
      </c>
      <c r="N18" s="34">
        <f t="shared" si="6"/>
        <v>0.23835627536836845</v>
      </c>
    </row>
    <row r="19" spans="1:14" x14ac:dyDescent="0.4">
      <c r="A19" s="35" t="s">
        <v>26</v>
      </c>
      <c r="B19" s="8">
        <v>6310072</v>
      </c>
      <c r="C19" s="8">
        <v>4773</v>
      </c>
      <c r="D19" s="34">
        <f t="shared" si="0"/>
        <v>7.5640975253531183E-4</v>
      </c>
      <c r="E19" s="8">
        <v>32362</v>
      </c>
      <c r="F19" s="34">
        <f t="shared" si="1"/>
        <v>5.1286261075943352E-3</v>
      </c>
      <c r="G19" s="8">
        <v>320185</v>
      </c>
      <c r="H19" s="34">
        <f t="shared" si="2"/>
        <v>5.074189327792139E-2</v>
      </c>
      <c r="I19" s="8">
        <v>237642</v>
      </c>
      <c r="J19" s="34">
        <f t="shared" si="3"/>
        <v>3.7660743015293645E-2</v>
      </c>
      <c r="K19" s="8">
        <v>940352</v>
      </c>
      <c r="L19" s="34">
        <f t="shared" si="4"/>
        <v>0.14902397310205018</v>
      </c>
      <c r="M19" s="8">
        <f t="shared" si="5"/>
        <v>1535314</v>
      </c>
      <c r="N19" s="34">
        <f t="shared" si="6"/>
        <v>0.24331164525539486</v>
      </c>
    </row>
    <row r="20" spans="1:14" x14ac:dyDescent="0.4">
      <c r="A20" s="35" t="s">
        <v>27</v>
      </c>
      <c r="B20" s="8">
        <v>13841568</v>
      </c>
      <c r="C20" s="8">
        <v>10983</v>
      </c>
      <c r="D20" s="34">
        <f t="shared" si="0"/>
        <v>7.9347946706615901E-4</v>
      </c>
      <c r="E20" s="8">
        <v>73154</v>
      </c>
      <c r="F20" s="34">
        <f t="shared" si="1"/>
        <v>5.2850948678646809E-3</v>
      </c>
      <c r="G20" s="8">
        <v>695657</v>
      </c>
      <c r="H20" s="34">
        <f t="shared" si="2"/>
        <v>5.0258540072916594E-2</v>
      </c>
      <c r="I20" s="8">
        <v>442492</v>
      </c>
      <c r="J20" s="34">
        <f t="shared" si="3"/>
        <v>3.1968343470913124E-2</v>
      </c>
      <c r="K20" s="8">
        <v>1578526</v>
      </c>
      <c r="L20" s="34">
        <f t="shared" si="4"/>
        <v>0.11404242640718161</v>
      </c>
      <c r="M20" s="8">
        <f t="shared" si="5"/>
        <v>2800812</v>
      </c>
      <c r="N20" s="34">
        <f t="shared" si="6"/>
        <v>0.20234788428594216</v>
      </c>
    </row>
    <row r="21" spans="1:14" x14ac:dyDescent="0.4">
      <c r="A21" s="35" t="s">
        <v>28</v>
      </c>
      <c r="B21" s="8">
        <v>9211986</v>
      </c>
      <c r="C21" s="8">
        <v>6045</v>
      </c>
      <c r="D21" s="34">
        <f t="shared" si="0"/>
        <v>6.5621028950760458E-4</v>
      </c>
      <c r="E21" s="8">
        <v>39947</v>
      </c>
      <c r="F21" s="34">
        <f t="shared" si="1"/>
        <v>4.3364156219950836E-3</v>
      </c>
      <c r="G21" s="8">
        <v>368373</v>
      </c>
      <c r="H21" s="34">
        <f t="shared" si="2"/>
        <v>3.9988445488301869E-2</v>
      </c>
      <c r="I21" s="8">
        <v>329859</v>
      </c>
      <c r="J21" s="34">
        <f t="shared" si="3"/>
        <v>3.5807588070585428E-2</v>
      </c>
      <c r="K21" s="8">
        <v>1243030</v>
      </c>
      <c r="L21" s="34">
        <f t="shared" si="4"/>
        <v>0.13493615817479532</v>
      </c>
      <c r="M21" s="8">
        <f t="shared" si="5"/>
        <v>1987254</v>
      </c>
      <c r="N21" s="34">
        <f t="shared" si="6"/>
        <v>0.21572481764518531</v>
      </c>
    </row>
    <row r="22" spans="1:14" x14ac:dyDescent="0.4">
      <c r="A22" s="35" t="s">
        <v>29</v>
      </c>
      <c r="B22" s="8">
        <v>2163757</v>
      </c>
      <c r="C22" s="8">
        <v>1230</v>
      </c>
      <c r="D22" s="34">
        <f t="shared" si="0"/>
        <v>5.6845569997000583E-4</v>
      </c>
      <c r="E22" s="8">
        <v>9024</v>
      </c>
      <c r="F22" s="34">
        <f t="shared" si="1"/>
        <v>4.1705237695360432E-3</v>
      </c>
      <c r="G22" s="8">
        <v>116874</v>
      </c>
      <c r="H22" s="34">
        <f t="shared" si="2"/>
        <v>5.4014383315686559E-2</v>
      </c>
      <c r="I22" s="8">
        <v>96676</v>
      </c>
      <c r="J22" s="34">
        <f t="shared" si="3"/>
        <v>4.4679693699431131E-2</v>
      </c>
      <c r="K22" s="8">
        <v>436162</v>
      </c>
      <c r="L22" s="34">
        <f t="shared" si="4"/>
        <v>0.20157623984578674</v>
      </c>
      <c r="M22" s="8">
        <f t="shared" si="5"/>
        <v>659966</v>
      </c>
      <c r="N22" s="34">
        <f t="shared" si="6"/>
        <v>0.30500929633041046</v>
      </c>
    </row>
    <row r="23" spans="1:14" x14ac:dyDescent="0.4">
      <c r="A23" s="35" t="s">
        <v>30</v>
      </c>
      <c r="B23" s="8">
        <v>1028440</v>
      </c>
      <c r="C23" s="8">
        <v>453</v>
      </c>
      <c r="D23" s="34">
        <f t="shared" si="0"/>
        <v>4.4047294932130214E-4</v>
      </c>
      <c r="E23" s="8">
        <v>3137</v>
      </c>
      <c r="F23" s="34">
        <f t="shared" si="1"/>
        <v>3.0502508653883552E-3</v>
      </c>
      <c r="G23" s="8">
        <v>34243</v>
      </c>
      <c r="H23" s="34">
        <f t="shared" si="2"/>
        <v>3.3296060052117771E-2</v>
      </c>
      <c r="I23" s="8">
        <v>36991</v>
      </c>
      <c r="J23" s="34">
        <f t="shared" si="3"/>
        <v>3.5968068142040371E-2</v>
      </c>
      <c r="K23" s="8">
        <v>163259</v>
      </c>
      <c r="L23" s="34">
        <f t="shared" si="4"/>
        <v>0.15874431177317103</v>
      </c>
      <c r="M23" s="8">
        <f t="shared" si="5"/>
        <v>238083</v>
      </c>
      <c r="N23" s="34">
        <f t="shared" si="6"/>
        <v>0.2314991637820388</v>
      </c>
    </row>
    <row r="24" spans="1:14" x14ac:dyDescent="0.4">
      <c r="A24" s="35" t="s">
        <v>31</v>
      </c>
      <c r="B24" s="8">
        <v>1117303</v>
      </c>
      <c r="C24" s="8">
        <v>627</v>
      </c>
      <c r="D24" s="34">
        <f t="shared" si="0"/>
        <v>5.6117275260157717E-4</v>
      </c>
      <c r="E24" s="8">
        <v>4446</v>
      </c>
      <c r="F24" s="34">
        <f t="shared" si="1"/>
        <v>3.9792249729930021E-3</v>
      </c>
      <c r="G24" s="8">
        <v>50261</v>
      </c>
      <c r="H24" s="34">
        <f t="shared" si="2"/>
        <v>4.4984216456950353E-2</v>
      </c>
      <c r="I24" s="8">
        <v>43329</v>
      </c>
      <c r="J24" s="34">
        <f t="shared" si="3"/>
        <v>3.8779990745572153E-2</v>
      </c>
      <c r="K24" s="8">
        <v>152295</v>
      </c>
      <c r="L24" s="34">
        <f t="shared" si="4"/>
        <v>0.13630590806611995</v>
      </c>
      <c r="M24" s="8">
        <f t="shared" si="5"/>
        <v>250958</v>
      </c>
      <c r="N24" s="34">
        <f t="shared" si="6"/>
        <v>0.22461051299423701</v>
      </c>
    </row>
    <row r="25" spans="1:14" x14ac:dyDescent="0.4">
      <c r="A25" s="35" t="s">
        <v>32</v>
      </c>
      <c r="B25" s="8">
        <v>759691</v>
      </c>
      <c r="C25" s="8">
        <v>594</v>
      </c>
      <c r="D25" s="34">
        <f t="shared" si="0"/>
        <v>7.8189685016671255E-4</v>
      </c>
      <c r="E25" s="8">
        <v>3479</v>
      </c>
      <c r="F25" s="34">
        <f t="shared" si="1"/>
        <v>4.5794935045959479E-3</v>
      </c>
      <c r="G25" s="8">
        <v>33695</v>
      </c>
      <c r="H25" s="34">
        <f t="shared" si="2"/>
        <v>4.4353559539339019E-2</v>
      </c>
      <c r="I25" s="8">
        <v>32622</v>
      </c>
      <c r="J25" s="34">
        <f t="shared" si="3"/>
        <v>4.2941143175317331E-2</v>
      </c>
      <c r="K25" s="8">
        <v>104390</v>
      </c>
      <c r="L25" s="34">
        <f t="shared" si="4"/>
        <v>0.13741113163115004</v>
      </c>
      <c r="M25" s="8">
        <f t="shared" si="5"/>
        <v>174780</v>
      </c>
      <c r="N25" s="34">
        <f t="shared" si="6"/>
        <v>0.23006722470056903</v>
      </c>
    </row>
    <row r="26" spans="1:14" x14ac:dyDescent="0.4">
      <c r="A26" s="35" t="s">
        <v>33</v>
      </c>
      <c r="B26" s="8">
        <v>812490</v>
      </c>
      <c r="C26" s="8">
        <v>535</v>
      </c>
      <c r="D26" s="34">
        <f t="shared" si="0"/>
        <v>6.5846964270329484E-4</v>
      </c>
      <c r="E26" s="8">
        <v>3318</v>
      </c>
      <c r="F26" s="34">
        <f t="shared" si="1"/>
        <v>4.0837425691393125E-3</v>
      </c>
      <c r="G26" s="8">
        <v>36513</v>
      </c>
      <c r="H26" s="34">
        <f t="shared" si="2"/>
        <v>4.4939630026215704E-2</v>
      </c>
      <c r="I26" s="8">
        <v>31480</v>
      </c>
      <c r="J26" s="34">
        <f t="shared" si="3"/>
        <v>3.8745092247289198E-2</v>
      </c>
      <c r="K26" s="8">
        <v>116354</v>
      </c>
      <c r="L26" s="34">
        <f t="shared" si="4"/>
        <v>0.14320668562074609</v>
      </c>
      <c r="M26" s="8">
        <f t="shared" si="5"/>
        <v>188200</v>
      </c>
      <c r="N26" s="34">
        <f t="shared" si="6"/>
        <v>0.23163362010609362</v>
      </c>
    </row>
    <row r="27" spans="1:14" x14ac:dyDescent="0.4">
      <c r="A27" s="35" t="s">
        <v>34</v>
      </c>
      <c r="B27" s="8">
        <v>2043379</v>
      </c>
      <c r="C27" s="8">
        <v>1542</v>
      </c>
      <c r="D27" s="34">
        <f t="shared" si="0"/>
        <v>7.546324005483075E-4</v>
      </c>
      <c r="E27" s="8">
        <v>10412</v>
      </c>
      <c r="F27" s="34">
        <f t="shared" si="1"/>
        <v>5.095481552859259E-3</v>
      </c>
      <c r="G27" s="8">
        <v>99952</v>
      </c>
      <c r="H27" s="34">
        <f t="shared" si="2"/>
        <v>4.8915056873932834E-2</v>
      </c>
      <c r="I27" s="8">
        <v>86089</v>
      </c>
      <c r="J27" s="34">
        <f t="shared" si="3"/>
        <v>4.2130706051104569E-2</v>
      </c>
      <c r="K27" s="8">
        <v>360414</v>
      </c>
      <c r="L27" s="34">
        <f t="shared" si="4"/>
        <v>0.17638137614216451</v>
      </c>
      <c r="M27" s="8">
        <f t="shared" si="5"/>
        <v>558409</v>
      </c>
      <c r="N27" s="34">
        <f t="shared" si="6"/>
        <v>0.27327725302060951</v>
      </c>
    </row>
    <row r="28" spans="1:14" x14ac:dyDescent="0.4">
      <c r="A28" s="35" t="s">
        <v>35</v>
      </c>
      <c r="B28" s="8">
        <v>1982206</v>
      </c>
      <c r="C28" s="8">
        <v>1024</v>
      </c>
      <c r="D28" s="34">
        <f t="shared" si="0"/>
        <v>5.1659615599993142E-4</v>
      </c>
      <c r="E28" s="8">
        <v>7169</v>
      </c>
      <c r="F28" s="34">
        <f t="shared" si="1"/>
        <v>3.6166775804331135E-3</v>
      </c>
      <c r="G28" s="8">
        <v>77093</v>
      </c>
      <c r="H28" s="34">
        <f t="shared" si="2"/>
        <v>3.8892526811037803E-2</v>
      </c>
      <c r="I28" s="8">
        <v>76040</v>
      </c>
      <c r="J28" s="34">
        <f t="shared" si="3"/>
        <v>3.8361300490463657E-2</v>
      </c>
      <c r="K28" s="8">
        <v>271771</v>
      </c>
      <c r="L28" s="34">
        <f t="shared" si="4"/>
        <v>0.13710532608618883</v>
      </c>
      <c r="M28" s="8">
        <f t="shared" si="5"/>
        <v>433097</v>
      </c>
      <c r="N28" s="34">
        <f t="shared" si="6"/>
        <v>0.21849242712412331</v>
      </c>
    </row>
    <row r="29" spans="1:14" x14ac:dyDescent="0.4">
      <c r="A29" s="35" t="s">
        <v>36</v>
      </c>
      <c r="B29" s="8">
        <v>3633743</v>
      </c>
      <c r="C29" s="8">
        <v>2344</v>
      </c>
      <c r="D29" s="34">
        <f t="shared" si="0"/>
        <v>6.4506488213393186E-4</v>
      </c>
      <c r="E29" s="8">
        <v>14942</v>
      </c>
      <c r="F29" s="34">
        <f t="shared" si="1"/>
        <v>4.1120134252752606E-3</v>
      </c>
      <c r="G29" s="8">
        <v>164707</v>
      </c>
      <c r="H29" s="34">
        <f t="shared" si="2"/>
        <v>4.5327091101379488E-2</v>
      </c>
      <c r="I29" s="8">
        <v>141422</v>
      </c>
      <c r="J29" s="34">
        <f t="shared" si="3"/>
        <v>3.8919098020966263E-2</v>
      </c>
      <c r="K29" s="8">
        <v>508188</v>
      </c>
      <c r="L29" s="34">
        <f t="shared" si="4"/>
        <v>0.13985248819192772</v>
      </c>
      <c r="M29" s="8">
        <f t="shared" si="5"/>
        <v>831603</v>
      </c>
      <c r="N29" s="34">
        <f t="shared" si="6"/>
        <v>0.22885575562168264</v>
      </c>
    </row>
    <row r="30" spans="1:14" x14ac:dyDescent="0.4">
      <c r="A30" s="35" t="s">
        <v>37</v>
      </c>
      <c r="B30" s="8">
        <v>7512619</v>
      </c>
      <c r="C30" s="8">
        <v>4363</v>
      </c>
      <c r="D30" s="34">
        <f t="shared" si="0"/>
        <v>5.8075619168228819E-4</v>
      </c>
      <c r="E30" s="8">
        <v>28184</v>
      </c>
      <c r="F30" s="34">
        <f t="shared" si="1"/>
        <v>3.7515545510826516E-3</v>
      </c>
      <c r="G30" s="8">
        <v>261375</v>
      </c>
      <c r="H30" s="34">
        <f t="shared" si="2"/>
        <v>3.4791462205124468E-2</v>
      </c>
      <c r="I30" s="8">
        <v>221800</v>
      </c>
      <c r="J30" s="34">
        <f t="shared" si="3"/>
        <v>2.9523658793291659E-2</v>
      </c>
      <c r="K30" s="8">
        <v>751116</v>
      </c>
      <c r="L30" s="34">
        <f t="shared" si="4"/>
        <v>9.9980579342570153E-2</v>
      </c>
      <c r="M30" s="8">
        <f t="shared" si="5"/>
        <v>1266838</v>
      </c>
      <c r="N30" s="34">
        <f t="shared" si="6"/>
        <v>0.16862801108375122</v>
      </c>
    </row>
    <row r="31" spans="1:14" x14ac:dyDescent="0.4">
      <c r="A31" s="35" t="s">
        <v>38</v>
      </c>
      <c r="B31" s="8">
        <v>1772333</v>
      </c>
      <c r="C31" s="8">
        <v>866</v>
      </c>
      <c r="D31" s="34">
        <f t="shared" si="0"/>
        <v>4.8862149494479875E-4</v>
      </c>
      <c r="E31" s="8">
        <v>5264</v>
      </c>
      <c r="F31" s="34">
        <f t="shared" si="1"/>
        <v>2.9700964773549891E-3</v>
      </c>
      <c r="G31" s="8">
        <v>58249</v>
      </c>
      <c r="H31" s="34">
        <f t="shared" si="2"/>
        <v>3.2865719929606907E-2</v>
      </c>
      <c r="I31" s="8">
        <v>59525</v>
      </c>
      <c r="J31" s="34">
        <f t="shared" si="3"/>
        <v>3.3585674926777304E-2</v>
      </c>
      <c r="K31" s="8">
        <v>221806</v>
      </c>
      <c r="L31" s="34">
        <f t="shared" si="4"/>
        <v>0.12514916779183144</v>
      </c>
      <c r="M31" s="8">
        <f t="shared" si="5"/>
        <v>345710</v>
      </c>
      <c r="N31" s="34">
        <f t="shared" si="6"/>
        <v>0.19505928062051545</v>
      </c>
    </row>
    <row r="32" spans="1:14" x14ac:dyDescent="0.4">
      <c r="A32" s="35" t="s">
        <v>39</v>
      </c>
      <c r="B32" s="8">
        <v>1413944</v>
      </c>
      <c r="C32" s="8">
        <v>984</v>
      </c>
      <c r="D32" s="34">
        <f t="shared" si="0"/>
        <v>6.9592572265945465E-4</v>
      </c>
      <c r="E32" s="8">
        <v>6445</v>
      </c>
      <c r="F32" s="34">
        <f t="shared" si="1"/>
        <v>4.5581720351018148E-3</v>
      </c>
      <c r="G32" s="8">
        <v>60452</v>
      </c>
      <c r="H32" s="34">
        <f t="shared" si="2"/>
        <v>4.2754168481920075E-2</v>
      </c>
      <c r="I32" s="8">
        <v>51823</v>
      </c>
      <c r="J32" s="34">
        <f t="shared" si="3"/>
        <v>3.6651380818476548E-2</v>
      </c>
      <c r="K32" s="8">
        <v>185166</v>
      </c>
      <c r="L32" s="34">
        <f t="shared" si="4"/>
        <v>0.13095709589630142</v>
      </c>
      <c r="M32" s="8">
        <f t="shared" si="5"/>
        <v>304870</v>
      </c>
      <c r="N32" s="34">
        <f t="shared" si="6"/>
        <v>0.21561674295445929</v>
      </c>
    </row>
    <row r="33" spans="1:14" x14ac:dyDescent="0.4">
      <c r="A33" s="35" t="s">
        <v>40</v>
      </c>
      <c r="B33" s="8">
        <v>2501199</v>
      </c>
      <c r="C33" s="8">
        <v>1581</v>
      </c>
      <c r="D33" s="34">
        <f t="shared" si="0"/>
        <v>6.3209684635248935E-4</v>
      </c>
      <c r="E33" s="8">
        <v>9760</v>
      </c>
      <c r="F33" s="34">
        <f t="shared" si="1"/>
        <v>3.9021285391526222E-3</v>
      </c>
      <c r="G33" s="8">
        <v>80710</v>
      </c>
      <c r="H33" s="34">
        <f t="shared" si="2"/>
        <v>3.2268524015881983E-2</v>
      </c>
      <c r="I33" s="8">
        <v>94111</v>
      </c>
      <c r="J33" s="34">
        <f t="shared" si="3"/>
        <v>3.7626354400429551E-2</v>
      </c>
      <c r="K33" s="8">
        <v>342412</v>
      </c>
      <c r="L33" s="34">
        <f t="shared" si="4"/>
        <v>0.13689914317093521</v>
      </c>
      <c r="M33" s="8">
        <f t="shared" si="5"/>
        <v>528574</v>
      </c>
      <c r="N33" s="34">
        <f t="shared" si="6"/>
        <v>0.21132824697275188</v>
      </c>
    </row>
    <row r="34" spans="1:14" x14ac:dyDescent="0.4">
      <c r="A34" s="35" t="s">
        <v>41</v>
      </c>
      <c r="B34" s="8">
        <v>8784394</v>
      </c>
      <c r="C34" s="8">
        <v>4933</v>
      </c>
      <c r="D34" s="34">
        <f t="shared" si="0"/>
        <v>5.615640646355343E-4</v>
      </c>
      <c r="E34" s="8">
        <v>29973</v>
      </c>
      <c r="F34" s="34">
        <f t="shared" si="1"/>
        <v>3.4120737298440847E-3</v>
      </c>
      <c r="G34" s="8">
        <v>282913</v>
      </c>
      <c r="H34" s="34">
        <f t="shared" si="2"/>
        <v>3.220631952528541E-2</v>
      </c>
      <c r="I34" s="8">
        <v>284373</v>
      </c>
      <c r="J34" s="34">
        <f t="shared" si="3"/>
        <v>3.2372523363592295E-2</v>
      </c>
      <c r="K34" s="8">
        <v>1035593</v>
      </c>
      <c r="L34" s="34">
        <f t="shared" si="4"/>
        <v>0.11789009008475712</v>
      </c>
      <c r="M34" s="8">
        <f t="shared" si="5"/>
        <v>1637785</v>
      </c>
      <c r="N34" s="34">
        <f t="shared" si="6"/>
        <v>0.18644257076811446</v>
      </c>
    </row>
    <row r="35" spans="1:14" x14ac:dyDescent="0.4">
      <c r="A35" s="35" t="s">
        <v>42</v>
      </c>
      <c r="B35" s="8">
        <v>5459866</v>
      </c>
      <c r="C35" s="8">
        <v>4130</v>
      </c>
      <c r="D35" s="34">
        <f t="shared" si="0"/>
        <v>7.5642882078058322E-4</v>
      </c>
      <c r="E35" s="8">
        <v>24065</v>
      </c>
      <c r="F35" s="34">
        <f t="shared" si="1"/>
        <v>4.4076173298025993E-3</v>
      </c>
      <c r="G35" s="8">
        <v>203552</v>
      </c>
      <c r="H35" s="34">
        <f t="shared" si="2"/>
        <v>3.7281501047827917E-2</v>
      </c>
      <c r="I35" s="8">
        <v>189787</v>
      </c>
      <c r="J35" s="34">
        <f t="shared" si="3"/>
        <v>3.4760376903022895E-2</v>
      </c>
      <c r="K35" s="8">
        <v>734827</v>
      </c>
      <c r="L35" s="34">
        <f t="shared" si="4"/>
        <v>0.13458700268468127</v>
      </c>
      <c r="M35" s="8">
        <f t="shared" si="5"/>
        <v>1156361</v>
      </c>
      <c r="N35" s="34">
        <f t="shared" si="6"/>
        <v>0.21179292678611528</v>
      </c>
    </row>
    <row r="36" spans="1:14" x14ac:dyDescent="0.4">
      <c r="A36" s="35" t="s">
        <v>43</v>
      </c>
      <c r="B36" s="8">
        <v>1325167</v>
      </c>
      <c r="C36" s="8">
        <v>933</v>
      </c>
      <c r="D36" s="34">
        <f t="shared" si="0"/>
        <v>7.0406220499001258E-4</v>
      </c>
      <c r="E36" s="8">
        <v>6101</v>
      </c>
      <c r="F36" s="34">
        <f t="shared" si="1"/>
        <v>4.6039480307010364E-3</v>
      </c>
      <c r="G36" s="8">
        <v>54005</v>
      </c>
      <c r="H36" s="34">
        <f t="shared" si="2"/>
        <v>4.0753354105558019E-2</v>
      </c>
      <c r="I36" s="8">
        <v>51571</v>
      </c>
      <c r="J36" s="34">
        <f t="shared" si="3"/>
        <v>3.8916604473247525E-2</v>
      </c>
      <c r="K36" s="8">
        <v>207962</v>
      </c>
      <c r="L36" s="34">
        <f t="shared" si="4"/>
        <v>0.15693267339135369</v>
      </c>
      <c r="M36" s="8">
        <f t="shared" si="5"/>
        <v>320572</v>
      </c>
      <c r="N36" s="34">
        <f t="shared" si="6"/>
        <v>0.24191064220585029</v>
      </c>
    </row>
    <row r="37" spans="1:14" x14ac:dyDescent="0.4">
      <c r="A37" s="35" t="s">
        <v>44</v>
      </c>
      <c r="B37" s="8">
        <v>924276</v>
      </c>
      <c r="C37" s="8">
        <v>668</v>
      </c>
      <c r="D37" s="34">
        <f t="shared" si="0"/>
        <v>7.2272784319835201E-4</v>
      </c>
      <c r="E37" s="8">
        <v>4244</v>
      </c>
      <c r="F37" s="34">
        <f t="shared" si="1"/>
        <v>4.5917020457092901E-3</v>
      </c>
      <c r="G37" s="8">
        <v>35053</v>
      </c>
      <c r="H37" s="34">
        <f t="shared" si="2"/>
        <v>3.7924818993460827E-2</v>
      </c>
      <c r="I37" s="8">
        <v>41653</v>
      </c>
      <c r="J37" s="34">
        <f t="shared" si="3"/>
        <v>4.5065543192725981E-2</v>
      </c>
      <c r="K37" s="8">
        <v>136843</v>
      </c>
      <c r="L37" s="34">
        <f t="shared" si="4"/>
        <v>0.14805426084849113</v>
      </c>
      <c r="M37" s="8">
        <f t="shared" si="5"/>
        <v>218461</v>
      </c>
      <c r="N37" s="34">
        <f t="shared" si="6"/>
        <v>0.23635905292358558</v>
      </c>
    </row>
    <row r="38" spans="1:14" x14ac:dyDescent="0.4">
      <c r="A38" s="35" t="s">
        <v>45</v>
      </c>
      <c r="B38" s="8">
        <v>546406</v>
      </c>
      <c r="C38" s="8">
        <v>480</v>
      </c>
      <c r="D38" s="34">
        <f t="shared" si="0"/>
        <v>8.7846765957914083E-4</v>
      </c>
      <c r="E38" s="8">
        <v>3078</v>
      </c>
      <c r="F38" s="34">
        <f t="shared" si="1"/>
        <v>5.6331738670512407E-3</v>
      </c>
      <c r="G38" s="8">
        <v>22986</v>
      </c>
      <c r="H38" s="34">
        <f t="shared" si="2"/>
        <v>4.2067620048096104E-2</v>
      </c>
      <c r="I38" s="8">
        <v>26414</v>
      </c>
      <c r="J38" s="34">
        <f t="shared" si="3"/>
        <v>4.8341343250257136E-2</v>
      </c>
      <c r="K38" s="8">
        <v>82772</v>
      </c>
      <c r="L38" s="34">
        <f t="shared" si="4"/>
        <v>0.151484427330593</v>
      </c>
      <c r="M38" s="8">
        <f t="shared" si="5"/>
        <v>135730</v>
      </c>
      <c r="N38" s="34">
        <f t="shared" si="6"/>
        <v>0.24840503215557663</v>
      </c>
    </row>
    <row r="39" spans="1:14" x14ac:dyDescent="0.4">
      <c r="A39" s="35" t="s">
        <v>46</v>
      </c>
      <c r="B39" s="8">
        <v>658649</v>
      </c>
      <c r="C39" s="8">
        <v>707</v>
      </c>
      <c r="D39" s="34">
        <f t="shared" si="0"/>
        <v>1.0734093576396533E-3</v>
      </c>
      <c r="E39" s="8">
        <v>4331</v>
      </c>
      <c r="F39" s="34">
        <f t="shared" si="1"/>
        <v>6.5755812276341421E-3</v>
      </c>
      <c r="G39" s="8">
        <v>34707</v>
      </c>
      <c r="H39" s="34">
        <f t="shared" si="2"/>
        <v>5.2694227122488606E-2</v>
      </c>
      <c r="I39" s="8">
        <v>34275</v>
      </c>
      <c r="J39" s="34">
        <f t="shared" si="3"/>
        <v>5.2038339085005825E-2</v>
      </c>
      <c r="K39" s="8">
        <v>117746</v>
      </c>
      <c r="L39" s="34">
        <f t="shared" si="4"/>
        <v>0.17876896495705605</v>
      </c>
      <c r="M39" s="8">
        <f t="shared" si="5"/>
        <v>191766</v>
      </c>
      <c r="N39" s="34">
        <f t="shared" si="6"/>
        <v>0.29115052174982425</v>
      </c>
    </row>
    <row r="40" spans="1:14" x14ac:dyDescent="0.4">
      <c r="A40" s="35" t="s">
        <v>47</v>
      </c>
      <c r="B40" s="8">
        <v>1865426</v>
      </c>
      <c r="C40" s="8">
        <v>1133</v>
      </c>
      <c r="D40" s="34">
        <f t="shared" si="0"/>
        <v>6.0736796849620407E-4</v>
      </c>
      <c r="E40" s="8">
        <v>6363</v>
      </c>
      <c r="F40" s="34">
        <f t="shared" si="1"/>
        <v>3.4110171081565281E-3</v>
      </c>
      <c r="G40" s="8">
        <v>55050</v>
      </c>
      <c r="H40" s="34">
        <f t="shared" si="2"/>
        <v>2.9510685494894998E-2</v>
      </c>
      <c r="I40" s="8">
        <v>73307</v>
      </c>
      <c r="J40" s="34">
        <f t="shared" si="3"/>
        <v>3.9297726095808679E-2</v>
      </c>
      <c r="K40" s="8">
        <v>266029</v>
      </c>
      <c r="L40" s="34">
        <f t="shared" si="4"/>
        <v>0.14261032064525744</v>
      </c>
      <c r="M40" s="8">
        <f t="shared" si="5"/>
        <v>401882</v>
      </c>
      <c r="N40" s="34">
        <f t="shared" si="6"/>
        <v>0.21543711731261384</v>
      </c>
    </row>
    <row r="41" spans="1:14" x14ac:dyDescent="0.4">
      <c r="A41" s="35" t="s">
        <v>48</v>
      </c>
      <c r="B41" s="8">
        <v>2770570</v>
      </c>
      <c r="C41" s="8">
        <v>1621</v>
      </c>
      <c r="D41" s="34">
        <f t="shared" si="0"/>
        <v>5.8507816081167414E-4</v>
      </c>
      <c r="E41" s="8">
        <v>11781</v>
      </c>
      <c r="F41" s="34">
        <f t="shared" si="1"/>
        <v>4.2521935919323456E-3</v>
      </c>
      <c r="G41" s="8">
        <v>138691</v>
      </c>
      <c r="H41" s="34">
        <f t="shared" si="2"/>
        <v>5.005865219070444E-2</v>
      </c>
      <c r="I41" s="8">
        <v>108992</v>
      </c>
      <c r="J41" s="34">
        <f t="shared" si="3"/>
        <v>3.9339197349281915E-2</v>
      </c>
      <c r="K41" s="8">
        <v>410806</v>
      </c>
      <c r="L41" s="34">
        <f t="shared" si="4"/>
        <v>0.1482749037201731</v>
      </c>
      <c r="M41" s="8">
        <f t="shared" si="5"/>
        <v>671891</v>
      </c>
      <c r="N41" s="34">
        <f t="shared" si="6"/>
        <v>0.24251002501290347</v>
      </c>
    </row>
    <row r="42" spans="1:14" x14ac:dyDescent="0.4">
      <c r="A42" s="35" t="s">
        <v>49</v>
      </c>
      <c r="B42" s="8">
        <v>1326180</v>
      </c>
      <c r="C42" s="8">
        <v>1055</v>
      </c>
      <c r="D42" s="34">
        <f t="shared" si="0"/>
        <v>7.9551795382225645E-4</v>
      </c>
      <c r="E42" s="8">
        <v>5805</v>
      </c>
      <c r="F42" s="34">
        <f t="shared" si="1"/>
        <v>4.3772338596570603E-3</v>
      </c>
      <c r="G42" s="8">
        <v>61962</v>
      </c>
      <c r="H42" s="34">
        <f t="shared" si="2"/>
        <v>4.6722164412070763E-2</v>
      </c>
      <c r="I42" s="8">
        <v>58549</v>
      </c>
      <c r="J42" s="34">
        <f t="shared" si="3"/>
        <v>4.4148607278046724E-2</v>
      </c>
      <c r="K42" s="8">
        <v>253937</v>
      </c>
      <c r="L42" s="34">
        <f t="shared" si="4"/>
        <v>0.19148004041683633</v>
      </c>
      <c r="M42" s="8">
        <f t="shared" si="5"/>
        <v>381308</v>
      </c>
      <c r="N42" s="34">
        <f t="shared" si="6"/>
        <v>0.2875235639204331</v>
      </c>
    </row>
    <row r="43" spans="1:14" x14ac:dyDescent="0.4">
      <c r="A43" s="35" t="s">
        <v>50</v>
      </c>
      <c r="B43" s="8">
        <v>718741</v>
      </c>
      <c r="C43" s="8">
        <v>282</v>
      </c>
      <c r="D43" s="34">
        <f t="shared" si="0"/>
        <v>3.9235273902560173E-4</v>
      </c>
      <c r="E43" s="8">
        <v>1784</v>
      </c>
      <c r="F43" s="34">
        <f t="shared" si="1"/>
        <v>2.4821180369562889E-3</v>
      </c>
      <c r="G43" s="8">
        <v>22020</v>
      </c>
      <c r="H43" s="34">
        <f t="shared" si="2"/>
        <v>3.0636905366467196E-2</v>
      </c>
      <c r="I43" s="8">
        <v>23596</v>
      </c>
      <c r="J43" s="34">
        <f t="shared" si="3"/>
        <v>3.2829628475347865E-2</v>
      </c>
      <c r="K43" s="8">
        <v>94670</v>
      </c>
      <c r="L43" s="34">
        <f t="shared" si="4"/>
        <v>0.13171643192749544</v>
      </c>
      <c r="M43" s="8">
        <f t="shared" si="5"/>
        <v>142352</v>
      </c>
      <c r="N43" s="34">
        <f t="shared" si="6"/>
        <v>0.1980574365452924</v>
      </c>
    </row>
    <row r="44" spans="1:14" x14ac:dyDescent="0.4">
      <c r="A44" s="35" t="s">
        <v>51</v>
      </c>
      <c r="B44" s="8">
        <v>956741</v>
      </c>
      <c r="C44" s="8">
        <v>557</v>
      </c>
      <c r="D44" s="34">
        <f t="shared" si="0"/>
        <v>5.8218472920048376E-4</v>
      </c>
      <c r="E44" s="8">
        <v>3206</v>
      </c>
      <c r="F44" s="34">
        <f t="shared" si="1"/>
        <v>3.3509591415022458E-3</v>
      </c>
      <c r="G44" s="8">
        <v>32473</v>
      </c>
      <c r="H44" s="34">
        <f t="shared" si="2"/>
        <v>3.3941265190892835E-2</v>
      </c>
      <c r="I44" s="8">
        <v>33833</v>
      </c>
      <c r="J44" s="34">
        <f t="shared" si="3"/>
        <v>3.5362757527899399E-2</v>
      </c>
      <c r="K44" s="8">
        <v>139247</v>
      </c>
      <c r="L44" s="34">
        <f t="shared" si="4"/>
        <v>0.14554304665525988</v>
      </c>
      <c r="M44" s="8">
        <f t="shared" si="5"/>
        <v>209316</v>
      </c>
      <c r="N44" s="34">
        <f t="shared" si="6"/>
        <v>0.21878021324475486</v>
      </c>
    </row>
    <row r="45" spans="1:14" x14ac:dyDescent="0.4">
      <c r="A45" s="35" t="s">
        <v>52</v>
      </c>
      <c r="B45" s="8">
        <v>1327123</v>
      </c>
      <c r="C45" s="8">
        <v>805</v>
      </c>
      <c r="D45" s="34">
        <f t="shared" si="0"/>
        <v>6.0657527599175054E-4</v>
      </c>
      <c r="E45" s="8">
        <v>4193</v>
      </c>
      <c r="F45" s="34">
        <f t="shared" si="1"/>
        <v>3.1594660027744227E-3</v>
      </c>
      <c r="G45" s="8">
        <v>43914</v>
      </c>
      <c r="H45" s="34">
        <f t="shared" si="2"/>
        <v>3.3089623192424512E-2</v>
      </c>
      <c r="I45" s="8">
        <v>50920</v>
      </c>
      <c r="J45" s="34">
        <f t="shared" si="3"/>
        <v>3.8368711867701785E-2</v>
      </c>
      <c r="K45" s="8">
        <v>196907</v>
      </c>
      <c r="L45" s="34">
        <f t="shared" si="4"/>
        <v>0.14837132654622065</v>
      </c>
      <c r="M45" s="8">
        <f t="shared" si="5"/>
        <v>296739</v>
      </c>
      <c r="N45" s="34">
        <f t="shared" si="6"/>
        <v>0.22359570288511313</v>
      </c>
    </row>
    <row r="46" spans="1:14" x14ac:dyDescent="0.4">
      <c r="A46" s="35" t="s">
        <v>53</v>
      </c>
      <c r="B46" s="8">
        <v>684570</v>
      </c>
      <c r="C46" s="8">
        <v>564</v>
      </c>
      <c r="D46" s="34">
        <f t="shared" si="0"/>
        <v>8.2387484114115428E-4</v>
      </c>
      <c r="E46" s="8">
        <v>3017</v>
      </c>
      <c r="F46" s="34">
        <f t="shared" si="1"/>
        <v>4.4071460917072033E-3</v>
      </c>
      <c r="G46" s="8">
        <v>36356</v>
      </c>
      <c r="H46" s="34">
        <f t="shared" si="2"/>
        <v>5.3107790291715966E-2</v>
      </c>
      <c r="I46" s="8">
        <v>29759</v>
      </c>
      <c r="J46" s="34">
        <f t="shared" si="3"/>
        <v>4.347108403815534E-2</v>
      </c>
      <c r="K46" s="8">
        <v>107660</v>
      </c>
      <c r="L46" s="34">
        <f t="shared" si="4"/>
        <v>0.15726660531428488</v>
      </c>
      <c r="M46" s="8">
        <f t="shared" si="5"/>
        <v>177356</v>
      </c>
      <c r="N46" s="34">
        <f t="shared" si="6"/>
        <v>0.25907650057700454</v>
      </c>
    </row>
    <row r="47" spans="1:14" x14ac:dyDescent="0.4">
      <c r="A47" s="35" t="s">
        <v>54</v>
      </c>
      <c r="B47" s="8">
        <v>5104762</v>
      </c>
      <c r="C47" s="8">
        <v>3331</v>
      </c>
      <c r="D47" s="34">
        <f t="shared" si="0"/>
        <v>6.5252797290059751E-4</v>
      </c>
      <c r="E47" s="8">
        <v>21870</v>
      </c>
      <c r="F47" s="34">
        <f t="shared" si="1"/>
        <v>4.2842349946971081E-3</v>
      </c>
      <c r="G47" s="8">
        <v>242742</v>
      </c>
      <c r="H47" s="34">
        <f t="shared" si="2"/>
        <v>4.75520700083569E-2</v>
      </c>
      <c r="I47" s="8">
        <v>189990</v>
      </c>
      <c r="J47" s="34">
        <f t="shared" si="3"/>
        <v>3.7218189604138252E-2</v>
      </c>
      <c r="K47" s="8">
        <v>694932</v>
      </c>
      <c r="L47" s="34">
        <f t="shared" si="4"/>
        <v>0.13613406462436448</v>
      </c>
      <c r="M47" s="8">
        <f t="shared" si="5"/>
        <v>1152865</v>
      </c>
      <c r="N47" s="34">
        <f t="shared" si="6"/>
        <v>0.22584108720445734</v>
      </c>
    </row>
    <row r="48" spans="1:14" x14ac:dyDescent="0.4">
      <c r="A48" s="35" t="s">
        <v>55</v>
      </c>
      <c r="B48" s="8">
        <v>806848</v>
      </c>
      <c r="C48" s="8">
        <v>488</v>
      </c>
      <c r="D48" s="34">
        <f t="shared" si="0"/>
        <v>6.0482271753787577E-4</v>
      </c>
      <c r="E48" s="8">
        <v>2840</v>
      </c>
      <c r="F48" s="34">
        <f t="shared" si="1"/>
        <v>3.5198699135400966E-3</v>
      </c>
      <c r="G48" s="8">
        <v>26535</v>
      </c>
      <c r="H48" s="34">
        <f t="shared" si="2"/>
        <v>3.2887235266121993E-2</v>
      </c>
      <c r="I48" s="8">
        <v>31837</v>
      </c>
      <c r="J48" s="34">
        <f t="shared" si="3"/>
        <v>3.9458485365273258E-2</v>
      </c>
      <c r="K48" s="8">
        <v>113594</v>
      </c>
      <c r="L48" s="34">
        <f t="shared" si="4"/>
        <v>0.14078736019671612</v>
      </c>
      <c r="M48" s="8">
        <f t="shared" si="5"/>
        <v>175294</v>
      </c>
      <c r="N48" s="34">
        <f t="shared" si="6"/>
        <v>0.21725777345918934</v>
      </c>
    </row>
    <row r="49" spans="1:14" x14ac:dyDescent="0.4">
      <c r="A49" s="35" t="s">
        <v>56</v>
      </c>
      <c r="B49" s="8">
        <v>1306009</v>
      </c>
      <c r="C49" s="8">
        <v>894</v>
      </c>
      <c r="D49" s="34">
        <f t="shared" si="0"/>
        <v>6.8452820769229002E-4</v>
      </c>
      <c r="E49" s="8">
        <v>5574</v>
      </c>
      <c r="F49" s="34">
        <f t="shared" si="1"/>
        <v>4.2679644627257544E-3</v>
      </c>
      <c r="G49" s="8">
        <v>56962</v>
      </c>
      <c r="H49" s="34">
        <f t="shared" si="2"/>
        <v>4.3615319649405175E-2</v>
      </c>
      <c r="I49" s="8">
        <v>58960</v>
      </c>
      <c r="J49" s="34">
        <f t="shared" si="3"/>
        <v>4.5145171281361765E-2</v>
      </c>
      <c r="K49" s="8">
        <v>223763</v>
      </c>
      <c r="L49" s="34">
        <f t="shared" si="4"/>
        <v>0.17133342878954128</v>
      </c>
      <c r="M49" s="8">
        <f t="shared" si="5"/>
        <v>346153</v>
      </c>
      <c r="N49" s="34">
        <f t="shared" si="6"/>
        <v>0.26504641239072624</v>
      </c>
    </row>
    <row r="50" spans="1:14" x14ac:dyDescent="0.4">
      <c r="A50" s="35" t="s">
        <v>57</v>
      </c>
      <c r="B50" s="8">
        <v>1737765</v>
      </c>
      <c r="C50" s="8">
        <v>1015</v>
      </c>
      <c r="D50" s="34">
        <f t="shared" si="0"/>
        <v>5.8408357861966379E-4</v>
      </c>
      <c r="E50" s="8">
        <v>6252</v>
      </c>
      <c r="F50" s="34">
        <f t="shared" si="1"/>
        <v>3.5977246635764907E-3</v>
      </c>
      <c r="G50" s="8">
        <v>62077</v>
      </c>
      <c r="H50" s="34">
        <f t="shared" si="2"/>
        <v>3.5722321487657999E-2</v>
      </c>
      <c r="I50" s="8">
        <v>73747</v>
      </c>
      <c r="J50" s="34">
        <f t="shared" si="3"/>
        <v>4.2437844012280145E-2</v>
      </c>
      <c r="K50" s="8">
        <v>270001</v>
      </c>
      <c r="L50" s="34">
        <f t="shared" si="4"/>
        <v>0.15537256188264811</v>
      </c>
      <c r="M50" s="8">
        <f t="shared" si="5"/>
        <v>413092</v>
      </c>
      <c r="N50" s="34">
        <f t="shared" si="6"/>
        <v>0.2377145356247824</v>
      </c>
    </row>
    <row r="51" spans="1:14" x14ac:dyDescent="0.4">
      <c r="A51" s="35" t="s">
        <v>58</v>
      </c>
      <c r="B51" s="8">
        <v>1123478</v>
      </c>
      <c r="C51" s="8">
        <v>713</v>
      </c>
      <c r="D51" s="34">
        <f t="shared" si="0"/>
        <v>6.3463637027160304E-4</v>
      </c>
      <c r="E51" s="8">
        <v>4392</v>
      </c>
      <c r="F51" s="34">
        <f t="shared" si="1"/>
        <v>3.9092888334261999E-3</v>
      </c>
      <c r="G51" s="8">
        <v>48315</v>
      </c>
      <c r="H51" s="34">
        <f t="shared" si="2"/>
        <v>4.3004847446946E-2</v>
      </c>
      <c r="I51" s="8">
        <v>45734</v>
      </c>
      <c r="J51" s="34">
        <f t="shared" si="3"/>
        <v>4.0707517192147956E-2</v>
      </c>
      <c r="K51" s="8">
        <v>170942</v>
      </c>
      <c r="L51" s="34">
        <f t="shared" si="4"/>
        <v>0.15215429229588831</v>
      </c>
      <c r="M51" s="8">
        <f t="shared" si="5"/>
        <v>270096</v>
      </c>
      <c r="N51" s="34">
        <f t="shared" si="6"/>
        <v>0.24041058213868005</v>
      </c>
    </row>
    <row r="52" spans="1:14" x14ac:dyDescent="0.4">
      <c r="A52" s="35" t="s">
        <v>59</v>
      </c>
      <c r="B52" s="8">
        <v>1068734</v>
      </c>
      <c r="C52" s="8">
        <v>867</v>
      </c>
      <c r="D52" s="34">
        <f t="shared" si="0"/>
        <v>8.112402150581903E-4</v>
      </c>
      <c r="E52" s="8">
        <v>4794</v>
      </c>
      <c r="F52" s="34">
        <f t="shared" si="1"/>
        <v>4.485681189145288E-3</v>
      </c>
      <c r="G52" s="8">
        <v>41479</v>
      </c>
      <c r="H52" s="34">
        <f t="shared" si="2"/>
        <v>3.8811341269202625E-2</v>
      </c>
      <c r="I52" s="8">
        <v>44528</v>
      </c>
      <c r="J52" s="34">
        <f t="shared" si="3"/>
        <v>4.1664249476483388E-2</v>
      </c>
      <c r="K52" s="8">
        <v>147119</v>
      </c>
      <c r="L52" s="34">
        <f t="shared" si="4"/>
        <v>0.13765726551227903</v>
      </c>
      <c r="M52" s="8">
        <f t="shared" si="5"/>
        <v>238787</v>
      </c>
      <c r="N52" s="34">
        <f t="shared" si="6"/>
        <v>0.22342977766216851</v>
      </c>
    </row>
    <row r="53" spans="1:14" x14ac:dyDescent="0.4">
      <c r="A53" s="35" t="s">
        <v>60</v>
      </c>
      <c r="B53" s="8">
        <v>1591368</v>
      </c>
      <c r="C53" s="8">
        <v>1579</v>
      </c>
      <c r="D53" s="34">
        <f t="shared" si="0"/>
        <v>9.9222807044002399E-4</v>
      </c>
      <c r="E53" s="8">
        <v>8691</v>
      </c>
      <c r="F53" s="34">
        <f t="shared" si="1"/>
        <v>5.4613389234922406E-3</v>
      </c>
      <c r="G53" s="8">
        <v>72015</v>
      </c>
      <c r="H53" s="34">
        <f t="shared" si="2"/>
        <v>4.525351772814333E-2</v>
      </c>
      <c r="I53" s="8">
        <v>70039</v>
      </c>
      <c r="J53" s="34">
        <f t="shared" si="3"/>
        <v>4.4011818762222189E-2</v>
      </c>
      <c r="K53" s="8">
        <v>220310</v>
      </c>
      <c r="L53" s="34">
        <f t="shared" si="4"/>
        <v>0.13844063723789846</v>
      </c>
      <c r="M53" s="8">
        <f t="shared" si="5"/>
        <v>372634</v>
      </c>
      <c r="N53" s="34">
        <f t="shared" si="6"/>
        <v>0.23415954072219625</v>
      </c>
    </row>
    <row r="54" spans="1:14" x14ac:dyDescent="0.4">
      <c r="A54" s="35" t="s">
        <v>61</v>
      </c>
      <c r="B54" s="8">
        <v>1485220</v>
      </c>
      <c r="C54" s="8">
        <v>1367</v>
      </c>
      <c r="D54" s="34">
        <f t="shared" si="0"/>
        <v>9.2040236463284905E-4</v>
      </c>
      <c r="E54" s="8">
        <v>7415</v>
      </c>
      <c r="F54" s="34">
        <f t="shared" si="1"/>
        <v>4.9925263597312185E-3</v>
      </c>
      <c r="G54" s="8">
        <v>41266</v>
      </c>
      <c r="H54" s="34">
        <f t="shared" si="2"/>
        <v>2.7784435975815029E-2</v>
      </c>
      <c r="I54" s="8">
        <v>38178</v>
      </c>
      <c r="J54" s="34">
        <f t="shared" si="3"/>
        <v>2.5705282719058455E-2</v>
      </c>
      <c r="K54" s="8">
        <v>87166</v>
      </c>
      <c r="L54" s="34">
        <f t="shared" si="4"/>
        <v>5.8688948438615156E-2</v>
      </c>
      <c r="M54" s="8">
        <f t="shared" si="5"/>
        <v>175392</v>
      </c>
      <c r="N54" s="34">
        <f t="shared" si="6"/>
        <v>0.11809159585785271</v>
      </c>
    </row>
    <row r="56" spans="1:14" x14ac:dyDescent="0.4">
      <c r="A56" s="69" t="s">
        <v>78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  <row r="57" spans="1:14" x14ac:dyDescent="0.4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1:14" x14ac:dyDescent="0.4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</row>
  </sheetData>
  <mergeCells count="13">
    <mergeCell ref="A57:N57"/>
    <mergeCell ref="A58:N58"/>
    <mergeCell ref="A56:N56"/>
    <mergeCell ref="A1:M1"/>
    <mergeCell ref="M3:N3"/>
    <mergeCell ref="A5:A6"/>
    <mergeCell ref="B5:B6"/>
    <mergeCell ref="C5:D5"/>
    <mergeCell ref="E5:F5"/>
    <mergeCell ref="G5:H5"/>
    <mergeCell ref="M5:N5"/>
    <mergeCell ref="K5:L5"/>
    <mergeCell ref="I5:J5"/>
  </mergeCells>
  <phoneticPr fontId="2"/>
  <pageMargins left="0.7" right="0.7" top="0.75" bottom="0.75" header="0.3" footer="0.3"/>
  <pageSetup paperSize="9" scale="56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C2626FC0181C4F9C7B294ED4FC5539" ma:contentTypeVersion="15" ma:contentTypeDescription="新しいドキュメントを作成します。" ma:contentTypeScope="" ma:versionID="5df5d2ddb7c1bf5e4e75f27a967c2454">
  <xsd:schema xmlns:xsd="http://www.w3.org/2001/XMLSchema" xmlns:xs="http://www.w3.org/2001/XMLSchema" xmlns:p="http://schemas.microsoft.com/office/2006/metadata/properties" xmlns:ns2="1ddc9979-d8a4-4359-b634-9f027dd42b7d" xmlns:ns3="85e6e18b-26c1-4122-9e79-e6c53ac26d53" targetNamespace="http://schemas.microsoft.com/office/2006/metadata/properties" ma:root="true" ma:fieldsID="8d91464a2e7c293f7795ab3af2709481" ns2:_="" ns3:_="">
    <xsd:import namespace="1ddc9979-d8a4-4359-b634-9f027dd42b7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9979-d8a4-4359-b634-9f027dd42b7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daf768-1c8f-4096-a139-2643c102bdb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9979-d8a4-4359-b634-9f027dd42b7d">
      <Terms xmlns="http://schemas.microsoft.com/office/infopath/2007/PartnerControls"/>
    </lcf76f155ced4ddcb4097134ff3c332f>
    <TaxCatchAll xmlns="85e6e18b-26c1-4122-9e79-e6c53ac26d53" xsi:nil="true"/>
    <Owner xmlns="1ddc9979-d8a4-4359-b634-9f027dd42b7d">
      <UserInfo>
        <DisplayName/>
        <AccountId xsi:nil="true"/>
        <AccountType/>
      </UserInfo>
    </Owner>
    <_Flow_SignoffStatus xmlns="1ddc9979-d8a4-4359-b634-9f027dd42b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C0BBC5-A4B5-438A-B31F-21AB36517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9979-d8a4-4359-b634-9f027dd42b7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5390EB-78ED-43AD-AF36-DFF0F92F84BD}">
  <ds:schemaRefs>
    <ds:schemaRef ds:uri="http://schemas.microsoft.com/office/2006/metadata/properties"/>
    <ds:schemaRef ds:uri="http://schemas.microsoft.com/office/infopath/2007/PartnerControls"/>
    <ds:schemaRef ds:uri="1ddc9979-d8a4-4359-b634-9f027dd42b7d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898BCFA4-BF63-4501-BA08-F3AF0A93B1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総接種回数</vt:lpstr>
      <vt:lpstr>一般接種</vt:lpstr>
      <vt:lpstr>医療従事者等</vt:lpstr>
      <vt:lpstr>令和５年秋開始接種</vt:lpstr>
      <vt:lpstr>一般接種!Print_Area</vt:lpstr>
      <vt:lpstr>総接種回数!Print_Area</vt:lpstr>
      <vt:lpstr>令和５年秋開始接種!Print_Area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0x0101006CC2626FC0181C4F9C7B294ED4FC5539</vt:lpwstr>
  </property>
  <property fmtid="{D5CDD505-2E9C-101B-9397-08002B2CF9AE}" pid="3" name="_dlc_DocIdItemGuid">
    <vt:lpwstr>1223b411-a7da-4312-a6b7-58152494be1b</vt:lpwstr>
  </property>
  <property fmtid="{D5CDD505-2E9C-101B-9397-08002B2CF9AE}" pid="4" name="MediaServiceImageTags">
    <vt:lpwstr/>
  </property>
</Properties>
</file>