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9" documentId="13_ncr:1_{0F12E0CB-E33F-4F9F-B207-C71CB634C27E}" xr6:coauthVersionLast="47" xr6:coauthVersionMax="47" xr10:uidLastSave="{BFEAD7C4-8C21-4FBA-A10E-5044CD92192D}"/>
  <bookViews>
    <workbookView xWindow="-120" yWindow="-120" windowWidth="29040" windowHeight="15840" tabRatio="846" xr2:uid="{1E02FCC7-9570-46B1-A3A5-0BBDBED4CE01}"/>
  </bookViews>
  <sheets>
    <sheet name="はじめに" sheetId="1" r:id="rId1"/>
    <sheet name="STEP１" sheetId="5" r:id="rId2"/>
    <sheet name="STEP２①" sheetId="6" r:id="rId3"/>
    <sheet name="STEP２②" sheetId="7" r:id="rId4"/>
    <sheet name="STEP３" sheetId="18" r:id="rId5"/>
    <sheet name="給与対象月" sheetId="19" state="hidden" r:id="rId6"/>
    <sheet name="リスト（訪看）" sheetId="15" state="hidden" r:id="rId7"/>
  </sheets>
  <externalReferences>
    <externalReference r:id="rId8"/>
  </externalReferences>
  <definedNames>
    <definedName name="_xlnm.Print_Area" localSheetId="1">STEP１!$A$1:$U$53</definedName>
    <definedName name="_xlnm.Print_Area" localSheetId="2">STEP２①!$A$1:$U$52</definedName>
    <definedName name="_xlnm.Print_Area" localSheetId="3">STEP２②!$A$1:$U$53</definedName>
    <definedName name="_xlnm.Print_Area" localSheetId="4">STEP３!$A$1:$U$52</definedName>
    <definedName name="_xlnm.Print_Area" localSheetId="0">はじめに!$A$1:$U$28</definedName>
    <definedName name="医療保険の利用者割合">STEP２①!$S$21</definedName>
    <definedName name="医療保険の利用者数">STEP２①!$M$21</definedName>
    <definedName name="一月当たり延べ入院患者数" localSheetId="5">[1]STEP２③!$R$13</definedName>
    <definedName name="一月当たり延べ入院患者数">#REF!</definedName>
    <definedName name="一月当たり給与総額" localSheetId="5">[1]STEP１!$J$24</definedName>
    <definedName name="一月当たり給与総額">STEP１!$J$24</definedName>
    <definedName name="一月当たり算定金額Ⅰ">STEP２②!$I$14</definedName>
    <definedName name="一月当たり算定金額外来Ⅰ" localSheetId="5">[1]STEP２②!$G$17</definedName>
    <definedName name="一月当たり算定金額外来Ⅰ">STEP２②!$I$14</definedName>
    <definedName name="介護保険の利用者数">STEP２①!$P$21</definedName>
    <definedName name="外来二イ" localSheetId="5">[1]STEP２②!$J$23</definedName>
    <definedName name="外来二イ">STEP２②!#REF!</definedName>
    <definedName name="外来二ロ" localSheetId="5">[1]STEP２②!$N$23</definedName>
    <definedName name="外来二ロ">STEP２②!$M$20</definedName>
    <definedName name="再診料" localSheetId="5">[1]STEP２①!$M$16</definedName>
    <definedName name="再診料">STEP２①!#REF!</definedName>
    <definedName name="歯科再診料" localSheetId="5">[1]STEP２①!$M$25</definedName>
    <definedName name="歯科再診料">STEP２①!#REF!</definedName>
    <definedName name="歯科初診料" localSheetId="5">[1]STEP２①!$J$25</definedName>
    <definedName name="歯科初診料">STEP２①!#REF!</definedName>
    <definedName name="歯科訪問診療料同一建物" localSheetId="5">[1]STEP２①!$S$25</definedName>
    <definedName name="歯科訪問診療料同一建物">STEP２①!#REF!</definedName>
    <definedName name="歯科訪問診療料同一建物以外" localSheetId="5">[1]STEP２①!$P$25</definedName>
    <definedName name="歯科訪問診療料同一建物以外">STEP２①!#REF!</definedName>
    <definedName name="初診料" localSheetId="5">[1]STEP２①!$J$16</definedName>
    <definedName name="初診料">STEP２①!#REF!</definedName>
    <definedName name="入院" localSheetId="5">[1]STEP２③!$P$24</definedName>
    <definedName name="入院">#REF!</definedName>
    <definedName name="訪看Ⅱ">STEP２②!$J$20</definedName>
    <definedName name="訪問看護管理療養費">STEP２①!$J$21</definedName>
    <definedName name="訪問診療料同一建物" localSheetId="5">[1]STEP２①!$S$16</definedName>
    <definedName name="訪問診療料同一建物">STEP２①!#REF!</definedName>
    <definedName name="訪問診療料同一建物以外" localSheetId="5">[1]STEP２①!$P$16</definedName>
    <definedName name="訪問診療料同一建物以外">STEP２①!#REF!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9" l="1"/>
  <c r="G4" i="19"/>
  <c r="F4" i="19" l="1"/>
  <c r="A15" i="19"/>
  <c r="A14" i="19"/>
  <c r="A12" i="19"/>
  <c r="A11" i="19"/>
  <c r="A10" i="19"/>
  <c r="A9" i="19"/>
  <c r="A8" i="19"/>
  <c r="A7" i="19"/>
  <c r="A6" i="19"/>
  <c r="A5" i="19"/>
  <c r="F11" i="5"/>
  <c r="A4" i="19"/>
  <c r="F12" i="5" l="1"/>
  <c r="F13" i="5" s="1"/>
  <c r="F14" i="5" s="1"/>
  <c r="F15" i="5" s="1"/>
  <c r="F16" i="5" s="1"/>
  <c r="F17" i="5" s="1"/>
  <c r="F18" i="5" s="1"/>
  <c r="F19" i="5" s="1"/>
  <c r="F20" i="5" s="1"/>
  <c r="F21" i="5" s="1"/>
  <c r="F22" i="5" s="1"/>
  <c r="F17" i="6" l="1"/>
  <c r="P21" i="6"/>
  <c r="J21" i="6"/>
  <c r="I14" i="7" s="1"/>
  <c r="F19" i="6"/>
  <c r="F18" i="6"/>
  <c r="M21" i="6" l="1"/>
  <c r="S21" i="6" s="1"/>
  <c r="B17" i="6"/>
  <c r="J24" i="5"/>
  <c r="I13" i="7" l="1"/>
  <c r="I15" i="7" s="1"/>
  <c r="L12" i="18"/>
  <c r="G18" i="7"/>
  <c r="G4" i="15" s="1"/>
  <c r="F7" i="15" l="1"/>
  <c r="F8" i="15"/>
  <c r="F5" i="15"/>
  <c r="F4" i="15"/>
  <c r="H4" i="15" s="1"/>
  <c r="I4" i="15" s="1"/>
  <c r="F6" i="15"/>
  <c r="F13" i="15"/>
  <c r="G6" i="15"/>
  <c r="G8" i="15"/>
  <c r="F10" i="15"/>
  <c r="F15" i="15"/>
  <c r="G14" i="15"/>
  <c r="F21" i="15"/>
  <c r="G15" i="15"/>
  <c r="G5" i="15"/>
  <c r="G21" i="15"/>
  <c r="F14" i="15"/>
  <c r="F11" i="15"/>
  <c r="F12" i="15"/>
  <c r="G19" i="15"/>
  <c r="G11" i="15"/>
  <c r="G12" i="15"/>
  <c r="G7" i="15"/>
  <c r="F18" i="15"/>
  <c r="G10" i="15"/>
  <c r="F20" i="15"/>
  <c r="G16" i="15"/>
  <c r="G9" i="15"/>
  <c r="G13" i="15"/>
  <c r="G18" i="15"/>
  <c r="F9" i="15"/>
  <c r="F16" i="15"/>
  <c r="F17" i="15"/>
  <c r="G20" i="15"/>
  <c r="F19" i="15"/>
  <c r="G17" i="15"/>
  <c r="L14" i="18"/>
  <c r="N13" i="7"/>
  <c r="H5" i="15" l="1"/>
  <c r="I5" i="15" s="1"/>
  <c r="H15" i="15"/>
  <c r="I15" i="15" s="1"/>
  <c r="H21" i="15"/>
  <c r="H13" i="15"/>
  <c r="I13" i="15" s="1"/>
  <c r="H8" i="15"/>
  <c r="I8" i="15" s="1"/>
  <c r="H6" i="15"/>
  <c r="I6" i="15" s="1"/>
  <c r="H11" i="15"/>
  <c r="I11" i="15" s="1"/>
  <c r="H18" i="15"/>
  <c r="I18" i="15" s="1"/>
  <c r="H7" i="15"/>
  <c r="I7" i="15" s="1"/>
  <c r="H14" i="15"/>
  <c r="I14" i="15" s="1"/>
  <c r="H17" i="15"/>
  <c r="I17" i="15" s="1"/>
  <c r="H16" i="15"/>
  <c r="I16" i="15" s="1"/>
  <c r="H10" i="15"/>
  <c r="I10" i="15" s="1"/>
  <c r="H12" i="15"/>
  <c r="I12" i="15" s="1"/>
  <c r="H19" i="15"/>
  <c r="I19" i="15" s="1"/>
  <c r="H20" i="15"/>
  <c r="I20" i="15" s="1"/>
  <c r="H9" i="15"/>
  <c r="I9" i="15" s="1"/>
  <c r="G19" i="7" l="1"/>
  <c r="J20" i="7" s="1"/>
  <c r="L16" i="18" s="1"/>
  <c r="L18" i="18" s="1"/>
  <c r="L20" i="18" s="1"/>
</calcChain>
</file>

<file path=xl/sharedStrings.xml><?xml version="1.0" encoding="utf-8"?>
<sst xmlns="http://schemas.openxmlformats.org/spreadsheetml/2006/main" count="149" uniqueCount="84">
  <si>
    <t>目　次</t>
    <rPh sb="0" eb="1">
      <t>メ</t>
    </rPh>
    <rPh sb="2" eb="3">
      <t>ツギ</t>
    </rPh>
    <phoneticPr fontId="2"/>
  </si>
  <si>
    <t>はじめに</t>
    <phoneticPr fontId="2"/>
  </si>
  <si>
    <t>Step１　対象職員の給与総額の計算</t>
    <rPh sb="6" eb="8">
      <t>タイショウ</t>
    </rPh>
    <rPh sb="8" eb="10">
      <t>ショクイン</t>
    </rPh>
    <rPh sb="11" eb="13">
      <t>キュウヨ</t>
    </rPh>
    <rPh sb="13" eb="15">
      <t>ソウガク</t>
    </rPh>
    <rPh sb="16" eb="18">
      <t>ケイサン</t>
    </rPh>
    <phoneticPr fontId="2"/>
  </si>
  <si>
    <t>Step２　ベースアップ評価料の算定見込みの計算</t>
    <rPh sb="12" eb="14">
      <t>ヒョウカ</t>
    </rPh>
    <rPh sb="14" eb="15">
      <t>リョウ</t>
    </rPh>
    <rPh sb="16" eb="18">
      <t>サンテイ</t>
    </rPh>
    <rPh sb="18" eb="20">
      <t>ミコ</t>
    </rPh>
    <rPh sb="22" eb="24">
      <t>ケイサン</t>
    </rPh>
    <phoneticPr fontId="2"/>
  </si>
  <si>
    <t>Step３　医療従事者の賃上げ見込みの計算</t>
    <rPh sb="6" eb="8">
      <t>イリョウ</t>
    </rPh>
    <rPh sb="8" eb="11">
      <t>ジュウジシャ</t>
    </rPh>
    <rPh sb="12" eb="14">
      <t>チンア</t>
    </rPh>
    <rPh sb="15" eb="17">
      <t>ミコ</t>
    </rPh>
    <rPh sb="19" eb="21">
      <t>ケイサン</t>
    </rPh>
    <phoneticPr fontId="2"/>
  </si>
  <si>
    <t>戻る</t>
    <rPh sb="0" eb="1">
      <t>モド</t>
    </rPh>
    <phoneticPr fontId="2"/>
  </si>
  <si>
    <t>次へ</t>
    <rPh sb="0" eb="1">
      <t>ツギ</t>
    </rPh>
    <phoneticPr fontId="2"/>
  </si>
  <si>
    <r>
      <t>○ まずは、</t>
    </r>
    <r>
      <rPr>
        <b/>
        <sz val="16"/>
        <color theme="3"/>
        <rFont val="メイリオ"/>
        <family val="3"/>
        <charset val="128"/>
      </rPr>
      <t>対象職員の給与総額</t>
    </r>
    <r>
      <rPr>
        <sz val="16"/>
        <color theme="3"/>
        <rFont val="メイリオ"/>
        <family val="3"/>
        <charset val="128"/>
      </rPr>
      <t xml:space="preserve">を計算しましょう。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2023年3月～2024年2月</t>
    </r>
    <r>
      <rPr>
        <sz val="16"/>
        <color theme="3"/>
        <rFont val="メイリオ"/>
        <family val="3"/>
        <charset val="128"/>
      </rPr>
      <t>に実際に支払った給与総額を入力してください。</t>
    </r>
    <rPh sb="6" eb="8">
      <t>タイショウ</t>
    </rPh>
    <rPh sb="8" eb="10">
      <t>ショクイン</t>
    </rPh>
    <rPh sb="11" eb="13">
      <t>キュウヨ</t>
    </rPh>
    <rPh sb="13" eb="15">
      <t>ソウガク</t>
    </rPh>
    <rPh sb="16" eb="18">
      <t>ケイサン</t>
    </rPh>
    <rPh sb="31" eb="32">
      <t>ネン</t>
    </rPh>
    <rPh sb="33" eb="34">
      <t>ガツ</t>
    </rPh>
    <rPh sb="35" eb="36">
      <t>ニチ</t>
    </rPh>
    <rPh sb="38" eb="40">
      <t>サンテイ</t>
    </rPh>
    <rPh sb="41" eb="43">
      <t>カイシ</t>
    </rPh>
    <rPh sb="45" eb="47">
      <t>バアイ</t>
    </rPh>
    <rPh sb="52" eb="53">
      <t>ネン</t>
    </rPh>
    <rPh sb="54" eb="55">
      <t>ガツ</t>
    </rPh>
    <rPh sb="60" eb="61">
      <t>ネン</t>
    </rPh>
    <rPh sb="62" eb="63">
      <t>ガツ</t>
    </rPh>
    <rPh sb="64" eb="66">
      <t>ジッサイ</t>
    </rPh>
    <rPh sb="67" eb="69">
      <t>シハラ</t>
    </rPh>
    <rPh sb="71" eb="73">
      <t>キュウヨ</t>
    </rPh>
    <rPh sb="73" eb="75">
      <t>ソウガク</t>
    </rPh>
    <rPh sb="76" eb="78">
      <t>ニュウリョク</t>
    </rPh>
    <phoneticPr fontId="2"/>
  </si>
  <si>
    <t>算定開始予定日</t>
    <rPh sb="0" eb="2">
      <t>サンテイ</t>
    </rPh>
    <rPh sb="2" eb="4">
      <t>カイシ</t>
    </rPh>
    <rPh sb="4" eb="6">
      <t>ヨテイ</t>
    </rPh>
    <rPh sb="6" eb="7">
      <t>ビ</t>
    </rPh>
    <phoneticPr fontId="2"/>
  </si>
  <si>
    <t>給与対象月</t>
    <rPh sb="0" eb="2">
      <t>キュウヨ</t>
    </rPh>
    <rPh sb="2" eb="4">
      <t>タイショウ</t>
    </rPh>
    <rPh sb="4" eb="5">
      <t>ツキ</t>
    </rPh>
    <phoneticPr fontId="2"/>
  </si>
  <si>
    <t>対象職員の給与総額</t>
    <rPh sb="0" eb="2">
      <t>タイショウ</t>
    </rPh>
    <rPh sb="2" eb="4">
      <t>ショクイン</t>
    </rPh>
    <rPh sb="5" eb="7">
      <t>キュウヨ</t>
    </rPh>
    <rPh sb="7" eb="9">
      <t>ソウガク</t>
    </rPh>
    <phoneticPr fontId="2"/>
  </si>
  <si>
    <t>１月当たり給与総額</t>
    <rPh sb="1" eb="2">
      <t>ツキ</t>
    </rPh>
    <rPh sb="2" eb="3">
      <t>ア</t>
    </rPh>
    <rPh sb="5" eb="7">
      <t>キュウヨ</t>
    </rPh>
    <rPh sb="7" eb="9">
      <t>ソウガク</t>
    </rPh>
    <phoneticPr fontId="2"/>
  </si>
  <si>
    <t>算定月</t>
    <rPh sb="0" eb="2">
      <t>サンテイ</t>
    </rPh>
    <rPh sb="2" eb="3">
      <t>ツキ</t>
    </rPh>
    <phoneticPr fontId="2"/>
  </si>
  <si>
    <t>１月当たり算定金額</t>
    <rPh sb="1" eb="2">
      <t>ツキ</t>
    </rPh>
    <rPh sb="2" eb="3">
      <t>ア</t>
    </rPh>
    <rPh sb="5" eb="7">
      <t>サンテイ</t>
    </rPh>
    <rPh sb="7" eb="9">
      <t>キンガク</t>
    </rPh>
    <phoneticPr fontId="2"/>
  </si>
  <si>
    <t>賃金増率</t>
    <phoneticPr fontId="2"/>
  </si>
  <si>
    <t>区分の元となる数値</t>
    <rPh sb="0" eb="2">
      <t>クブン</t>
    </rPh>
    <rPh sb="3" eb="4">
      <t>モト</t>
    </rPh>
    <rPh sb="7" eb="9">
      <t>スウチ</t>
    </rPh>
    <phoneticPr fontId="2"/>
  </si>
  <si>
    <t>算定区分</t>
    <rPh sb="0" eb="2">
      <t>サンテイ</t>
    </rPh>
    <rPh sb="2" eb="4">
      <t>クブン</t>
    </rPh>
    <phoneticPr fontId="2"/>
  </si>
  <si>
    <r>
      <t>○ 最後に、</t>
    </r>
    <r>
      <rPr>
        <b/>
        <sz val="16"/>
        <color theme="3"/>
        <rFont val="メイリオ"/>
        <family val="3"/>
        <charset val="128"/>
      </rPr>
      <t>医療従事者の賃上げ見込み</t>
    </r>
    <r>
      <rPr>
        <sz val="16"/>
        <color theme="3"/>
        <rFont val="メイリオ"/>
        <family val="3"/>
        <charset val="128"/>
      </rPr>
      <t>の計算を行います。
○ 「ベースアップ評価料による１月当たり収入合計」等について、確認してください。</t>
    </r>
    <rPh sb="2" eb="4">
      <t>サイゴ</t>
    </rPh>
    <rPh sb="6" eb="8">
      <t>イリョウ</t>
    </rPh>
    <rPh sb="8" eb="11">
      <t>ジュウジシャ</t>
    </rPh>
    <rPh sb="12" eb="14">
      <t>チンア</t>
    </rPh>
    <rPh sb="15" eb="17">
      <t>ミコ</t>
    </rPh>
    <rPh sb="19" eb="21">
      <t>ケイサン</t>
    </rPh>
    <rPh sb="22" eb="23">
      <t>オコナ</t>
    </rPh>
    <rPh sb="37" eb="40">
      <t>ヒョウカリョウ</t>
    </rPh>
    <rPh sb="44" eb="45">
      <t>ツキ</t>
    </rPh>
    <rPh sb="45" eb="46">
      <t>ア</t>
    </rPh>
    <rPh sb="48" eb="50">
      <t>シュウニュウ</t>
    </rPh>
    <rPh sb="50" eb="52">
      <t>ゴウケイ</t>
    </rPh>
    <rPh sb="53" eb="54">
      <t>トウ</t>
    </rPh>
    <rPh sb="59" eb="61">
      <t>カクニン</t>
    </rPh>
    <phoneticPr fontId="2"/>
  </si>
  <si>
    <t>ベースアップ評価料による１月当たり収入合計</t>
    <rPh sb="6" eb="8">
      <t>ヒョウカ</t>
    </rPh>
    <rPh sb="8" eb="9">
      <t>リョウ</t>
    </rPh>
    <rPh sb="13" eb="14">
      <t>ツキ</t>
    </rPh>
    <rPh sb="14" eb="15">
      <t>ア</t>
    </rPh>
    <rPh sb="17" eb="19">
      <t>シュウニュウ</t>
    </rPh>
    <rPh sb="19" eb="21">
      <t>ゴウケイ</t>
    </rPh>
    <phoneticPr fontId="2"/>
  </si>
  <si>
    <t>ベースアップ評価料による１年度当たり収入合計</t>
    <rPh sb="6" eb="8">
      <t>ヒョウカ</t>
    </rPh>
    <rPh sb="8" eb="9">
      <t>リョウ</t>
    </rPh>
    <rPh sb="13" eb="15">
      <t>ネンド</t>
    </rPh>
    <rPh sb="15" eb="16">
      <t>ア</t>
    </rPh>
    <rPh sb="18" eb="20">
      <t>シュウニュウ</t>
    </rPh>
    <rPh sb="20" eb="22">
      <t>ゴウケイ</t>
    </rPh>
    <phoneticPr fontId="2"/>
  </si>
  <si>
    <t>点数</t>
    <rPh sb="0" eb="2">
      <t>テンスウ</t>
    </rPh>
    <phoneticPr fontId="4"/>
  </si>
  <si>
    <t>以上</t>
    <rPh sb="0" eb="2">
      <t>イジョウ</t>
    </rPh>
    <phoneticPr fontId="4"/>
  </si>
  <si>
    <t>未満</t>
    <rPh sb="0" eb="2">
      <t>ミマン</t>
    </rPh>
    <phoneticPr fontId="4"/>
  </si>
  <si>
    <t>今回</t>
    <rPh sb="0" eb="2">
      <t>コンカイ</t>
    </rPh>
    <phoneticPr fontId="2"/>
  </si>
  <si>
    <t>①訪問看護ベースアップ評価料（Ⅰ）</t>
    <rPh sb="1" eb="3">
      <t>ホウモン</t>
    </rPh>
    <rPh sb="3" eb="5">
      <t>カンゴ</t>
    </rPh>
    <rPh sb="11" eb="13">
      <t>ヒョウカ</t>
    </rPh>
    <rPh sb="13" eb="14">
      <t>リョウ</t>
    </rPh>
    <phoneticPr fontId="2"/>
  </si>
  <si>
    <t>②訪問看護ベースアップ評価料（Ⅱ）</t>
    <rPh sb="1" eb="3">
      <t>ホウモン</t>
    </rPh>
    <rPh sb="3" eb="5">
      <t>カンゴ</t>
    </rPh>
    <rPh sb="11" eb="13">
      <t>ヒョウカ</t>
    </rPh>
    <rPh sb="13" eb="14">
      <t>リョウ</t>
    </rPh>
    <phoneticPr fontId="2"/>
  </si>
  <si>
    <t>医療保険の
利用者割合</t>
    <rPh sb="0" eb="2">
      <t>イリョウ</t>
    </rPh>
    <rPh sb="2" eb="4">
      <t>ホケン</t>
    </rPh>
    <rPh sb="6" eb="9">
      <t>リヨウシャ</t>
    </rPh>
    <rPh sb="9" eb="11">
      <t>ワリアイ</t>
    </rPh>
    <phoneticPr fontId="2"/>
  </si>
  <si>
    <r>
      <t>○ 訪問看護ベースアップ評価料（Ⅰ）による算定見込みだけでは、</t>
    </r>
    <r>
      <rPr>
        <b/>
        <sz val="16"/>
        <color theme="3"/>
        <rFont val="メイリオ"/>
        <family val="3"/>
        <charset val="128"/>
      </rPr>
      <t>賃金増率が1.2%に満たない訪問看護ステーション</t>
    </r>
    <r>
      <rPr>
        <sz val="16"/>
        <color theme="3"/>
        <rFont val="メイリオ"/>
        <family val="3"/>
        <charset val="128"/>
      </rPr>
      <t>については、</t>
    </r>
    <r>
      <rPr>
        <b/>
        <sz val="16"/>
        <color theme="3"/>
        <rFont val="メイリオ"/>
        <family val="3"/>
        <charset val="128"/>
      </rPr>
      <t>訪問看護ベースアップ評価料（Ⅱ）を算定</t>
    </r>
    <r>
      <rPr>
        <sz val="16"/>
        <color theme="3"/>
        <rFont val="メイリオ"/>
        <family val="3"/>
        <charset val="128"/>
      </rPr>
      <t>することができます。</t>
    </r>
    <rPh sb="2" eb="4">
      <t>ホウモン</t>
    </rPh>
    <rPh sb="4" eb="6">
      <t>カンゴ</t>
    </rPh>
    <rPh sb="12" eb="14">
      <t>ヒョウカ</t>
    </rPh>
    <rPh sb="14" eb="15">
      <t>リョウ</t>
    </rPh>
    <rPh sb="21" eb="23">
      <t>サンテイ</t>
    </rPh>
    <rPh sb="23" eb="25">
      <t>ミコ</t>
    </rPh>
    <rPh sb="31" eb="33">
      <t>チンギン</t>
    </rPh>
    <rPh sb="33" eb="34">
      <t>ゾウ</t>
    </rPh>
    <rPh sb="34" eb="35">
      <t>リツ</t>
    </rPh>
    <rPh sb="41" eb="42">
      <t>ミ</t>
    </rPh>
    <rPh sb="45" eb="47">
      <t>ホウモン</t>
    </rPh>
    <rPh sb="47" eb="49">
      <t>カンゴ</t>
    </rPh>
    <rPh sb="61" eb="63">
      <t>ホウモン</t>
    </rPh>
    <rPh sb="63" eb="65">
      <t>カンゴ</t>
    </rPh>
    <rPh sb="71" eb="73">
      <t>ヒョウカ</t>
    </rPh>
    <rPh sb="73" eb="74">
      <t>リョウ</t>
    </rPh>
    <rPh sb="78" eb="80">
      <t>サンテイ</t>
    </rPh>
    <phoneticPr fontId="2"/>
  </si>
  <si>
    <t>【C】</t>
    <phoneticPr fontId="4"/>
  </si>
  <si>
    <t>訪問看護ベースアップ評価料（Ⅱ）の区分</t>
    <rPh sb="0" eb="2">
      <t>ホウモン</t>
    </rPh>
    <rPh sb="2" eb="4">
      <t>カンゴ</t>
    </rPh>
    <rPh sb="17" eb="19">
      <t>クブン</t>
    </rPh>
    <phoneticPr fontId="4"/>
  </si>
  <si>
    <t>訪問看護ベースアップ評価料（Ⅱ）1</t>
    <rPh sb="0" eb="2">
      <t>ホウモン</t>
    </rPh>
    <rPh sb="2" eb="4">
      <t>カンゴ</t>
    </rPh>
    <phoneticPr fontId="2"/>
  </si>
  <si>
    <t>訪問看護ベースアップ評価料（Ⅱ）2</t>
    <rPh sb="0" eb="2">
      <t>ホウモン</t>
    </rPh>
    <rPh sb="2" eb="4">
      <t>カンゴ</t>
    </rPh>
    <phoneticPr fontId="2"/>
  </si>
  <si>
    <t>訪問看護ベースアップ評価料（Ⅱ）3</t>
    <rPh sb="0" eb="2">
      <t>ホウモン</t>
    </rPh>
    <rPh sb="2" eb="4">
      <t>カンゴ</t>
    </rPh>
    <phoneticPr fontId="2"/>
  </si>
  <si>
    <t>訪問看護ベースアップ評価料（Ⅱ）4</t>
    <rPh sb="0" eb="2">
      <t>ホウモン</t>
    </rPh>
    <rPh sb="2" eb="4">
      <t>カンゴ</t>
    </rPh>
    <phoneticPr fontId="2"/>
  </si>
  <si>
    <t>訪問看護ベースアップ評価料（Ⅱ）5</t>
    <rPh sb="0" eb="2">
      <t>ホウモン</t>
    </rPh>
    <rPh sb="2" eb="4">
      <t>カンゴ</t>
    </rPh>
    <phoneticPr fontId="2"/>
  </si>
  <si>
    <t>訪問看護ベースアップ評価料（Ⅱ）6</t>
    <rPh sb="0" eb="2">
      <t>ホウモン</t>
    </rPh>
    <rPh sb="2" eb="4">
      <t>カンゴ</t>
    </rPh>
    <phoneticPr fontId="2"/>
  </si>
  <si>
    <t>訪問看護ベースアップ評価料（Ⅱ）7</t>
    <rPh sb="0" eb="2">
      <t>ホウモン</t>
    </rPh>
    <rPh sb="2" eb="4">
      <t>カンゴ</t>
    </rPh>
    <phoneticPr fontId="2"/>
  </si>
  <si>
    <t>訪問看護ベースアップ評価料（Ⅱ）8</t>
    <rPh sb="0" eb="2">
      <t>ホウモン</t>
    </rPh>
    <rPh sb="2" eb="4">
      <t>カンゴ</t>
    </rPh>
    <phoneticPr fontId="2"/>
  </si>
  <si>
    <t>訪問看護ベースアップ評価料（Ⅱ）9</t>
    <rPh sb="0" eb="2">
      <t>ホウモン</t>
    </rPh>
    <rPh sb="2" eb="4">
      <t>カンゴ</t>
    </rPh>
    <phoneticPr fontId="2"/>
  </si>
  <si>
    <t>訪問看護ベースアップ評価料（Ⅱ）10</t>
    <rPh sb="0" eb="2">
      <t>ホウモン</t>
    </rPh>
    <rPh sb="2" eb="4">
      <t>カンゴ</t>
    </rPh>
    <phoneticPr fontId="2"/>
  </si>
  <si>
    <t>訪問看護ベースアップ評価料（Ⅱ）11</t>
    <rPh sb="0" eb="2">
      <t>ホウモン</t>
    </rPh>
    <rPh sb="2" eb="4">
      <t>カンゴ</t>
    </rPh>
    <phoneticPr fontId="2"/>
  </si>
  <si>
    <t>訪問看護ベースアップ評価料（Ⅱ）12</t>
    <rPh sb="0" eb="2">
      <t>ホウモン</t>
    </rPh>
    <rPh sb="2" eb="4">
      <t>カンゴ</t>
    </rPh>
    <phoneticPr fontId="2"/>
  </si>
  <si>
    <t>訪問看護ベースアップ評価料（Ⅱ）13</t>
    <rPh sb="0" eb="2">
      <t>ホウモン</t>
    </rPh>
    <rPh sb="2" eb="4">
      <t>カンゴ</t>
    </rPh>
    <phoneticPr fontId="2"/>
  </si>
  <si>
    <t>訪問看護ベースアップ評価料（Ⅱ）14</t>
    <rPh sb="0" eb="2">
      <t>ホウモン</t>
    </rPh>
    <rPh sb="2" eb="4">
      <t>カンゴ</t>
    </rPh>
    <phoneticPr fontId="2"/>
  </si>
  <si>
    <t>訪問看護ベースアップ評価料（Ⅱ）15</t>
    <rPh sb="0" eb="2">
      <t>ホウモン</t>
    </rPh>
    <rPh sb="2" eb="4">
      <t>カンゴ</t>
    </rPh>
    <phoneticPr fontId="2"/>
  </si>
  <si>
    <t>訪問看護ベースアップ評価料（Ⅱ）16</t>
    <rPh sb="0" eb="2">
      <t>ホウモン</t>
    </rPh>
    <rPh sb="2" eb="4">
      <t>カンゴ</t>
    </rPh>
    <phoneticPr fontId="2"/>
  </si>
  <si>
    <t>訪問看護ベースアップ評価料（Ⅱ）17</t>
    <rPh sb="0" eb="2">
      <t>ホウモン</t>
    </rPh>
    <rPh sb="2" eb="4">
      <t>カンゴ</t>
    </rPh>
    <phoneticPr fontId="2"/>
  </si>
  <si>
    <t>訪問看護ベースアップ評価料（Ⅱ）18</t>
    <rPh sb="0" eb="2">
      <t>ホウモン</t>
    </rPh>
    <rPh sb="2" eb="4">
      <t>カンゴ</t>
    </rPh>
    <phoneticPr fontId="2"/>
  </si>
  <si>
    <t>算定金額</t>
    <rPh sb="0" eb="2">
      <t>サンテイ</t>
    </rPh>
    <rPh sb="2" eb="4">
      <t>キンガク</t>
    </rPh>
    <phoneticPr fontId="2"/>
  </si>
  <si>
    <t>訪問看護ベースアップ評価料（Ⅰ）による１月当たり収入</t>
    <rPh sb="0" eb="2">
      <t>ホウモン</t>
    </rPh>
    <rPh sb="2" eb="4">
      <t>カンゴ</t>
    </rPh>
    <rPh sb="10" eb="12">
      <t>ヒョウカ</t>
    </rPh>
    <rPh sb="12" eb="13">
      <t>リョウ</t>
    </rPh>
    <rPh sb="20" eb="21">
      <t>ツキ</t>
    </rPh>
    <rPh sb="21" eb="22">
      <t>ア</t>
    </rPh>
    <rPh sb="24" eb="26">
      <t>シュウニュウ</t>
    </rPh>
    <phoneticPr fontId="2"/>
  </si>
  <si>
    <t>訪問看護ベースアップ評価料（Ⅱ）による１月当たり収入</t>
    <rPh sb="0" eb="2">
      <t>ホウモン</t>
    </rPh>
    <rPh sb="2" eb="4">
      <t>カンゴ</t>
    </rPh>
    <rPh sb="10" eb="12">
      <t>ヒョウカ</t>
    </rPh>
    <rPh sb="12" eb="13">
      <t>リョウ</t>
    </rPh>
    <rPh sb="20" eb="21">
      <t>ツキ</t>
    </rPh>
    <rPh sb="21" eb="22">
      <t>ア</t>
    </rPh>
    <rPh sb="24" eb="26">
      <t>シュウニュウ</t>
    </rPh>
    <phoneticPr fontId="2"/>
  </si>
  <si>
    <t>１人・１月につき</t>
    <rPh sb="1" eb="2">
      <t>ニン</t>
    </rPh>
    <rPh sb="4" eb="5">
      <t>ツキ</t>
    </rPh>
    <phoneticPr fontId="2"/>
  </si>
  <si>
    <t>※　主として保険診療等から収入を得る訪問看護ステーションではない場合（主に自費訪問看護を実施する訪問看護ステーションなど）は、対象外となります。</t>
    <rPh sb="2" eb="3">
      <t>シュ</t>
    </rPh>
    <rPh sb="6" eb="8">
      <t>ホケン</t>
    </rPh>
    <rPh sb="8" eb="10">
      <t>シンリョウ</t>
    </rPh>
    <rPh sb="10" eb="11">
      <t>トウ</t>
    </rPh>
    <rPh sb="13" eb="15">
      <t>シュウニュウ</t>
    </rPh>
    <rPh sb="16" eb="17">
      <t>エ</t>
    </rPh>
    <rPh sb="18" eb="22">
      <t>ホウモンカンゴ</t>
    </rPh>
    <rPh sb="32" eb="34">
      <t>バアイ</t>
    </rPh>
    <rPh sb="35" eb="36">
      <t>オモ</t>
    </rPh>
    <rPh sb="37" eb="39">
      <t>ジヒ</t>
    </rPh>
    <rPh sb="39" eb="41">
      <t>ホウモン</t>
    </rPh>
    <rPh sb="41" eb="43">
      <t>カンゴ</t>
    </rPh>
    <rPh sb="44" eb="46">
      <t>ジッシ</t>
    </rPh>
    <rPh sb="48" eb="52">
      <t>ホウモンカンゴ</t>
    </rPh>
    <rPh sb="63" eb="66">
      <t>タイショウガイ</t>
    </rPh>
    <phoneticPr fontId="2"/>
  </si>
  <si>
    <t>※　対象職員（常勤換算）数が2.0人未満の訪問看護ステーションは、対象外となります（ただし、特定地域に所在する場合は対象となります。）。</t>
    <rPh sb="21" eb="25">
      <t>ホウモンカンゴ</t>
    </rPh>
    <rPh sb="33" eb="36">
      <t>タイショウガイ</t>
    </rPh>
    <rPh sb="46" eb="48">
      <t>トクテイ</t>
    </rPh>
    <rPh sb="48" eb="50">
      <t>チイキ</t>
    </rPh>
    <rPh sb="51" eb="53">
      <t>ショザイ</t>
    </rPh>
    <rPh sb="55" eb="57">
      <t>バアイ</t>
    </rPh>
    <rPh sb="58" eb="60">
      <t>タイショウ</t>
    </rPh>
    <phoneticPr fontId="2"/>
  </si>
  <si>
    <t>※　訪問看護ベースアップ評価料（Ⅱ）の区分については、該当する区分より低い区分を選択することも可能です。</t>
    <rPh sb="2" eb="4">
      <t>ホウモン</t>
    </rPh>
    <rPh sb="4" eb="6">
      <t>カンゴ</t>
    </rPh>
    <rPh sb="12" eb="14">
      <t>ヒョウカ</t>
    </rPh>
    <rPh sb="14" eb="15">
      <t>リョウ</t>
    </rPh>
    <rPh sb="19" eb="21">
      <t>クブン</t>
    </rPh>
    <rPh sb="27" eb="29">
      <t>ガイトウ</t>
    </rPh>
    <rPh sb="31" eb="33">
      <t>クブン</t>
    </rPh>
    <rPh sb="35" eb="36">
      <t>ヒク</t>
    </rPh>
    <rPh sb="37" eb="39">
      <t>クブン</t>
    </rPh>
    <rPh sb="40" eb="42">
      <t>センタク</t>
    </rPh>
    <rPh sb="47" eb="49">
      <t>カノウ</t>
    </rPh>
    <phoneticPr fontId="2"/>
  </si>
  <si>
    <t>訪問看護ベースアップ評価料（Ⅰ）による賃金増率等</t>
    <rPh sb="0" eb="2">
      <t>ホウモン</t>
    </rPh>
    <rPh sb="2" eb="4">
      <t>カンゴ</t>
    </rPh>
    <rPh sb="10" eb="12">
      <t>ヒョウカ</t>
    </rPh>
    <rPh sb="12" eb="13">
      <t>リョウ</t>
    </rPh>
    <rPh sb="23" eb="24">
      <t>トウ</t>
    </rPh>
    <phoneticPr fontId="2"/>
  </si>
  <si>
    <t>※　同一月に医療保険と介護保険の両者から訪問看護を受けた利用者は、医療保険の利用者として集計すること。</t>
    <rPh sb="16" eb="18">
      <t>リョウシャ</t>
    </rPh>
    <rPh sb="20" eb="22">
      <t>ホウモン</t>
    </rPh>
    <rPh sb="22" eb="24">
      <t>カンゴ</t>
    </rPh>
    <rPh sb="25" eb="26">
      <t>ウ</t>
    </rPh>
    <rPh sb="28" eb="31">
      <t>リヨウシャ</t>
    </rPh>
    <rPh sb="38" eb="41">
      <t>リヨウシャ</t>
    </rPh>
    <rPh sb="44" eb="46">
      <t>シュウケイ</t>
    </rPh>
    <phoneticPr fontId="2"/>
  </si>
  <si>
    <t>１月当たり給与総額×医療保険の利用者割合</t>
    <rPh sb="1" eb="2">
      <t>ツキ</t>
    </rPh>
    <rPh sb="2" eb="3">
      <t>ア</t>
    </rPh>
    <rPh sb="5" eb="7">
      <t>キュウヨ</t>
    </rPh>
    <rPh sb="7" eb="9">
      <t>ソウガク</t>
    </rPh>
    <rPh sb="10" eb="12">
      <t>イリョウ</t>
    </rPh>
    <rPh sb="12" eb="14">
      <t>ホケン</t>
    </rPh>
    <rPh sb="15" eb="18">
      <t>リヨウシャ</t>
    </rPh>
    <rPh sb="18" eb="20">
      <t>ワリアイ</t>
    </rPh>
    <phoneticPr fontId="2"/>
  </si>
  <si>
    <t>１月当たり給与総額×医療保険の利用者割合</t>
    <rPh sb="1" eb="2">
      <t>ガツ</t>
    </rPh>
    <rPh sb="2" eb="3">
      <t>ア</t>
    </rPh>
    <rPh sb="5" eb="7">
      <t>キュウヨ</t>
    </rPh>
    <rPh sb="7" eb="9">
      <t>ソウガク</t>
    </rPh>
    <rPh sb="10" eb="12">
      <t>イリョウ</t>
    </rPh>
    <rPh sb="12" eb="14">
      <t>ホケン</t>
    </rPh>
    <rPh sb="15" eb="18">
      <t>リヨウシャ</t>
    </rPh>
    <rPh sb="18" eb="20">
      <t>ワリアイ</t>
    </rPh>
    <phoneticPr fontId="2"/>
  </si>
  <si>
    <r>
      <t>本ツールでは、次の</t>
    </r>
    <r>
      <rPr>
        <b/>
        <sz val="16"/>
        <color theme="3"/>
        <rFont val="メイリオ"/>
        <family val="3"/>
        <charset val="128"/>
      </rPr>
      <t>３ステップ</t>
    </r>
    <r>
      <rPr>
        <sz val="16"/>
        <color theme="3"/>
        <rFont val="メイリオ"/>
        <family val="3"/>
        <charset val="128"/>
      </rPr>
      <t>で</t>
    </r>
    <r>
      <rPr>
        <b/>
        <sz val="16"/>
        <color theme="3"/>
        <rFont val="メイリオ"/>
        <family val="3"/>
        <charset val="128"/>
      </rPr>
      <t>ベースアップ評価料を活用した訪問看護ステーションの医療従事者の賃上げ計算を支援</t>
    </r>
    <r>
      <rPr>
        <sz val="16"/>
        <color theme="3"/>
        <rFont val="メイリオ"/>
        <family val="3"/>
        <charset val="128"/>
      </rPr>
      <t>します。</t>
    </r>
    <rPh sb="0" eb="1">
      <t>ホン</t>
    </rPh>
    <rPh sb="7" eb="8">
      <t>ツギ</t>
    </rPh>
    <rPh sb="21" eb="23">
      <t>ヒョウカ</t>
    </rPh>
    <rPh sb="23" eb="24">
      <t>リョウ</t>
    </rPh>
    <rPh sb="25" eb="27">
      <t>カツヨウ</t>
    </rPh>
    <rPh sb="29" eb="31">
      <t>ホウモン</t>
    </rPh>
    <rPh sb="31" eb="33">
      <t>カンゴ</t>
    </rPh>
    <rPh sb="40" eb="42">
      <t>イリョウ</t>
    </rPh>
    <rPh sb="42" eb="45">
      <t>ジュウジシャ</t>
    </rPh>
    <rPh sb="46" eb="48">
      <t>チンア</t>
    </rPh>
    <rPh sb="49" eb="51">
      <t>ケイサン</t>
    </rPh>
    <rPh sb="52" eb="54">
      <t>シエン</t>
    </rPh>
    <phoneticPr fontId="2"/>
  </si>
  <si>
    <t>訪問看護ベースアップ評価料計算支援ツール</t>
    <rPh sb="0" eb="2">
      <t>ホウモン</t>
    </rPh>
    <rPh sb="2" eb="4">
      <t>カンゴ</t>
    </rPh>
    <phoneticPr fontId="2"/>
  </si>
  <si>
    <r>
      <t>訪問看護管理療養費
(</t>
    </r>
    <r>
      <rPr>
        <b/>
        <sz val="8"/>
        <color theme="0"/>
        <rFont val="メイリオ"/>
        <family val="3"/>
        <charset val="128"/>
      </rPr>
      <t>月の初日の訪問の場合)</t>
    </r>
    <rPh sb="0" eb="2">
      <t>ホウモン</t>
    </rPh>
    <rPh sb="2" eb="4">
      <t>カンゴ</t>
    </rPh>
    <rPh sb="4" eb="6">
      <t>カンリ</t>
    </rPh>
    <rPh sb="6" eb="9">
      <t>リョウヨウヒ</t>
    </rPh>
    <rPh sb="11" eb="12">
      <t>ツキ</t>
    </rPh>
    <rPh sb="13" eb="15">
      <t>ショニチ</t>
    </rPh>
    <rPh sb="16" eb="18">
      <t>ホウモン</t>
    </rPh>
    <rPh sb="19" eb="21">
      <t>バアイ</t>
    </rPh>
    <phoneticPr fontId="2"/>
  </si>
  <si>
    <t>医療保険の
実利用者数</t>
    <rPh sb="0" eb="2">
      <t>イリョウ</t>
    </rPh>
    <rPh sb="2" eb="4">
      <t>ホケン</t>
    </rPh>
    <rPh sb="6" eb="7">
      <t>ジツ</t>
    </rPh>
    <rPh sb="7" eb="10">
      <t>リヨウシャ</t>
    </rPh>
    <rPh sb="10" eb="11">
      <t>スウ</t>
    </rPh>
    <phoneticPr fontId="2"/>
  </si>
  <si>
    <t>介護保険の
実利用者数</t>
    <rPh sb="0" eb="2">
      <t>カイゴ</t>
    </rPh>
    <rPh sb="2" eb="4">
      <t>ホケン</t>
    </rPh>
    <rPh sb="6" eb="7">
      <t>ジツ</t>
    </rPh>
    <rPh sb="7" eb="10">
      <t>リヨウシャ</t>
    </rPh>
    <rPh sb="10" eb="11">
      <t>スウ</t>
    </rPh>
    <phoneticPr fontId="2"/>
  </si>
  <si>
    <r>
      <t>○ 次に、</t>
    </r>
    <r>
      <rPr>
        <b/>
        <sz val="16"/>
        <color theme="3"/>
        <rFont val="メイリオ"/>
        <family val="3"/>
        <charset val="128"/>
      </rPr>
      <t>訪問看護ベースアップ評価料（Ⅰ）の算定見込み・医療保険の利用者割合</t>
    </r>
    <r>
      <rPr>
        <sz val="16"/>
        <color theme="3"/>
        <rFont val="メイリオ"/>
        <family val="3"/>
        <charset val="128"/>
      </rPr>
      <t xml:space="preserve">の計算を行います。
○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2023年12月～2024年2月</t>
    </r>
    <r>
      <rPr>
        <sz val="16"/>
        <color theme="3"/>
        <rFont val="メイリオ"/>
        <family val="3"/>
        <charset val="128"/>
      </rPr>
      <t>に算定した</t>
    </r>
    <r>
      <rPr>
        <b/>
        <u/>
        <sz val="16"/>
        <color theme="3"/>
        <rFont val="メイリオ"/>
        <family val="3"/>
        <charset val="128"/>
      </rPr>
      <t>訪問看護管理療養費（月の初日の訪問の場合）</t>
    </r>
    <r>
      <rPr>
        <sz val="16"/>
        <color theme="3"/>
        <rFont val="メイリオ"/>
        <family val="3"/>
        <charset val="128"/>
      </rPr>
      <t>の算定回数を入力してください。
○ 2023年12月～2024年２月の各月の</t>
    </r>
    <r>
      <rPr>
        <b/>
        <u/>
        <sz val="16"/>
        <color theme="3"/>
        <rFont val="メイリオ"/>
        <family val="3"/>
        <charset val="128"/>
      </rPr>
      <t>医療保険の実利用者数</t>
    </r>
    <r>
      <rPr>
        <sz val="16"/>
        <color theme="3"/>
        <rFont val="メイリオ"/>
        <family val="3"/>
        <charset val="128"/>
      </rPr>
      <t>、</t>
    </r>
    <r>
      <rPr>
        <b/>
        <u/>
        <sz val="16"/>
        <color theme="3"/>
        <rFont val="メイリオ"/>
        <family val="3"/>
        <charset val="128"/>
      </rPr>
      <t>介護保険の実利用者数</t>
    </r>
    <r>
      <rPr>
        <sz val="16"/>
        <color theme="3"/>
        <rFont val="メイリオ"/>
        <family val="3"/>
        <charset val="128"/>
      </rPr>
      <t>を入力してください。</t>
    </r>
    <rPh sb="2" eb="3">
      <t>ツギ</t>
    </rPh>
    <rPh sb="5" eb="7">
      <t>ホウモン</t>
    </rPh>
    <rPh sb="7" eb="9">
      <t>カンゴ</t>
    </rPh>
    <rPh sb="14" eb="16">
      <t>ホウモン</t>
    </rPh>
    <rPh sb="16" eb="18">
      <t>カンゴ</t>
    </rPh>
    <rPh sb="19" eb="21">
      <t>ヒョウカ</t>
    </rPh>
    <rPh sb="28" eb="30">
      <t>イリョウ</t>
    </rPh>
    <rPh sb="30" eb="32">
      <t>ホケン</t>
    </rPh>
    <rPh sb="33" eb="36">
      <t>リヨウシャ</t>
    </rPh>
    <rPh sb="36" eb="38">
      <t>ワリアイ</t>
    </rPh>
    <rPh sb="39" eb="41">
      <t>ミコ</t>
    </rPh>
    <rPh sb="43" eb="45">
      <t>ケイサン</t>
    </rPh>
    <rPh sb="46" eb="47">
      <t>オコナ</t>
    </rPh>
    <rPh sb="113" eb="116">
      <t>ショシンリョウ</t>
    </rPh>
    <rPh sb="116" eb="117">
      <t>トウ</t>
    </rPh>
    <rPh sb="119" eb="121">
      <t>ニュウリョク</t>
    </rPh>
    <rPh sb="148" eb="150">
      <t>カクツキ</t>
    </rPh>
    <rPh sb="151" eb="153">
      <t>イリョウ</t>
    </rPh>
    <rPh sb="153" eb="155">
      <t>ホケン</t>
    </rPh>
    <rPh sb="156" eb="157">
      <t>ジツ</t>
    </rPh>
    <rPh sb="157" eb="160">
      <t>リヨウシャ</t>
    </rPh>
    <rPh sb="160" eb="161">
      <t>スウ</t>
    </rPh>
    <rPh sb="162" eb="164">
      <t>カイゴ</t>
    </rPh>
    <rPh sb="164" eb="166">
      <t>ホケン</t>
    </rPh>
    <rPh sb="167" eb="168">
      <t>ジツ</t>
    </rPh>
    <rPh sb="168" eb="171">
      <t>リヨウシャ</t>
    </rPh>
    <rPh sb="171" eb="172">
      <t>スウ</t>
    </rPh>
    <rPh sb="172" eb="174">
      <t>サンテイ</t>
    </rPh>
    <rPh sb="174" eb="176">
      <t>カイスウ</t>
    </rPh>
    <rPh sb="177" eb="179">
      <t>ニュウリョク</t>
    </rPh>
    <phoneticPr fontId="2"/>
  </si>
  <si>
    <t>１月当たり算定回数
１月当たり利用者割合等</t>
    <rPh sb="1" eb="2">
      <t>ツキ</t>
    </rPh>
    <rPh sb="2" eb="3">
      <t>ア</t>
    </rPh>
    <rPh sb="5" eb="7">
      <t>サンテイ</t>
    </rPh>
    <rPh sb="7" eb="9">
      <t>カイスウ</t>
    </rPh>
    <rPh sb="15" eb="18">
      <t>リヨウシャ</t>
    </rPh>
    <rPh sb="18" eb="20">
      <t>ワリアイ</t>
    </rPh>
    <rPh sb="20" eb="21">
      <t>トウ</t>
    </rPh>
    <phoneticPr fontId="2"/>
  </si>
  <si>
    <t>オレンジ色のセル</t>
    <rPh sb="4" eb="5">
      <t>イロ</t>
    </rPh>
    <phoneticPr fontId="2"/>
  </si>
  <si>
    <t>を入力してください。</t>
    <phoneticPr fontId="2"/>
  </si>
  <si>
    <t>該当</t>
    <rPh sb="0" eb="2">
      <t>ガイトウ</t>
    </rPh>
    <phoneticPr fontId="2"/>
  </si>
  <si>
    <t>対応表</t>
    <rPh sb="0" eb="2">
      <t>タイオウ</t>
    </rPh>
    <rPh sb="2" eb="3">
      <t>ヒョウ</t>
    </rPh>
    <phoneticPr fontId="2"/>
  </si>
  <si>
    <t>ツール上</t>
    <rPh sb="3" eb="4">
      <t>ジョウ</t>
    </rPh>
    <phoneticPr fontId="2"/>
  </si>
  <si>
    <t>別表7</t>
    <rPh sb="0" eb="2">
      <t>ベッピョウ</t>
    </rPh>
    <phoneticPr fontId="2"/>
  </si>
  <si>
    <t>算定開始予定日</t>
    <rPh sb="0" eb="2">
      <t>サンテイ</t>
    </rPh>
    <rPh sb="2" eb="4">
      <t>カイシ</t>
    </rPh>
    <rPh sb="4" eb="7">
      <t>ヨテイビ</t>
    </rPh>
    <phoneticPr fontId="2"/>
  </si>
  <si>
    <t>給与対象月（開始月）</t>
    <rPh sb="0" eb="2">
      <t>キュウヨ</t>
    </rPh>
    <rPh sb="2" eb="4">
      <t>タイショウ</t>
    </rPh>
    <rPh sb="4" eb="5">
      <t>ヅキ</t>
    </rPh>
    <rPh sb="6" eb="8">
      <t>カイシ</t>
    </rPh>
    <rPh sb="8" eb="9">
      <t>ツキ</t>
    </rPh>
    <phoneticPr fontId="2"/>
  </si>
  <si>
    <r>
      <rPr>
        <b/>
        <u/>
        <sz val="11"/>
        <color theme="1"/>
        <rFont val="游ゴシック"/>
        <family val="3"/>
        <charset val="128"/>
        <scheme val="minor"/>
      </rPr>
      <t>算定</t>
    </r>
    <r>
      <rPr>
        <sz val="11"/>
        <color theme="1"/>
        <rFont val="游ゴシック"/>
        <family val="2"/>
        <charset val="128"/>
        <scheme val="minor"/>
      </rPr>
      <t>を行う月</t>
    </r>
    <rPh sb="0" eb="2">
      <t>サンテイ</t>
    </rPh>
    <rPh sb="3" eb="4">
      <t>オコナ</t>
    </rPh>
    <rPh sb="5" eb="6">
      <t>ツキ</t>
    </rPh>
    <phoneticPr fontId="2"/>
  </si>
  <si>
    <r>
      <rPr>
        <b/>
        <u/>
        <sz val="11"/>
        <color theme="1"/>
        <rFont val="游ゴシック"/>
        <family val="3"/>
        <charset val="128"/>
        <scheme val="minor"/>
      </rPr>
      <t>算出</t>
    </r>
    <r>
      <rPr>
        <sz val="11"/>
        <color theme="1"/>
        <rFont val="游ゴシック"/>
        <family val="2"/>
        <charset val="128"/>
        <scheme val="minor"/>
      </rPr>
      <t>を行う月</t>
    </r>
    <rPh sb="0" eb="2">
      <t>サンシュツ</t>
    </rPh>
    <rPh sb="3" eb="4">
      <t>オコナ</t>
    </rPh>
    <rPh sb="5" eb="6">
      <t>ツキ</t>
    </rPh>
    <phoneticPr fontId="2"/>
  </si>
  <si>
    <t>差分</t>
    <rPh sb="0" eb="2">
      <t>サブン</t>
    </rPh>
    <phoneticPr fontId="2"/>
  </si>
  <si>
    <t>月</t>
    <rPh sb="0" eb="1">
      <t>ツキ</t>
    </rPh>
    <phoneticPr fontId="2"/>
  </si>
  <si>
    <t>前年3月</t>
    <rPh sb="0" eb="2">
      <t>ゼンネン</t>
    </rPh>
    <rPh sb="3" eb="4">
      <t>ガツ</t>
    </rPh>
    <phoneticPr fontId="2"/>
  </si>
  <si>
    <t>↑STEP1の入力値</t>
    <rPh sb="7" eb="10">
      <t>ニュウリョクチ</t>
    </rPh>
    <phoneticPr fontId="2"/>
  </si>
  <si>
    <t>前年6月</t>
    <rPh sb="0" eb="2">
      <t>ゼンネン</t>
    </rPh>
    <rPh sb="3" eb="4">
      <t>ガツ</t>
    </rPh>
    <phoneticPr fontId="2"/>
  </si>
  <si>
    <t>前年9月</t>
    <rPh sb="0" eb="2">
      <t>ゼンネン</t>
    </rPh>
    <rPh sb="3" eb="4">
      <t>ガツ</t>
    </rPh>
    <phoneticPr fontId="2"/>
  </si>
  <si>
    <t>前年12月</t>
    <rPh sb="0" eb="2">
      <t>ゼンネン</t>
    </rPh>
    <rPh sb="4" eb="5">
      <t>ガツ</t>
    </rPh>
    <phoneticPr fontId="2"/>
  </si>
  <si>
    <t>令和６年６月25日版</t>
    <rPh sb="0" eb="2">
      <t>レイワ</t>
    </rPh>
    <rPh sb="3" eb="4">
      <t>ネン</t>
    </rPh>
    <rPh sb="5" eb="6">
      <t>ガツ</t>
    </rPh>
    <rPh sb="8" eb="9">
      <t>ニチ</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</si>
</sst>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Red]\-#,##0.0"/>
    <numFmt numFmtId="178" formatCode="0.0%"/>
    <numFmt numFmtId="179" formatCode="[$-F800]dddd\,\ mmmm\ dd\,\ yyyy"/>
    <numFmt numFmtId="180" formatCode="#,##0&quot;円&quot;"/>
    <numFmt numFmtId="181" formatCode="#,##0&quot;回&quot;"/>
    <numFmt numFmtId="182" formatCode="0.0"/>
    <numFmt numFmtId="183" formatCode="#,##0&quot;人&quot;"/>
    <numFmt numFmtId="184" formatCode="General&quot;点&quot;"/>
    <numFmt numFmtId="185" formatCode="#,##0.0&quot;円&quot;"/>
    <numFmt numFmtId="186" formatCode="General&quot;円&quot;"/>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sz val="16"/>
      <color theme="3"/>
      <name val="メイリオ"/>
      <family val="3"/>
      <charset val="128"/>
    </font>
    <font>
      <b/>
      <sz val="16"/>
      <color theme="3"/>
      <name val="メイリオ"/>
      <family val="3"/>
      <charset val="128"/>
    </font>
    <font>
      <sz val="30"/>
      <color theme="3"/>
      <name val="メイリオ"/>
      <family val="3"/>
      <charset val="128"/>
    </font>
    <font>
      <sz val="30"/>
      <color theme="1"/>
      <name val="メイリオ"/>
      <family val="3"/>
      <charset val="128"/>
    </font>
    <font>
      <sz val="12"/>
      <color theme="3"/>
      <name val="メイリオ"/>
      <family val="3"/>
      <charset val="128"/>
    </font>
    <font>
      <sz val="11"/>
      <color theme="0"/>
      <name val="メイリオ"/>
      <family val="3"/>
      <charset val="128"/>
    </font>
    <font>
      <b/>
      <sz val="11"/>
      <color theme="3"/>
      <name val="メイリオ"/>
      <family val="3"/>
      <charset val="128"/>
    </font>
    <font>
      <b/>
      <sz val="11"/>
      <color theme="1"/>
      <name val="メイリオ"/>
      <family val="3"/>
      <charset val="128"/>
    </font>
    <font>
      <sz val="12"/>
      <color theme="1"/>
      <name val="メイリオ"/>
      <family val="3"/>
      <charset val="128"/>
    </font>
    <font>
      <sz val="22"/>
      <color theme="1"/>
      <name val="メイリオ"/>
      <family val="3"/>
      <charset val="128"/>
    </font>
    <font>
      <b/>
      <sz val="11"/>
      <color rgb="FFFF0000"/>
      <name val="メイリオ"/>
      <family val="3"/>
      <charset val="128"/>
    </font>
    <font>
      <sz val="11"/>
      <color rgb="FFFF0000"/>
      <name val="ＭＳ Ｐゴシック"/>
      <family val="3"/>
      <charset val="128"/>
    </font>
    <font>
      <sz val="10"/>
      <color theme="1"/>
      <name val="メイリオ"/>
      <family val="3"/>
      <charset val="128"/>
    </font>
    <font>
      <b/>
      <sz val="10"/>
      <color theme="3"/>
      <name val="メイリオ"/>
      <family val="3"/>
      <charset val="128"/>
    </font>
    <font>
      <sz val="14"/>
      <color rgb="FFFF0000"/>
      <name val="メイリオ"/>
      <family val="3"/>
      <charset val="128"/>
    </font>
    <font>
      <sz val="8"/>
      <color theme="0"/>
      <name val="メイリオ"/>
      <family val="3"/>
      <charset val="128"/>
    </font>
    <font>
      <b/>
      <u/>
      <sz val="16"/>
      <color theme="3"/>
      <name val="メイリオ"/>
      <family val="3"/>
      <charset val="128"/>
    </font>
    <font>
      <b/>
      <sz val="10"/>
      <color theme="0"/>
      <name val="メイリオ"/>
      <family val="3"/>
      <charset val="128"/>
    </font>
    <font>
      <sz val="11"/>
      <color theme="1"/>
      <name val="メイリオ"/>
      <family val="3"/>
    </font>
    <font>
      <b/>
      <sz val="11"/>
      <color theme="0"/>
      <name val="メイリオ"/>
      <family val="3"/>
      <charset val="128"/>
    </font>
    <font>
      <b/>
      <sz val="8"/>
      <color theme="0"/>
      <name val="メイリオ"/>
      <family val="3"/>
      <charset val="128"/>
    </font>
    <font>
      <sz val="11"/>
      <color theme="1"/>
      <name val="游ゴシック"/>
      <family val="3"/>
      <charset val="128"/>
      <scheme val="minor"/>
    </font>
    <font>
      <b/>
      <u/>
      <sz val="11"/>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27">
    <xf numFmtId="0" fontId="0" fillId="0" borderId="0" xfId="0">
      <alignment vertical="center"/>
    </xf>
    <xf numFmtId="0" fontId="0" fillId="4" borderId="0" xfId="0" applyFill="1">
      <alignment vertical="center"/>
    </xf>
    <xf numFmtId="0" fontId="8" fillId="4" borderId="0" xfId="0" applyFont="1" applyFill="1">
      <alignment vertical="center"/>
    </xf>
    <xf numFmtId="0" fontId="9" fillId="4" borderId="0" xfId="0" applyFont="1" applyFill="1">
      <alignment vertical="center"/>
    </xf>
    <xf numFmtId="0" fontId="5" fillId="4" borderId="0" xfId="0" applyFont="1" applyFill="1">
      <alignment vertical="center"/>
    </xf>
    <xf numFmtId="0" fontId="13" fillId="4" borderId="0" xfId="0" applyFont="1" applyFill="1" applyAlignment="1">
      <alignment horizontal="center" vertical="center"/>
    </xf>
    <xf numFmtId="0" fontId="14" fillId="4" borderId="0" xfId="0" applyFont="1" applyFill="1">
      <alignment vertical="center"/>
    </xf>
    <xf numFmtId="176" fontId="3" fillId="0" borderId="0" xfId="3" applyNumberFormat="1">
      <alignment vertical="center"/>
    </xf>
    <xf numFmtId="0" fontId="3" fillId="0" borderId="0" xfId="3">
      <alignment vertical="center"/>
    </xf>
    <xf numFmtId="0" fontId="3" fillId="0" borderId="1" xfId="3" applyBorder="1">
      <alignment vertical="center"/>
    </xf>
    <xf numFmtId="182" fontId="3" fillId="0" borderId="0" xfId="3" applyNumberFormat="1">
      <alignment vertical="center"/>
    </xf>
    <xf numFmtId="0" fontId="17" fillId="0" borderId="0" xfId="3" applyFont="1">
      <alignment vertical="center"/>
    </xf>
    <xf numFmtId="0" fontId="3" fillId="0" borderId="0" xfId="3" applyAlignment="1">
      <alignment horizontal="center" vertical="center"/>
    </xf>
    <xf numFmtId="0" fontId="18" fillId="4" borderId="0" xfId="0" applyFont="1" applyFill="1">
      <alignment vertical="center"/>
    </xf>
    <xf numFmtId="0" fontId="19" fillId="4" borderId="0" xfId="0" applyFont="1" applyFill="1">
      <alignment vertical="center"/>
    </xf>
    <xf numFmtId="0" fontId="18" fillId="4" borderId="0" xfId="0" applyFont="1" applyFill="1" applyAlignment="1">
      <alignment vertical="top"/>
    </xf>
    <xf numFmtId="0" fontId="20" fillId="4" borderId="0" xfId="0" applyFont="1" applyFill="1" applyAlignment="1">
      <alignment vertical="center" wrapText="1"/>
    </xf>
    <xf numFmtId="184" fontId="5" fillId="4" borderId="0" xfId="0" applyNumberFormat="1" applyFont="1" applyFill="1">
      <alignment vertical="center"/>
    </xf>
    <xf numFmtId="0" fontId="5" fillId="0" borderId="0" xfId="0" applyFont="1">
      <alignment vertical="center"/>
    </xf>
    <xf numFmtId="0" fontId="11" fillId="4" borderId="2" xfId="0" applyFont="1" applyFill="1" applyBorder="1">
      <alignment vertical="center"/>
    </xf>
    <xf numFmtId="185" fontId="5" fillId="4" borderId="0" xfId="0" applyNumberFormat="1" applyFont="1" applyFill="1">
      <alignment vertical="center"/>
    </xf>
    <xf numFmtId="180" fontId="5" fillId="4" borderId="0" xfId="0" applyNumberFormat="1" applyFont="1" applyFill="1">
      <alignment vertical="center"/>
    </xf>
    <xf numFmtId="0" fontId="16" fillId="4" borderId="0" xfId="0" applyFont="1" applyFill="1" applyAlignment="1">
      <alignment horizontal="center" vertical="center"/>
    </xf>
    <xf numFmtId="181" fontId="5" fillId="4" borderId="0" xfId="1" applyNumberFormat="1" applyFont="1" applyFill="1" applyBorder="1" applyAlignment="1" applyProtection="1">
      <alignment vertical="center"/>
      <protection locked="0"/>
    </xf>
    <xf numFmtId="0" fontId="18" fillId="4" borderId="0" xfId="0" applyFont="1" applyFill="1" applyAlignment="1">
      <alignment vertical="center"/>
    </xf>
    <xf numFmtId="0" fontId="11" fillId="4" borderId="0" xfId="0" applyFont="1" applyFill="1" applyBorder="1" applyAlignment="1">
      <alignment vertical="center" wrapText="1"/>
    </xf>
    <xf numFmtId="0" fontId="6" fillId="4" borderId="0" xfId="0" applyFont="1" applyFill="1" applyAlignment="1">
      <alignment vertical="center"/>
    </xf>
    <xf numFmtId="0" fontId="6" fillId="4" borderId="0" xfId="0" applyFont="1" applyFill="1" applyAlignment="1">
      <alignment horizontal="left" vertical="center"/>
    </xf>
    <xf numFmtId="0" fontId="21" fillId="4" borderId="0" xfId="0" applyFont="1" applyFill="1" applyProtection="1">
      <alignment vertical="center"/>
    </xf>
    <xf numFmtId="0" fontId="0" fillId="0" borderId="0" xfId="0" applyAlignment="1">
      <alignment vertical="center" shrinkToFit="1"/>
    </xf>
    <xf numFmtId="0" fontId="0" fillId="0" borderId="0" xfId="0" applyAlignment="1">
      <alignment horizontal="left" vertical="center" shrinkToFit="1"/>
    </xf>
    <xf numFmtId="0" fontId="27" fillId="7" borderId="0" xfId="0" applyFont="1" applyFill="1" applyAlignment="1">
      <alignment vertical="center" shrinkToFit="1"/>
    </xf>
    <xf numFmtId="0" fontId="27" fillId="8" borderId="0" xfId="0" applyFont="1" applyFill="1" applyAlignment="1">
      <alignment vertical="center" shrinkToFit="1"/>
    </xf>
    <xf numFmtId="0" fontId="0" fillId="8" borderId="0" xfId="0" applyFill="1" applyAlignment="1">
      <alignment vertical="center" shrinkToFit="1"/>
    </xf>
    <xf numFmtId="0" fontId="0" fillId="7" borderId="0" xfId="0" applyFill="1" applyAlignment="1">
      <alignment vertical="center" shrinkToFit="1"/>
    </xf>
    <xf numFmtId="179" fontId="0" fillId="0" borderId="23" xfId="0" applyNumberFormat="1" applyBorder="1">
      <alignment vertical="center"/>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13" fillId="4" borderId="0" xfId="0" applyFont="1" applyFill="1" applyAlignment="1">
      <alignment horizontal="center" vertical="center"/>
    </xf>
    <xf numFmtId="0" fontId="5" fillId="4" borderId="0" xfId="0" applyFont="1" applyFill="1" applyAlignment="1">
      <alignment horizontal="center"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6" fillId="4" borderId="0" xfId="0" applyFont="1" applyFill="1" applyAlignment="1">
      <alignment horizontal="left" vertical="center" wrapText="1"/>
    </xf>
    <xf numFmtId="0" fontId="6" fillId="2" borderId="0" xfId="0" applyFont="1" applyFill="1" applyAlignment="1">
      <alignment horizontal="center" vertical="center"/>
    </xf>
    <xf numFmtId="180" fontId="5" fillId="2" borderId="1" xfId="1" applyNumberFormat="1" applyFont="1" applyFill="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180" fontId="5" fillId="3" borderId="6" xfId="1" applyNumberFormat="1" applyFont="1" applyFill="1" applyBorder="1" applyAlignment="1">
      <alignment horizontal="center" vertical="center"/>
    </xf>
    <xf numFmtId="180" fontId="5" fillId="3" borderId="7" xfId="1" applyNumberFormat="1" applyFont="1" applyFill="1" applyBorder="1" applyAlignment="1">
      <alignment horizontal="center" vertical="center"/>
    </xf>
    <xf numFmtId="180" fontId="5" fillId="3" borderId="10" xfId="1" applyNumberFormat="1" applyFont="1" applyFill="1" applyBorder="1" applyAlignment="1">
      <alignment horizontal="center" vertical="center"/>
    </xf>
    <xf numFmtId="180" fontId="5" fillId="3" borderId="8" xfId="1" applyNumberFormat="1" applyFont="1" applyFill="1" applyBorder="1" applyAlignment="1">
      <alignment horizontal="center" vertical="center"/>
    </xf>
    <xf numFmtId="180" fontId="5" fillId="3" borderId="9" xfId="1" applyNumberFormat="1" applyFont="1" applyFill="1" applyBorder="1" applyAlignment="1">
      <alignment horizontal="center" vertical="center"/>
    </xf>
    <xf numFmtId="180" fontId="5" fillId="3" borderId="11" xfId="1" applyNumberFormat="1" applyFont="1" applyFill="1" applyBorder="1" applyAlignment="1">
      <alignment horizontal="center" vertical="center"/>
    </xf>
    <xf numFmtId="56"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55" fontId="5" fillId="4" borderId="1" xfId="0" applyNumberFormat="1" applyFont="1" applyFill="1" applyBorder="1" applyAlignment="1" applyProtection="1">
      <alignment horizontal="center" vertical="center"/>
      <protection locked="0"/>
    </xf>
    <xf numFmtId="179" fontId="5" fillId="0" borderId="1" xfId="0" applyNumberFormat="1" applyFont="1" applyBorder="1" applyAlignment="1" applyProtection="1">
      <alignment horizontal="center" vertical="center"/>
      <protection locked="0"/>
    </xf>
    <xf numFmtId="0" fontId="6" fillId="5" borderId="1" xfId="0" applyFont="1" applyFill="1" applyBorder="1" applyAlignment="1">
      <alignment horizontal="left" vertical="center" wrapText="1"/>
    </xf>
    <xf numFmtId="56" fontId="5" fillId="4" borderId="1" xfId="0" applyNumberFormat="1" applyFont="1" applyFill="1" applyBorder="1" applyAlignment="1">
      <alignment horizontal="center" vertical="center"/>
    </xf>
    <xf numFmtId="56" fontId="5" fillId="4" borderId="3" xfId="0" applyNumberFormat="1" applyFont="1" applyFill="1" applyBorder="1" applyAlignment="1">
      <alignment horizontal="center" vertical="center"/>
    </xf>
    <xf numFmtId="0" fontId="25" fillId="6" borderId="1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179" fontId="5" fillId="0" borderId="1" xfId="0" applyNumberFormat="1" applyFont="1" applyBorder="1" applyAlignment="1">
      <alignment horizontal="center" vertical="center"/>
    </xf>
    <xf numFmtId="181" fontId="5" fillId="3" borderId="20" xfId="1" applyNumberFormat="1" applyFont="1" applyFill="1" applyBorder="1" applyAlignment="1" applyProtection="1">
      <alignment horizontal="center" vertical="center"/>
      <protection locked="0"/>
    </xf>
    <xf numFmtId="181" fontId="5" fillId="3" borderId="21" xfId="1" applyNumberFormat="1" applyFont="1" applyFill="1" applyBorder="1" applyAlignment="1" applyProtection="1">
      <alignment horizontal="center" vertical="center"/>
      <protection locked="0"/>
    </xf>
    <xf numFmtId="181" fontId="5" fillId="3" borderId="22" xfId="1" applyNumberFormat="1" applyFont="1" applyFill="1" applyBorder="1" applyAlignment="1" applyProtection="1">
      <alignment horizontal="center" vertical="center"/>
      <protection locked="0"/>
    </xf>
    <xf numFmtId="183" fontId="5" fillId="2" borderId="3" xfId="1" applyNumberFormat="1" applyFont="1" applyFill="1" applyBorder="1" applyAlignment="1" applyProtection="1">
      <alignment horizontal="center" vertical="center"/>
      <protection locked="0"/>
    </xf>
    <xf numFmtId="183" fontId="5" fillId="2" borderId="4" xfId="1" applyNumberFormat="1" applyFont="1" applyFill="1" applyBorder="1" applyAlignment="1" applyProtection="1">
      <alignment horizontal="center" vertical="center"/>
      <protection locked="0"/>
    </xf>
    <xf numFmtId="183" fontId="5" fillId="2" borderId="5" xfId="1" applyNumberFormat="1" applyFont="1" applyFill="1" applyBorder="1" applyAlignment="1" applyProtection="1">
      <alignment horizontal="center" vertical="center"/>
      <protection locked="0"/>
    </xf>
    <xf numFmtId="56" fontId="25" fillId="6"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55" fontId="5" fillId="4" borderId="1" xfId="0" applyNumberFormat="1" applyFont="1" applyFill="1" applyBorder="1" applyAlignment="1">
      <alignment horizontal="center" vertical="center"/>
    </xf>
    <xf numFmtId="181" fontId="5" fillId="2" borderId="3" xfId="1" applyNumberFormat="1" applyFont="1" applyFill="1" applyBorder="1" applyAlignment="1" applyProtection="1">
      <alignment horizontal="center" vertical="center"/>
      <protection locked="0"/>
    </xf>
    <xf numFmtId="181" fontId="5" fillId="2" borderId="4" xfId="1" applyNumberFormat="1" applyFont="1" applyFill="1" applyBorder="1" applyAlignment="1" applyProtection="1">
      <alignment horizontal="center" vertical="center"/>
      <protection locked="0"/>
    </xf>
    <xf numFmtId="181" fontId="5" fillId="2" borderId="5" xfId="1" applyNumberFormat="1" applyFont="1" applyFill="1" applyBorder="1" applyAlignment="1" applyProtection="1">
      <alignment horizontal="center" vertical="center"/>
      <protection locked="0"/>
    </xf>
    <xf numFmtId="178" fontId="5" fillId="3" borderId="6" xfId="0" applyNumberFormat="1" applyFont="1" applyFill="1" applyBorder="1" applyAlignment="1">
      <alignment horizontal="center" vertical="center"/>
    </xf>
    <xf numFmtId="178" fontId="5" fillId="3" borderId="7" xfId="0" applyNumberFormat="1" applyFont="1" applyFill="1" applyBorder="1" applyAlignment="1">
      <alignment horizontal="center" vertical="center"/>
    </xf>
    <xf numFmtId="178" fontId="5" fillId="3" borderId="10" xfId="0" applyNumberFormat="1" applyFont="1" applyFill="1" applyBorder="1" applyAlignment="1">
      <alignment horizontal="center" vertical="center"/>
    </xf>
    <xf numFmtId="178" fontId="5" fillId="3" borderId="8" xfId="0" applyNumberFormat="1" applyFont="1" applyFill="1" applyBorder="1" applyAlignment="1">
      <alignment horizontal="center" vertical="center"/>
    </xf>
    <xf numFmtId="178" fontId="5" fillId="3" borderId="9" xfId="0" applyNumberFormat="1" applyFont="1" applyFill="1" applyBorder="1" applyAlignment="1">
      <alignment horizontal="center" vertical="center"/>
    </xf>
    <xf numFmtId="178" fontId="5" fillId="3" borderId="11" xfId="0" applyNumberFormat="1" applyFont="1" applyFill="1" applyBorder="1" applyAlignment="1">
      <alignment horizontal="center" vertical="center"/>
    </xf>
    <xf numFmtId="56" fontId="5" fillId="4" borderId="1" xfId="0" applyNumberFormat="1" applyFont="1" applyFill="1" applyBorder="1" applyAlignment="1">
      <alignment horizontal="center" vertical="center" wrapText="1"/>
    </xf>
    <xf numFmtId="181" fontId="5" fillId="3" borderId="6" xfId="0" applyNumberFormat="1" applyFont="1" applyFill="1" applyBorder="1" applyAlignment="1">
      <alignment horizontal="center" vertical="center"/>
    </xf>
    <xf numFmtId="181" fontId="5" fillId="3" borderId="7" xfId="0" applyNumberFormat="1" applyFont="1" applyFill="1" applyBorder="1" applyAlignment="1">
      <alignment horizontal="center" vertical="center"/>
    </xf>
    <xf numFmtId="181" fontId="5" fillId="3" borderId="10" xfId="0" applyNumberFormat="1" applyFont="1" applyFill="1" applyBorder="1" applyAlignment="1">
      <alignment horizontal="center" vertical="center"/>
    </xf>
    <xf numFmtId="181" fontId="5" fillId="3" borderId="8" xfId="0" applyNumberFormat="1" applyFont="1" applyFill="1" applyBorder="1" applyAlignment="1">
      <alignment horizontal="center" vertical="center"/>
    </xf>
    <xf numFmtId="181" fontId="5" fillId="3" borderId="9" xfId="0" applyNumberFormat="1" applyFont="1" applyFill="1" applyBorder="1" applyAlignment="1">
      <alignment horizontal="center" vertical="center"/>
    </xf>
    <xf numFmtId="181" fontId="5" fillId="3" borderId="11" xfId="0" applyNumberFormat="1" applyFont="1" applyFill="1" applyBorder="1" applyAlignment="1">
      <alignment horizontal="center" vertical="center"/>
    </xf>
    <xf numFmtId="183" fontId="5" fillId="3" borderId="6" xfId="0" applyNumberFormat="1" applyFont="1" applyFill="1" applyBorder="1" applyAlignment="1">
      <alignment horizontal="center" vertical="center"/>
    </xf>
    <xf numFmtId="183" fontId="5" fillId="3" borderId="7" xfId="0" applyNumberFormat="1" applyFont="1" applyFill="1" applyBorder="1" applyAlignment="1">
      <alignment horizontal="center" vertical="center"/>
    </xf>
    <xf numFmtId="183" fontId="5" fillId="3" borderId="10" xfId="0" applyNumberFormat="1" applyFont="1" applyFill="1" applyBorder="1" applyAlignment="1">
      <alignment horizontal="center" vertical="center"/>
    </xf>
    <xf numFmtId="183" fontId="5" fillId="3" borderId="8" xfId="0" applyNumberFormat="1" applyFont="1" applyFill="1" applyBorder="1" applyAlignment="1">
      <alignment horizontal="center" vertical="center"/>
    </xf>
    <xf numFmtId="183" fontId="5" fillId="3" borderId="9" xfId="0" applyNumberFormat="1" applyFont="1" applyFill="1" applyBorder="1" applyAlignment="1">
      <alignment horizontal="center" vertical="center"/>
    </xf>
    <xf numFmtId="183" fontId="5" fillId="3" borderId="11" xfId="0" applyNumberFormat="1" applyFont="1" applyFill="1" applyBorder="1" applyAlignment="1">
      <alignment horizontal="center" vertical="center"/>
    </xf>
    <xf numFmtId="0" fontId="5" fillId="4" borderId="0" xfId="0" applyFont="1" applyFill="1" applyAlignment="1">
      <alignment horizontal="center" vertical="center" wrapText="1"/>
    </xf>
    <xf numFmtId="0" fontId="24" fillId="4" borderId="0" xfId="0" applyFont="1" applyFill="1" applyAlignment="1">
      <alignment horizontal="center" vertical="center"/>
    </xf>
    <xf numFmtId="186" fontId="5" fillId="3" borderId="0" xfId="1" applyNumberFormat="1" applyFont="1" applyFill="1" applyAlignment="1">
      <alignment horizontal="center" vertical="center"/>
    </xf>
    <xf numFmtId="177" fontId="5" fillId="3" borderId="0" xfId="1" applyNumberFormat="1" applyFont="1" applyFill="1" applyAlignment="1">
      <alignment horizontal="center" vertical="center"/>
    </xf>
    <xf numFmtId="10" fontId="5" fillId="3" borderId="0" xfId="2" applyNumberFormat="1"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180" fontId="5" fillId="3" borderId="0" xfId="1" applyNumberFormat="1" applyFont="1" applyFill="1" applyAlignment="1">
      <alignment horizontal="center" vertical="center"/>
    </xf>
    <xf numFmtId="10" fontId="5" fillId="4" borderId="0" xfId="2" applyNumberFormat="1" applyFont="1" applyFill="1" applyAlignment="1">
      <alignment horizontal="center" vertical="center"/>
    </xf>
    <xf numFmtId="0" fontId="5" fillId="4" borderId="0" xfId="0" applyFont="1" applyFill="1" applyAlignment="1">
      <alignment horizontal="left" vertical="center"/>
    </xf>
    <xf numFmtId="180" fontId="13" fillId="3" borderId="12" xfId="1" applyNumberFormat="1" applyFont="1" applyFill="1" applyBorder="1" applyAlignment="1">
      <alignment horizontal="center" vertical="center"/>
    </xf>
    <xf numFmtId="180" fontId="13" fillId="3" borderId="13" xfId="1" applyNumberFormat="1" applyFont="1" applyFill="1" applyBorder="1" applyAlignment="1">
      <alignment horizontal="center" vertical="center"/>
    </xf>
    <xf numFmtId="180" fontId="13" fillId="3" borderId="14" xfId="1" applyNumberFormat="1" applyFont="1" applyFill="1" applyBorder="1" applyAlignment="1">
      <alignment horizontal="center" vertical="center"/>
    </xf>
    <xf numFmtId="0" fontId="3" fillId="0" borderId="1" xfId="3" applyBorder="1" applyAlignment="1">
      <alignment horizontal="center" vertical="center"/>
    </xf>
  </cellXfs>
  <cellStyles count="5">
    <cellStyle name="パーセント" xfId="2" builtinId="5"/>
    <cellStyle name="桁区切り" xfId="1" builtinId="6"/>
    <cellStyle name="桁区切り 2" xfId="4" xr:uid="{F541C361-3C19-477E-A471-F376ED4207CF}"/>
    <cellStyle name="標準" xfId="0" builtinId="0"/>
    <cellStyle name="標準 2" xfId="3" xr:uid="{116EC857-C090-4B98-91A6-4397B3C7ADFD}"/>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STEP%EF%BC%91!A1" Type="http://schemas.openxmlformats.org/officeDocument/2006/relationships/hyperlink"/><Relationship Id="rId2" Target="../media/image1.png" Type="http://schemas.openxmlformats.org/officeDocument/2006/relationships/image"/><Relationship Id="rId3" Target="../media/image2.jpeg" Type="http://schemas.openxmlformats.org/officeDocument/2006/relationships/image"/></Relationships>
</file>

<file path=xl/drawings/_rels/drawing2.xml.rels><?xml version="1.0" encoding="UTF-8" standalone="yes"?><Relationships xmlns="http://schemas.openxmlformats.org/package/2006/relationships"><Relationship Id="rId1" Target="#STEP%EF%BC%91!A1" Type="http://schemas.openxmlformats.org/officeDocument/2006/relationships/hyperlink"/><Relationship Id="rId2" Target="#%E3%81%AF%E3%81%98%E3%82%81%E3%81%AB!A1" Type="http://schemas.openxmlformats.org/officeDocument/2006/relationships/hyperlink"/><Relationship Id="rId3" Target="#STEP%EF%BC%92%E2%91%A0!A1" Type="http://schemas.openxmlformats.org/officeDocument/2006/relationships/hyperlink"/></Relationships>
</file>

<file path=xl/drawings/_rels/drawing3.xml.rels><?xml version="1.0" encoding="UTF-8" standalone="yes"?><Relationships xmlns="http://schemas.openxmlformats.org/package/2006/relationships"><Relationship Id="rId1" Target="#STEP%EF%BC%91!A1" Type="http://schemas.openxmlformats.org/officeDocument/2006/relationships/hyperlink"/><Relationship Id="rId2" Target="#STEP%EF%BC%92%E2%91%A1!A1" Type="http://schemas.openxmlformats.org/officeDocument/2006/relationships/hyperlink"/></Relationships>
</file>

<file path=xl/drawings/_rels/drawing4.xml.rels><?xml version="1.0" encoding="UTF-8" standalone="yes"?><Relationships xmlns="http://schemas.openxmlformats.org/package/2006/relationships"><Relationship Id="rId1" Target="#STEP%EF%BC%92%E2%91%A0!A1" Type="http://schemas.openxmlformats.org/officeDocument/2006/relationships/hyperlink"/><Relationship Id="rId2" Target="#STEP%EF%BC%93!A1" Type="http://schemas.openxmlformats.org/officeDocument/2006/relationships/hyperlink"/></Relationships>
</file>

<file path=xl/drawings/_rels/drawing5.xml.rels><?xml version="1.0" encoding="UTF-8" standalone="yes"?><Relationships xmlns="http://schemas.openxmlformats.org/package/2006/relationships"><Relationship Id="rId1" Target="#STEP%EF%BC%91!A1" Type="http://schemas.openxmlformats.org/officeDocument/2006/relationships/hyperlink"/><Relationship Id="rId2" Target="#STEP%EF%BC%92%E2%91%A1!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245855</xdr:colOff>
      <xdr:row>12</xdr:row>
      <xdr:rowOff>78278</xdr:rowOff>
    </xdr:from>
    <xdr:to>
      <xdr:col>20</xdr:col>
      <xdr:colOff>191881</xdr:colOff>
      <xdr:row>15</xdr:row>
      <xdr:rowOff>170947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5855" y="2935778"/>
          <a:ext cx="8518526" cy="807044"/>
          <a:chOff x="5610225" y="4048125"/>
          <a:chExt cx="8518526" cy="807043"/>
        </a:xfrm>
      </xdr:grpSpPr>
      <xdr:sp macro="" textlink="">
        <xdr:nvSpPr>
          <xdr:cNvPr id="6" name="円/楕円 14">
            <a:extLst>
              <a:ext uri="{FF2B5EF4-FFF2-40B4-BE49-F238E27FC236}">
                <a16:creationId xmlns:a16="http://schemas.microsoft.com/office/drawing/2014/main" id="{00000000-0008-0000-0000-000006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81875" y="4229100"/>
            <a:ext cx="674687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0</xdr:col>
      <xdr:colOff>254552</xdr:colOff>
      <xdr:row>8</xdr:row>
      <xdr:rowOff>90695</xdr:rowOff>
    </xdr:from>
    <xdr:to>
      <xdr:col>16</xdr:col>
      <xdr:colOff>130728</xdr:colOff>
      <xdr:row>11</xdr:row>
      <xdr:rowOff>183363</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54552" y="1995695"/>
          <a:ext cx="6734176" cy="807043"/>
          <a:chOff x="5610225" y="4048125"/>
          <a:chExt cx="6734176" cy="807043"/>
        </a:xfrm>
      </xdr:grpSpPr>
      <xdr:sp macro="" textlink="">
        <xdr:nvSpPr>
          <xdr:cNvPr id="10" name="円/楕円 14">
            <a:extLst>
              <a:ext uri="{FF2B5EF4-FFF2-40B4-BE49-F238E27FC236}">
                <a16:creationId xmlns:a16="http://schemas.microsoft.com/office/drawing/2014/main" id="{00000000-0008-0000-0000-00000A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0</xdr:col>
      <xdr:colOff>237574</xdr:colOff>
      <xdr:row>16</xdr:row>
      <xdr:rowOff>91104</xdr:rowOff>
    </xdr:from>
    <xdr:to>
      <xdr:col>20</xdr:col>
      <xdr:colOff>342350</xdr:colOff>
      <xdr:row>19</xdr:row>
      <xdr:rowOff>183772</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7574" y="3901104"/>
          <a:ext cx="8677276" cy="807043"/>
          <a:chOff x="5610225" y="4048125"/>
          <a:chExt cx="8677276" cy="807043"/>
        </a:xfrm>
      </xdr:grpSpPr>
      <xdr:sp macro="" textlink="">
        <xdr:nvSpPr>
          <xdr:cNvPr id="13" name="円/楕円 14">
            <a:extLst>
              <a:ext uri="{FF2B5EF4-FFF2-40B4-BE49-F238E27FC236}">
                <a16:creationId xmlns:a16="http://schemas.microsoft.com/office/drawing/2014/main" id="{00000000-0008-0000-0000-00000D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81875" y="4229100"/>
            <a:ext cx="69056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9</xdr:col>
      <xdr:colOff>273326</xdr:colOff>
      <xdr:row>15</xdr:row>
      <xdr:rowOff>66268</xdr:rowOff>
    </xdr:from>
    <xdr:to>
      <xdr:col>11</xdr:col>
      <xdr:colOff>86601</xdr:colOff>
      <xdr:row>16</xdr:row>
      <xdr:rowOff>186072</xdr:rowOff>
    </xdr:to>
    <xdr:sp macro="" textlink="">
      <xdr:nvSpPr>
        <xdr:cNvPr id="17" name="三角形 8">
          <a:extLst>
            <a:ext uri="{FF2B5EF4-FFF2-40B4-BE49-F238E27FC236}">
              <a16:creationId xmlns:a16="http://schemas.microsoft.com/office/drawing/2014/main" id="{00000000-0008-0000-0000-000011000000}"/>
            </a:ext>
          </a:extLst>
        </xdr:cNvPr>
        <xdr:cNvSpPr>
          <a:spLocks noChangeAspect="1"/>
        </xdr:cNvSpPr>
      </xdr:nvSpPr>
      <xdr:spPr>
        <a:xfrm rot="10800000">
          <a:off x="4149587" y="3437290"/>
          <a:ext cx="674666" cy="35999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268357</xdr:colOff>
      <xdr:row>11</xdr:row>
      <xdr:rowOff>28160</xdr:rowOff>
    </xdr:from>
    <xdr:to>
      <xdr:col>11</xdr:col>
      <xdr:colOff>81632</xdr:colOff>
      <xdr:row>12</xdr:row>
      <xdr:rowOff>147964</xdr:rowOff>
    </xdr:to>
    <xdr:sp macro="" textlink="">
      <xdr:nvSpPr>
        <xdr:cNvPr id="18" name="三角形 8">
          <a:extLst>
            <a:ext uri="{FF2B5EF4-FFF2-40B4-BE49-F238E27FC236}">
              <a16:creationId xmlns:a16="http://schemas.microsoft.com/office/drawing/2014/main" id="{00000000-0008-0000-0000-000012000000}"/>
            </a:ext>
          </a:extLst>
        </xdr:cNvPr>
        <xdr:cNvSpPr>
          <a:spLocks noChangeAspect="1"/>
        </xdr:cNvSpPr>
      </xdr:nvSpPr>
      <xdr:spPr>
        <a:xfrm rot="10800000">
          <a:off x="4144618" y="243839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11</xdr:col>
      <xdr:colOff>0</xdr:colOff>
      <xdr:row>24</xdr:row>
      <xdr:rowOff>0</xdr:rowOff>
    </xdr:from>
    <xdr:to>
      <xdr:col>11</xdr:col>
      <xdr:colOff>304800</xdr:colOff>
      <xdr:row>25</xdr:row>
      <xdr:rowOff>66676</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4714875" y="556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000-000002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5</xdr:col>
      <xdr:colOff>95250</xdr:colOff>
      <xdr:row>22</xdr:row>
      <xdr:rowOff>30851</xdr:rowOff>
    </xdr:from>
    <xdr:to>
      <xdr:col>15</xdr:col>
      <xdr:colOff>257175</xdr:colOff>
      <xdr:row>26</xdr:row>
      <xdr:rowOff>47287</xdr:rowOff>
    </xdr:to>
    <xdr:pic>
      <xdr:nvPicPr>
        <xdr:cNvPr id="4" name="図 3">
          <a:extLst>
            <a:ext uri="{FF2B5EF4-FFF2-40B4-BE49-F238E27FC236}">
              <a16:creationId xmlns:a16="http://schemas.microsoft.com/office/drawing/2014/main" id="{C41A1EED-EE86-6F13-AC41-4184B82E2E87}"/>
            </a:ext>
          </a:extLst>
        </xdr:cNvPr>
        <xdr:cNvPicPr>
          <a:picLocks noChangeAspect="1"/>
        </xdr:cNvPicPr>
      </xdr:nvPicPr>
      <xdr:blipFill>
        <a:blip xmlns:r="http://schemas.openxmlformats.org/officeDocument/2006/relationships" r:embed="rId2"/>
        <a:stretch>
          <a:fillRect/>
        </a:stretch>
      </xdr:blipFill>
      <xdr:spPr>
        <a:xfrm>
          <a:off x="2238375" y="5269601"/>
          <a:ext cx="4448175" cy="968936"/>
        </a:xfrm>
        <a:prstGeom prst="rect">
          <a:avLst/>
        </a:prstGeom>
      </xdr:spPr>
    </xdr:pic>
    <xdr:clientData/>
  </xdr:twoCellAnchor>
  <xdr:twoCellAnchor editAs="oneCell">
    <xdr:from>
      <xdr:col>15</xdr:col>
      <xdr:colOff>285749</xdr:colOff>
      <xdr:row>19</xdr:row>
      <xdr:rowOff>114301</xdr:rowOff>
    </xdr:from>
    <xdr:to>
      <xdr:col>19</xdr:col>
      <xdr:colOff>252192</xdr:colOff>
      <xdr:row>26</xdr:row>
      <xdr:rowOff>104776</xdr:rowOff>
    </xdr:to>
    <xdr:pic>
      <xdr:nvPicPr>
        <xdr:cNvPr id="16" name="図 15" descr="訪問看護師（ポロシャツ）が自転車を押しているイラスト">
          <a:extLst>
            <a:ext uri="{FF2B5EF4-FFF2-40B4-BE49-F238E27FC236}">
              <a16:creationId xmlns:a16="http://schemas.microsoft.com/office/drawing/2014/main" id="{B9137CD4-541E-1929-386E-99CF0F5CDA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15124" y="4638676"/>
          <a:ext cx="1680943"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15</xdr:col>
      <xdr:colOff>412336</xdr:colOff>
      <xdr:row>3</xdr:row>
      <xdr:rowOff>175080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05465" y="82412"/>
          <a:ext cx="6736246" cy="807043"/>
          <a:chOff x="5610225" y="4048125"/>
          <a:chExt cx="6734176" cy="807043"/>
        </a:xfrm>
      </xdr:grpSpPr>
      <xdr:sp macro="" textlink="">
        <xdr:nvSpPr>
          <xdr:cNvPr id="7" name="円/楕円 14">
            <a:extLst>
              <a:ext uri="{FF2B5EF4-FFF2-40B4-BE49-F238E27FC236}">
                <a16:creationId xmlns:a16="http://schemas.microsoft.com/office/drawing/2014/main" id="{00000000-0008-0000-0100-000007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10</xdr:col>
      <xdr:colOff>248479</xdr:colOff>
      <xdr:row>22</xdr:row>
      <xdr:rowOff>33010</xdr:rowOff>
    </xdr:from>
    <xdr:to>
      <xdr:col>11</xdr:col>
      <xdr:colOff>182218</xdr:colOff>
      <xdr:row>22</xdr:row>
      <xdr:rowOff>227471</xdr:rowOff>
    </xdr:to>
    <xdr:sp macro="" textlink="">
      <xdr:nvSpPr>
        <xdr:cNvPr id="35" name="三角形 8">
          <a:extLst>
            <a:ext uri="{FF2B5EF4-FFF2-40B4-BE49-F238E27FC236}">
              <a16:creationId xmlns:a16="http://schemas.microsoft.com/office/drawing/2014/main" id="{00000000-0008-0000-0100-000023000000}"/>
            </a:ext>
          </a:extLst>
        </xdr:cNvPr>
        <xdr:cNvSpPr>
          <a:spLocks noChangeAspect="1"/>
        </xdr:cNvSpPr>
      </xdr:nvSpPr>
      <xdr:spPr>
        <a:xfrm rot="10800000">
          <a:off x="4534729" y="5271760"/>
          <a:ext cx="36236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10</xdr:row>
      <xdr:rowOff>55819</xdr:rowOff>
    </xdr:from>
    <xdr:to>
      <xdr:col>4</xdr:col>
      <xdr:colOff>329142</xdr:colOff>
      <xdr:row>11</xdr:row>
      <xdr:rowOff>180057</xdr:rowOff>
    </xdr:to>
    <xdr:sp macro="" textlink="">
      <xdr:nvSpPr>
        <xdr:cNvPr id="36" name="三角形 8">
          <a:extLst>
            <a:ext uri="{FF2B5EF4-FFF2-40B4-BE49-F238E27FC236}">
              <a16:creationId xmlns:a16="http://schemas.microsoft.com/office/drawing/2014/main" id="{00000000-0008-0000-0100-000024000000}"/>
            </a:ext>
          </a:extLst>
        </xdr:cNvPr>
        <xdr:cNvSpPr>
          <a:spLocks noChangeAspect="1"/>
        </xdr:cNvSpPr>
      </xdr:nvSpPr>
      <xdr:spPr>
        <a:xfrm rot="5400000">
          <a:off x="1772478" y="255104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100-000002000000}"/>
            </a:ext>
          </a:extLst>
        </xdr:cNvPr>
        <xdr:cNvSpPr>
          <a:spLocks noChangeAspect="1"/>
        </xdr:cNvSpPr>
      </xdr:nvSpPr>
      <xdr:spPr>
        <a:xfrm rot="16200000">
          <a:off x="9853238" y="36006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xdr:cNvSpPr>
      </xdr:nvSpPr>
      <xdr:spPr>
        <a:xfrm rot="5400000">
          <a:off x="11559878" y="36034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4" name="三角形 10">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spect="1"/>
        </xdr:cNvSpPr>
      </xdr:nvSpPr>
      <xdr:spPr>
        <a:xfrm rot="16200000">
          <a:off x="9853238"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5" name="三角形 11">
          <a:hlinkClick xmlns:r="http://schemas.openxmlformats.org/officeDocument/2006/relationships" r:id="rId3"/>
          <a:extLst>
            <a:ext uri="{FF2B5EF4-FFF2-40B4-BE49-F238E27FC236}">
              <a16:creationId xmlns:a16="http://schemas.microsoft.com/office/drawing/2014/main" id="{00000000-0008-0000-0100-000005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245022</xdr:colOff>
      <xdr:row>18</xdr:row>
      <xdr:rowOff>54522</xdr:rowOff>
    </xdr:from>
    <xdr:to>
      <xdr:col>26</xdr:col>
      <xdr:colOff>194641</xdr:colOff>
      <xdr:row>24</xdr:row>
      <xdr:rowOff>235497</xdr:rowOff>
    </xdr:to>
    <xdr:sp macro="" textlink="">
      <xdr:nvSpPr>
        <xdr:cNvPr id="9" name="正方形/長方形 8">
          <a:extLst>
            <a:ext uri="{FF2B5EF4-FFF2-40B4-BE49-F238E27FC236}">
              <a16:creationId xmlns:a16="http://schemas.microsoft.com/office/drawing/2014/main" id="{2FEEC0F5-0EAA-536C-BAF8-6563B3060296}"/>
            </a:ext>
          </a:extLst>
        </xdr:cNvPr>
        <xdr:cNvSpPr/>
      </xdr:nvSpPr>
      <xdr:spPr>
        <a:xfrm>
          <a:off x="5817147" y="4340772"/>
          <a:ext cx="7045744" cy="1609725"/>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wrap="square" rtlCol="0" anchor="ctr"/>
        <a:lstStyle/>
        <a:p>
          <a:pPr algn="l"/>
          <a:r>
            <a:rPr kumimoji="1" lang="en-US" altLang="ja-JP" sz="1100" b="1"/>
            <a:t>【</a:t>
          </a:r>
          <a:r>
            <a:rPr kumimoji="1" lang="ja-JP" altLang="en-US" sz="1100" b="1"/>
            <a:t>対象職員</a:t>
          </a:r>
          <a:r>
            <a:rPr kumimoji="1" lang="en-US" altLang="ja-JP" sz="1100" b="1"/>
            <a:t>】</a:t>
          </a:r>
        </a:p>
        <a:p>
          <a:pPr algn="l"/>
          <a:r>
            <a:rPr kumimoji="1" lang="ja-JP" altLang="en-US" sz="1100"/>
            <a:t>薬剤師、</a:t>
          </a:r>
          <a:r>
            <a:rPr kumimoji="1" lang="ja-JP" altLang="en-US" sz="1100" b="1">
              <a:solidFill>
                <a:srgbClr val="0070C0"/>
              </a:solidFill>
            </a:rPr>
            <a:t>保健師、助産師、看護師、准看護師、看護補助者、理学療法士、作業療法士</a:t>
          </a:r>
          <a:r>
            <a:rPr kumimoji="1" lang="ja-JP" altLang="en-US" sz="1100"/>
            <a:t>、視能訓練士、</a:t>
          </a:r>
          <a:endParaRPr kumimoji="1" lang="en-US" altLang="ja-JP" sz="1100"/>
        </a:p>
        <a:p>
          <a:pPr algn="l"/>
          <a:r>
            <a:rPr kumimoji="1" lang="ja-JP" altLang="en-US" sz="1100" b="1">
              <a:solidFill>
                <a:srgbClr val="0070C0"/>
              </a:solidFill>
            </a:rPr>
            <a:t>言語聴覚士</a:t>
          </a:r>
          <a:r>
            <a:rPr kumimoji="1" lang="ja-JP" altLang="en-US" sz="1100"/>
            <a:t>、義肢装具士、歯科衛生士、歯科技工士、歯科業務補助者、診療放射線技師、診療エックス線技師、臨床検査技師、衛生検査技師、臨床工学技士、管理栄養士、栄養士、</a:t>
          </a:r>
          <a:r>
            <a:rPr kumimoji="1" lang="ja-JP" altLang="en-US" sz="1100" b="1">
              <a:solidFill>
                <a:srgbClr val="0070C0"/>
              </a:solidFill>
            </a:rPr>
            <a:t>精神保健福祉士</a:t>
          </a:r>
          <a:r>
            <a:rPr kumimoji="1" lang="ja-JP" altLang="en-US" sz="1100"/>
            <a:t>、社会福祉士、</a:t>
          </a:r>
          <a:endParaRPr kumimoji="1" lang="en-US" altLang="ja-JP" sz="1100"/>
        </a:p>
        <a:p>
          <a:pPr algn="l"/>
          <a:r>
            <a:rPr kumimoji="1" lang="ja-JP" altLang="en-US" sz="1100"/>
            <a:t>介護福祉士、保育士、救急救命士、あん摩マッサージ指圧師・はり師・きゆう師、柔道整復師、公認心理師、診療情報管理士、医師事務作業補助者、その他医療に従事する職員（医師及び歯科医師を除く。）</a:t>
          </a:r>
          <a:endParaRPr kumimoji="1" lang="en-US" altLang="ja-JP" sz="1100"/>
        </a:p>
        <a:p>
          <a:pPr algn="l"/>
          <a:r>
            <a:rPr kumimoji="1" lang="en-US" altLang="ja-JP" sz="1100"/>
            <a:t>※</a:t>
          </a:r>
          <a:r>
            <a:rPr kumimoji="1" lang="ja-JP" altLang="en-US" sz="1100"/>
            <a:t>事務職員は対象外です。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2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4</xdr:col>
      <xdr:colOff>113749</xdr:colOff>
      <xdr:row>2</xdr:row>
      <xdr:rowOff>98976</xdr:rowOff>
    </xdr:from>
    <xdr:to>
      <xdr:col>21</xdr:col>
      <xdr:colOff>124239</xdr:colOff>
      <xdr:row>4</xdr:row>
      <xdr:rowOff>43542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36532" y="579367"/>
          <a:ext cx="733231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①訪問看護ベースアップ評価料（</a:t>
          </a:r>
          <a:r>
            <a:rPr kumimoji="1" lang="en-US" altLang="ja-JP" sz="2000" b="0">
              <a:solidFill>
                <a:srgbClr val="FF0000"/>
              </a:solidFill>
              <a:latin typeface="メイリオ" pitchFamily="50" charset="-128"/>
              <a:ea typeface="メイリオ" pitchFamily="50" charset="-128"/>
            </a:rPr>
            <a:t>Ⅰ</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5" name="三角形 10">
          <a:extLst>
            <a:ext uri="{FF2B5EF4-FFF2-40B4-BE49-F238E27FC236}">
              <a16:creationId xmlns:a16="http://schemas.microsoft.com/office/drawing/2014/main" id="{00000000-0008-0000-0200-000005000000}"/>
            </a:ext>
          </a:extLst>
        </xdr:cNvPr>
        <xdr:cNvSpPr>
          <a:spLocks noChangeAspect="1"/>
        </xdr:cNvSpPr>
      </xdr:nvSpPr>
      <xdr:spPr>
        <a:xfrm rot="16200000">
          <a:off x="9853238" y="35625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8" name="三角形 11">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9" name="三角形 10">
          <a:hlinkClick xmlns:r="http://schemas.openxmlformats.org/officeDocument/2006/relationships" r:id="rId1"/>
          <a:extLst>
            <a:ext uri="{FF2B5EF4-FFF2-40B4-BE49-F238E27FC236}">
              <a16:creationId xmlns:a16="http://schemas.microsoft.com/office/drawing/2014/main" id="{00000000-0008-0000-0200-000009000000}"/>
            </a:ext>
          </a:extLst>
        </xdr:cNvPr>
        <xdr:cNvSpPr>
          <a:spLocks noChangeAspect="1"/>
        </xdr:cNvSpPr>
      </xdr:nvSpPr>
      <xdr:spPr>
        <a:xfrm rot="16200000">
          <a:off x="9853238" y="3562530"/>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0" name="三角形 11">
          <a:hlinkClick xmlns:r="http://schemas.openxmlformats.org/officeDocument/2006/relationships" r:id="rId2"/>
          <a:extLst>
            <a:ext uri="{FF2B5EF4-FFF2-40B4-BE49-F238E27FC236}">
              <a16:creationId xmlns:a16="http://schemas.microsoft.com/office/drawing/2014/main" id="{00000000-0008-0000-0200-00000A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24847</xdr:colOff>
      <xdr:row>19</xdr:row>
      <xdr:rowOff>16438</xdr:rowOff>
    </xdr:from>
    <xdr:to>
      <xdr:col>10</xdr:col>
      <xdr:colOff>389281</xdr:colOff>
      <xdr:row>19</xdr:row>
      <xdr:rowOff>210899</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331804" y="5540938"/>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24847</xdr:colOff>
      <xdr:row>19</xdr:row>
      <xdr:rowOff>16438</xdr:rowOff>
    </xdr:from>
    <xdr:to>
      <xdr:col>13</xdr:col>
      <xdr:colOff>389282</xdr:colOff>
      <xdr:row>19</xdr:row>
      <xdr:rowOff>210899</xdr:rowOff>
    </xdr:to>
    <xdr:sp macro="" textlink="">
      <xdr:nvSpPr>
        <xdr:cNvPr id="12" name="三角形 8">
          <a:extLst>
            <a:ext uri="{FF2B5EF4-FFF2-40B4-BE49-F238E27FC236}">
              <a16:creationId xmlns:a16="http://schemas.microsoft.com/office/drawing/2014/main" id="{00000000-0008-0000-0200-00000C000000}"/>
            </a:ext>
          </a:extLst>
        </xdr:cNvPr>
        <xdr:cNvSpPr>
          <a:spLocks noChangeAspect="1"/>
        </xdr:cNvSpPr>
      </xdr:nvSpPr>
      <xdr:spPr>
        <a:xfrm rot="10800000">
          <a:off x="5623890"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24847</xdr:colOff>
      <xdr:row>19</xdr:row>
      <xdr:rowOff>16438</xdr:rowOff>
    </xdr:from>
    <xdr:to>
      <xdr:col>16</xdr:col>
      <xdr:colOff>389282</xdr:colOff>
      <xdr:row>19</xdr:row>
      <xdr:rowOff>210899</xdr:rowOff>
    </xdr:to>
    <xdr:sp macro="" textlink="">
      <xdr:nvSpPr>
        <xdr:cNvPr id="19" name="三角形 8">
          <a:extLst>
            <a:ext uri="{FF2B5EF4-FFF2-40B4-BE49-F238E27FC236}">
              <a16:creationId xmlns:a16="http://schemas.microsoft.com/office/drawing/2014/main" id="{00000000-0008-0000-0200-000013000000}"/>
            </a:ext>
          </a:extLst>
        </xdr:cNvPr>
        <xdr:cNvSpPr>
          <a:spLocks noChangeAspect="1"/>
        </xdr:cNvSpPr>
      </xdr:nvSpPr>
      <xdr:spPr>
        <a:xfrm rot="10800000">
          <a:off x="6915977"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24847</xdr:colOff>
      <xdr:row>19</xdr:row>
      <xdr:rowOff>16438</xdr:rowOff>
    </xdr:from>
    <xdr:to>
      <xdr:col>19</xdr:col>
      <xdr:colOff>389282</xdr:colOff>
      <xdr:row>19</xdr:row>
      <xdr:rowOff>210899</xdr:rowOff>
    </xdr:to>
    <xdr:sp macro="" textlink="">
      <xdr:nvSpPr>
        <xdr:cNvPr id="22" name="三角形 8">
          <a:extLst>
            <a:ext uri="{FF2B5EF4-FFF2-40B4-BE49-F238E27FC236}">
              <a16:creationId xmlns:a16="http://schemas.microsoft.com/office/drawing/2014/main" id="{00000000-0008-0000-0200-000016000000}"/>
            </a:ext>
          </a:extLst>
        </xdr:cNvPr>
        <xdr:cNvSpPr>
          <a:spLocks noChangeAspect="1"/>
        </xdr:cNvSpPr>
      </xdr:nvSpPr>
      <xdr:spPr>
        <a:xfrm rot="10800000">
          <a:off x="8208064"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16</xdr:row>
      <xdr:rowOff>74869</xdr:rowOff>
    </xdr:from>
    <xdr:to>
      <xdr:col>4</xdr:col>
      <xdr:colOff>329142</xdr:colOff>
      <xdr:row>17</xdr:row>
      <xdr:rowOff>199107</xdr:rowOff>
    </xdr:to>
    <xdr:sp macro="" textlink="">
      <xdr:nvSpPr>
        <xdr:cNvPr id="17" name="三角形 8">
          <a:extLst>
            <a:ext uri="{FF2B5EF4-FFF2-40B4-BE49-F238E27FC236}">
              <a16:creationId xmlns:a16="http://schemas.microsoft.com/office/drawing/2014/main" id="{90EA6112-B761-48C6-A46D-47BF692CEDF2}"/>
            </a:ext>
          </a:extLst>
        </xdr:cNvPr>
        <xdr:cNvSpPr>
          <a:spLocks noChangeAspect="1"/>
        </xdr:cNvSpPr>
      </xdr:nvSpPr>
      <xdr:spPr>
        <a:xfrm rot="5400000">
          <a:off x="1765230" y="4921320"/>
          <a:ext cx="362363"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3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7" name="三角形 10">
          <a:hlinkClick xmlns:r="http://schemas.openxmlformats.org/officeDocument/2006/relationships" r:id="rId1"/>
          <a:extLst>
            <a:ext uri="{FF2B5EF4-FFF2-40B4-BE49-F238E27FC236}">
              <a16:creationId xmlns:a16="http://schemas.microsoft.com/office/drawing/2014/main" id="{00000000-0008-0000-0300-000007000000}"/>
            </a:ext>
          </a:extLst>
        </xdr:cNvPr>
        <xdr:cNvSpPr>
          <a:spLocks noChangeAspect="1"/>
        </xdr:cNvSpPr>
      </xdr:nvSpPr>
      <xdr:spPr>
        <a:xfrm rot="16200000">
          <a:off x="9897757" y="354492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163446</xdr:colOff>
      <xdr:row>2</xdr:row>
      <xdr:rowOff>98976</xdr:rowOff>
    </xdr:from>
    <xdr:to>
      <xdr:col>20</xdr:col>
      <xdr:colOff>347872</xdr:colOff>
      <xdr:row>4</xdr:row>
      <xdr:rowOff>43542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886229" y="579367"/>
          <a:ext cx="707555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②訪問看護ベースアップ評価料（</a:t>
          </a:r>
          <a:r>
            <a:rPr kumimoji="1" lang="en-US" altLang="ja-JP" sz="2000" b="0">
              <a:solidFill>
                <a:srgbClr val="FF0000"/>
              </a:solidFill>
              <a:latin typeface="メイリオ" pitchFamily="50" charset="-128"/>
              <a:ea typeface="メイリオ" pitchFamily="50" charset="-128"/>
            </a:rPr>
            <a:t>Ⅱ</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1</xdr:col>
      <xdr:colOff>2070</xdr:colOff>
      <xdr:row>9</xdr:row>
      <xdr:rowOff>0</xdr:rowOff>
    </xdr:from>
    <xdr:to>
      <xdr:col>10</xdr:col>
      <xdr:colOff>47625</xdr:colOff>
      <xdr:row>10</xdr:row>
      <xdr:rowOff>78237</xdr:rowOff>
    </xdr:to>
    <xdr:sp macro="" textlink="">
      <xdr:nvSpPr>
        <xdr:cNvPr id="15" name="角丸四角形 18">
          <a:extLst>
            <a:ext uri="{FF2B5EF4-FFF2-40B4-BE49-F238E27FC236}">
              <a16:creationId xmlns:a16="http://schemas.microsoft.com/office/drawing/2014/main" id="{00000000-0008-0000-0300-00000F000000}"/>
            </a:ext>
          </a:extLst>
        </xdr:cNvPr>
        <xdr:cNvSpPr/>
      </xdr:nvSpPr>
      <xdr:spPr>
        <a:xfrm>
          <a:off x="430695" y="2143125"/>
          <a:ext cx="3903180" cy="316362"/>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訪問看護ベースアップ評価料（</a:t>
          </a:r>
          <a:r>
            <a:rPr lang="en-US" altLang="ja-JP" sz="1100" b="1" spc="239">
              <a:solidFill>
                <a:schemeClr val="bg1"/>
              </a:solidFill>
              <a:latin typeface="メイリオ" panose="020B0604030504040204" pitchFamily="50" charset="-128"/>
              <a:ea typeface="メイリオ" panose="020B0604030504040204" pitchFamily="50" charset="-128"/>
              <a:cs typeface="Noto Sans CJK JP DemiLight" charset="-128"/>
            </a:rPr>
            <a:t>Ⅱ</a:t>
          </a: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）の算定可否</a:t>
          </a:r>
        </a:p>
      </xdr:txBody>
    </xdr:sp>
    <xdr:clientData/>
  </xdr:twoCellAnchor>
  <xdr:twoCellAnchor>
    <xdr:from>
      <xdr:col>24</xdr:col>
      <xdr:colOff>676275</xdr:colOff>
      <xdr:row>14</xdr:row>
      <xdr:rowOff>28575</xdr:rowOff>
    </xdr:from>
    <xdr:to>
      <xdr:col>25</xdr:col>
      <xdr:colOff>224580</xdr:colOff>
      <xdr:row>16</xdr:row>
      <xdr:rowOff>222847</xdr:rowOff>
    </xdr:to>
    <xdr:sp macro="" textlink="">
      <xdr:nvSpPr>
        <xdr:cNvPr id="5" name="三角形 11">
          <a:hlinkClick xmlns:r="http://schemas.openxmlformats.org/officeDocument/2006/relationships" r:id="rId2"/>
          <a:extLst>
            <a:ext uri="{FF2B5EF4-FFF2-40B4-BE49-F238E27FC236}">
              <a16:creationId xmlns:a16="http://schemas.microsoft.com/office/drawing/2014/main" id="{5B8358CF-B5A8-46FC-B56A-BEAE19123234}"/>
            </a:ext>
          </a:extLst>
        </xdr:cNvPr>
        <xdr:cNvSpPr>
          <a:spLocks noChangeAspect="1"/>
        </xdr:cNvSpPr>
      </xdr:nvSpPr>
      <xdr:spPr>
        <a:xfrm rot="5400000">
          <a:off x="11568979" y="3518621"/>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5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8" name="三角形 10">
          <a:extLst>
            <a:ext uri="{FF2B5EF4-FFF2-40B4-BE49-F238E27FC236}">
              <a16:creationId xmlns:a16="http://schemas.microsoft.com/office/drawing/2014/main" id="{00000000-0008-0000-0500-000008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9" name="三角形 11">
          <a:hlinkClick xmlns:r="http://schemas.openxmlformats.org/officeDocument/2006/relationships" r:id="rId1"/>
          <a:extLst>
            <a:ext uri="{FF2B5EF4-FFF2-40B4-BE49-F238E27FC236}">
              <a16:creationId xmlns:a16="http://schemas.microsoft.com/office/drawing/2014/main" id="{00000000-0008-0000-0500-000009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1" name="三角形 11">
          <a:extLst>
            <a:ext uri="{FF2B5EF4-FFF2-40B4-BE49-F238E27FC236}">
              <a16:creationId xmlns:a16="http://schemas.microsoft.com/office/drawing/2014/main" id="{00000000-0008-0000-0500-00000B000000}"/>
            </a:ext>
          </a:extLst>
        </xdr:cNvPr>
        <xdr:cNvSpPr>
          <a:spLocks noChangeAspect="1"/>
        </xdr:cNvSpPr>
      </xdr:nvSpPr>
      <xdr:spPr>
        <a:xfrm rot="5400000">
          <a:off x="11559878" y="3517695"/>
          <a:ext cx="670522" cy="357930"/>
        </a:xfrm>
        <a:prstGeom prst="triangle">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0</xdr:colOff>
      <xdr:row>8</xdr:row>
      <xdr:rowOff>173932</xdr:rowOff>
    </xdr:from>
    <xdr:to>
      <xdr:col>9</xdr:col>
      <xdr:colOff>273326</xdr:colOff>
      <xdr:row>10</xdr:row>
      <xdr:rowOff>11973</xdr:rowOff>
    </xdr:to>
    <xdr:sp macro="" textlink="">
      <xdr:nvSpPr>
        <xdr:cNvPr id="14" name="角丸四角形 18">
          <a:extLst>
            <a:ext uri="{FF2B5EF4-FFF2-40B4-BE49-F238E27FC236}">
              <a16:creationId xmlns:a16="http://schemas.microsoft.com/office/drawing/2014/main" id="{00000000-0008-0000-0500-00000E000000}"/>
            </a:ext>
          </a:extLst>
        </xdr:cNvPr>
        <xdr:cNvSpPr/>
      </xdr:nvSpPr>
      <xdr:spPr>
        <a:xfrm>
          <a:off x="430696" y="2095497"/>
          <a:ext cx="3718891" cy="318433"/>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賃上げ見込みの計算</a:t>
          </a:r>
        </a:p>
      </xdr:txBody>
    </xdr:sp>
    <xdr:clientData/>
  </xdr:twoCellAnchor>
  <xdr:twoCellAnchor>
    <xdr:from>
      <xdr:col>22</xdr:col>
      <xdr:colOff>589311</xdr:colOff>
      <xdr:row>14</xdr:row>
      <xdr:rowOff>24857</xdr:rowOff>
    </xdr:from>
    <xdr:to>
      <xdr:col>23</xdr:col>
      <xdr:colOff>137615</xdr:colOff>
      <xdr:row>16</xdr:row>
      <xdr:rowOff>219132</xdr:rowOff>
    </xdr:to>
    <xdr:sp macro="" textlink="">
      <xdr:nvSpPr>
        <xdr:cNvPr id="5" name="三角形 10">
          <a:hlinkClick xmlns:r="http://schemas.openxmlformats.org/officeDocument/2006/relationships" r:id="rId2"/>
          <a:extLst>
            <a:ext uri="{FF2B5EF4-FFF2-40B4-BE49-F238E27FC236}">
              <a16:creationId xmlns:a16="http://schemas.microsoft.com/office/drawing/2014/main" id="{C3FE437D-012E-4B46-A523-BFF48C319249}"/>
            </a:ext>
          </a:extLst>
        </xdr:cNvPr>
        <xdr:cNvSpPr>
          <a:spLocks noChangeAspect="1"/>
        </xdr:cNvSpPr>
      </xdr:nvSpPr>
      <xdr:spPr>
        <a:xfrm rot="16200000">
          <a:off x="9862763"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Relationships xmlns="http://schemas.openxmlformats.org/package/2006/relationships"><Relationship Id="rId1" Target="&#12304;&#27503;&#31185;&#12305;&#12505;&#12540;&#12473;&#12450;&#12483;&#12503;&#35413;&#20385;&#26009;&#35336;&#31639;&#25903;&#25588;&#12484;&#12540;&#12523;0502&#2925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１"/>
      <sheetName val="STEP２①"/>
      <sheetName val="STEP２②"/>
      <sheetName val="STEP２③"/>
      <sheetName val="STEP３"/>
      <sheetName val="参考"/>
      <sheetName val="リスト（入院）"/>
      <sheetName val="リスト（外来）"/>
      <sheetName val="給与対象月"/>
    </sheetNames>
    <sheetDataSet>
      <sheetData sheetId="0"/>
      <sheetData sheetId="1">
        <row r="24">
          <cell r="J24">
            <v>0</v>
          </cell>
        </row>
      </sheetData>
      <sheetData sheetId="2">
        <row r="16">
          <cell r="J16">
            <v>0</v>
          </cell>
          <cell r="M16">
            <v>0</v>
          </cell>
          <cell r="P16">
            <v>0</v>
          </cell>
          <cell r="S16">
            <v>0</v>
          </cell>
        </row>
        <row r="25">
          <cell r="J25">
            <v>0</v>
          </cell>
          <cell r="M25">
            <v>0</v>
          </cell>
          <cell r="P25">
            <v>0</v>
          </cell>
          <cell r="S25">
            <v>0</v>
          </cell>
        </row>
      </sheetData>
      <sheetData sheetId="3">
        <row r="17">
          <cell r="G17">
            <v>0</v>
          </cell>
        </row>
        <row r="23">
          <cell r="J23" t="str">
            <v>-</v>
          </cell>
          <cell r="N23" t="str">
            <v>-</v>
          </cell>
        </row>
      </sheetData>
      <sheetData sheetId="4">
        <row r="13">
          <cell r="R13">
            <v>0</v>
          </cell>
        </row>
        <row r="24">
          <cell r="P24" t="str">
            <v>-</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489E"/>
        </a:solidFill>
        <a:ln>
          <a:noFill/>
        </a:ln>
      </a:spPr>
      <a:bodyPr wrap="square" rtlCol="0" anchor="ctr"/>
      <a:lstStyle>
        <a:defPPr algn="ctr">
          <a:defRPr kumimoji="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E4BB-EC9C-45B9-ACAB-C5672AF65FB1}">
  <dimension ref="A1:AZ28"/>
  <sheetViews>
    <sheetView tabSelected="1" zoomScaleNormal="100" zoomScaleSheetLayoutView="115" workbookViewId="0">
      <selection activeCell="T22" sqref="T22"/>
    </sheetView>
  </sheetViews>
  <sheetFormatPr defaultColWidth="0" defaultRowHeight="18.75" zeroHeight="1"/>
  <cols>
    <col min="1" max="21" width="5.625" style="1" customWidth="1"/>
    <col min="22" max="22" width="5.625" style="4" customWidth="1"/>
    <col min="23" max="26" width="10.625" style="4"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c r="V1" s="40" t="s">
        <v>0</v>
      </c>
      <c r="W1" s="40"/>
      <c r="X1" s="40"/>
      <c r="Y1" s="40"/>
      <c r="Z1" s="40"/>
      <c r="AA1" s="40"/>
    </row>
    <row r="2" spans="2:27" ht="18.75" customHeight="1">
      <c r="B2" s="41" t="s">
        <v>60</v>
      </c>
      <c r="C2" s="42"/>
      <c r="D2" s="42"/>
      <c r="E2" s="42"/>
      <c r="F2" s="42"/>
      <c r="G2" s="42"/>
      <c r="H2" s="42"/>
      <c r="I2" s="42"/>
      <c r="J2" s="42"/>
      <c r="K2" s="42"/>
      <c r="L2" s="42"/>
      <c r="M2" s="42"/>
      <c r="N2" s="42"/>
      <c r="O2" s="42"/>
      <c r="P2" s="42"/>
      <c r="Q2" s="42"/>
      <c r="R2" s="42"/>
      <c r="S2" s="42"/>
      <c r="T2" s="42"/>
      <c r="V2" s="40"/>
      <c r="W2" s="40"/>
      <c r="X2" s="40"/>
      <c r="Y2" s="40"/>
      <c r="Z2" s="40"/>
      <c r="AA2" s="40"/>
    </row>
    <row r="3" spans="2:27" ht="18.75" customHeight="1" thickBot="1">
      <c r="B3" s="42"/>
      <c r="C3" s="42"/>
      <c r="D3" s="42"/>
      <c r="E3" s="42"/>
      <c r="F3" s="42"/>
      <c r="G3" s="42"/>
      <c r="H3" s="42"/>
      <c r="I3" s="42"/>
      <c r="J3" s="42"/>
      <c r="K3" s="42"/>
      <c r="L3" s="42"/>
      <c r="M3" s="42"/>
      <c r="N3" s="42"/>
      <c r="O3" s="42"/>
      <c r="P3" s="42"/>
      <c r="Q3" s="42"/>
      <c r="R3" s="42"/>
      <c r="S3" s="42"/>
      <c r="T3" s="42"/>
      <c r="AA3" s="4"/>
    </row>
    <row r="4" spans="2:27" ht="18.75" customHeight="1" thickBot="1">
      <c r="Q4" s="43" t="s">
        <v>83</v>
      </c>
      <c r="R4" s="43"/>
      <c r="S4" s="43"/>
      <c r="T4" s="43"/>
      <c r="W4" s="44" t="s">
        <v>1</v>
      </c>
      <c r="X4" s="45"/>
      <c r="Y4" s="45"/>
      <c r="Z4" s="46"/>
      <c r="AA4" s="4"/>
    </row>
    <row r="5" spans="2:27" ht="18.75" customHeight="1" thickBot="1">
      <c r="B5" s="47" t="s">
        <v>59</v>
      </c>
      <c r="C5" s="47"/>
      <c r="D5" s="47"/>
      <c r="E5" s="47"/>
      <c r="F5" s="47"/>
      <c r="G5" s="47"/>
      <c r="H5" s="47"/>
      <c r="I5" s="47"/>
      <c r="J5" s="47"/>
      <c r="K5" s="47"/>
      <c r="L5" s="47"/>
      <c r="M5" s="47"/>
      <c r="N5" s="47"/>
      <c r="O5" s="47"/>
      <c r="P5" s="47"/>
      <c r="Q5" s="47"/>
      <c r="R5" s="47"/>
      <c r="S5" s="47"/>
      <c r="T5" s="47"/>
      <c r="AA5" s="4"/>
    </row>
    <row r="6" spans="2:27" ht="18.75" customHeight="1" thickBot="1">
      <c r="B6" s="47"/>
      <c r="C6" s="47"/>
      <c r="D6" s="47"/>
      <c r="E6" s="47"/>
      <c r="F6" s="47"/>
      <c r="G6" s="47"/>
      <c r="H6" s="47"/>
      <c r="I6" s="47"/>
      <c r="J6" s="47"/>
      <c r="K6" s="47"/>
      <c r="L6" s="47"/>
      <c r="M6" s="47"/>
      <c r="N6" s="47"/>
      <c r="O6" s="47"/>
      <c r="P6" s="47"/>
      <c r="Q6" s="47"/>
      <c r="R6" s="47"/>
      <c r="S6" s="47"/>
      <c r="T6" s="47"/>
      <c r="W6" s="36" t="s">
        <v>2</v>
      </c>
      <c r="X6" s="37"/>
      <c r="Y6" s="37"/>
      <c r="Z6" s="38"/>
      <c r="AA6" s="4"/>
    </row>
    <row r="7" spans="2:27" ht="18.75" customHeight="1" thickBot="1">
      <c r="B7" s="47"/>
      <c r="C7" s="47"/>
      <c r="D7" s="47"/>
      <c r="E7" s="47"/>
      <c r="F7" s="47"/>
      <c r="G7" s="47"/>
      <c r="H7" s="47"/>
      <c r="I7" s="47"/>
      <c r="J7" s="47"/>
      <c r="K7" s="47"/>
      <c r="L7" s="47"/>
      <c r="M7" s="47"/>
      <c r="N7" s="47"/>
      <c r="O7" s="47"/>
      <c r="P7" s="47"/>
      <c r="Q7" s="47"/>
      <c r="R7" s="47"/>
      <c r="S7" s="47"/>
      <c r="T7" s="47"/>
      <c r="AA7" s="4"/>
    </row>
    <row r="8" spans="2:27" ht="18.75" customHeight="1" thickBot="1">
      <c r="B8" s="48" t="s">
        <v>66</v>
      </c>
      <c r="C8" s="48"/>
      <c r="D8" s="48"/>
      <c r="E8" s="48"/>
      <c r="F8" s="27" t="s">
        <v>67</v>
      </c>
      <c r="G8" s="26"/>
      <c r="H8" s="26"/>
      <c r="I8" s="26"/>
      <c r="J8" s="26"/>
      <c r="K8" s="26"/>
      <c r="L8" s="26"/>
      <c r="M8" s="26"/>
      <c r="N8" s="26"/>
      <c r="O8" s="26"/>
      <c r="P8" s="26"/>
      <c r="Q8" s="26"/>
      <c r="R8" s="26"/>
      <c r="S8" s="26"/>
      <c r="T8" s="26"/>
      <c r="W8" s="36" t="s">
        <v>3</v>
      </c>
      <c r="X8" s="37"/>
      <c r="Y8" s="37"/>
      <c r="Z8" s="38"/>
      <c r="AA8" s="4"/>
    </row>
    <row r="9" spans="2:27" ht="18.75" customHeight="1">
      <c r="W9" s="13" t="s">
        <v>24</v>
      </c>
      <c r="AA9" s="4"/>
    </row>
    <row r="10" spans="2:27" ht="18.75" customHeight="1">
      <c r="W10" s="13" t="s">
        <v>25</v>
      </c>
      <c r="AA10" s="4"/>
    </row>
    <row r="11" spans="2:27" ht="18.75" customHeight="1">
      <c r="W11" s="13"/>
      <c r="AA11" s="4"/>
    </row>
    <row r="12" spans="2:27" ht="18.75" customHeight="1" thickBot="1">
      <c r="AA12" s="4"/>
    </row>
    <row r="13" spans="2:27" ht="18.75" customHeight="1" thickBot="1">
      <c r="W13" s="36" t="s">
        <v>4</v>
      </c>
      <c r="X13" s="37"/>
      <c r="Y13" s="37"/>
      <c r="Z13" s="38"/>
      <c r="AA13" s="4"/>
    </row>
    <row r="14" spans="2:27" ht="18.75" customHeight="1">
      <c r="W14" s="5"/>
      <c r="X14" s="5"/>
      <c r="Y14" s="5"/>
      <c r="Z14" s="5"/>
    </row>
    <row r="15" spans="2:27" ht="18.75" customHeight="1"/>
    <row r="16" spans="2:27" ht="18.75" customHeight="1"/>
    <row r="17" spans="12:26" ht="18.75" customHeight="1">
      <c r="U17"/>
    </row>
    <row r="18" spans="12:26" ht="18.75" customHeight="1">
      <c r="W18" s="39" t="s">
        <v>5</v>
      </c>
      <c r="X18" s="39"/>
      <c r="Y18" s="39" t="s">
        <v>6</v>
      </c>
      <c r="Z18" s="39"/>
    </row>
    <row r="19" spans="12:26" ht="18.75" customHeight="1"/>
    <row r="20" spans="12:26" ht="18.75" customHeight="1"/>
    <row r="21" spans="12:26" ht="18.75" customHeight="1"/>
    <row r="22" spans="12:26" ht="18.75" customHeight="1"/>
    <row r="23" spans="12:26" ht="18.75" customHeight="1"/>
    <row r="24" spans="12:26" ht="18.75" customHeight="1"/>
    <row r="25" spans="12:26" ht="18.75" customHeight="1">
      <c r="L25"/>
    </row>
    <row r="26" spans="12:26" ht="18.75" customHeight="1"/>
    <row r="27" spans="12:26" ht="18.75" customHeight="1"/>
    <row r="28" spans="12:26" ht="5.0999999999999996" customHeight="1"/>
  </sheetData>
  <sheetProtection algorithmName="SHA-512" hashValue="A9WYrRsbqWEMEL/WrBFa7Lw0kAmn5OYavG8Uzqy1qLfw9lyUydC8D8XY4wGoPmdCY/y2z3iKerKT2s5XgQ3BtQ==" saltValue="Ug753mgd+vXDzuttE11S+Q==" spinCount="100000" sheet="1"/>
  <mergeCells count="11">
    <mergeCell ref="W13:Z13"/>
    <mergeCell ref="W18:X18"/>
    <mergeCell ref="Y18:Z18"/>
    <mergeCell ref="V1:AA2"/>
    <mergeCell ref="B2:T3"/>
    <mergeCell ref="Q4:T4"/>
    <mergeCell ref="W4:Z4"/>
    <mergeCell ref="W6:Z6"/>
    <mergeCell ref="W8:Z8"/>
    <mergeCell ref="B5:T7"/>
    <mergeCell ref="B8:E8"/>
  </mergeCells>
  <phoneticPr fontId="2"/>
  <printOptions horizontalCentered="1"/>
  <pageMargins left="0.70866141732283472" right="0.70866141732283472" top="0.55118110236220474" bottom="0.55118110236220474" header="0.31496062992125984" footer="0.31496062992125984"/>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DD0A-EA62-46A1-BC18-23254BA3CB16}">
  <dimension ref="A1:AZ55"/>
  <sheetViews>
    <sheetView zoomScaleNormal="100" zoomScaleSheetLayoutView="115" workbookViewId="0">
      <selection activeCell="P12" sqref="P12"/>
    </sheetView>
  </sheetViews>
  <sheetFormatPr defaultColWidth="0" defaultRowHeight="18.75" customHeight="1" zeroHeight="1"/>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c r="V1" s="40" t="s">
        <v>0</v>
      </c>
      <c r="W1" s="40"/>
      <c r="X1" s="40"/>
      <c r="Y1" s="40"/>
      <c r="Z1" s="40"/>
      <c r="AA1" s="40"/>
    </row>
    <row r="2" spans="2:27" ht="18.75" customHeight="1">
      <c r="B2" s="2"/>
      <c r="C2" s="3"/>
      <c r="D2" s="3"/>
      <c r="E2" s="3"/>
      <c r="F2" s="3"/>
      <c r="G2" s="3"/>
      <c r="H2" s="3"/>
      <c r="I2" s="3"/>
      <c r="J2" s="3"/>
      <c r="K2" s="3"/>
      <c r="L2" s="3"/>
      <c r="M2" s="3"/>
      <c r="N2" s="3"/>
      <c r="O2" s="3"/>
      <c r="P2" s="3"/>
      <c r="Q2" s="3"/>
      <c r="R2" s="3"/>
      <c r="S2" s="3"/>
      <c r="T2" s="3"/>
      <c r="V2" s="40"/>
      <c r="W2" s="40"/>
      <c r="X2" s="40"/>
      <c r="Y2" s="40"/>
      <c r="Z2" s="40"/>
      <c r="AA2" s="40"/>
    </row>
    <row r="3" spans="2:27" ht="18.75" customHeight="1" thickBot="1">
      <c r="B3" s="3"/>
      <c r="C3" s="3"/>
      <c r="D3" s="3"/>
      <c r="E3" s="3"/>
      <c r="F3" s="3"/>
      <c r="G3" s="3"/>
      <c r="H3" s="3"/>
      <c r="I3" s="3"/>
      <c r="J3" s="3"/>
      <c r="K3" s="3"/>
      <c r="L3" s="3"/>
      <c r="M3" s="3"/>
      <c r="N3" s="3"/>
      <c r="O3" s="3"/>
      <c r="P3" s="3"/>
      <c r="Q3" s="3"/>
      <c r="R3" s="3"/>
      <c r="S3" s="3"/>
      <c r="T3" s="3"/>
      <c r="V3" s="4"/>
      <c r="W3" s="4"/>
      <c r="X3" s="4"/>
      <c r="Y3" s="4"/>
      <c r="Z3" s="4"/>
      <c r="AA3" s="4"/>
    </row>
    <row r="4" spans="2:27" ht="18.75" customHeight="1" thickBot="1">
      <c r="Q4" s="43"/>
      <c r="R4" s="43"/>
      <c r="S4" s="43"/>
      <c r="T4" s="43"/>
      <c r="V4" s="4"/>
      <c r="W4" s="36" t="s">
        <v>1</v>
      </c>
      <c r="X4" s="37"/>
      <c r="Y4" s="37"/>
      <c r="Z4" s="38"/>
      <c r="AA4" s="4"/>
    </row>
    <row r="5" spans="2:27" ht="18.75" customHeight="1" thickBot="1">
      <c r="B5" s="63" t="s">
        <v>7</v>
      </c>
      <c r="C5" s="63"/>
      <c r="D5" s="63"/>
      <c r="E5" s="63"/>
      <c r="F5" s="63"/>
      <c r="G5" s="63"/>
      <c r="H5" s="63"/>
      <c r="I5" s="63"/>
      <c r="J5" s="63"/>
      <c r="K5" s="63"/>
      <c r="L5" s="63"/>
      <c r="M5" s="63"/>
      <c r="N5" s="63"/>
      <c r="O5" s="63"/>
      <c r="P5" s="63"/>
      <c r="Q5" s="63"/>
      <c r="R5" s="63"/>
      <c r="S5" s="63"/>
      <c r="T5" s="63"/>
      <c r="V5" s="4"/>
      <c r="W5" s="4"/>
      <c r="X5" s="4"/>
      <c r="Y5" s="4"/>
      <c r="Z5" s="4"/>
      <c r="AA5" s="4"/>
    </row>
    <row r="6" spans="2:27" ht="18.75" customHeight="1" thickBot="1">
      <c r="B6" s="63"/>
      <c r="C6" s="63"/>
      <c r="D6" s="63"/>
      <c r="E6" s="63"/>
      <c r="F6" s="63"/>
      <c r="G6" s="63"/>
      <c r="H6" s="63"/>
      <c r="I6" s="63"/>
      <c r="J6" s="63"/>
      <c r="K6" s="63"/>
      <c r="L6" s="63"/>
      <c r="M6" s="63"/>
      <c r="N6" s="63"/>
      <c r="O6" s="63"/>
      <c r="P6" s="63"/>
      <c r="Q6" s="63"/>
      <c r="R6" s="63"/>
      <c r="S6" s="63"/>
      <c r="T6" s="63"/>
      <c r="V6" s="4"/>
      <c r="W6" s="44" t="s">
        <v>2</v>
      </c>
      <c r="X6" s="45"/>
      <c r="Y6" s="45"/>
      <c r="Z6" s="46"/>
      <c r="AA6" s="4"/>
    </row>
    <row r="7" spans="2:27" ht="18.75" customHeight="1" thickBot="1">
      <c r="B7" s="63"/>
      <c r="C7" s="63"/>
      <c r="D7" s="63"/>
      <c r="E7" s="63"/>
      <c r="F7" s="63"/>
      <c r="G7" s="63"/>
      <c r="H7" s="63"/>
      <c r="I7" s="63"/>
      <c r="J7" s="63"/>
      <c r="K7" s="63"/>
      <c r="L7" s="63"/>
      <c r="M7" s="63"/>
      <c r="N7" s="63"/>
      <c r="O7" s="63"/>
      <c r="P7" s="63"/>
      <c r="Q7" s="63"/>
      <c r="R7" s="63"/>
      <c r="S7" s="63"/>
      <c r="T7" s="63"/>
      <c r="V7" s="4"/>
      <c r="W7" s="4"/>
      <c r="X7" s="4"/>
      <c r="Y7" s="4"/>
      <c r="Z7" s="4"/>
      <c r="AA7" s="4"/>
    </row>
    <row r="8" spans="2:27" ht="18.75" customHeight="1" thickBot="1">
      <c r="B8" s="63"/>
      <c r="C8" s="63"/>
      <c r="D8" s="63"/>
      <c r="E8" s="63"/>
      <c r="F8" s="63"/>
      <c r="G8" s="63"/>
      <c r="H8" s="63"/>
      <c r="I8" s="63"/>
      <c r="J8" s="63"/>
      <c r="K8" s="63"/>
      <c r="L8" s="63"/>
      <c r="M8" s="63"/>
      <c r="N8" s="63"/>
      <c r="O8" s="63"/>
      <c r="P8" s="63"/>
      <c r="Q8" s="63"/>
      <c r="R8" s="63"/>
      <c r="S8" s="63"/>
      <c r="T8" s="63"/>
      <c r="V8" s="4"/>
      <c r="W8" s="36" t="s">
        <v>3</v>
      </c>
      <c r="X8" s="37"/>
      <c r="Y8" s="37"/>
      <c r="Z8" s="38"/>
      <c r="AA8" s="4"/>
    </row>
    <row r="9" spans="2:27" ht="18.75" customHeight="1">
      <c r="V9" s="4"/>
      <c r="W9" s="13" t="s">
        <v>24</v>
      </c>
      <c r="X9" s="4"/>
      <c r="Y9" s="4"/>
      <c r="Z9" s="4"/>
      <c r="AA9" s="4"/>
    </row>
    <row r="10" spans="2:27">
      <c r="B10" s="59" t="s">
        <v>8</v>
      </c>
      <c r="C10" s="60"/>
      <c r="D10" s="60"/>
      <c r="E10" s="4"/>
      <c r="F10" s="59" t="s">
        <v>9</v>
      </c>
      <c r="G10" s="60"/>
      <c r="H10" s="60"/>
      <c r="I10" s="60"/>
      <c r="J10" s="50" t="s">
        <v>10</v>
      </c>
      <c r="K10" s="51"/>
      <c r="L10" s="51"/>
      <c r="M10" s="52"/>
      <c r="R10" s="4"/>
      <c r="S10" s="4"/>
      <c r="T10" s="4"/>
      <c r="V10" s="4"/>
      <c r="W10" s="13" t="s">
        <v>25</v>
      </c>
      <c r="X10" s="4"/>
      <c r="Y10" s="4"/>
      <c r="Z10" s="4"/>
      <c r="AA10" s="4"/>
    </row>
    <row r="11" spans="2:27" ht="18.75" customHeight="1">
      <c r="B11" s="62">
        <v>45444</v>
      </c>
      <c r="C11" s="62"/>
      <c r="D11" s="62"/>
      <c r="E11" s="4"/>
      <c r="F11" s="61">
        <f>給与対象月!I4</f>
        <v>44986</v>
      </c>
      <c r="G11" s="61"/>
      <c r="H11" s="61"/>
      <c r="I11" s="61"/>
      <c r="J11" s="49"/>
      <c r="K11" s="49"/>
      <c r="L11" s="49"/>
      <c r="M11" s="49"/>
      <c r="R11" s="4"/>
      <c r="S11" s="4"/>
      <c r="T11" s="4"/>
      <c r="V11" s="4"/>
      <c r="W11" s="13"/>
      <c r="X11" s="4"/>
      <c r="Y11" s="4"/>
      <c r="Z11" s="4"/>
      <c r="AA11" s="4"/>
    </row>
    <row r="12" spans="2:27" ht="18.75" customHeight="1" thickBot="1">
      <c r="B12" s="62"/>
      <c r="C12" s="62"/>
      <c r="D12" s="62"/>
      <c r="E12" s="4"/>
      <c r="F12" s="61">
        <f>EDATE(F11,1)</f>
        <v>45017</v>
      </c>
      <c r="G12" s="61"/>
      <c r="H12" s="61"/>
      <c r="I12" s="61"/>
      <c r="J12" s="49"/>
      <c r="K12" s="49"/>
      <c r="L12" s="49"/>
      <c r="M12" s="49"/>
      <c r="R12" s="4"/>
      <c r="S12" s="4"/>
      <c r="T12" s="4"/>
      <c r="V12" s="4"/>
      <c r="W12" s="4"/>
      <c r="X12" s="4"/>
      <c r="Y12" s="4"/>
      <c r="Z12" s="4"/>
      <c r="AA12" s="4"/>
    </row>
    <row r="13" spans="2:27" ht="18.75" customHeight="1" thickBot="1">
      <c r="B13" s="19"/>
      <c r="C13" s="19"/>
      <c r="D13" s="19"/>
      <c r="E13" s="4"/>
      <c r="F13" s="61">
        <f t="shared" ref="F13:F22" si="0">EDATE(F12,1)</f>
        <v>45047</v>
      </c>
      <c r="G13" s="61"/>
      <c r="H13" s="61"/>
      <c r="I13" s="61"/>
      <c r="J13" s="49"/>
      <c r="K13" s="49"/>
      <c r="L13" s="49"/>
      <c r="M13" s="49"/>
      <c r="R13" s="4"/>
      <c r="S13" s="4"/>
      <c r="T13" s="4"/>
      <c r="V13" s="4"/>
      <c r="W13" s="36" t="s">
        <v>4</v>
      </c>
      <c r="X13" s="37"/>
      <c r="Y13" s="37"/>
      <c r="Z13" s="38"/>
      <c r="AA13" s="4"/>
    </row>
    <row r="14" spans="2:27" ht="18.75" customHeight="1">
      <c r="B14" s="4"/>
      <c r="C14" s="4"/>
      <c r="D14" s="4"/>
      <c r="E14" s="4"/>
      <c r="F14" s="61">
        <f t="shared" si="0"/>
        <v>45078</v>
      </c>
      <c r="G14" s="61"/>
      <c r="H14" s="61"/>
      <c r="I14" s="61"/>
      <c r="J14" s="49"/>
      <c r="K14" s="49"/>
      <c r="L14" s="49"/>
      <c r="M14" s="49"/>
      <c r="R14" s="4"/>
      <c r="S14" s="4"/>
      <c r="T14" s="4"/>
      <c r="V14" s="4"/>
      <c r="W14" s="5"/>
      <c r="X14" s="5"/>
      <c r="Y14" s="5"/>
      <c r="Z14" s="5"/>
    </row>
    <row r="15" spans="2:27" ht="18.75" customHeight="1">
      <c r="B15" s="4"/>
      <c r="C15" s="4"/>
      <c r="D15" s="4"/>
      <c r="E15" s="4"/>
      <c r="F15" s="61">
        <f t="shared" si="0"/>
        <v>45108</v>
      </c>
      <c r="G15" s="61"/>
      <c r="H15" s="61"/>
      <c r="I15" s="61"/>
      <c r="J15" s="49"/>
      <c r="K15" s="49"/>
      <c r="L15" s="49"/>
      <c r="M15" s="49"/>
      <c r="R15" s="4"/>
      <c r="S15" s="4"/>
      <c r="T15" s="4"/>
      <c r="V15" s="4"/>
      <c r="W15" s="4"/>
      <c r="X15" s="4"/>
      <c r="Y15" s="4"/>
      <c r="Z15" s="4"/>
    </row>
    <row r="16" spans="2:27" ht="18.75" customHeight="1">
      <c r="B16" s="4"/>
      <c r="C16" s="4"/>
      <c r="D16" s="4"/>
      <c r="E16" s="4"/>
      <c r="F16" s="61">
        <f t="shared" si="0"/>
        <v>45139</v>
      </c>
      <c r="G16" s="61"/>
      <c r="H16" s="61"/>
      <c r="I16" s="61"/>
      <c r="J16" s="49"/>
      <c r="K16" s="49"/>
      <c r="L16" s="49"/>
      <c r="M16" s="49"/>
      <c r="R16" s="4"/>
      <c r="S16" s="4"/>
      <c r="T16" s="4"/>
      <c r="V16" s="4"/>
      <c r="W16" s="4"/>
      <c r="X16" s="4"/>
      <c r="Y16" s="4"/>
      <c r="Z16" s="4"/>
    </row>
    <row r="17" spans="1:52" ht="18.75" customHeight="1">
      <c r="B17" s="4"/>
      <c r="C17" s="4"/>
      <c r="D17" s="4"/>
      <c r="E17" s="4"/>
      <c r="F17" s="61">
        <f t="shared" si="0"/>
        <v>45170</v>
      </c>
      <c r="G17" s="61"/>
      <c r="H17" s="61"/>
      <c r="I17" s="61"/>
      <c r="J17" s="49"/>
      <c r="K17" s="49"/>
      <c r="L17" s="49"/>
      <c r="M17" s="49"/>
      <c r="R17" s="4"/>
      <c r="S17" s="4"/>
      <c r="T17" s="4"/>
      <c r="V17" s="4"/>
      <c r="W17" s="4"/>
      <c r="X17" s="4"/>
      <c r="Y17" s="4"/>
      <c r="Z17" s="4"/>
    </row>
    <row r="18" spans="1:52" ht="18.75" customHeight="1">
      <c r="B18" s="4"/>
      <c r="C18" s="4"/>
      <c r="D18" s="4"/>
      <c r="E18" s="4"/>
      <c r="F18" s="61">
        <f t="shared" si="0"/>
        <v>45200</v>
      </c>
      <c r="G18" s="61"/>
      <c r="H18" s="61"/>
      <c r="I18" s="61"/>
      <c r="J18" s="49"/>
      <c r="K18" s="49"/>
      <c r="L18" s="49"/>
      <c r="M18" s="49"/>
      <c r="R18" s="4"/>
      <c r="S18" s="4"/>
      <c r="T18" s="4"/>
      <c r="V18" s="4"/>
      <c r="W18" s="39" t="s">
        <v>5</v>
      </c>
      <c r="X18" s="39"/>
      <c r="Y18" s="39" t="s">
        <v>6</v>
      </c>
      <c r="Z18" s="39"/>
    </row>
    <row r="19" spans="1:52" ht="18.75" customHeight="1">
      <c r="B19" s="4"/>
      <c r="C19" s="4"/>
      <c r="D19" s="4"/>
      <c r="E19" s="4"/>
      <c r="F19" s="61">
        <f t="shared" si="0"/>
        <v>45231</v>
      </c>
      <c r="G19" s="61"/>
      <c r="H19" s="61"/>
      <c r="I19" s="61"/>
      <c r="J19" s="49"/>
      <c r="K19" s="49"/>
      <c r="L19" s="49"/>
      <c r="M19" s="49"/>
      <c r="R19" s="4"/>
      <c r="S19" s="4"/>
      <c r="T19" s="4"/>
    </row>
    <row r="20" spans="1:52" ht="18.75" customHeight="1">
      <c r="B20" s="4"/>
      <c r="C20" s="4"/>
      <c r="D20" s="4"/>
      <c r="E20" s="4"/>
      <c r="F20" s="61">
        <f t="shared" si="0"/>
        <v>45261</v>
      </c>
      <c r="G20" s="61"/>
      <c r="H20" s="61"/>
      <c r="I20" s="61"/>
      <c r="J20" s="49"/>
      <c r="K20" s="49"/>
      <c r="L20" s="49"/>
      <c r="M20" s="49"/>
      <c r="R20" s="4"/>
      <c r="S20" s="4"/>
      <c r="T20" s="4"/>
    </row>
    <row r="21" spans="1:52">
      <c r="B21" s="4"/>
      <c r="C21" s="4"/>
      <c r="D21" s="4"/>
      <c r="E21" s="4"/>
      <c r="F21" s="61">
        <f t="shared" si="0"/>
        <v>45292</v>
      </c>
      <c r="G21" s="61"/>
      <c r="H21" s="61"/>
      <c r="I21" s="61"/>
      <c r="J21" s="49"/>
      <c r="K21" s="49"/>
      <c r="L21" s="49"/>
      <c r="M21" s="49"/>
      <c r="R21" s="4"/>
      <c r="S21" s="4"/>
      <c r="T21" s="4"/>
    </row>
    <row r="22" spans="1:52">
      <c r="B22" s="4"/>
      <c r="C22" s="4"/>
      <c r="D22" s="4"/>
      <c r="E22" s="4"/>
      <c r="F22" s="61">
        <f t="shared" si="0"/>
        <v>45323</v>
      </c>
      <c r="G22" s="61"/>
      <c r="H22" s="61"/>
      <c r="I22" s="61"/>
      <c r="J22" s="49"/>
      <c r="K22" s="49"/>
      <c r="L22" s="49"/>
      <c r="M22" s="49"/>
      <c r="R22" s="4"/>
      <c r="S22" s="4"/>
      <c r="T22" s="4"/>
    </row>
    <row r="23" spans="1:52" ht="18.75" customHeight="1" thickBot="1">
      <c r="B23" s="4"/>
      <c r="C23" s="4"/>
      <c r="D23" s="4"/>
      <c r="E23" s="4"/>
      <c r="G23" s="4"/>
      <c r="H23" s="4"/>
      <c r="I23" s="4"/>
      <c r="J23" s="4"/>
      <c r="K23" s="4"/>
      <c r="L23" s="4"/>
      <c r="M23" s="4"/>
      <c r="N23" s="4"/>
      <c r="O23" s="4"/>
      <c r="P23" s="4"/>
      <c r="Q23" s="4"/>
      <c r="R23" s="4"/>
      <c r="S23" s="4"/>
      <c r="T23" s="4"/>
    </row>
    <row r="24" spans="1:52" ht="18.75" customHeight="1">
      <c r="B24" s="4"/>
      <c r="C24" s="4"/>
      <c r="D24" s="4"/>
      <c r="E24" s="4"/>
      <c r="F24" s="64" t="s">
        <v>11</v>
      </c>
      <c r="G24" s="64"/>
      <c r="H24" s="64"/>
      <c r="I24" s="65"/>
      <c r="J24" s="53">
        <f>IFERROR(AVERAGE(J11:M22),0)</f>
        <v>0</v>
      </c>
      <c r="K24" s="54"/>
      <c r="L24" s="54"/>
      <c r="M24" s="55"/>
      <c r="N24" s="4"/>
      <c r="O24" s="4"/>
      <c r="P24" s="4"/>
      <c r="Q24" s="4"/>
      <c r="R24" s="4"/>
      <c r="S24" s="4"/>
      <c r="T24" s="4"/>
    </row>
    <row r="25" spans="1:52" ht="18.75" customHeight="1" thickBot="1">
      <c r="B25" s="4"/>
      <c r="C25" s="4"/>
      <c r="D25" s="4"/>
      <c r="E25" s="4"/>
      <c r="F25" s="64"/>
      <c r="G25" s="64"/>
      <c r="H25" s="64"/>
      <c r="I25" s="65"/>
      <c r="J25" s="56"/>
      <c r="K25" s="57"/>
      <c r="L25" s="57"/>
      <c r="M25" s="58"/>
      <c r="N25" s="4"/>
      <c r="O25" s="4"/>
      <c r="P25" s="4"/>
      <c r="Q25" s="4"/>
      <c r="R25" s="4"/>
      <c r="S25" s="4"/>
      <c r="T25" s="4"/>
    </row>
    <row r="26" spans="1:52" ht="18.75" customHeight="1">
      <c r="A26" s="13"/>
    </row>
    <row r="27" spans="1:52" ht="5.0999999999999996" customHeight="1"/>
    <row r="28" spans="1:52" hidden="1"/>
    <row r="29" spans="1:52" s="1" customFormat="1" hidden="1">
      <c r="AK29"/>
      <c r="AL29"/>
      <c r="AM29"/>
      <c r="AN29"/>
      <c r="AO29"/>
      <c r="AP29"/>
      <c r="AQ29"/>
      <c r="AR29"/>
      <c r="AS29"/>
      <c r="AT29"/>
      <c r="AU29"/>
      <c r="AV29"/>
      <c r="AW29"/>
      <c r="AX29"/>
      <c r="AY29"/>
      <c r="AZ29"/>
    </row>
    <row r="30" spans="1:52" s="1" customFormat="1" hidden="1">
      <c r="AK30"/>
      <c r="AL30"/>
      <c r="AM30"/>
      <c r="AN30"/>
      <c r="AO30"/>
      <c r="AP30"/>
      <c r="AQ30"/>
      <c r="AR30"/>
      <c r="AS30"/>
      <c r="AT30"/>
      <c r="AU30"/>
      <c r="AV30"/>
      <c r="AW30"/>
      <c r="AX30"/>
      <c r="AY30"/>
      <c r="AZ30"/>
    </row>
    <row r="31" spans="1:52" s="1" customFormat="1" hidden="1">
      <c r="AK31"/>
      <c r="AL31"/>
      <c r="AM31"/>
      <c r="AN31"/>
      <c r="AO31"/>
      <c r="AP31"/>
      <c r="AQ31"/>
      <c r="AR31"/>
      <c r="AS31"/>
      <c r="AT31"/>
      <c r="AU31"/>
      <c r="AV31"/>
      <c r="AW31"/>
      <c r="AX31"/>
      <c r="AY31"/>
      <c r="AZ31"/>
    </row>
    <row r="32" spans="1:52" s="1" customFormat="1" hidden="1">
      <c r="AK32"/>
      <c r="AL32"/>
      <c r="AM32"/>
      <c r="AN32"/>
      <c r="AO32"/>
      <c r="AP32"/>
      <c r="AQ32"/>
      <c r="AR32"/>
      <c r="AS32"/>
      <c r="AT32"/>
      <c r="AU32"/>
      <c r="AV32"/>
      <c r="AW32"/>
      <c r="AX32"/>
      <c r="AY32"/>
      <c r="AZ32"/>
    </row>
    <row r="33" spans="37:52" s="1" customFormat="1" hidden="1">
      <c r="AK33"/>
      <c r="AL33"/>
      <c r="AM33"/>
      <c r="AN33"/>
      <c r="AO33"/>
      <c r="AP33"/>
      <c r="AQ33"/>
      <c r="AR33"/>
      <c r="AS33"/>
      <c r="AT33"/>
      <c r="AU33"/>
      <c r="AV33"/>
      <c r="AW33"/>
      <c r="AX33"/>
      <c r="AY33"/>
      <c r="AZ33"/>
    </row>
    <row r="34" spans="37:52" s="1" customFormat="1" hidden="1">
      <c r="AK34"/>
      <c r="AL34"/>
      <c r="AM34"/>
      <c r="AN34"/>
      <c r="AO34"/>
      <c r="AP34"/>
      <c r="AQ34"/>
      <c r="AR34"/>
      <c r="AS34"/>
      <c r="AT34"/>
      <c r="AU34"/>
      <c r="AV34"/>
      <c r="AW34"/>
      <c r="AX34"/>
      <c r="AY34"/>
      <c r="AZ34"/>
    </row>
    <row r="35" spans="37:52" s="1" customFormat="1" hidden="1">
      <c r="AK35"/>
      <c r="AL35"/>
      <c r="AM35"/>
      <c r="AN35"/>
      <c r="AO35"/>
      <c r="AP35"/>
      <c r="AQ35"/>
      <c r="AR35"/>
      <c r="AS35"/>
      <c r="AT35"/>
      <c r="AU35"/>
      <c r="AV35"/>
      <c r="AW35"/>
      <c r="AX35"/>
      <c r="AY35"/>
      <c r="AZ35"/>
    </row>
    <row r="36" spans="37:52" s="1" customFormat="1" hidden="1">
      <c r="AK36"/>
      <c r="AL36"/>
      <c r="AM36"/>
      <c r="AN36"/>
      <c r="AO36"/>
      <c r="AP36"/>
      <c r="AQ36"/>
      <c r="AR36"/>
      <c r="AS36"/>
      <c r="AT36"/>
      <c r="AU36"/>
      <c r="AV36"/>
      <c r="AW36"/>
      <c r="AX36"/>
      <c r="AY36"/>
      <c r="AZ36"/>
    </row>
    <row r="37" spans="37:52" s="1" customFormat="1" hidden="1">
      <c r="AK37"/>
      <c r="AL37"/>
      <c r="AM37"/>
      <c r="AN37"/>
      <c r="AO37"/>
      <c r="AP37"/>
      <c r="AQ37"/>
      <c r="AR37"/>
      <c r="AS37"/>
      <c r="AT37"/>
      <c r="AU37"/>
      <c r="AV37"/>
      <c r="AW37"/>
      <c r="AX37"/>
      <c r="AY37"/>
      <c r="AZ37"/>
    </row>
    <row r="38" spans="37:52" s="1" customFormat="1" hidden="1">
      <c r="AK38"/>
      <c r="AL38"/>
      <c r="AM38"/>
      <c r="AN38"/>
      <c r="AO38"/>
      <c r="AP38"/>
      <c r="AQ38"/>
      <c r="AR38"/>
      <c r="AS38"/>
      <c r="AT38"/>
      <c r="AU38"/>
      <c r="AV38"/>
      <c r="AW38"/>
      <c r="AX38"/>
      <c r="AY38"/>
      <c r="AZ38"/>
    </row>
    <row r="39" spans="37:52" s="1" customFormat="1" hidden="1">
      <c r="AK39"/>
      <c r="AL39"/>
      <c r="AM39"/>
      <c r="AN39"/>
      <c r="AO39"/>
      <c r="AP39"/>
      <c r="AQ39"/>
      <c r="AR39"/>
      <c r="AS39"/>
      <c r="AT39"/>
      <c r="AU39"/>
      <c r="AV39"/>
      <c r="AW39"/>
      <c r="AX39"/>
      <c r="AY39"/>
      <c r="AZ39"/>
    </row>
    <row r="40" spans="37:52" s="1" customFormat="1" hidden="1">
      <c r="AK40"/>
      <c r="AL40"/>
      <c r="AM40"/>
      <c r="AN40"/>
      <c r="AO40"/>
      <c r="AP40"/>
      <c r="AQ40"/>
      <c r="AR40"/>
      <c r="AS40"/>
      <c r="AT40"/>
      <c r="AU40"/>
      <c r="AV40"/>
      <c r="AW40"/>
      <c r="AX40"/>
      <c r="AY40"/>
      <c r="AZ40"/>
    </row>
    <row r="41" spans="37:52" s="1" customFormat="1" hidden="1">
      <c r="AK41"/>
      <c r="AL41"/>
      <c r="AM41"/>
      <c r="AN41"/>
      <c r="AO41"/>
      <c r="AP41"/>
      <c r="AQ41"/>
      <c r="AR41"/>
      <c r="AS41"/>
      <c r="AT41"/>
      <c r="AU41"/>
      <c r="AV41"/>
      <c r="AW41"/>
      <c r="AX41"/>
      <c r="AY41"/>
      <c r="AZ41"/>
    </row>
    <row r="42" spans="37:52" s="1" customFormat="1" hidden="1">
      <c r="AK42"/>
      <c r="AL42"/>
      <c r="AM42"/>
      <c r="AN42"/>
      <c r="AO42"/>
      <c r="AP42"/>
      <c r="AQ42"/>
      <c r="AR42"/>
      <c r="AS42"/>
      <c r="AT42"/>
      <c r="AU42"/>
      <c r="AV42"/>
      <c r="AW42"/>
      <c r="AX42"/>
      <c r="AY42"/>
      <c r="AZ42"/>
    </row>
    <row r="43" spans="37:52" s="1" customFormat="1" hidden="1">
      <c r="AK43"/>
      <c r="AL43"/>
      <c r="AM43"/>
      <c r="AN43"/>
      <c r="AO43"/>
      <c r="AP43"/>
      <c r="AQ43"/>
      <c r="AR43"/>
      <c r="AS43"/>
      <c r="AT43"/>
      <c r="AU43"/>
      <c r="AV43"/>
      <c r="AW43"/>
      <c r="AX43"/>
      <c r="AY43"/>
      <c r="AZ43"/>
    </row>
    <row r="44" spans="37:52" s="1" customFormat="1" hidden="1">
      <c r="AK44"/>
      <c r="AL44"/>
      <c r="AM44"/>
      <c r="AN44"/>
      <c r="AO44"/>
      <c r="AP44"/>
      <c r="AQ44"/>
      <c r="AR44"/>
      <c r="AS44"/>
      <c r="AT44"/>
      <c r="AU44"/>
      <c r="AV44"/>
      <c r="AW44"/>
      <c r="AX44"/>
      <c r="AY44"/>
      <c r="AZ44"/>
    </row>
    <row r="45" spans="37:52" s="1" customFormat="1" hidden="1">
      <c r="AK45"/>
      <c r="AL45"/>
      <c r="AM45"/>
      <c r="AN45"/>
      <c r="AO45"/>
      <c r="AP45"/>
      <c r="AQ45"/>
      <c r="AR45"/>
      <c r="AS45"/>
      <c r="AT45"/>
      <c r="AU45"/>
      <c r="AV45"/>
      <c r="AW45"/>
      <c r="AX45"/>
      <c r="AY45"/>
      <c r="AZ45"/>
    </row>
    <row r="46" spans="37:52" s="1" customFormat="1" hidden="1">
      <c r="AK46"/>
      <c r="AL46"/>
      <c r="AM46"/>
      <c r="AN46"/>
      <c r="AO46"/>
      <c r="AP46"/>
      <c r="AQ46"/>
      <c r="AR46"/>
      <c r="AS46"/>
      <c r="AT46"/>
      <c r="AU46"/>
      <c r="AV46"/>
      <c r="AW46"/>
      <c r="AX46"/>
      <c r="AY46"/>
      <c r="AZ46"/>
    </row>
    <row r="47" spans="37:52" s="1" customFormat="1" hidden="1">
      <c r="AK47"/>
      <c r="AL47"/>
      <c r="AM47"/>
      <c r="AN47"/>
      <c r="AO47"/>
      <c r="AP47"/>
      <c r="AQ47"/>
      <c r="AR47"/>
      <c r="AS47"/>
      <c r="AT47"/>
      <c r="AU47"/>
      <c r="AV47"/>
      <c r="AW47"/>
      <c r="AX47"/>
      <c r="AY47"/>
      <c r="AZ47"/>
    </row>
    <row r="48" spans="37:52" s="1" customFormat="1" hidden="1">
      <c r="AK48"/>
      <c r="AL48"/>
      <c r="AM48"/>
      <c r="AN48"/>
      <c r="AO48"/>
      <c r="AP48"/>
      <c r="AQ48"/>
      <c r="AR48"/>
      <c r="AS48"/>
      <c r="AT48"/>
      <c r="AU48"/>
      <c r="AV48"/>
      <c r="AW48"/>
      <c r="AX48"/>
      <c r="AY48"/>
      <c r="AZ48"/>
    </row>
    <row r="49" spans="37:52" s="1" customFormat="1" hidden="1">
      <c r="AK49"/>
      <c r="AL49"/>
      <c r="AM49"/>
      <c r="AN49"/>
      <c r="AO49"/>
      <c r="AP49"/>
      <c r="AQ49"/>
      <c r="AR49"/>
      <c r="AS49"/>
      <c r="AT49"/>
      <c r="AU49"/>
      <c r="AV49"/>
      <c r="AW49"/>
      <c r="AX49"/>
      <c r="AY49"/>
      <c r="AZ49"/>
    </row>
    <row r="50" spans="37:52" s="1" customFormat="1" hidden="1">
      <c r="AK50"/>
      <c r="AL50"/>
      <c r="AM50"/>
      <c r="AN50"/>
      <c r="AO50"/>
      <c r="AP50"/>
      <c r="AQ50"/>
      <c r="AR50"/>
      <c r="AS50"/>
      <c r="AT50"/>
      <c r="AU50"/>
      <c r="AV50"/>
      <c r="AW50"/>
      <c r="AX50"/>
      <c r="AY50"/>
      <c r="AZ50"/>
    </row>
    <row r="51" spans="37:52" s="1" customFormat="1" hidden="1">
      <c r="AK51"/>
      <c r="AL51"/>
      <c r="AM51"/>
      <c r="AN51"/>
      <c r="AO51"/>
      <c r="AP51"/>
      <c r="AQ51"/>
      <c r="AR51"/>
      <c r="AS51"/>
      <c r="AT51"/>
      <c r="AU51"/>
      <c r="AV51"/>
      <c r="AW51"/>
      <c r="AX51"/>
      <c r="AY51"/>
      <c r="AZ51"/>
    </row>
    <row r="52" spans="37:52" s="1" customFormat="1" hidden="1">
      <c r="AK52"/>
      <c r="AL52"/>
      <c r="AM52"/>
      <c r="AN52"/>
      <c r="AO52"/>
      <c r="AP52"/>
      <c r="AQ52"/>
      <c r="AR52"/>
      <c r="AS52"/>
      <c r="AT52"/>
      <c r="AU52"/>
      <c r="AV52"/>
      <c r="AW52"/>
      <c r="AX52"/>
      <c r="AY52"/>
      <c r="AZ52"/>
    </row>
    <row r="53" spans="37:52" s="1" customFormat="1" hidden="1">
      <c r="AK53"/>
      <c r="AL53"/>
      <c r="AM53"/>
      <c r="AN53"/>
      <c r="AO53"/>
      <c r="AP53"/>
      <c r="AQ53"/>
      <c r="AR53"/>
      <c r="AS53"/>
      <c r="AT53"/>
      <c r="AU53"/>
      <c r="AV53"/>
      <c r="AW53"/>
      <c r="AX53"/>
      <c r="AY53"/>
      <c r="AZ53"/>
    </row>
    <row r="54" spans="37:52" s="1" customFormat="1" hidden="1">
      <c r="AK54"/>
      <c r="AL54"/>
      <c r="AM54"/>
      <c r="AN54"/>
      <c r="AO54"/>
      <c r="AP54"/>
      <c r="AQ54"/>
      <c r="AR54"/>
      <c r="AS54"/>
      <c r="AT54"/>
      <c r="AU54"/>
      <c r="AV54"/>
      <c r="AW54"/>
      <c r="AX54"/>
      <c r="AY54"/>
      <c r="AZ54"/>
    </row>
    <row r="55" spans="37:52" s="1" customFormat="1" hidden="1">
      <c r="AK55"/>
      <c r="AL55"/>
      <c r="AM55"/>
      <c r="AN55"/>
      <c r="AO55"/>
      <c r="AP55"/>
      <c r="AQ55"/>
      <c r="AR55"/>
      <c r="AS55"/>
      <c r="AT55"/>
      <c r="AU55"/>
      <c r="AV55"/>
      <c r="AW55"/>
      <c r="AX55"/>
      <c r="AY55"/>
      <c r="AZ55"/>
    </row>
  </sheetData>
  <sheetProtection algorithmName="SHA-512" hashValue="wAEI3hBANifqxrpNqDjcpdYNIRE6WH2wW7gw0nHDiPhRqJ8QsAiDu5IppSG9UBF0Ymt+J4bAOudgm9xmInrs3A==" saltValue="4EiWYY/o017GlbQ+HNWG0w==" spinCount="100000" sheet="1"/>
  <mergeCells count="39">
    <mergeCell ref="F24:I25"/>
    <mergeCell ref="F19:I19"/>
    <mergeCell ref="F21:I21"/>
    <mergeCell ref="F22:I22"/>
    <mergeCell ref="F13:I13"/>
    <mergeCell ref="F14:I14"/>
    <mergeCell ref="F15:I15"/>
    <mergeCell ref="F16:I16"/>
    <mergeCell ref="F17:I17"/>
    <mergeCell ref="F18:I18"/>
    <mergeCell ref="F20:I20"/>
    <mergeCell ref="V1:AA2"/>
    <mergeCell ref="Q4:T4"/>
    <mergeCell ref="B10:D10"/>
    <mergeCell ref="B11:D12"/>
    <mergeCell ref="B5:T8"/>
    <mergeCell ref="J11:M11"/>
    <mergeCell ref="J12:M12"/>
    <mergeCell ref="J14:M14"/>
    <mergeCell ref="J13:M13"/>
    <mergeCell ref="F10:I10"/>
    <mergeCell ref="F11:I11"/>
    <mergeCell ref="F12:I12"/>
    <mergeCell ref="J22:M22"/>
    <mergeCell ref="J10:M10"/>
    <mergeCell ref="J24:M25"/>
    <mergeCell ref="W4:Z4"/>
    <mergeCell ref="W6:Z6"/>
    <mergeCell ref="W8:Z8"/>
    <mergeCell ref="J19:M19"/>
    <mergeCell ref="J21:M21"/>
    <mergeCell ref="W13:Z13"/>
    <mergeCell ref="W18:X18"/>
    <mergeCell ref="Y18:Z18"/>
    <mergeCell ref="J20:M20"/>
    <mergeCell ref="J15:M15"/>
    <mergeCell ref="J16:M16"/>
    <mergeCell ref="J17:M17"/>
    <mergeCell ref="J18:M18"/>
  </mergeCells>
  <phoneticPr fontId="2"/>
  <pageMargins left="0.7" right="0.7" top="0.75" bottom="0.75" header="0.3" footer="0.3"/>
  <pageSetup paperSize="9"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300C-2FC5-40C3-B1B5-46DE77994251}">
  <dimension ref="A1:AZ54"/>
  <sheetViews>
    <sheetView zoomScaleNormal="100" zoomScaleSheetLayoutView="115" workbookViewId="0">
      <selection activeCell="F17" sqref="F17:I17"/>
    </sheetView>
  </sheetViews>
  <sheetFormatPr defaultColWidth="0" defaultRowHeight="0" customHeight="1" zeroHeight="1"/>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s="1" customFormat="1" ht="18.75" customHeight="1">
      <c r="V1" s="40" t="s">
        <v>0</v>
      </c>
      <c r="W1" s="40"/>
      <c r="X1" s="40"/>
      <c r="Y1" s="40"/>
      <c r="Z1" s="40"/>
      <c r="AA1" s="40"/>
    </row>
    <row r="2" spans="2:27" s="1" customFormat="1" ht="18.75" customHeight="1">
      <c r="B2" s="2"/>
      <c r="C2" s="3"/>
      <c r="D2" s="3"/>
      <c r="E2" s="3"/>
      <c r="F2" s="3"/>
      <c r="G2" s="3"/>
      <c r="H2" s="3"/>
      <c r="I2" s="3"/>
      <c r="J2" s="3"/>
      <c r="K2" s="3"/>
      <c r="L2" s="3"/>
      <c r="M2" s="3"/>
      <c r="N2" s="3"/>
      <c r="O2" s="3"/>
      <c r="P2" s="3"/>
      <c r="Q2" s="3"/>
      <c r="R2" s="3"/>
      <c r="S2" s="3"/>
      <c r="T2" s="3"/>
      <c r="V2" s="40"/>
      <c r="W2" s="40"/>
      <c r="X2" s="40"/>
      <c r="Y2" s="40"/>
      <c r="Z2" s="40"/>
      <c r="AA2" s="40"/>
    </row>
    <row r="3" spans="2:27" s="1" customFormat="1" ht="18.75" customHeight="1" thickBot="1">
      <c r="B3" s="3"/>
      <c r="C3" s="3"/>
      <c r="D3" s="3"/>
      <c r="E3" s="3"/>
      <c r="F3" s="3"/>
      <c r="G3" s="3"/>
      <c r="H3" s="3"/>
      <c r="I3" s="3"/>
      <c r="J3" s="3"/>
      <c r="K3" s="3"/>
      <c r="L3" s="3"/>
      <c r="M3" s="3"/>
      <c r="N3" s="3"/>
      <c r="O3" s="3"/>
      <c r="P3" s="3"/>
      <c r="Q3" s="3"/>
      <c r="R3" s="3"/>
      <c r="S3" s="3"/>
      <c r="T3" s="3"/>
      <c r="V3" s="4"/>
      <c r="W3" s="4"/>
      <c r="X3" s="4"/>
      <c r="Y3" s="4"/>
      <c r="Z3" s="4"/>
      <c r="AA3" s="4"/>
    </row>
    <row r="4" spans="2:27" s="1" customFormat="1" ht="18.75" customHeight="1" thickBot="1">
      <c r="Q4" s="43"/>
      <c r="R4" s="43"/>
      <c r="S4" s="43"/>
      <c r="T4" s="43"/>
      <c r="V4" s="4"/>
      <c r="W4" s="36" t="s">
        <v>1</v>
      </c>
      <c r="X4" s="37"/>
      <c r="Y4" s="37"/>
      <c r="Z4" s="38"/>
      <c r="AA4" s="4"/>
    </row>
    <row r="5" spans="2:27" s="1" customFormat="1" ht="18.75" customHeight="1" thickBot="1">
      <c r="B5" s="63" t="s">
        <v>64</v>
      </c>
      <c r="C5" s="63"/>
      <c r="D5" s="63"/>
      <c r="E5" s="63"/>
      <c r="F5" s="63"/>
      <c r="G5" s="63"/>
      <c r="H5" s="63"/>
      <c r="I5" s="63"/>
      <c r="J5" s="63"/>
      <c r="K5" s="63"/>
      <c r="L5" s="63"/>
      <c r="M5" s="63"/>
      <c r="N5" s="63"/>
      <c r="O5" s="63"/>
      <c r="P5" s="63"/>
      <c r="Q5" s="63"/>
      <c r="R5" s="63"/>
      <c r="S5" s="63"/>
      <c r="T5" s="63"/>
      <c r="V5" s="4"/>
      <c r="W5" s="4"/>
      <c r="X5" s="4"/>
      <c r="Y5" s="4"/>
      <c r="Z5" s="4"/>
      <c r="AA5" s="4"/>
    </row>
    <row r="6" spans="2:27" s="1" customFormat="1" ht="18.75" customHeight="1" thickBot="1">
      <c r="B6" s="63"/>
      <c r="C6" s="63"/>
      <c r="D6" s="63"/>
      <c r="E6" s="63"/>
      <c r="F6" s="63"/>
      <c r="G6" s="63"/>
      <c r="H6" s="63"/>
      <c r="I6" s="63"/>
      <c r="J6" s="63"/>
      <c r="K6" s="63"/>
      <c r="L6" s="63"/>
      <c r="M6" s="63"/>
      <c r="N6" s="63"/>
      <c r="O6" s="63"/>
      <c r="P6" s="63"/>
      <c r="Q6" s="63"/>
      <c r="R6" s="63"/>
      <c r="S6" s="63"/>
      <c r="T6" s="63"/>
      <c r="V6" s="4"/>
      <c r="W6" s="36" t="s">
        <v>2</v>
      </c>
      <c r="X6" s="37"/>
      <c r="Y6" s="37"/>
      <c r="Z6" s="38"/>
      <c r="AA6" s="4"/>
    </row>
    <row r="7" spans="2:27" s="1" customFormat="1" ht="18.75" customHeight="1" thickBot="1">
      <c r="B7" s="63"/>
      <c r="C7" s="63"/>
      <c r="D7" s="63"/>
      <c r="E7" s="63"/>
      <c r="F7" s="63"/>
      <c r="G7" s="63"/>
      <c r="H7" s="63"/>
      <c r="I7" s="63"/>
      <c r="J7" s="63"/>
      <c r="K7" s="63"/>
      <c r="L7" s="63"/>
      <c r="M7" s="63"/>
      <c r="N7" s="63"/>
      <c r="O7" s="63"/>
      <c r="P7" s="63"/>
      <c r="Q7" s="63"/>
      <c r="R7" s="63"/>
      <c r="S7" s="63"/>
      <c r="T7" s="63"/>
      <c r="V7" s="4"/>
      <c r="W7" s="4"/>
      <c r="X7" s="4"/>
      <c r="Y7" s="4"/>
      <c r="Z7" s="4"/>
      <c r="AA7" s="4"/>
    </row>
    <row r="8" spans="2:27" s="1" customFormat="1" ht="18.75" customHeight="1" thickBot="1">
      <c r="B8" s="63"/>
      <c r="C8" s="63"/>
      <c r="D8" s="63"/>
      <c r="E8" s="63"/>
      <c r="F8" s="63"/>
      <c r="G8" s="63"/>
      <c r="H8" s="63"/>
      <c r="I8" s="63"/>
      <c r="J8" s="63"/>
      <c r="K8" s="63"/>
      <c r="L8" s="63"/>
      <c r="M8" s="63"/>
      <c r="N8" s="63"/>
      <c r="O8" s="63"/>
      <c r="P8" s="63"/>
      <c r="Q8" s="63"/>
      <c r="R8" s="63"/>
      <c r="S8" s="63"/>
      <c r="T8" s="63"/>
      <c r="V8" s="4"/>
      <c r="W8" s="44" t="s">
        <v>3</v>
      </c>
      <c r="X8" s="45"/>
      <c r="Y8" s="45"/>
      <c r="Z8" s="46"/>
      <c r="AA8" s="4"/>
    </row>
    <row r="9" spans="2:27" s="1" customFormat="1" ht="18.75" customHeight="1">
      <c r="B9" s="63"/>
      <c r="C9" s="63"/>
      <c r="D9" s="63"/>
      <c r="E9" s="63"/>
      <c r="F9" s="63"/>
      <c r="G9" s="63"/>
      <c r="H9" s="63"/>
      <c r="I9" s="63"/>
      <c r="J9" s="63"/>
      <c r="K9" s="63"/>
      <c r="L9" s="63"/>
      <c r="M9" s="63"/>
      <c r="N9" s="63"/>
      <c r="O9" s="63"/>
      <c r="P9" s="63"/>
      <c r="Q9" s="63"/>
      <c r="R9" s="63"/>
      <c r="S9" s="63"/>
      <c r="T9" s="63"/>
      <c r="V9" s="4"/>
      <c r="W9" s="14" t="s">
        <v>24</v>
      </c>
      <c r="X9" s="4"/>
      <c r="Y9" s="4"/>
      <c r="Z9" s="4"/>
      <c r="AA9" s="4"/>
    </row>
    <row r="10" spans="2:27" s="1" customFormat="1" ht="18.75" customHeight="1">
      <c r="B10" s="63"/>
      <c r="C10" s="63"/>
      <c r="D10" s="63"/>
      <c r="E10" s="63"/>
      <c r="F10" s="63"/>
      <c r="G10" s="63"/>
      <c r="H10" s="63"/>
      <c r="I10" s="63"/>
      <c r="J10" s="63"/>
      <c r="K10" s="63"/>
      <c r="L10" s="63"/>
      <c r="M10" s="63"/>
      <c r="N10" s="63"/>
      <c r="O10" s="63"/>
      <c r="P10" s="63"/>
      <c r="Q10" s="63"/>
      <c r="R10" s="63"/>
      <c r="S10" s="63"/>
      <c r="T10" s="63"/>
      <c r="U10" s="25"/>
      <c r="V10" s="4"/>
      <c r="W10" s="13" t="s">
        <v>25</v>
      </c>
      <c r="X10" s="4"/>
      <c r="Y10" s="4"/>
      <c r="Z10" s="4"/>
      <c r="AA10" s="4"/>
    </row>
    <row r="11" spans="2:27" s="1" customFormat="1" ht="18.75" customHeight="1">
      <c r="B11" s="63"/>
      <c r="C11" s="63"/>
      <c r="D11" s="63"/>
      <c r="E11" s="63"/>
      <c r="F11" s="63"/>
      <c r="G11" s="63"/>
      <c r="H11" s="63"/>
      <c r="I11" s="63"/>
      <c r="J11" s="63"/>
      <c r="K11" s="63"/>
      <c r="L11" s="63"/>
      <c r="M11" s="63"/>
      <c r="N11" s="63"/>
      <c r="O11" s="63"/>
      <c r="P11" s="63"/>
      <c r="Q11" s="63"/>
      <c r="R11" s="63"/>
      <c r="S11" s="63"/>
      <c r="T11" s="63"/>
      <c r="U11" s="25"/>
      <c r="V11" s="4"/>
      <c r="W11" s="13"/>
      <c r="X11" s="4"/>
      <c r="Y11" s="4"/>
      <c r="Z11" s="4"/>
      <c r="AA11" s="4"/>
    </row>
    <row r="12" spans="2:27" s="1" customFormat="1" ht="18.75" customHeight="1" thickBot="1">
      <c r="B12" s="63"/>
      <c r="C12" s="63"/>
      <c r="D12" s="63"/>
      <c r="E12" s="63"/>
      <c r="F12" s="63"/>
      <c r="G12" s="63"/>
      <c r="H12" s="63"/>
      <c r="I12" s="63"/>
      <c r="J12" s="63"/>
      <c r="K12" s="63"/>
      <c r="L12" s="63"/>
      <c r="M12" s="63"/>
      <c r="N12" s="63"/>
      <c r="O12" s="63"/>
      <c r="P12" s="63"/>
      <c r="Q12" s="63"/>
      <c r="R12" s="63"/>
      <c r="S12" s="63"/>
      <c r="T12" s="63"/>
      <c r="U12" s="23"/>
      <c r="V12" s="4"/>
      <c r="W12" s="4"/>
      <c r="X12" s="4"/>
      <c r="Y12" s="4"/>
      <c r="Z12" s="4"/>
      <c r="AA12" s="4"/>
    </row>
    <row r="13" spans="2:27" s="1" customFormat="1" ht="18.75" customHeight="1" thickBot="1">
      <c r="V13" s="4"/>
      <c r="W13" s="36" t="s">
        <v>4</v>
      </c>
      <c r="X13" s="37"/>
      <c r="Y13" s="37"/>
      <c r="Z13" s="38"/>
      <c r="AA13" s="4"/>
    </row>
    <row r="14" spans="2:27" s="1" customFormat="1" ht="18.75" customHeight="1">
      <c r="V14" s="4"/>
      <c r="W14" s="5"/>
      <c r="X14" s="5"/>
      <c r="Y14" s="5"/>
      <c r="Z14" s="5"/>
    </row>
    <row r="15" spans="2:27" s="1" customFormat="1" ht="18.75" customHeight="1">
      <c r="B15" s="16"/>
      <c r="C15" s="16"/>
      <c r="D15" s="16"/>
      <c r="E15" s="4"/>
      <c r="F15" s="84" t="s">
        <v>12</v>
      </c>
      <c r="G15" s="84"/>
      <c r="H15" s="84"/>
      <c r="I15" s="84"/>
      <c r="J15" s="85" t="s">
        <v>61</v>
      </c>
      <c r="K15" s="85"/>
      <c r="L15" s="85"/>
      <c r="M15" s="66" t="s">
        <v>62</v>
      </c>
      <c r="N15" s="72"/>
      <c r="O15" s="73"/>
      <c r="P15" s="66" t="s">
        <v>63</v>
      </c>
      <c r="Q15" s="67"/>
      <c r="R15" s="68"/>
      <c r="S15" s="66" t="s">
        <v>26</v>
      </c>
      <c r="T15" s="67"/>
      <c r="U15" s="68"/>
      <c r="V15" s="4"/>
      <c r="W15" s="4"/>
      <c r="X15" s="4"/>
      <c r="Y15" s="4"/>
      <c r="Z15" s="4"/>
    </row>
    <row r="16" spans="2:27" s="1" customFormat="1" ht="18.75" customHeight="1">
      <c r="B16" s="59" t="s">
        <v>8</v>
      </c>
      <c r="C16" s="60"/>
      <c r="D16" s="60"/>
      <c r="E16" s="4"/>
      <c r="F16" s="84"/>
      <c r="G16" s="84"/>
      <c r="H16" s="84"/>
      <c r="I16" s="84"/>
      <c r="J16" s="85"/>
      <c r="K16" s="85"/>
      <c r="L16" s="85"/>
      <c r="M16" s="74"/>
      <c r="N16" s="75"/>
      <c r="O16" s="76"/>
      <c r="P16" s="69"/>
      <c r="Q16" s="70"/>
      <c r="R16" s="71"/>
      <c r="S16" s="69"/>
      <c r="T16" s="70"/>
      <c r="U16" s="71"/>
      <c r="V16" s="4"/>
      <c r="W16" s="4"/>
      <c r="X16" s="4"/>
      <c r="Y16" s="4"/>
      <c r="Z16" s="4"/>
    </row>
    <row r="17" spans="1:52" s="1" customFormat="1" ht="18.75" customHeight="1">
      <c r="B17" s="77">
        <f>STEP１!B11</f>
        <v>45444</v>
      </c>
      <c r="C17" s="77"/>
      <c r="D17" s="77"/>
      <c r="F17" s="86">
        <f>STEP１!F20</f>
        <v>45261</v>
      </c>
      <c r="G17" s="86"/>
      <c r="H17" s="86"/>
      <c r="I17" s="86"/>
      <c r="J17" s="87"/>
      <c r="K17" s="88"/>
      <c r="L17" s="89"/>
      <c r="M17" s="81"/>
      <c r="N17" s="82"/>
      <c r="O17" s="83"/>
      <c r="P17" s="81"/>
      <c r="Q17" s="82"/>
      <c r="R17" s="83"/>
      <c r="S17" s="78"/>
      <c r="T17" s="79"/>
      <c r="U17" s="80"/>
      <c r="V17" s="4"/>
      <c r="W17" s="4"/>
      <c r="X17" s="4"/>
      <c r="Y17" s="4"/>
      <c r="Z17" s="4"/>
    </row>
    <row r="18" spans="1:52" ht="18.75" customHeight="1">
      <c r="B18" s="77"/>
      <c r="C18" s="77"/>
      <c r="D18" s="77"/>
      <c r="F18" s="86">
        <f>STEP１!F21</f>
        <v>45292</v>
      </c>
      <c r="G18" s="86"/>
      <c r="H18" s="86"/>
      <c r="I18" s="86"/>
      <c r="J18" s="87"/>
      <c r="K18" s="88"/>
      <c r="L18" s="89"/>
      <c r="M18" s="81"/>
      <c r="N18" s="82"/>
      <c r="O18" s="83"/>
      <c r="P18" s="81"/>
      <c r="Q18" s="82"/>
      <c r="R18" s="83"/>
      <c r="S18" s="78"/>
      <c r="T18" s="79"/>
      <c r="U18" s="80"/>
      <c r="V18" s="4"/>
      <c r="W18" s="39" t="s">
        <v>5</v>
      </c>
      <c r="X18" s="39"/>
      <c r="Y18" s="39" t="s">
        <v>6</v>
      </c>
      <c r="Z18" s="39"/>
    </row>
    <row r="19" spans="1:52" ht="18.75" customHeight="1">
      <c r="A19" s="16"/>
      <c r="B19" s="16"/>
      <c r="C19" s="16"/>
      <c r="D19" s="16"/>
      <c r="F19" s="86">
        <f>STEP１!F22</f>
        <v>45323</v>
      </c>
      <c r="G19" s="86"/>
      <c r="H19" s="86"/>
      <c r="I19" s="86"/>
      <c r="J19" s="87"/>
      <c r="K19" s="88"/>
      <c r="L19" s="89"/>
      <c r="M19" s="81"/>
      <c r="N19" s="82"/>
      <c r="O19" s="83"/>
      <c r="P19" s="81"/>
      <c r="Q19" s="82"/>
      <c r="R19" s="83"/>
      <c r="S19" s="78"/>
      <c r="T19" s="79"/>
      <c r="U19" s="80"/>
    </row>
    <row r="20" spans="1:52" ht="18.75" customHeight="1" thickBot="1">
      <c r="A20" s="16"/>
    </row>
    <row r="21" spans="1:52" ht="18.75" customHeight="1">
      <c r="A21" s="16"/>
      <c r="F21" s="96" t="s">
        <v>65</v>
      </c>
      <c r="G21" s="64"/>
      <c r="H21" s="64"/>
      <c r="I21" s="65"/>
      <c r="J21" s="97">
        <f>IFERROR(AVERAGE(J17:L19),0)</f>
        <v>0</v>
      </c>
      <c r="K21" s="98"/>
      <c r="L21" s="99"/>
      <c r="M21" s="103">
        <f>IFERROR(AVERAGE(M17:O19),0)</f>
        <v>0</v>
      </c>
      <c r="N21" s="104"/>
      <c r="O21" s="105"/>
      <c r="P21" s="103">
        <f>IFERROR(AVERAGE(P17:R19),0)</f>
        <v>0</v>
      </c>
      <c r="Q21" s="104"/>
      <c r="R21" s="105"/>
      <c r="S21" s="90">
        <f>IFERROR(訪問看護管理療養費/(医療保険の利用者数+介護保険の利用者数),0)</f>
        <v>0</v>
      </c>
      <c r="T21" s="91"/>
      <c r="U21" s="92"/>
    </row>
    <row r="22" spans="1:52" ht="18.75" customHeight="1" thickBot="1">
      <c r="A22" s="16"/>
      <c r="F22" s="64"/>
      <c r="G22" s="64"/>
      <c r="H22" s="64"/>
      <c r="I22" s="65"/>
      <c r="J22" s="100"/>
      <c r="K22" s="101"/>
      <c r="L22" s="102"/>
      <c r="M22" s="106"/>
      <c r="N22" s="107"/>
      <c r="O22" s="108"/>
      <c r="P22" s="106"/>
      <c r="Q22" s="107"/>
      <c r="R22" s="108"/>
      <c r="S22" s="93"/>
      <c r="T22" s="94"/>
      <c r="U22" s="95"/>
    </row>
    <row r="23" spans="1:52" ht="18.75" customHeight="1">
      <c r="A23" s="16"/>
    </row>
    <row r="24" spans="1:52" ht="18.75" customHeight="1">
      <c r="A24" s="24" t="s">
        <v>56</v>
      </c>
      <c r="B24" s="16"/>
      <c r="C24" s="16"/>
      <c r="D24" s="16"/>
      <c r="E24" s="4"/>
    </row>
    <row r="25" spans="1:52" ht="18.75" customHeight="1">
      <c r="A25" s="16"/>
      <c r="B25" s="4"/>
      <c r="AB25"/>
      <c r="AC25"/>
      <c r="AD25"/>
      <c r="AE25"/>
      <c r="AF25"/>
      <c r="AG25"/>
      <c r="AH25"/>
      <c r="AI25"/>
      <c r="AJ25"/>
    </row>
    <row r="26" spans="1:52" ht="18.75">
      <c r="AB26"/>
      <c r="AC26"/>
      <c r="AD26"/>
      <c r="AE26"/>
      <c r="AF26"/>
      <c r="AG26"/>
      <c r="AH26"/>
      <c r="AI26"/>
      <c r="AJ26"/>
    </row>
    <row r="27" spans="1:52" ht="5.0999999999999996" customHeight="1"/>
    <row r="28" spans="1:52" s="1" customFormat="1" ht="18.75" hidden="1" customHeight="1">
      <c r="AK28"/>
      <c r="AL28"/>
      <c r="AM28"/>
      <c r="AN28"/>
      <c r="AO28"/>
      <c r="AP28"/>
      <c r="AQ28"/>
      <c r="AR28"/>
      <c r="AS28"/>
      <c r="AT28"/>
      <c r="AU28"/>
      <c r="AV28"/>
      <c r="AW28"/>
      <c r="AX28"/>
      <c r="AY28"/>
      <c r="AZ28"/>
    </row>
    <row r="29" spans="1:52" s="1" customFormat="1" ht="18.75" hidden="1" customHeight="1">
      <c r="AK29"/>
      <c r="AL29"/>
      <c r="AM29"/>
      <c r="AN29"/>
      <c r="AO29"/>
      <c r="AP29"/>
      <c r="AQ29"/>
      <c r="AR29"/>
      <c r="AS29"/>
      <c r="AT29"/>
      <c r="AU29"/>
      <c r="AV29"/>
      <c r="AW29"/>
      <c r="AX29"/>
      <c r="AY29"/>
      <c r="AZ29"/>
    </row>
    <row r="30" spans="1:52" s="1" customFormat="1" ht="18.75" hidden="1" customHeight="1">
      <c r="AK30"/>
      <c r="AL30"/>
      <c r="AM30"/>
      <c r="AN30"/>
      <c r="AO30"/>
      <c r="AP30"/>
      <c r="AQ30"/>
      <c r="AR30"/>
      <c r="AS30"/>
      <c r="AT30"/>
      <c r="AU30"/>
      <c r="AV30"/>
      <c r="AW30"/>
      <c r="AX30"/>
      <c r="AY30"/>
      <c r="AZ30"/>
    </row>
    <row r="31" spans="1:52" s="1" customFormat="1" ht="18.75" hidden="1" customHeight="1">
      <c r="AK31"/>
      <c r="AL31"/>
      <c r="AM31"/>
      <c r="AN31"/>
      <c r="AO31"/>
      <c r="AP31"/>
      <c r="AQ31"/>
      <c r="AR31"/>
      <c r="AS31"/>
      <c r="AT31"/>
      <c r="AU31"/>
      <c r="AV31"/>
      <c r="AW31"/>
      <c r="AX31"/>
      <c r="AY31"/>
      <c r="AZ31"/>
    </row>
    <row r="32" spans="1:52" s="1" customFormat="1" ht="18.75" hidden="1" customHeight="1">
      <c r="AK32"/>
      <c r="AL32"/>
      <c r="AM32"/>
      <c r="AN32"/>
      <c r="AO32"/>
      <c r="AP32"/>
      <c r="AQ32"/>
      <c r="AR32"/>
      <c r="AS32"/>
      <c r="AT32"/>
      <c r="AU32"/>
      <c r="AV32"/>
      <c r="AW32"/>
      <c r="AX32"/>
      <c r="AY32"/>
      <c r="AZ32"/>
    </row>
    <row r="33" spans="37:52" s="1" customFormat="1" ht="18.75" hidden="1" customHeight="1">
      <c r="AK33"/>
      <c r="AL33"/>
      <c r="AM33"/>
      <c r="AN33"/>
      <c r="AO33"/>
      <c r="AP33"/>
      <c r="AQ33"/>
      <c r="AR33"/>
      <c r="AS33"/>
      <c r="AT33"/>
      <c r="AU33"/>
      <c r="AV33"/>
      <c r="AW33"/>
      <c r="AX33"/>
      <c r="AY33"/>
      <c r="AZ33"/>
    </row>
    <row r="34" spans="37:52" s="1" customFormat="1" ht="18.75" hidden="1" customHeight="1">
      <c r="AK34"/>
      <c r="AL34"/>
      <c r="AM34"/>
      <c r="AN34"/>
      <c r="AO34"/>
      <c r="AP34"/>
      <c r="AQ34"/>
      <c r="AR34"/>
      <c r="AS34"/>
      <c r="AT34"/>
      <c r="AU34"/>
      <c r="AV34"/>
      <c r="AW34"/>
      <c r="AX34"/>
      <c r="AY34"/>
      <c r="AZ34"/>
    </row>
    <row r="35" spans="37:52" s="1" customFormat="1" ht="18.75" hidden="1" customHeight="1">
      <c r="AK35"/>
      <c r="AL35"/>
      <c r="AM35"/>
      <c r="AN35"/>
      <c r="AO35"/>
      <c r="AP35"/>
      <c r="AQ35"/>
      <c r="AR35"/>
      <c r="AS35"/>
      <c r="AT35"/>
      <c r="AU35"/>
      <c r="AV35"/>
      <c r="AW35"/>
      <c r="AX35"/>
      <c r="AY35"/>
      <c r="AZ35"/>
    </row>
    <row r="36" spans="37:52" s="1" customFormat="1" ht="18.75" hidden="1" customHeight="1">
      <c r="AK36"/>
      <c r="AL36"/>
      <c r="AM36"/>
      <c r="AN36"/>
      <c r="AO36"/>
      <c r="AP36"/>
      <c r="AQ36"/>
      <c r="AR36"/>
      <c r="AS36"/>
      <c r="AT36"/>
      <c r="AU36"/>
      <c r="AV36"/>
      <c r="AW36"/>
      <c r="AX36"/>
      <c r="AY36"/>
      <c r="AZ36"/>
    </row>
    <row r="37" spans="37:52" s="1" customFormat="1" ht="18.75" hidden="1" customHeight="1">
      <c r="AK37"/>
      <c r="AL37"/>
      <c r="AM37"/>
      <c r="AN37"/>
      <c r="AO37"/>
      <c r="AP37"/>
      <c r="AQ37"/>
      <c r="AR37"/>
      <c r="AS37"/>
      <c r="AT37"/>
      <c r="AU37"/>
      <c r="AV37"/>
      <c r="AW37"/>
      <c r="AX37"/>
      <c r="AY37"/>
      <c r="AZ37"/>
    </row>
    <row r="38" spans="37:52" s="1" customFormat="1" ht="18.75" hidden="1" customHeight="1">
      <c r="AK38"/>
      <c r="AL38"/>
      <c r="AM38"/>
      <c r="AN38"/>
      <c r="AO38"/>
      <c r="AP38"/>
      <c r="AQ38"/>
      <c r="AR38"/>
      <c r="AS38"/>
      <c r="AT38"/>
      <c r="AU38"/>
      <c r="AV38"/>
      <c r="AW38"/>
      <c r="AX38"/>
      <c r="AY38"/>
      <c r="AZ38"/>
    </row>
    <row r="39" spans="37:52" s="1" customFormat="1" ht="18.75" hidden="1" customHeight="1">
      <c r="AK39"/>
      <c r="AL39"/>
      <c r="AM39"/>
      <c r="AN39"/>
      <c r="AO39"/>
      <c r="AP39"/>
      <c r="AQ39"/>
      <c r="AR39"/>
      <c r="AS39"/>
      <c r="AT39"/>
      <c r="AU39"/>
      <c r="AV39"/>
      <c r="AW39"/>
      <c r="AX39"/>
      <c r="AY39"/>
      <c r="AZ39"/>
    </row>
    <row r="40" spans="37:52" s="1" customFormat="1" ht="18.75" hidden="1" customHeight="1">
      <c r="AK40"/>
      <c r="AL40"/>
      <c r="AM40"/>
      <c r="AN40"/>
      <c r="AO40"/>
      <c r="AP40"/>
      <c r="AQ40"/>
      <c r="AR40"/>
      <c r="AS40"/>
      <c r="AT40"/>
      <c r="AU40"/>
      <c r="AV40"/>
      <c r="AW40"/>
      <c r="AX40"/>
      <c r="AY40"/>
      <c r="AZ40"/>
    </row>
    <row r="41" spans="37:52" s="1" customFormat="1" ht="18.75" hidden="1" customHeight="1">
      <c r="AK41"/>
      <c r="AL41"/>
      <c r="AM41"/>
      <c r="AN41"/>
      <c r="AO41"/>
      <c r="AP41"/>
      <c r="AQ41"/>
      <c r="AR41"/>
      <c r="AS41"/>
      <c r="AT41"/>
      <c r="AU41"/>
      <c r="AV41"/>
      <c r="AW41"/>
      <c r="AX41"/>
      <c r="AY41"/>
      <c r="AZ41"/>
    </row>
    <row r="42" spans="37:52" s="1" customFormat="1" ht="18.75" hidden="1" customHeight="1">
      <c r="AK42"/>
      <c r="AL42"/>
      <c r="AM42"/>
      <c r="AN42"/>
      <c r="AO42"/>
      <c r="AP42"/>
      <c r="AQ42"/>
      <c r="AR42"/>
      <c r="AS42"/>
      <c r="AT42"/>
      <c r="AU42"/>
      <c r="AV42"/>
      <c r="AW42"/>
      <c r="AX42"/>
      <c r="AY42"/>
      <c r="AZ42"/>
    </row>
    <row r="43" spans="37:52" s="1" customFormat="1" ht="18.75" hidden="1" customHeight="1">
      <c r="AK43"/>
      <c r="AL43"/>
      <c r="AM43"/>
      <c r="AN43"/>
      <c r="AO43"/>
      <c r="AP43"/>
      <c r="AQ43"/>
      <c r="AR43"/>
      <c r="AS43"/>
      <c r="AT43"/>
      <c r="AU43"/>
      <c r="AV43"/>
      <c r="AW43"/>
      <c r="AX43"/>
      <c r="AY43"/>
      <c r="AZ43"/>
    </row>
    <row r="44" spans="37:52" s="1" customFormat="1" ht="18.75" hidden="1" customHeight="1">
      <c r="AK44"/>
      <c r="AL44"/>
      <c r="AM44"/>
      <c r="AN44"/>
      <c r="AO44"/>
      <c r="AP44"/>
      <c r="AQ44"/>
      <c r="AR44"/>
      <c r="AS44"/>
      <c r="AT44"/>
      <c r="AU44"/>
      <c r="AV44"/>
      <c r="AW44"/>
      <c r="AX44"/>
      <c r="AY44"/>
      <c r="AZ44"/>
    </row>
    <row r="45" spans="37:52" s="1" customFormat="1" ht="18.75" hidden="1" customHeight="1">
      <c r="AK45"/>
      <c r="AL45"/>
      <c r="AM45"/>
      <c r="AN45"/>
      <c r="AO45"/>
      <c r="AP45"/>
      <c r="AQ45"/>
      <c r="AR45"/>
      <c r="AS45"/>
      <c r="AT45"/>
      <c r="AU45"/>
      <c r="AV45"/>
      <c r="AW45"/>
      <c r="AX45"/>
      <c r="AY45"/>
      <c r="AZ45"/>
    </row>
    <row r="46" spans="37:52" s="1" customFormat="1" ht="18.75" hidden="1" customHeight="1">
      <c r="AK46"/>
      <c r="AL46"/>
      <c r="AM46"/>
      <c r="AN46"/>
      <c r="AO46"/>
      <c r="AP46"/>
      <c r="AQ46"/>
      <c r="AR46"/>
      <c r="AS46"/>
      <c r="AT46"/>
      <c r="AU46"/>
      <c r="AV46"/>
      <c r="AW46"/>
      <c r="AX46"/>
      <c r="AY46"/>
      <c r="AZ46"/>
    </row>
    <row r="47" spans="37:52" s="1" customFormat="1" ht="18.75" hidden="1" customHeight="1">
      <c r="AK47"/>
      <c r="AL47"/>
      <c r="AM47"/>
      <c r="AN47"/>
      <c r="AO47"/>
      <c r="AP47"/>
      <c r="AQ47"/>
      <c r="AR47"/>
      <c r="AS47"/>
      <c r="AT47"/>
      <c r="AU47"/>
      <c r="AV47"/>
      <c r="AW47"/>
      <c r="AX47"/>
      <c r="AY47"/>
      <c r="AZ47"/>
    </row>
    <row r="48" spans="37:52" s="1" customFormat="1" ht="18.75" hidden="1" customHeight="1">
      <c r="AK48"/>
      <c r="AL48"/>
      <c r="AM48"/>
      <c r="AN48"/>
      <c r="AO48"/>
      <c r="AP48"/>
      <c r="AQ48"/>
      <c r="AR48"/>
      <c r="AS48"/>
      <c r="AT48"/>
      <c r="AU48"/>
      <c r="AV48"/>
      <c r="AW48"/>
      <c r="AX48"/>
      <c r="AY48"/>
      <c r="AZ48"/>
    </row>
    <row r="49" spans="37:52" s="1" customFormat="1" ht="18.75" hidden="1" customHeight="1">
      <c r="AK49"/>
      <c r="AL49"/>
      <c r="AM49"/>
      <c r="AN49"/>
      <c r="AO49"/>
      <c r="AP49"/>
      <c r="AQ49"/>
      <c r="AR49"/>
      <c r="AS49"/>
      <c r="AT49"/>
      <c r="AU49"/>
      <c r="AV49"/>
      <c r="AW49"/>
      <c r="AX49"/>
      <c r="AY49"/>
      <c r="AZ49"/>
    </row>
    <row r="50" spans="37:52" s="1" customFormat="1" ht="18.75" hidden="1" customHeight="1">
      <c r="AK50"/>
      <c r="AL50"/>
      <c r="AM50"/>
      <c r="AN50"/>
      <c r="AO50"/>
      <c r="AP50"/>
      <c r="AQ50"/>
      <c r="AR50"/>
      <c r="AS50"/>
      <c r="AT50"/>
      <c r="AU50"/>
      <c r="AV50"/>
      <c r="AW50"/>
      <c r="AX50"/>
      <c r="AY50"/>
      <c r="AZ50"/>
    </row>
    <row r="51" spans="37:52" s="1" customFormat="1" ht="18.75" hidden="1" customHeight="1">
      <c r="AK51"/>
      <c r="AL51"/>
      <c r="AM51"/>
      <c r="AN51"/>
      <c r="AO51"/>
      <c r="AP51"/>
      <c r="AQ51"/>
      <c r="AR51"/>
      <c r="AS51"/>
      <c r="AT51"/>
      <c r="AU51"/>
      <c r="AV51"/>
      <c r="AW51"/>
      <c r="AX51"/>
      <c r="AY51"/>
      <c r="AZ51"/>
    </row>
    <row r="52" spans="37:52" s="1" customFormat="1" ht="18.75" hidden="1" customHeight="1">
      <c r="AK52"/>
      <c r="AL52"/>
      <c r="AM52"/>
      <c r="AN52"/>
      <c r="AO52"/>
      <c r="AP52"/>
      <c r="AQ52"/>
      <c r="AR52"/>
      <c r="AS52"/>
      <c r="AT52"/>
      <c r="AU52"/>
      <c r="AV52"/>
      <c r="AW52"/>
      <c r="AX52"/>
      <c r="AY52"/>
      <c r="AZ52"/>
    </row>
    <row r="53" spans="37:52" s="1" customFormat="1" ht="18.75" hidden="1" customHeight="1">
      <c r="AK53"/>
      <c r="AL53"/>
      <c r="AM53"/>
      <c r="AN53"/>
      <c r="AO53"/>
      <c r="AP53"/>
      <c r="AQ53"/>
      <c r="AR53"/>
      <c r="AS53"/>
      <c r="AT53"/>
      <c r="AU53"/>
      <c r="AV53"/>
      <c r="AW53"/>
      <c r="AX53"/>
      <c r="AY53"/>
      <c r="AZ53"/>
    </row>
    <row r="54" spans="37:52" s="1" customFormat="1" ht="18.75" hidden="1" customHeight="1">
      <c r="AK54"/>
      <c r="AL54"/>
      <c r="AM54"/>
      <c r="AN54"/>
      <c r="AO54"/>
      <c r="AP54"/>
      <c r="AQ54"/>
      <c r="AR54"/>
      <c r="AS54"/>
      <c r="AT54"/>
      <c r="AU54"/>
      <c r="AV54"/>
      <c r="AW54"/>
      <c r="AX54"/>
      <c r="AY54"/>
      <c r="AZ54"/>
    </row>
  </sheetData>
  <sheetProtection algorithmName="SHA-512" hashValue="+VJ/JGRLIODcFM5WHyqlqdMIIJRA8ggZeFOByPwn4lUix4oi6n+YnXg0pFP9IBQfrr5mZ8iiLP3VPLZw1QroMw==" saltValue="QoshcYjOIHJaDVpUE79ayA==" spinCount="100000" sheet="1"/>
  <mergeCells count="36">
    <mergeCell ref="F19:I19"/>
    <mergeCell ref="J19:L19"/>
    <mergeCell ref="F18:I18"/>
    <mergeCell ref="J18:L18"/>
    <mergeCell ref="S19:U19"/>
    <mergeCell ref="P19:R19"/>
    <mergeCell ref="M19:O19"/>
    <mergeCell ref="S21:U22"/>
    <mergeCell ref="F21:I22"/>
    <mergeCell ref="J21:L22"/>
    <mergeCell ref="M21:O22"/>
    <mergeCell ref="P21:R22"/>
    <mergeCell ref="W18:X18"/>
    <mergeCell ref="Y18:Z18"/>
    <mergeCell ref="B5:T12"/>
    <mergeCell ref="W13:Z13"/>
    <mergeCell ref="V1:AA2"/>
    <mergeCell ref="Q4:T4"/>
    <mergeCell ref="W4:Z4"/>
    <mergeCell ref="W6:Z6"/>
    <mergeCell ref="W8:Z8"/>
    <mergeCell ref="F15:I16"/>
    <mergeCell ref="J15:L16"/>
    <mergeCell ref="F17:I17"/>
    <mergeCell ref="J17:L17"/>
    <mergeCell ref="S18:U18"/>
    <mergeCell ref="P18:R18"/>
    <mergeCell ref="M18:O18"/>
    <mergeCell ref="S15:U16"/>
    <mergeCell ref="P15:R16"/>
    <mergeCell ref="M15:O16"/>
    <mergeCell ref="B16:D16"/>
    <mergeCell ref="B17:D18"/>
    <mergeCell ref="S17:U17"/>
    <mergeCell ref="P17:R17"/>
    <mergeCell ref="M17:O17"/>
  </mergeCells>
  <phoneticPr fontId="2"/>
  <pageMargins left="0.7" right="0.7" top="0.75" bottom="0.75" header="0.3" footer="0.3"/>
  <pageSetup paperSize="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09A1-1334-466D-8990-D2F2B3954B37}">
  <dimension ref="A1:AZ55"/>
  <sheetViews>
    <sheetView zoomScaleNormal="100" zoomScaleSheetLayoutView="115" workbookViewId="0">
      <selection activeCell="R22" sqref="R22"/>
    </sheetView>
  </sheetViews>
  <sheetFormatPr defaultColWidth="0" defaultRowHeight="0" customHeight="1" zeroHeight="1"/>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1:27" s="1" customFormat="1" ht="18.75">
      <c r="V1" s="40" t="s">
        <v>0</v>
      </c>
      <c r="W1" s="40"/>
      <c r="X1" s="40"/>
      <c r="Y1" s="40"/>
      <c r="Z1" s="40"/>
      <c r="AA1" s="40"/>
    </row>
    <row r="2" spans="1:27" s="1" customFormat="1" ht="18.75" customHeight="1">
      <c r="B2" s="2"/>
      <c r="C2" s="3"/>
      <c r="D2" s="3"/>
      <c r="E2" s="3"/>
      <c r="F2" s="3"/>
      <c r="G2" s="3"/>
      <c r="H2" s="3"/>
      <c r="I2" s="3"/>
      <c r="J2" s="3"/>
      <c r="K2" s="3"/>
      <c r="L2" s="3"/>
      <c r="M2" s="3"/>
      <c r="N2" s="3"/>
      <c r="O2" s="3"/>
      <c r="P2" s="3"/>
      <c r="Q2" s="3"/>
      <c r="R2" s="3"/>
      <c r="S2" s="3"/>
      <c r="T2" s="3"/>
      <c r="V2" s="40"/>
      <c r="W2" s="40"/>
      <c r="X2" s="40"/>
      <c r="Y2" s="40"/>
      <c r="Z2" s="40"/>
      <c r="AA2" s="40"/>
    </row>
    <row r="3" spans="1:27" s="1" customFormat="1" ht="18.75" customHeight="1" thickBot="1">
      <c r="B3" s="3"/>
      <c r="C3" s="3"/>
      <c r="D3" s="3"/>
      <c r="E3" s="3"/>
      <c r="F3" s="3"/>
      <c r="G3" s="3"/>
      <c r="H3" s="3"/>
      <c r="I3" s="3"/>
      <c r="J3" s="3"/>
      <c r="K3" s="3"/>
      <c r="L3" s="3"/>
      <c r="M3" s="3"/>
      <c r="N3" s="3"/>
      <c r="O3" s="3"/>
      <c r="P3" s="3"/>
      <c r="Q3" s="3"/>
      <c r="R3" s="3"/>
      <c r="S3" s="3"/>
      <c r="T3" s="3"/>
      <c r="V3" s="4"/>
      <c r="W3" s="4"/>
      <c r="X3" s="4"/>
      <c r="Y3" s="4"/>
      <c r="Z3" s="4"/>
      <c r="AA3" s="4"/>
    </row>
    <row r="4" spans="1:27" s="1" customFormat="1" ht="18.75" customHeight="1" thickBot="1">
      <c r="Q4" s="43"/>
      <c r="R4" s="43"/>
      <c r="S4" s="43"/>
      <c r="T4" s="43"/>
      <c r="V4" s="4"/>
      <c r="W4" s="36" t="s">
        <v>1</v>
      </c>
      <c r="X4" s="37"/>
      <c r="Y4" s="37"/>
      <c r="Z4" s="38"/>
      <c r="AA4" s="4"/>
    </row>
    <row r="5" spans="1:27" s="1" customFormat="1" ht="18.75" customHeight="1" thickBot="1">
      <c r="B5" s="63" t="s">
        <v>27</v>
      </c>
      <c r="C5" s="63"/>
      <c r="D5" s="63"/>
      <c r="E5" s="63"/>
      <c r="F5" s="63"/>
      <c r="G5" s="63"/>
      <c r="H5" s="63"/>
      <c r="I5" s="63"/>
      <c r="J5" s="63"/>
      <c r="K5" s="63"/>
      <c r="L5" s="63"/>
      <c r="M5" s="63"/>
      <c r="N5" s="63"/>
      <c r="O5" s="63"/>
      <c r="P5" s="63"/>
      <c r="Q5" s="63"/>
      <c r="R5" s="63"/>
      <c r="S5" s="63"/>
      <c r="T5" s="63"/>
      <c r="V5" s="4"/>
      <c r="W5" s="4"/>
      <c r="X5" s="4"/>
      <c r="Y5" s="4"/>
      <c r="Z5" s="4"/>
      <c r="AA5" s="4"/>
    </row>
    <row r="6" spans="1:27" s="1" customFormat="1" ht="18.75" customHeight="1" thickBot="1">
      <c r="B6" s="63"/>
      <c r="C6" s="63"/>
      <c r="D6" s="63"/>
      <c r="E6" s="63"/>
      <c r="F6" s="63"/>
      <c r="G6" s="63"/>
      <c r="H6" s="63"/>
      <c r="I6" s="63"/>
      <c r="J6" s="63"/>
      <c r="K6" s="63"/>
      <c r="L6" s="63"/>
      <c r="M6" s="63"/>
      <c r="N6" s="63"/>
      <c r="O6" s="63"/>
      <c r="P6" s="63"/>
      <c r="Q6" s="63"/>
      <c r="R6" s="63"/>
      <c r="S6" s="63"/>
      <c r="T6" s="63"/>
      <c r="V6" s="4"/>
      <c r="W6" s="36" t="s">
        <v>2</v>
      </c>
      <c r="X6" s="37"/>
      <c r="Y6" s="37"/>
      <c r="Z6" s="38"/>
      <c r="AA6" s="4"/>
    </row>
    <row r="7" spans="1:27" s="1" customFormat="1" ht="18.75" customHeight="1" thickBot="1">
      <c r="B7" s="63"/>
      <c r="C7" s="63"/>
      <c r="D7" s="63"/>
      <c r="E7" s="63"/>
      <c r="F7" s="63"/>
      <c r="G7" s="63"/>
      <c r="H7" s="63"/>
      <c r="I7" s="63"/>
      <c r="J7" s="63"/>
      <c r="K7" s="63"/>
      <c r="L7" s="63"/>
      <c r="M7" s="63"/>
      <c r="N7" s="63"/>
      <c r="O7" s="63"/>
      <c r="P7" s="63"/>
      <c r="Q7" s="63"/>
      <c r="R7" s="63"/>
      <c r="S7" s="63"/>
      <c r="T7" s="63"/>
      <c r="V7" s="4"/>
      <c r="W7" s="4"/>
      <c r="X7" s="4"/>
      <c r="Y7" s="4"/>
      <c r="Z7" s="4"/>
      <c r="AA7" s="4"/>
    </row>
    <row r="8" spans="1:27" s="1" customFormat="1" ht="18.75" customHeight="1" thickBot="1">
      <c r="B8" s="63"/>
      <c r="C8" s="63"/>
      <c r="D8" s="63"/>
      <c r="E8" s="63"/>
      <c r="F8" s="63"/>
      <c r="G8" s="63"/>
      <c r="H8" s="63"/>
      <c r="I8" s="63"/>
      <c r="J8" s="63"/>
      <c r="K8" s="63"/>
      <c r="L8" s="63"/>
      <c r="M8" s="63"/>
      <c r="N8" s="63"/>
      <c r="O8" s="63"/>
      <c r="P8" s="63"/>
      <c r="Q8" s="63"/>
      <c r="R8" s="63"/>
      <c r="S8" s="63"/>
      <c r="T8" s="63"/>
      <c r="V8" s="4"/>
      <c r="W8" s="44" t="s">
        <v>3</v>
      </c>
      <c r="X8" s="45"/>
      <c r="Y8" s="45"/>
      <c r="Z8" s="46"/>
      <c r="AA8" s="4"/>
    </row>
    <row r="9" spans="1:27" s="1" customFormat="1" ht="18.75" customHeight="1">
      <c r="V9" s="4"/>
      <c r="W9" s="13" t="s">
        <v>24</v>
      </c>
      <c r="X9" s="4"/>
      <c r="Y9" s="4"/>
      <c r="Z9" s="4"/>
      <c r="AA9" s="4"/>
    </row>
    <row r="10" spans="1:27" s="1" customFormat="1" ht="18.75" customHeight="1">
      <c r="A10" s="4"/>
      <c r="B10" s="4"/>
      <c r="C10" s="4"/>
      <c r="D10" s="4"/>
      <c r="E10" s="4"/>
      <c r="F10" s="4"/>
      <c r="G10" s="4"/>
      <c r="H10" s="4"/>
      <c r="I10" s="4"/>
      <c r="J10" s="4"/>
      <c r="K10" s="4"/>
      <c r="L10" s="4"/>
      <c r="M10" s="4"/>
      <c r="N10" s="4"/>
      <c r="O10" s="4"/>
      <c r="P10" s="4"/>
      <c r="Q10" s="4"/>
      <c r="R10" s="4"/>
      <c r="S10" s="4"/>
      <c r="T10" s="4"/>
      <c r="V10" s="4"/>
      <c r="W10" s="14" t="s">
        <v>25</v>
      </c>
      <c r="X10" s="4"/>
      <c r="Y10" s="4"/>
      <c r="Z10" s="4"/>
      <c r="AA10" s="4"/>
    </row>
    <row r="11" spans="1:27" s="1" customFormat="1" ht="18.75" customHeight="1">
      <c r="A11" s="4"/>
      <c r="B11" s="4"/>
      <c r="C11" s="4"/>
      <c r="D11" s="4"/>
      <c r="E11" s="4"/>
      <c r="F11" s="4"/>
      <c r="G11" s="4"/>
      <c r="H11" s="4"/>
      <c r="I11" s="4"/>
      <c r="J11" s="4"/>
      <c r="K11" s="4"/>
      <c r="L11" s="4"/>
      <c r="M11" s="4"/>
      <c r="N11" s="28" t="b">
        <v>0</v>
      </c>
      <c r="O11" s="4"/>
      <c r="P11" s="4"/>
      <c r="Q11" s="4"/>
      <c r="R11" s="4"/>
      <c r="S11" s="4"/>
      <c r="T11" s="4"/>
      <c r="V11" s="4"/>
      <c r="W11" s="13"/>
      <c r="X11" s="4"/>
      <c r="Y11" s="4"/>
      <c r="Z11" s="4"/>
      <c r="AA11" s="4"/>
    </row>
    <row r="12" spans="1:27" s="1" customFormat="1" ht="18.75" customHeight="1" thickBot="1">
      <c r="A12" s="4"/>
      <c r="B12" s="6" t="s">
        <v>55</v>
      </c>
      <c r="C12" s="4"/>
      <c r="D12" s="4"/>
      <c r="E12" s="4"/>
      <c r="F12" s="4"/>
      <c r="G12" s="4"/>
      <c r="H12" s="4"/>
      <c r="I12" s="4"/>
      <c r="J12" s="4"/>
      <c r="K12" s="4"/>
      <c r="L12" s="4"/>
      <c r="M12" s="4"/>
      <c r="O12" s="4"/>
      <c r="P12" s="4"/>
      <c r="Q12" s="4"/>
      <c r="R12" s="4"/>
      <c r="S12" s="4"/>
      <c r="T12" s="4"/>
      <c r="V12" s="4"/>
      <c r="W12" s="4"/>
      <c r="X12" s="4"/>
      <c r="Y12" s="4"/>
      <c r="Z12" s="4"/>
      <c r="AA12" s="4"/>
    </row>
    <row r="13" spans="1:27" s="1" customFormat="1" ht="18.75" customHeight="1" thickBot="1">
      <c r="A13" s="4"/>
      <c r="B13" s="109" t="s">
        <v>57</v>
      </c>
      <c r="C13" s="109"/>
      <c r="D13" s="109"/>
      <c r="E13" s="109"/>
      <c r="F13" s="109"/>
      <c r="G13" s="109"/>
      <c r="H13" s="109"/>
      <c r="I13" s="120">
        <f>一月当たり給与総額*医療保険の利用者割合</f>
        <v>0</v>
      </c>
      <c r="J13" s="120"/>
      <c r="K13" s="120"/>
      <c r="L13" s="120"/>
      <c r="M13" s="4"/>
      <c r="N13" s="114" t="str">
        <f>IFERROR(IF(I15&gt;=1.2%,"算定不可","算定可能"),"-")</f>
        <v>算定不可</v>
      </c>
      <c r="O13" s="115"/>
      <c r="P13" s="115"/>
      <c r="Q13" s="115"/>
      <c r="R13" s="115"/>
      <c r="S13" s="115"/>
      <c r="T13" s="116"/>
      <c r="V13" s="4"/>
      <c r="W13" s="36" t="s">
        <v>4</v>
      </c>
      <c r="X13" s="37"/>
      <c r="Y13" s="37"/>
      <c r="Z13" s="38"/>
      <c r="AA13" s="4"/>
    </row>
    <row r="14" spans="1:27" s="1" customFormat="1" ht="18.75" customHeight="1" thickBot="1">
      <c r="A14" s="4"/>
      <c r="B14" s="110" t="s">
        <v>13</v>
      </c>
      <c r="C14" s="110"/>
      <c r="D14" s="110"/>
      <c r="E14" s="110"/>
      <c r="F14" s="110"/>
      <c r="G14" s="110"/>
      <c r="H14" s="110"/>
      <c r="I14" s="120">
        <f>訪問看護管理療養費*780</f>
        <v>0</v>
      </c>
      <c r="J14" s="120"/>
      <c r="K14" s="120"/>
      <c r="L14" s="120"/>
      <c r="M14" s="4"/>
      <c r="N14" s="117"/>
      <c r="O14" s="118"/>
      <c r="P14" s="118"/>
      <c r="Q14" s="118"/>
      <c r="R14" s="118"/>
      <c r="S14" s="118"/>
      <c r="T14" s="119"/>
      <c r="V14" s="4"/>
      <c r="W14" s="5"/>
      <c r="X14" s="5"/>
      <c r="Y14" s="5"/>
      <c r="Z14" s="5"/>
      <c r="AA14" s="4"/>
    </row>
    <row r="15" spans="1:27" s="1" customFormat="1" ht="18.75" customHeight="1">
      <c r="A15" s="4"/>
      <c r="B15" s="110" t="s">
        <v>14</v>
      </c>
      <c r="C15" s="110"/>
      <c r="D15" s="110"/>
      <c r="E15" s="110"/>
      <c r="F15" s="110"/>
      <c r="G15" s="110"/>
      <c r="H15" s="110"/>
      <c r="I15" s="113" t="str">
        <f>IFERROR(ROUNDDOWN(I14/I13,4),"-")</f>
        <v>-</v>
      </c>
      <c r="J15" s="113"/>
      <c r="K15" s="113"/>
      <c r="L15" s="113"/>
      <c r="M15" s="4"/>
      <c r="N15" s="4"/>
      <c r="O15" s="22"/>
      <c r="P15" s="22"/>
      <c r="Q15" s="22"/>
      <c r="R15" s="22"/>
      <c r="S15" s="22"/>
      <c r="T15" s="22"/>
      <c r="V15" s="4"/>
      <c r="W15" s="4"/>
      <c r="X15" s="4"/>
      <c r="Y15" s="4"/>
      <c r="Z15" s="4"/>
      <c r="AA15" s="4"/>
    </row>
    <row r="16" spans="1:27" s="1" customFormat="1" ht="18.75">
      <c r="A16" s="4"/>
      <c r="B16" s="4"/>
      <c r="C16" s="4"/>
      <c r="D16" s="4"/>
      <c r="E16" s="4"/>
      <c r="F16" s="4"/>
      <c r="G16" s="4"/>
      <c r="H16" s="4"/>
      <c r="I16" s="4"/>
      <c r="J16" s="4"/>
      <c r="K16" s="4"/>
      <c r="L16" s="4"/>
      <c r="M16" s="4"/>
      <c r="N16" s="121"/>
      <c r="O16" s="121"/>
      <c r="P16" s="121"/>
      <c r="Q16" s="22"/>
      <c r="R16" s="22"/>
      <c r="S16" s="22"/>
      <c r="T16" s="22"/>
      <c r="V16" s="4"/>
      <c r="W16" s="4"/>
      <c r="X16" s="4"/>
      <c r="Y16" s="4"/>
      <c r="Z16" s="4"/>
      <c r="AA16" s="4"/>
    </row>
    <row r="17" spans="1:52" s="1" customFormat="1" ht="18.75">
      <c r="A17" s="4"/>
      <c r="B17" s="4"/>
      <c r="C17" s="4"/>
      <c r="D17" s="4"/>
      <c r="E17" s="4"/>
      <c r="F17" s="4"/>
      <c r="G17" s="4"/>
      <c r="H17" s="4"/>
      <c r="I17" s="4"/>
      <c r="J17" s="4"/>
      <c r="K17" s="4"/>
      <c r="L17" s="4"/>
      <c r="M17" s="4"/>
      <c r="N17" s="4"/>
      <c r="O17" s="4"/>
      <c r="P17" s="4"/>
      <c r="Q17" s="4"/>
      <c r="R17" s="4"/>
      <c r="S17" s="4"/>
      <c r="T17" s="4"/>
      <c r="V17" s="4"/>
      <c r="W17" s="4"/>
      <c r="X17" s="4"/>
      <c r="Y17" s="4"/>
      <c r="Z17" s="4"/>
      <c r="AA17" s="4"/>
    </row>
    <row r="18" spans="1:52" ht="18.75">
      <c r="A18" s="4"/>
      <c r="B18" s="4"/>
      <c r="C18" s="40" t="s">
        <v>15</v>
      </c>
      <c r="D18" s="40"/>
      <c r="E18" s="40"/>
      <c r="F18" s="40"/>
      <c r="G18" s="112" t="str">
        <f>IFERROR((一月当たり給与総額*医療保険の利用者割合*1.2%-一月当たり算定金額Ⅰ)/(訪問看護管理療養費),"-")</f>
        <v>-</v>
      </c>
      <c r="H18" s="112"/>
      <c r="I18" s="112"/>
      <c r="J18" s="112"/>
      <c r="K18" s="112"/>
      <c r="L18" s="112"/>
      <c r="M18" s="112"/>
      <c r="N18" s="112"/>
      <c r="O18" s="4"/>
      <c r="P18" s="4"/>
      <c r="V18" s="4"/>
      <c r="W18" s="39" t="s">
        <v>5</v>
      </c>
      <c r="X18" s="39"/>
      <c r="Y18" s="39" t="s">
        <v>6</v>
      </c>
      <c r="Z18" s="39"/>
      <c r="AA18" s="4"/>
    </row>
    <row r="19" spans="1:52" ht="18.75">
      <c r="A19" s="4"/>
      <c r="B19" s="4"/>
      <c r="C19" s="40" t="s">
        <v>16</v>
      </c>
      <c r="D19" s="40"/>
      <c r="E19" s="40"/>
      <c r="F19" s="40"/>
      <c r="G19" s="112" t="str">
        <f>IFERROR(IF(N13="算定可能",(VLOOKUP("該当",'リスト（訪看）'!I:K,3,FALSE)),"-"),"-")</f>
        <v>-</v>
      </c>
      <c r="H19" s="112"/>
      <c r="I19" s="112"/>
      <c r="J19" s="112"/>
      <c r="K19" s="112"/>
      <c r="L19" s="112"/>
      <c r="M19" s="112"/>
      <c r="N19" s="112"/>
      <c r="O19" s="4"/>
      <c r="P19" s="4"/>
      <c r="V19" s="4"/>
      <c r="W19" s="4"/>
      <c r="X19" s="4"/>
      <c r="Y19" s="4"/>
      <c r="Z19" s="4"/>
      <c r="AA19" s="4"/>
    </row>
    <row r="20" spans="1:52" ht="18.75">
      <c r="A20" s="4"/>
      <c r="B20" s="4"/>
      <c r="C20" s="40" t="s">
        <v>48</v>
      </c>
      <c r="D20" s="40"/>
      <c r="E20" s="40"/>
      <c r="F20" s="40"/>
      <c r="G20" s="40" t="s">
        <v>51</v>
      </c>
      <c r="H20" s="40"/>
      <c r="I20" s="40"/>
      <c r="J20" s="111" t="e">
        <f>VLOOKUP(G19,'リスト（訪看）'!C:D,2,FALSE)</f>
        <v>#N/A</v>
      </c>
      <c r="K20" s="111"/>
      <c r="L20" s="111"/>
      <c r="M20" s="111"/>
      <c r="N20" s="111"/>
      <c r="O20" s="4"/>
      <c r="P20" s="4"/>
      <c r="AJ20"/>
    </row>
    <row r="21" spans="1:52" ht="18.75">
      <c r="A21" s="4"/>
      <c r="B21" s="4"/>
      <c r="C21" s="4"/>
      <c r="D21" s="4"/>
      <c r="E21" s="4"/>
      <c r="F21" s="4"/>
      <c r="G21" s="4"/>
      <c r="H21" s="4"/>
      <c r="I21" s="4"/>
      <c r="J21" s="4"/>
      <c r="K21" s="4"/>
      <c r="L21" s="4"/>
      <c r="M21" s="4"/>
      <c r="N21" s="17"/>
      <c r="O21" s="4"/>
      <c r="P21" s="4"/>
      <c r="Q21" s="4"/>
      <c r="R21" s="4"/>
      <c r="S21" s="4"/>
      <c r="T21" s="4"/>
    </row>
    <row r="22" spans="1:52" ht="18.75">
      <c r="A22" s="4"/>
      <c r="B22" s="4"/>
      <c r="C22" s="4"/>
      <c r="D22" s="4"/>
      <c r="E22" s="4"/>
      <c r="F22" s="4"/>
      <c r="G22" s="4"/>
      <c r="H22" s="4"/>
      <c r="I22" s="4"/>
      <c r="J22" s="4"/>
      <c r="K22" s="4"/>
      <c r="L22" s="4"/>
      <c r="M22" s="4"/>
      <c r="N22" s="4"/>
      <c r="O22" s="4"/>
      <c r="P22" s="4"/>
      <c r="Q22" s="4"/>
      <c r="R22" s="4"/>
      <c r="S22" s="4"/>
      <c r="T22" s="4"/>
    </row>
    <row r="23" spans="1:52" ht="18.75">
      <c r="A23" s="13"/>
      <c r="B23" s="4"/>
      <c r="C23" s="4"/>
      <c r="D23" s="4"/>
      <c r="E23" s="4"/>
      <c r="F23" s="4"/>
      <c r="G23" s="4"/>
      <c r="H23" s="4"/>
      <c r="I23" s="4"/>
      <c r="J23" s="4"/>
      <c r="K23" s="4"/>
      <c r="L23" s="4"/>
      <c r="M23" s="4"/>
      <c r="N23" s="4"/>
      <c r="O23" s="4"/>
      <c r="P23" s="4"/>
      <c r="Q23" s="4"/>
      <c r="R23" s="4"/>
      <c r="S23" s="4"/>
      <c r="T23" s="4"/>
    </row>
    <row r="24" spans="1:52" ht="18.75">
      <c r="A24" s="13" t="s">
        <v>52</v>
      </c>
      <c r="B24" s="4"/>
      <c r="C24" s="4"/>
      <c r="D24" s="4"/>
      <c r="E24" s="4"/>
      <c r="F24" s="4"/>
      <c r="G24" s="4"/>
      <c r="H24" s="4"/>
      <c r="I24" s="4"/>
      <c r="J24" s="4"/>
      <c r="K24" s="4"/>
      <c r="L24" s="4"/>
      <c r="M24" s="4"/>
      <c r="N24" s="4"/>
      <c r="O24" s="4"/>
      <c r="P24" s="4"/>
      <c r="Q24" s="4"/>
      <c r="R24" s="4"/>
      <c r="S24" s="4"/>
      <c r="T24" s="4"/>
    </row>
    <row r="25" spans="1:52" ht="18.75">
      <c r="A25" s="13" t="s">
        <v>53</v>
      </c>
      <c r="D25" s="4"/>
      <c r="O25" s="4"/>
      <c r="P25" s="4"/>
      <c r="Q25" s="4"/>
      <c r="R25" s="4"/>
      <c r="S25" s="4"/>
      <c r="T25" s="4"/>
    </row>
    <row r="26" spans="1:52" ht="18.75">
      <c r="A26" s="13" t="s">
        <v>54</v>
      </c>
      <c r="O26" s="4"/>
      <c r="P26" s="4"/>
      <c r="Q26" s="4"/>
      <c r="R26" s="4"/>
      <c r="S26" s="4"/>
      <c r="T26" s="4"/>
    </row>
    <row r="27" spans="1:52" ht="5.0999999999999996" customHeight="1">
      <c r="A27" s="4"/>
      <c r="O27" s="4"/>
      <c r="P27" s="4"/>
      <c r="Q27" s="4"/>
      <c r="R27" s="4"/>
      <c r="S27" s="4"/>
      <c r="T27" s="4"/>
    </row>
    <row r="28" spans="1:52" ht="18.75" hidden="1"/>
    <row r="29" spans="1:52" s="1" customFormat="1" ht="18.75" hidden="1">
      <c r="AK29"/>
      <c r="AL29"/>
      <c r="AM29"/>
      <c r="AN29"/>
      <c r="AO29"/>
      <c r="AP29"/>
      <c r="AQ29"/>
      <c r="AR29"/>
      <c r="AS29"/>
      <c r="AT29"/>
      <c r="AU29"/>
      <c r="AV29"/>
      <c r="AW29"/>
      <c r="AX29"/>
      <c r="AY29"/>
      <c r="AZ29"/>
    </row>
    <row r="30" spans="1:52" s="1" customFormat="1" ht="18.75" hidden="1">
      <c r="AK30"/>
      <c r="AL30"/>
      <c r="AM30"/>
      <c r="AN30"/>
      <c r="AO30"/>
      <c r="AP30"/>
      <c r="AQ30"/>
      <c r="AR30"/>
      <c r="AS30"/>
      <c r="AT30"/>
      <c r="AU30"/>
      <c r="AV30"/>
      <c r="AW30"/>
      <c r="AX30"/>
      <c r="AY30"/>
      <c r="AZ30"/>
    </row>
    <row r="31" spans="1:52" s="1" customFormat="1" ht="18.75" hidden="1">
      <c r="AK31"/>
      <c r="AL31"/>
      <c r="AM31"/>
      <c r="AN31"/>
      <c r="AO31"/>
      <c r="AP31"/>
      <c r="AQ31"/>
      <c r="AR31"/>
      <c r="AS31"/>
      <c r="AT31"/>
      <c r="AU31"/>
      <c r="AV31"/>
      <c r="AW31"/>
      <c r="AX31"/>
      <c r="AY31"/>
      <c r="AZ31"/>
    </row>
    <row r="32" spans="1:52" s="1" customFormat="1" ht="18.75" hidden="1">
      <c r="AK32"/>
      <c r="AL32"/>
      <c r="AM32"/>
      <c r="AN32"/>
      <c r="AO32"/>
      <c r="AP32"/>
      <c r="AQ32"/>
      <c r="AR32"/>
      <c r="AS32"/>
      <c r="AT32"/>
      <c r="AU32"/>
      <c r="AV32"/>
      <c r="AW32"/>
      <c r="AX32"/>
      <c r="AY32"/>
      <c r="AZ32"/>
    </row>
    <row r="33" spans="37:52" s="1" customFormat="1" ht="18.75" hidden="1">
      <c r="AK33"/>
      <c r="AL33"/>
      <c r="AM33"/>
      <c r="AN33"/>
      <c r="AO33"/>
      <c r="AP33"/>
      <c r="AQ33"/>
      <c r="AR33"/>
      <c r="AS33"/>
      <c r="AT33"/>
      <c r="AU33"/>
      <c r="AV33"/>
      <c r="AW33"/>
      <c r="AX33"/>
      <c r="AY33"/>
      <c r="AZ33"/>
    </row>
    <row r="34" spans="37:52" s="1" customFormat="1" ht="18.75" hidden="1">
      <c r="AK34"/>
      <c r="AL34"/>
      <c r="AM34"/>
      <c r="AN34"/>
      <c r="AO34"/>
      <c r="AP34"/>
      <c r="AQ34"/>
      <c r="AR34"/>
      <c r="AS34"/>
      <c r="AT34"/>
      <c r="AU34"/>
      <c r="AV34"/>
      <c r="AW34"/>
      <c r="AX34"/>
      <c r="AY34"/>
      <c r="AZ34"/>
    </row>
    <row r="35" spans="37:52" s="1" customFormat="1" ht="18.75" hidden="1">
      <c r="AK35"/>
      <c r="AL35"/>
      <c r="AM35"/>
      <c r="AN35"/>
      <c r="AO35"/>
      <c r="AP35"/>
      <c r="AQ35"/>
      <c r="AR35"/>
      <c r="AS35"/>
      <c r="AT35"/>
      <c r="AU35"/>
      <c r="AV35"/>
      <c r="AW35"/>
      <c r="AX35"/>
      <c r="AY35"/>
      <c r="AZ35"/>
    </row>
    <row r="36" spans="37:52" s="1" customFormat="1" ht="18.75" hidden="1">
      <c r="AK36"/>
      <c r="AL36"/>
      <c r="AM36"/>
      <c r="AN36"/>
      <c r="AO36"/>
      <c r="AP36"/>
      <c r="AQ36"/>
      <c r="AR36"/>
      <c r="AS36"/>
      <c r="AT36"/>
      <c r="AU36"/>
      <c r="AV36"/>
      <c r="AW36"/>
      <c r="AX36"/>
      <c r="AY36"/>
      <c r="AZ36"/>
    </row>
    <row r="37" spans="37:52" s="1" customFormat="1" ht="18.75" hidden="1">
      <c r="AK37"/>
      <c r="AL37"/>
      <c r="AM37"/>
      <c r="AN37"/>
      <c r="AO37"/>
      <c r="AP37"/>
      <c r="AQ37"/>
      <c r="AR37"/>
      <c r="AS37"/>
      <c r="AT37"/>
      <c r="AU37"/>
      <c r="AV37"/>
      <c r="AW37"/>
      <c r="AX37"/>
      <c r="AY37"/>
      <c r="AZ37"/>
    </row>
    <row r="38" spans="37:52" s="1" customFormat="1" ht="18.75" hidden="1">
      <c r="AK38"/>
      <c r="AL38"/>
      <c r="AM38"/>
      <c r="AN38"/>
      <c r="AO38"/>
      <c r="AP38"/>
      <c r="AQ38"/>
      <c r="AR38"/>
      <c r="AS38"/>
      <c r="AT38"/>
      <c r="AU38"/>
      <c r="AV38"/>
      <c r="AW38"/>
      <c r="AX38"/>
      <c r="AY38"/>
      <c r="AZ38"/>
    </row>
    <row r="39" spans="37:52" s="1" customFormat="1" ht="18.75" hidden="1">
      <c r="AK39"/>
      <c r="AL39"/>
      <c r="AM39"/>
      <c r="AN39"/>
      <c r="AO39"/>
      <c r="AP39"/>
      <c r="AQ39"/>
      <c r="AR39"/>
      <c r="AS39"/>
      <c r="AT39"/>
      <c r="AU39"/>
      <c r="AV39"/>
      <c r="AW39"/>
      <c r="AX39"/>
      <c r="AY39"/>
      <c r="AZ39"/>
    </row>
    <row r="40" spans="37:52" s="1" customFormat="1" ht="18.75" hidden="1">
      <c r="AK40"/>
      <c r="AL40"/>
      <c r="AM40"/>
      <c r="AN40"/>
      <c r="AO40"/>
      <c r="AP40"/>
      <c r="AQ40"/>
      <c r="AR40"/>
      <c r="AS40"/>
      <c r="AT40"/>
      <c r="AU40"/>
      <c r="AV40"/>
      <c r="AW40"/>
      <c r="AX40"/>
      <c r="AY40"/>
      <c r="AZ40"/>
    </row>
    <row r="41" spans="37:52" s="1" customFormat="1" ht="18.75" hidden="1">
      <c r="AK41"/>
      <c r="AL41"/>
      <c r="AM41"/>
      <c r="AN41"/>
      <c r="AO41"/>
      <c r="AP41"/>
      <c r="AQ41"/>
      <c r="AR41"/>
      <c r="AS41"/>
      <c r="AT41"/>
      <c r="AU41"/>
      <c r="AV41"/>
      <c r="AW41"/>
      <c r="AX41"/>
      <c r="AY41"/>
      <c r="AZ41"/>
    </row>
    <row r="42" spans="37:52" s="1" customFormat="1" ht="18.75" hidden="1">
      <c r="AK42"/>
      <c r="AL42"/>
      <c r="AM42"/>
      <c r="AN42"/>
      <c r="AO42"/>
      <c r="AP42"/>
      <c r="AQ42"/>
      <c r="AR42"/>
      <c r="AS42"/>
      <c r="AT42"/>
      <c r="AU42"/>
      <c r="AV42"/>
      <c r="AW42"/>
      <c r="AX42"/>
      <c r="AY42"/>
      <c r="AZ42"/>
    </row>
    <row r="43" spans="37:52" s="1" customFormat="1" ht="18.75" hidden="1">
      <c r="AK43"/>
      <c r="AL43"/>
      <c r="AM43"/>
      <c r="AN43"/>
      <c r="AO43"/>
      <c r="AP43"/>
      <c r="AQ43"/>
      <c r="AR43"/>
      <c r="AS43"/>
      <c r="AT43"/>
      <c r="AU43"/>
      <c r="AV43"/>
      <c r="AW43"/>
      <c r="AX43"/>
      <c r="AY43"/>
      <c r="AZ43"/>
    </row>
    <row r="44" spans="37:52" s="1" customFormat="1" ht="18.75" hidden="1">
      <c r="AK44"/>
      <c r="AL44"/>
      <c r="AM44"/>
      <c r="AN44"/>
      <c r="AO44"/>
      <c r="AP44"/>
      <c r="AQ44"/>
      <c r="AR44"/>
      <c r="AS44"/>
      <c r="AT44"/>
      <c r="AU44"/>
      <c r="AV44"/>
      <c r="AW44"/>
      <c r="AX44"/>
      <c r="AY44"/>
      <c r="AZ44"/>
    </row>
    <row r="45" spans="37:52" s="1" customFormat="1" ht="18.75" hidden="1">
      <c r="AK45"/>
      <c r="AL45"/>
      <c r="AM45"/>
      <c r="AN45"/>
      <c r="AO45"/>
      <c r="AP45"/>
      <c r="AQ45"/>
      <c r="AR45"/>
      <c r="AS45"/>
      <c r="AT45"/>
      <c r="AU45"/>
      <c r="AV45"/>
      <c r="AW45"/>
      <c r="AX45"/>
      <c r="AY45"/>
      <c r="AZ45"/>
    </row>
    <row r="46" spans="37:52" s="1" customFormat="1" ht="18.75" hidden="1">
      <c r="AK46"/>
      <c r="AL46"/>
      <c r="AM46"/>
      <c r="AN46"/>
      <c r="AO46"/>
      <c r="AP46"/>
      <c r="AQ46"/>
      <c r="AR46"/>
      <c r="AS46"/>
      <c r="AT46"/>
      <c r="AU46"/>
      <c r="AV46"/>
      <c r="AW46"/>
      <c r="AX46"/>
      <c r="AY46"/>
      <c r="AZ46"/>
    </row>
    <row r="47" spans="37:52" s="1" customFormat="1" ht="18.75" hidden="1">
      <c r="AK47"/>
      <c r="AL47"/>
      <c r="AM47"/>
      <c r="AN47"/>
      <c r="AO47"/>
      <c r="AP47"/>
      <c r="AQ47"/>
      <c r="AR47"/>
      <c r="AS47"/>
      <c r="AT47"/>
      <c r="AU47"/>
      <c r="AV47"/>
      <c r="AW47"/>
      <c r="AX47"/>
      <c r="AY47"/>
      <c r="AZ47"/>
    </row>
    <row r="48" spans="37:52" s="1" customFormat="1" ht="18.75" hidden="1">
      <c r="AK48"/>
      <c r="AL48"/>
      <c r="AM48"/>
      <c r="AN48"/>
      <c r="AO48"/>
      <c r="AP48"/>
      <c r="AQ48"/>
      <c r="AR48"/>
      <c r="AS48"/>
      <c r="AT48"/>
      <c r="AU48"/>
      <c r="AV48"/>
      <c r="AW48"/>
      <c r="AX48"/>
      <c r="AY48"/>
      <c r="AZ48"/>
    </row>
    <row r="49" spans="37:52" s="1" customFormat="1" ht="18.75" hidden="1">
      <c r="AK49"/>
      <c r="AL49"/>
      <c r="AM49"/>
      <c r="AN49"/>
      <c r="AO49"/>
      <c r="AP49"/>
      <c r="AQ49"/>
      <c r="AR49"/>
      <c r="AS49"/>
      <c r="AT49"/>
      <c r="AU49"/>
      <c r="AV49"/>
      <c r="AW49"/>
      <c r="AX49"/>
      <c r="AY49"/>
      <c r="AZ49"/>
    </row>
    <row r="50" spans="37:52" s="1" customFormat="1" ht="18.75" hidden="1">
      <c r="AK50"/>
      <c r="AL50"/>
      <c r="AM50"/>
      <c r="AN50"/>
      <c r="AO50"/>
      <c r="AP50"/>
      <c r="AQ50"/>
      <c r="AR50"/>
      <c r="AS50"/>
      <c r="AT50"/>
      <c r="AU50"/>
      <c r="AV50"/>
      <c r="AW50"/>
      <c r="AX50"/>
      <c r="AY50"/>
      <c r="AZ50"/>
    </row>
    <row r="51" spans="37:52" s="1" customFormat="1" ht="18.75" hidden="1">
      <c r="AK51"/>
      <c r="AL51"/>
      <c r="AM51"/>
      <c r="AN51"/>
      <c r="AO51"/>
      <c r="AP51"/>
      <c r="AQ51"/>
      <c r="AR51"/>
      <c r="AS51"/>
      <c r="AT51"/>
      <c r="AU51"/>
      <c r="AV51"/>
      <c r="AW51"/>
      <c r="AX51"/>
      <c r="AY51"/>
      <c r="AZ51"/>
    </row>
    <row r="52" spans="37:52" s="1" customFormat="1" ht="18.75" hidden="1">
      <c r="AK52"/>
      <c r="AL52"/>
      <c r="AM52"/>
      <c r="AN52"/>
      <c r="AO52"/>
      <c r="AP52"/>
      <c r="AQ52"/>
      <c r="AR52"/>
      <c r="AS52"/>
      <c r="AT52"/>
      <c r="AU52"/>
      <c r="AV52"/>
      <c r="AW52"/>
      <c r="AX52"/>
      <c r="AY52"/>
      <c r="AZ52"/>
    </row>
    <row r="53" spans="37:52" s="1" customFormat="1" ht="18.75" hidden="1">
      <c r="AK53"/>
      <c r="AL53"/>
      <c r="AM53"/>
      <c r="AN53"/>
      <c r="AO53"/>
      <c r="AP53"/>
      <c r="AQ53"/>
      <c r="AR53"/>
      <c r="AS53"/>
      <c r="AT53"/>
      <c r="AU53"/>
      <c r="AV53"/>
      <c r="AW53"/>
      <c r="AX53"/>
      <c r="AY53"/>
      <c r="AZ53"/>
    </row>
    <row r="54" spans="37:52" s="1" customFormat="1" ht="18.75" hidden="1">
      <c r="AK54"/>
      <c r="AL54"/>
      <c r="AM54"/>
      <c r="AN54"/>
      <c r="AO54"/>
      <c r="AP54"/>
      <c r="AQ54"/>
      <c r="AR54"/>
      <c r="AS54"/>
      <c r="AT54"/>
      <c r="AU54"/>
      <c r="AV54"/>
      <c r="AW54"/>
      <c r="AX54"/>
      <c r="AY54"/>
      <c r="AZ54"/>
    </row>
    <row r="55" spans="37:52" s="1" customFormat="1" ht="18.75" hidden="1">
      <c r="AK55"/>
      <c r="AL55"/>
      <c r="AM55"/>
      <c r="AN55"/>
      <c r="AO55"/>
      <c r="AP55"/>
      <c r="AQ55"/>
      <c r="AR55"/>
      <c r="AS55"/>
      <c r="AT55"/>
      <c r="AU55"/>
      <c r="AV55"/>
      <c r="AW55"/>
      <c r="AX55"/>
      <c r="AY55"/>
      <c r="AZ55"/>
    </row>
  </sheetData>
  <sheetProtection algorithmName="SHA-512" hashValue="jno0RWueQ64cgGX1U3mOp+yS7TKq19eFBq+bczN83PcdJOQnEiy3U/m+/n0c16hleYxSZP7O3/mwko7knOlcyw==" saltValue="RhhfJs1Ly1EdrWkjw+Dllg==" spinCount="100000" sheet="1"/>
  <mergeCells count="24">
    <mergeCell ref="Y18:Z18"/>
    <mergeCell ref="I15:L15"/>
    <mergeCell ref="N13:T14"/>
    <mergeCell ref="W13:Z13"/>
    <mergeCell ref="I13:L13"/>
    <mergeCell ref="I14:L14"/>
    <mergeCell ref="N16:P16"/>
    <mergeCell ref="V1:AA2"/>
    <mergeCell ref="Q4:T4"/>
    <mergeCell ref="W4:Z4"/>
    <mergeCell ref="B5:T8"/>
    <mergeCell ref="W6:Z6"/>
    <mergeCell ref="W8:Z8"/>
    <mergeCell ref="J20:N20"/>
    <mergeCell ref="W18:X18"/>
    <mergeCell ref="G18:N18"/>
    <mergeCell ref="G19:N19"/>
    <mergeCell ref="C18:F18"/>
    <mergeCell ref="C19:F19"/>
    <mergeCell ref="B13:H13"/>
    <mergeCell ref="B14:H14"/>
    <mergeCell ref="B15:H15"/>
    <mergeCell ref="C20:F20"/>
    <mergeCell ref="G20:I20"/>
  </mergeCells>
  <phoneticPr fontId="2"/>
  <conditionalFormatting sqref="N13">
    <cfRule type="cellIs" dxfId="0" priority="1" operator="equal">
      <formula>"算定不可"</formula>
    </cfRule>
  </conditionalFormatting>
  <pageMargins left="0.7" right="0.7" top="0.75" bottom="0.75" header="0.3" footer="0.3"/>
  <pageSetup paperSize="9"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D5D-7CF9-4F4D-97B8-63161AA708CF}">
  <dimension ref="A1:AZ54"/>
  <sheetViews>
    <sheetView zoomScaleNormal="100" zoomScaleSheetLayoutView="115" workbookViewId="0">
      <selection activeCell="G17" sqref="G17"/>
    </sheetView>
  </sheetViews>
  <sheetFormatPr defaultColWidth="0" defaultRowHeight="0" customHeight="1" zeroHeight="1"/>
  <cols>
    <col min="1" max="22" width="5.625" style="4" customWidth="1"/>
    <col min="23" max="26" width="10.625" style="4" customWidth="1"/>
    <col min="27" max="27" width="5.625" style="4" customWidth="1"/>
    <col min="28" max="28" width="1.625" style="4" customWidth="1"/>
    <col min="29" max="36" width="5.625" style="4" hidden="1" customWidth="1"/>
    <col min="37" max="52" width="5.625" style="18" hidden="1" customWidth="1"/>
    <col min="53" max="16384" width="9" style="18" hidden="1"/>
  </cols>
  <sheetData>
    <row r="1" spans="2:27" s="4" customFormat="1" ht="18.75" customHeight="1">
      <c r="V1" s="40" t="s">
        <v>0</v>
      </c>
      <c r="W1" s="40"/>
      <c r="X1" s="40"/>
      <c r="Y1" s="40"/>
      <c r="Z1" s="40"/>
      <c r="AA1" s="40"/>
    </row>
    <row r="2" spans="2:27" s="4" customFormat="1" ht="18.75" customHeight="1">
      <c r="B2" s="2"/>
      <c r="C2" s="3"/>
      <c r="D2" s="3"/>
      <c r="E2" s="3"/>
      <c r="F2" s="3"/>
      <c r="G2" s="3"/>
      <c r="H2" s="3"/>
      <c r="I2" s="3"/>
      <c r="J2" s="3"/>
      <c r="K2" s="3"/>
      <c r="L2" s="3"/>
      <c r="M2" s="3"/>
      <c r="N2" s="3"/>
      <c r="O2" s="3"/>
      <c r="P2" s="3"/>
      <c r="Q2" s="3"/>
      <c r="R2" s="3"/>
      <c r="S2" s="3"/>
      <c r="T2" s="3"/>
      <c r="V2" s="40"/>
      <c r="W2" s="40"/>
      <c r="X2" s="40"/>
      <c r="Y2" s="40"/>
      <c r="Z2" s="40"/>
      <c r="AA2" s="40"/>
    </row>
    <row r="3" spans="2:27" s="4" customFormat="1" ht="18.75" customHeight="1" thickBot="1">
      <c r="B3" s="3"/>
      <c r="C3" s="3"/>
      <c r="D3" s="3"/>
      <c r="E3" s="3"/>
      <c r="F3" s="3"/>
      <c r="G3" s="3"/>
      <c r="H3" s="3"/>
      <c r="I3" s="3"/>
      <c r="J3" s="3"/>
      <c r="K3" s="3"/>
      <c r="L3" s="3"/>
      <c r="M3" s="3"/>
      <c r="N3" s="3"/>
      <c r="O3" s="3"/>
      <c r="P3" s="3"/>
      <c r="Q3" s="3"/>
      <c r="R3" s="3"/>
      <c r="S3" s="3"/>
      <c r="T3" s="3"/>
    </row>
    <row r="4" spans="2:27" s="4" customFormat="1" ht="18.75" customHeight="1" thickBot="1">
      <c r="Q4" s="43"/>
      <c r="R4" s="43"/>
      <c r="S4" s="43"/>
      <c r="T4" s="43"/>
      <c r="W4" s="36" t="s">
        <v>1</v>
      </c>
      <c r="X4" s="37"/>
      <c r="Y4" s="37"/>
      <c r="Z4" s="38"/>
    </row>
    <row r="5" spans="2:27" s="4" customFormat="1" ht="18.75" customHeight="1" thickBot="1">
      <c r="B5" s="63" t="s">
        <v>17</v>
      </c>
      <c r="C5" s="63"/>
      <c r="D5" s="63"/>
      <c r="E5" s="63"/>
      <c r="F5" s="63"/>
      <c r="G5" s="63"/>
      <c r="H5" s="63"/>
      <c r="I5" s="63"/>
      <c r="J5" s="63"/>
      <c r="K5" s="63"/>
      <c r="L5" s="63"/>
      <c r="M5" s="63"/>
      <c r="N5" s="63"/>
      <c r="O5" s="63"/>
      <c r="P5" s="63"/>
      <c r="Q5" s="63"/>
      <c r="R5" s="63"/>
      <c r="S5" s="63"/>
      <c r="T5" s="63"/>
    </row>
    <row r="6" spans="2:27" s="4" customFormat="1" ht="18.75" customHeight="1" thickBot="1">
      <c r="B6" s="63"/>
      <c r="C6" s="63"/>
      <c r="D6" s="63"/>
      <c r="E6" s="63"/>
      <c r="F6" s="63"/>
      <c r="G6" s="63"/>
      <c r="H6" s="63"/>
      <c r="I6" s="63"/>
      <c r="J6" s="63"/>
      <c r="K6" s="63"/>
      <c r="L6" s="63"/>
      <c r="M6" s="63"/>
      <c r="N6" s="63"/>
      <c r="O6" s="63"/>
      <c r="P6" s="63"/>
      <c r="Q6" s="63"/>
      <c r="R6" s="63"/>
      <c r="S6" s="63"/>
      <c r="T6" s="63"/>
      <c r="W6" s="36" t="s">
        <v>2</v>
      </c>
      <c r="X6" s="37"/>
      <c r="Y6" s="37"/>
      <c r="Z6" s="38"/>
    </row>
    <row r="7" spans="2:27" s="4" customFormat="1" ht="18.75" customHeight="1" thickBot="1">
      <c r="B7" s="63"/>
      <c r="C7" s="63"/>
      <c r="D7" s="63"/>
      <c r="E7" s="63"/>
      <c r="F7" s="63"/>
      <c r="G7" s="63"/>
      <c r="H7" s="63"/>
      <c r="I7" s="63"/>
      <c r="J7" s="63"/>
      <c r="K7" s="63"/>
      <c r="L7" s="63"/>
      <c r="M7" s="63"/>
      <c r="N7" s="63"/>
      <c r="O7" s="63"/>
      <c r="P7" s="63"/>
      <c r="Q7" s="63"/>
      <c r="R7" s="63"/>
      <c r="S7" s="63"/>
      <c r="T7" s="63"/>
    </row>
    <row r="8" spans="2:27" s="4" customFormat="1" ht="18.75" customHeight="1" thickBot="1">
      <c r="B8" s="63"/>
      <c r="C8" s="63"/>
      <c r="D8" s="63"/>
      <c r="E8" s="63"/>
      <c r="F8" s="63"/>
      <c r="G8" s="63"/>
      <c r="H8" s="63"/>
      <c r="I8" s="63"/>
      <c r="J8" s="63"/>
      <c r="K8" s="63"/>
      <c r="L8" s="63"/>
      <c r="M8" s="63"/>
      <c r="N8" s="63"/>
      <c r="O8" s="63"/>
      <c r="P8" s="63"/>
      <c r="Q8" s="63"/>
      <c r="R8" s="63"/>
      <c r="S8" s="63"/>
      <c r="T8" s="63"/>
      <c r="W8" s="36" t="s">
        <v>3</v>
      </c>
      <c r="X8" s="37"/>
      <c r="Y8" s="37"/>
      <c r="Z8" s="38"/>
    </row>
    <row r="9" spans="2:27" s="4" customFormat="1" ht="18.75" customHeight="1">
      <c r="W9" s="13" t="s">
        <v>24</v>
      </c>
    </row>
    <row r="10" spans="2:27" s="4" customFormat="1" ht="18.75" customHeight="1">
      <c r="W10" s="13" t="s">
        <v>25</v>
      </c>
    </row>
    <row r="11" spans="2:27" s="4" customFormat="1" ht="18.75" customHeight="1">
      <c r="W11" s="13"/>
    </row>
    <row r="12" spans="2:27" s="4" customFormat="1" ht="18.75" customHeight="1" thickBot="1">
      <c r="B12" s="122" t="s">
        <v>58</v>
      </c>
      <c r="C12" s="122"/>
      <c r="D12" s="122"/>
      <c r="E12" s="122"/>
      <c r="F12" s="122"/>
      <c r="G12" s="122"/>
      <c r="H12" s="122"/>
      <c r="L12" s="120">
        <f>IFERROR(一月当たり給与総額*STEP２①!S21,0)</f>
        <v>0</v>
      </c>
      <c r="M12" s="120"/>
      <c r="N12" s="120"/>
      <c r="O12" s="120"/>
    </row>
    <row r="13" spans="2:27" s="4" customFormat="1" ht="18.75" customHeight="1" thickBot="1">
      <c r="L13" s="20"/>
      <c r="M13" s="20"/>
      <c r="N13" s="20"/>
      <c r="O13" s="20"/>
      <c r="W13" s="44" t="s">
        <v>4</v>
      </c>
      <c r="X13" s="45"/>
      <c r="Y13" s="45"/>
      <c r="Z13" s="46"/>
    </row>
    <row r="14" spans="2:27" s="4" customFormat="1" ht="18.75">
      <c r="B14" s="40" t="s">
        <v>49</v>
      </c>
      <c r="C14" s="40"/>
      <c r="D14" s="40"/>
      <c r="E14" s="40"/>
      <c r="F14" s="40"/>
      <c r="G14" s="40"/>
      <c r="H14" s="40"/>
      <c r="I14" s="40"/>
      <c r="J14" s="40"/>
      <c r="L14" s="120">
        <f>IFERROR(一月当たり算定金額外来Ⅰ,0)</f>
        <v>0</v>
      </c>
      <c r="M14" s="120"/>
      <c r="N14" s="120"/>
      <c r="O14" s="120"/>
      <c r="W14" s="5"/>
      <c r="X14" s="5"/>
      <c r="Y14" s="5"/>
      <c r="Z14" s="5"/>
    </row>
    <row r="15" spans="2:27" s="4" customFormat="1" ht="18.75" customHeight="1">
      <c r="L15" s="20"/>
      <c r="M15" s="20"/>
      <c r="N15" s="20"/>
      <c r="O15" s="20"/>
    </row>
    <row r="16" spans="2:27" s="4" customFormat="1" ht="18.75" customHeight="1">
      <c r="B16" s="40" t="s">
        <v>50</v>
      </c>
      <c r="C16" s="40"/>
      <c r="D16" s="40"/>
      <c r="E16" s="40"/>
      <c r="F16" s="40"/>
      <c r="G16" s="40"/>
      <c r="H16" s="40"/>
      <c r="I16" s="40"/>
      <c r="J16" s="40"/>
      <c r="L16" s="120">
        <f>IFERROR(訪問看護管理療養費*訪看Ⅱ,0)</f>
        <v>0</v>
      </c>
      <c r="M16" s="120"/>
      <c r="N16" s="120"/>
      <c r="O16" s="120"/>
    </row>
    <row r="17" spans="2:52" s="4" customFormat="1" ht="18.75" customHeight="1" thickBot="1">
      <c r="B17" s="15"/>
      <c r="L17" s="20"/>
      <c r="M17" s="20"/>
      <c r="N17" s="20"/>
      <c r="O17" s="20"/>
    </row>
    <row r="18" spans="2:52" ht="18.75" customHeight="1" thickBot="1">
      <c r="B18" s="122" t="s">
        <v>18</v>
      </c>
      <c r="C18" s="122"/>
      <c r="D18" s="122"/>
      <c r="E18" s="122"/>
      <c r="F18" s="122"/>
      <c r="G18" s="122"/>
      <c r="H18" s="122"/>
      <c r="I18" s="122"/>
      <c r="J18" s="122"/>
      <c r="L18" s="123">
        <f>SUM(L14,L16)</f>
        <v>0</v>
      </c>
      <c r="M18" s="124"/>
      <c r="N18" s="124"/>
      <c r="O18" s="125"/>
      <c r="W18" s="39" t="s">
        <v>5</v>
      </c>
      <c r="X18" s="39"/>
      <c r="Y18" s="39" t="s">
        <v>6</v>
      </c>
      <c r="Z18" s="39"/>
    </row>
    <row r="19" spans="2:52" ht="18.75" customHeight="1" thickBot="1">
      <c r="L19" s="21"/>
      <c r="M19" s="21"/>
      <c r="N19" s="21"/>
      <c r="O19" s="21"/>
    </row>
    <row r="20" spans="2:52" ht="18.75" customHeight="1" thickBot="1">
      <c r="B20" s="122" t="s">
        <v>19</v>
      </c>
      <c r="C20" s="122"/>
      <c r="D20" s="122"/>
      <c r="E20" s="122"/>
      <c r="F20" s="122"/>
      <c r="G20" s="122"/>
      <c r="H20" s="122"/>
      <c r="I20" s="122"/>
      <c r="J20" s="122"/>
      <c r="L20" s="123">
        <f>L18*12</f>
        <v>0</v>
      </c>
      <c r="M20" s="124"/>
      <c r="N20" s="124"/>
      <c r="O20" s="125"/>
    </row>
    <row r="21" spans="2:52" ht="18.75" customHeight="1">
      <c r="B21" s="122"/>
      <c r="C21" s="122"/>
      <c r="D21" s="122"/>
      <c r="E21" s="122"/>
      <c r="F21" s="122"/>
      <c r="G21" s="122"/>
      <c r="H21" s="122"/>
      <c r="I21" s="122"/>
      <c r="J21" s="122"/>
    </row>
    <row r="22" spans="2:52" ht="18.75" customHeight="1"/>
    <row r="23" spans="2:52" ht="18.75" customHeight="1"/>
    <row r="24" spans="2:52" ht="18.75" customHeight="1"/>
    <row r="25" spans="2:52" ht="18.75" customHeight="1"/>
    <row r="26" spans="2:52" ht="18.75" customHeight="1"/>
    <row r="27" spans="2:52" ht="5.0999999999999996" customHeight="1"/>
    <row r="28" spans="2:52" s="4" customFormat="1" ht="18.75" hidden="1">
      <c r="AK28" s="18"/>
      <c r="AL28" s="18"/>
      <c r="AM28" s="18"/>
      <c r="AN28" s="18"/>
      <c r="AO28" s="18"/>
      <c r="AP28" s="18"/>
      <c r="AQ28" s="18"/>
      <c r="AR28" s="18"/>
      <c r="AS28" s="18"/>
      <c r="AT28" s="18"/>
      <c r="AU28" s="18"/>
      <c r="AV28" s="18"/>
      <c r="AW28" s="18"/>
      <c r="AX28" s="18"/>
      <c r="AY28" s="18"/>
      <c r="AZ28" s="18"/>
    </row>
    <row r="29" spans="2:52" s="4" customFormat="1" ht="18.75" hidden="1">
      <c r="AK29" s="18"/>
      <c r="AL29" s="18"/>
      <c r="AM29" s="18"/>
      <c r="AN29" s="18"/>
      <c r="AO29" s="18"/>
      <c r="AP29" s="18"/>
      <c r="AQ29" s="18"/>
      <c r="AR29" s="18"/>
      <c r="AS29" s="18"/>
      <c r="AT29" s="18"/>
      <c r="AU29" s="18"/>
      <c r="AV29" s="18"/>
      <c r="AW29" s="18"/>
      <c r="AX29" s="18"/>
      <c r="AY29" s="18"/>
      <c r="AZ29" s="18"/>
    </row>
    <row r="30" spans="2:52" s="4" customFormat="1" ht="18.75" hidden="1">
      <c r="AK30" s="18"/>
      <c r="AL30" s="18"/>
      <c r="AM30" s="18"/>
      <c r="AN30" s="18"/>
      <c r="AO30" s="18"/>
      <c r="AP30" s="18"/>
      <c r="AQ30" s="18"/>
      <c r="AR30" s="18"/>
      <c r="AS30" s="18"/>
      <c r="AT30" s="18"/>
      <c r="AU30" s="18"/>
      <c r="AV30" s="18"/>
      <c r="AW30" s="18"/>
      <c r="AX30" s="18"/>
      <c r="AY30" s="18"/>
      <c r="AZ30" s="18"/>
    </row>
    <row r="31" spans="2:52" s="4" customFormat="1" ht="18.75" hidden="1">
      <c r="AK31" s="18"/>
      <c r="AL31" s="18"/>
      <c r="AM31" s="18"/>
      <c r="AN31" s="18"/>
      <c r="AO31" s="18"/>
      <c r="AP31" s="18"/>
      <c r="AQ31" s="18"/>
      <c r="AR31" s="18"/>
      <c r="AS31" s="18"/>
      <c r="AT31" s="18"/>
      <c r="AU31" s="18"/>
      <c r="AV31" s="18"/>
      <c r="AW31" s="18"/>
      <c r="AX31" s="18"/>
      <c r="AY31" s="18"/>
      <c r="AZ31" s="18"/>
    </row>
    <row r="32" spans="2:52" s="4" customFormat="1" ht="18.75" hidden="1">
      <c r="AK32" s="18"/>
      <c r="AL32" s="18"/>
      <c r="AM32" s="18"/>
      <c r="AN32" s="18"/>
      <c r="AO32" s="18"/>
      <c r="AP32" s="18"/>
      <c r="AQ32" s="18"/>
      <c r="AR32" s="18"/>
      <c r="AS32" s="18"/>
      <c r="AT32" s="18"/>
      <c r="AU32" s="18"/>
      <c r="AV32" s="18"/>
      <c r="AW32" s="18"/>
      <c r="AX32" s="18"/>
      <c r="AY32" s="18"/>
      <c r="AZ32" s="18"/>
    </row>
    <row r="33" spans="37:52" s="4" customFormat="1" ht="18.75" hidden="1">
      <c r="AK33" s="18"/>
      <c r="AL33" s="18"/>
      <c r="AM33" s="18"/>
      <c r="AN33" s="18"/>
      <c r="AO33" s="18"/>
      <c r="AP33" s="18"/>
      <c r="AQ33" s="18"/>
      <c r="AR33" s="18"/>
      <c r="AS33" s="18"/>
      <c r="AT33" s="18"/>
      <c r="AU33" s="18"/>
      <c r="AV33" s="18"/>
      <c r="AW33" s="18"/>
      <c r="AX33" s="18"/>
      <c r="AY33" s="18"/>
      <c r="AZ33" s="18"/>
    </row>
    <row r="34" spans="37:52" s="4" customFormat="1" ht="18.75" hidden="1">
      <c r="AK34" s="18"/>
      <c r="AL34" s="18"/>
      <c r="AM34" s="18"/>
      <c r="AN34" s="18"/>
      <c r="AO34" s="18"/>
      <c r="AP34" s="18"/>
      <c r="AQ34" s="18"/>
      <c r="AR34" s="18"/>
      <c r="AS34" s="18"/>
      <c r="AT34" s="18"/>
      <c r="AU34" s="18"/>
      <c r="AV34" s="18"/>
      <c r="AW34" s="18"/>
      <c r="AX34" s="18"/>
      <c r="AY34" s="18"/>
      <c r="AZ34" s="18"/>
    </row>
    <row r="35" spans="37:52" s="4" customFormat="1" ht="18.75" hidden="1">
      <c r="AK35" s="18"/>
      <c r="AL35" s="18"/>
      <c r="AM35" s="18"/>
      <c r="AN35" s="18"/>
      <c r="AO35" s="18"/>
      <c r="AP35" s="18"/>
      <c r="AQ35" s="18"/>
      <c r="AR35" s="18"/>
      <c r="AS35" s="18"/>
      <c r="AT35" s="18"/>
      <c r="AU35" s="18"/>
      <c r="AV35" s="18"/>
      <c r="AW35" s="18"/>
      <c r="AX35" s="18"/>
      <c r="AY35" s="18"/>
      <c r="AZ35" s="18"/>
    </row>
    <row r="36" spans="37:52" s="4" customFormat="1" ht="18.75" hidden="1">
      <c r="AK36" s="18"/>
      <c r="AL36" s="18"/>
      <c r="AM36" s="18"/>
      <c r="AN36" s="18"/>
      <c r="AO36" s="18"/>
      <c r="AP36" s="18"/>
      <c r="AQ36" s="18"/>
      <c r="AR36" s="18"/>
      <c r="AS36" s="18"/>
      <c r="AT36" s="18"/>
      <c r="AU36" s="18"/>
      <c r="AV36" s="18"/>
      <c r="AW36" s="18"/>
      <c r="AX36" s="18"/>
      <c r="AY36" s="18"/>
      <c r="AZ36" s="18"/>
    </row>
    <row r="37" spans="37:52" s="4" customFormat="1" ht="18.75" hidden="1">
      <c r="AK37" s="18"/>
      <c r="AL37" s="18"/>
      <c r="AM37" s="18"/>
      <c r="AN37" s="18"/>
      <c r="AO37" s="18"/>
      <c r="AP37" s="18"/>
      <c r="AQ37" s="18"/>
      <c r="AR37" s="18"/>
      <c r="AS37" s="18"/>
      <c r="AT37" s="18"/>
      <c r="AU37" s="18"/>
      <c r="AV37" s="18"/>
      <c r="AW37" s="18"/>
      <c r="AX37" s="18"/>
      <c r="AY37" s="18"/>
      <c r="AZ37" s="18"/>
    </row>
    <row r="38" spans="37:52" s="4" customFormat="1" ht="18.75" hidden="1">
      <c r="AK38" s="18"/>
      <c r="AL38" s="18"/>
      <c r="AM38" s="18"/>
      <c r="AN38" s="18"/>
      <c r="AO38" s="18"/>
      <c r="AP38" s="18"/>
      <c r="AQ38" s="18"/>
      <c r="AR38" s="18"/>
      <c r="AS38" s="18"/>
      <c r="AT38" s="18"/>
      <c r="AU38" s="18"/>
      <c r="AV38" s="18"/>
      <c r="AW38" s="18"/>
      <c r="AX38" s="18"/>
      <c r="AY38" s="18"/>
      <c r="AZ38" s="18"/>
    </row>
    <row r="39" spans="37:52" s="4" customFormat="1" ht="18.75" hidden="1">
      <c r="AK39" s="18"/>
      <c r="AL39" s="18"/>
      <c r="AM39" s="18"/>
      <c r="AN39" s="18"/>
      <c r="AO39" s="18"/>
      <c r="AP39" s="18"/>
      <c r="AQ39" s="18"/>
      <c r="AR39" s="18"/>
      <c r="AS39" s="18"/>
      <c r="AT39" s="18"/>
      <c r="AU39" s="18"/>
      <c r="AV39" s="18"/>
      <c r="AW39" s="18"/>
      <c r="AX39" s="18"/>
      <c r="AY39" s="18"/>
      <c r="AZ39" s="18"/>
    </row>
    <row r="40" spans="37:52" s="4" customFormat="1" ht="18.75" hidden="1">
      <c r="AK40" s="18"/>
      <c r="AL40" s="18"/>
      <c r="AM40" s="18"/>
      <c r="AN40" s="18"/>
      <c r="AO40" s="18"/>
      <c r="AP40" s="18"/>
      <c r="AQ40" s="18"/>
      <c r="AR40" s="18"/>
      <c r="AS40" s="18"/>
      <c r="AT40" s="18"/>
      <c r="AU40" s="18"/>
      <c r="AV40" s="18"/>
      <c r="AW40" s="18"/>
      <c r="AX40" s="18"/>
      <c r="AY40" s="18"/>
      <c r="AZ40" s="18"/>
    </row>
    <row r="41" spans="37:52" s="4" customFormat="1" ht="18.75" hidden="1">
      <c r="AK41" s="18"/>
      <c r="AL41" s="18"/>
      <c r="AM41" s="18"/>
      <c r="AN41" s="18"/>
      <c r="AO41" s="18"/>
      <c r="AP41" s="18"/>
      <c r="AQ41" s="18"/>
      <c r="AR41" s="18"/>
      <c r="AS41" s="18"/>
      <c r="AT41" s="18"/>
      <c r="AU41" s="18"/>
      <c r="AV41" s="18"/>
      <c r="AW41" s="18"/>
      <c r="AX41" s="18"/>
      <c r="AY41" s="18"/>
      <c r="AZ41" s="18"/>
    </row>
    <row r="42" spans="37:52" s="4" customFormat="1" ht="18.75" hidden="1">
      <c r="AK42" s="18"/>
      <c r="AL42" s="18"/>
      <c r="AM42" s="18"/>
      <c r="AN42" s="18"/>
      <c r="AO42" s="18"/>
      <c r="AP42" s="18"/>
      <c r="AQ42" s="18"/>
      <c r="AR42" s="18"/>
      <c r="AS42" s="18"/>
      <c r="AT42" s="18"/>
      <c r="AU42" s="18"/>
      <c r="AV42" s="18"/>
      <c r="AW42" s="18"/>
      <c r="AX42" s="18"/>
      <c r="AY42" s="18"/>
      <c r="AZ42" s="18"/>
    </row>
    <row r="43" spans="37:52" s="4" customFormat="1" ht="18.75" hidden="1">
      <c r="AK43" s="18"/>
      <c r="AL43" s="18"/>
      <c r="AM43" s="18"/>
      <c r="AN43" s="18"/>
      <c r="AO43" s="18"/>
      <c r="AP43" s="18"/>
      <c r="AQ43" s="18"/>
      <c r="AR43" s="18"/>
      <c r="AS43" s="18"/>
      <c r="AT43" s="18"/>
      <c r="AU43" s="18"/>
      <c r="AV43" s="18"/>
      <c r="AW43" s="18"/>
      <c r="AX43" s="18"/>
      <c r="AY43" s="18"/>
      <c r="AZ43" s="18"/>
    </row>
    <row r="44" spans="37:52" s="4" customFormat="1" ht="18.75" hidden="1">
      <c r="AK44" s="18"/>
      <c r="AL44" s="18"/>
      <c r="AM44" s="18"/>
      <c r="AN44" s="18"/>
      <c r="AO44" s="18"/>
      <c r="AP44" s="18"/>
      <c r="AQ44" s="18"/>
      <c r="AR44" s="18"/>
      <c r="AS44" s="18"/>
      <c r="AT44" s="18"/>
      <c r="AU44" s="18"/>
      <c r="AV44" s="18"/>
      <c r="AW44" s="18"/>
      <c r="AX44" s="18"/>
      <c r="AY44" s="18"/>
      <c r="AZ44" s="18"/>
    </row>
    <row r="45" spans="37:52" s="4" customFormat="1" ht="18.75" hidden="1">
      <c r="AK45" s="18"/>
      <c r="AL45" s="18"/>
      <c r="AM45" s="18"/>
      <c r="AN45" s="18"/>
      <c r="AO45" s="18"/>
      <c r="AP45" s="18"/>
      <c r="AQ45" s="18"/>
      <c r="AR45" s="18"/>
      <c r="AS45" s="18"/>
      <c r="AT45" s="18"/>
      <c r="AU45" s="18"/>
      <c r="AV45" s="18"/>
      <c r="AW45" s="18"/>
      <c r="AX45" s="18"/>
      <c r="AY45" s="18"/>
      <c r="AZ45" s="18"/>
    </row>
    <row r="46" spans="37:52" s="4" customFormat="1" ht="18.75" hidden="1">
      <c r="AK46" s="18"/>
      <c r="AL46" s="18"/>
      <c r="AM46" s="18"/>
      <c r="AN46" s="18"/>
      <c r="AO46" s="18"/>
      <c r="AP46" s="18"/>
      <c r="AQ46" s="18"/>
      <c r="AR46" s="18"/>
      <c r="AS46" s="18"/>
      <c r="AT46" s="18"/>
      <c r="AU46" s="18"/>
      <c r="AV46" s="18"/>
      <c r="AW46" s="18"/>
      <c r="AX46" s="18"/>
      <c r="AY46" s="18"/>
      <c r="AZ46" s="18"/>
    </row>
    <row r="47" spans="37:52" s="4" customFormat="1" ht="18.75" hidden="1">
      <c r="AK47" s="18"/>
      <c r="AL47" s="18"/>
      <c r="AM47" s="18"/>
      <c r="AN47" s="18"/>
      <c r="AO47" s="18"/>
      <c r="AP47" s="18"/>
      <c r="AQ47" s="18"/>
      <c r="AR47" s="18"/>
      <c r="AS47" s="18"/>
      <c r="AT47" s="18"/>
      <c r="AU47" s="18"/>
      <c r="AV47" s="18"/>
      <c r="AW47" s="18"/>
      <c r="AX47" s="18"/>
      <c r="AY47" s="18"/>
      <c r="AZ47" s="18"/>
    </row>
    <row r="48" spans="37:52" s="4" customFormat="1" ht="18.75" hidden="1">
      <c r="AK48" s="18"/>
      <c r="AL48" s="18"/>
      <c r="AM48" s="18"/>
      <c r="AN48" s="18"/>
      <c r="AO48" s="18"/>
      <c r="AP48" s="18"/>
      <c r="AQ48" s="18"/>
      <c r="AR48" s="18"/>
      <c r="AS48" s="18"/>
      <c r="AT48" s="18"/>
      <c r="AU48" s="18"/>
      <c r="AV48" s="18"/>
      <c r="AW48" s="18"/>
      <c r="AX48" s="18"/>
      <c r="AY48" s="18"/>
      <c r="AZ48" s="18"/>
    </row>
    <row r="49" spans="37:52" s="4" customFormat="1" ht="18.75" hidden="1">
      <c r="AK49" s="18"/>
      <c r="AL49" s="18"/>
      <c r="AM49" s="18"/>
      <c r="AN49" s="18"/>
      <c r="AO49" s="18"/>
      <c r="AP49" s="18"/>
      <c r="AQ49" s="18"/>
      <c r="AR49" s="18"/>
      <c r="AS49" s="18"/>
      <c r="AT49" s="18"/>
      <c r="AU49" s="18"/>
      <c r="AV49" s="18"/>
      <c r="AW49" s="18"/>
      <c r="AX49" s="18"/>
      <c r="AY49" s="18"/>
      <c r="AZ49" s="18"/>
    </row>
    <row r="50" spans="37:52" s="4" customFormat="1" ht="18.75" hidden="1">
      <c r="AK50" s="18"/>
      <c r="AL50" s="18"/>
      <c r="AM50" s="18"/>
      <c r="AN50" s="18"/>
      <c r="AO50" s="18"/>
      <c r="AP50" s="18"/>
      <c r="AQ50" s="18"/>
      <c r="AR50" s="18"/>
      <c r="AS50" s="18"/>
      <c r="AT50" s="18"/>
      <c r="AU50" s="18"/>
      <c r="AV50" s="18"/>
      <c r="AW50" s="18"/>
      <c r="AX50" s="18"/>
      <c r="AY50" s="18"/>
      <c r="AZ50" s="18"/>
    </row>
    <row r="51" spans="37:52" s="4" customFormat="1" ht="18.75" hidden="1">
      <c r="AK51" s="18"/>
      <c r="AL51" s="18"/>
      <c r="AM51" s="18"/>
      <c r="AN51" s="18"/>
      <c r="AO51" s="18"/>
      <c r="AP51" s="18"/>
      <c r="AQ51" s="18"/>
      <c r="AR51" s="18"/>
      <c r="AS51" s="18"/>
      <c r="AT51" s="18"/>
      <c r="AU51" s="18"/>
      <c r="AV51" s="18"/>
      <c r="AW51" s="18"/>
      <c r="AX51" s="18"/>
      <c r="AY51" s="18"/>
      <c r="AZ51" s="18"/>
    </row>
    <row r="52" spans="37:52" s="4" customFormat="1" ht="18.75" hidden="1">
      <c r="AK52" s="18"/>
      <c r="AL52" s="18"/>
      <c r="AM52" s="18"/>
      <c r="AN52" s="18"/>
      <c r="AO52" s="18"/>
      <c r="AP52" s="18"/>
      <c r="AQ52" s="18"/>
      <c r="AR52" s="18"/>
      <c r="AS52" s="18"/>
      <c r="AT52" s="18"/>
      <c r="AU52" s="18"/>
      <c r="AV52" s="18"/>
      <c r="AW52" s="18"/>
      <c r="AX52" s="18"/>
      <c r="AY52" s="18"/>
      <c r="AZ52" s="18"/>
    </row>
    <row r="53" spans="37:52" s="4" customFormat="1" ht="18.75" hidden="1">
      <c r="AK53" s="18"/>
      <c r="AL53" s="18"/>
      <c r="AM53" s="18"/>
      <c r="AN53" s="18"/>
      <c r="AO53" s="18"/>
      <c r="AP53" s="18"/>
      <c r="AQ53" s="18"/>
      <c r="AR53" s="18"/>
      <c r="AS53" s="18"/>
      <c r="AT53" s="18"/>
      <c r="AU53" s="18"/>
      <c r="AV53" s="18"/>
      <c r="AW53" s="18"/>
      <c r="AX53" s="18"/>
      <c r="AY53" s="18"/>
      <c r="AZ53" s="18"/>
    </row>
    <row r="54" spans="37:52" s="4" customFormat="1" ht="18.75" hidden="1">
      <c r="AK54" s="18"/>
      <c r="AL54" s="18"/>
      <c r="AM54" s="18"/>
      <c r="AN54" s="18"/>
      <c r="AO54" s="18"/>
      <c r="AP54" s="18"/>
      <c r="AQ54" s="18"/>
      <c r="AR54" s="18"/>
      <c r="AS54" s="18"/>
      <c r="AT54" s="18"/>
      <c r="AU54" s="18"/>
      <c r="AV54" s="18"/>
      <c r="AW54" s="18"/>
      <c r="AX54" s="18"/>
      <c r="AY54" s="18"/>
      <c r="AZ54" s="18"/>
    </row>
  </sheetData>
  <sheetProtection algorithmName="SHA-512" hashValue="cUk6Snt/tu/3vWdllk8VQ0QheovSF0lL/WMxY28uWJmzt6assFuNvn2BSPyOeBClxCrcJl1c4zvZzCCPCYmuOQ==" saltValue="7Sqz4kfWH+d3/hkBJyyU+w==" spinCount="100000" sheet="1"/>
  <mergeCells count="20">
    <mergeCell ref="B21:J21"/>
    <mergeCell ref="L20:O20"/>
    <mergeCell ref="W18:X18"/>
    <mergeCell ref="Y18:Z18"/>
    <mergeCell ref="W13:Z13"/>
    <mergeCell ref="B18:J18"/>
    <mergeCell ref="L18:O18"/>
    <mergeCell ref="B20:J20"/>
    <mergeCell ref="V1:AA2"/>
    <mergeCell ref="Q4:T4"/>
    <mergeCell ref="W4:Z4"/>
    <mergeCell ref="B5:T8"/>
    <mergeCell ref="W6:Z6"/>
    <mergeCell ref="W8:Z8"/>
    <mergeCell ref="L12:O12"/>
    <mergeCell ref="B12:H12"/>
    <mergeCell ref="L14:O14"/>
    <mergeCell ref="L16:O16"/>
    <mergeCell ref="B14:J14"/>
    <mergeCell ref="B16:J16"/>
  </mergeCells>
  <phoneticPr fontId="2"/>
  <pageMargins left="0.7" right="0.7" top="0.75" bottom="0.75" header="0.3" footer="0.3"/>
  <pageSetup paperSize="9"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415-D25D-49B6-BC1E-BFB818942D17}">
  <dimension ref="A1:I15"/>
  <sheetViews>
    <sheetView showGridLines="0" workbookViewId="0">
      <selection activeCell="I5" sqref="I5"/>
    </sheetView>
  </sheetViews>
  <sheetFormatPr defaultRowHeight="18.75"/>
  <cols>
    <col min="1" max="4" width="15.125" style="29" customWidth="1"/>
    <col min="6" max="6" width="13.5" bestFit="1" customWidth="1"/>
    <col min="9" max="9" width="13.5" customWidth="1"/>
  </cols>
  <sheetData>
    <row r="1" spans="1:9">
      <c r="A1" s="29" t="s">
        <v>69</v>
      </c>
    </row>
    <row r="2" spans="1:9">
      <c r="A2" s="29" t="s">
        <v>70</v>
      </c>
      <c r="B2" s="29" t="s">
        <v>71</v>
      </c>
      <c r="C2" s="29" t="s">
        <v>71</v>
      </c>
      <c r="F2" s="30" t="s">
        <v>72</v>
      </c>
      <c r="I2" t="s">
        <v>73</v>
      </c>
    </row>
    <row r="3" spans="1:9" ht="19.5" thickBot="1">
      <c r="A3" s="31" t="s">
        <v>74</v>
      </c>
      <c r="B3" s="32" t="s">
        <v>75</v>
      </c>
      <c r="C3" s="33" t="s">
        <v>73</v>
      </c>
      <c r="D3" s="29" t="s">
        <v>76</v>
      </c>
      <c r="G3" t="s">
        <v>77</v>
      </c>
    </row>
    <row r="4" spans="1:9" ht="19.5" thickBot="1">
      <c r="A4" s="34">
        <f t="shared" ref="A4:A12" si="0">B4+1</f>
        <v>4</v>
      </c>
      <c r="B4" s="33">
        <v>3</v>
      </c>
      <c r="C4" s="33" t="s">
        <v>78</v>
      </c>
      <c r="D4" s="29">
        <v>-13</v>
      </c>
      <c r="F4" s="35">
        <f>STEP１!B11</f>
        <v>45444</v>
      </c>
      <c r="G4">
        <f>MONTH(STEP１!$B$11)</f>
        <v>6</v>
      </c>
      <c r="I4" s="35">
        <f>EDATE(F4,VLOOKUP(G4,A4:D15,4,TRUE))</f>
        <v>44986</v>
      </c>
    </row>
    <row r="5" spans="1:9">
      <c r="A5" s="34">
        <f t="shared" si="0"/>
        <v>5</v>
      </c>
      <c r="B5" s="33">
        <v>4</v>
      </c>
      <c r="C5" s="33" t="s">
        <v>78</v>
      </c>
      <c r="D5" s="29">
        <v>-14</v>
      </c>
      <c r="F5" t="s">
        <v>79</v>
      </c>
    </row>
    <row r="6" spans="1:9">
      <c r="A6" s="34">
        <f t="shared" si="0"/>
        <v>6</v>
      </c>
      <c r="B6" s="33">
        <v>5</v>
      </c>
      <c r="C6" s="33" t="s">
        <v>78</v>
      </c>
      <c r="D6" s="29">
        <v>-15</v>
      </c>
    </row>
    <row r="7" spans="1:9">
      <c r="A7" s="34">
        <f t="shared" si="0"/>
        <v>7</v>
      </c>
      <c r="B7" s="33">
        <v>6</v>
      </c>
      <c r="C7" s="33" t="s">
        <v>80</v>
      </c>
      <c r="D7" s="29">
        <v>-13</v>
      </c>
    </row>
    <row r="8" spans="1:9">
      <c r="A8" s="34">
        <f t="shared" si="0"/>
        <v>8</v>
      </c>
      <c r="B8" s="33">
        <v>7</v>
      </c>
      <c r="C8" s="33" t="s">
        <v>80</v>
      </c>
      <c r="D8" s="29">
        <v>-14</v>
      </c>
    </row>
    <row r="9" spans="1:9">
      <c r="A9" s="34">
        <f t="shared" si="0"/>
        <v>9</v>
      </c>
      <c r="B9" s="33">
        <v>8</v>
      </c>
      <c r="C9" s="33" t="s">
        <v>80</v>
      </c>
      <c r="D9" s="29">
        <v>-15</v>
      </c>
    </row>
    <row r="10" spans="1:9">
      <c r="A10" s="34">
        <f t="shared" si="0"/>
        <v>10</v>
      </c>
      <c r="B10" s="33">
        <v>9</v>
      </c>
      <c r="C10" s="33" t="s">
        <v>81</v>
      </c>
      <c r="D10" s="29">
        <v>-13</v>
      </c>
    </row>
    <row r="11" spans="1:9">
      <c r="A11" s="34">
        <f t="shared" si="0"/>
        <v>11</v>
      </c>
      <c r="B11" s="33">
        <v>10</v>
      </c>
      <c r="C11" s="33" t="s">
        <v>81</v>
      </c>
      <c r="D11" s="29">
        <v>-14</v>
      </c>
    </row>
    <row r="12" spans="1:9">
      <c r="A12" s="34">
        <f t="shared" si="0"/>
        <v>12</v>
      </c>
      <c r="B12" s="33">
        <v>11</v>
      </c>
      <c r="C12" s="33" t="s">
        <v>81</v>
      </c>
      <c r="D12" s="29">
        <v>-15</v>
      </c>
    </row>
    <row r="13" spans="1:9">
      <c r="A13" s="34">
        <v>1</v>
      </c>
      <c r="B13" s="33">
        <v>12</v>
      </c>
      <c r="C13" s="33" t="s">
        <v>82</v>
      </c>
      <c r="D13" s="29">
        <v>-13</v>
      </c>
    </row>
    <row r="14" spans="1:9">
      <c r="A14" s="34">
        <f>B14+1</f>
        <v>2</v>
      </c>
      <c r="B14" s="33">
        <v>1</v>
      </c>
      <c r="C14" s="33" t="s">
        <v>82</v>
      </c>
      <c r="D14" s="29">
        <v>-14</v>
      </c>
    </row>
    <row r="15" spans="1:9">
      <c r="A15" s="34">
        <f>B15+1</f>
        <v>3</v>
      </c>
      <c r="B15" s="33">
        <v>2</v>
      </c>
      <c r="C15" s="33" t="s">
        <v>82</v>
      </c>
      <c r="D15" s="29">
        <v>-15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826F-8AFA-45E1-9351-358D2ED805FF}">
  <dimension ref="A1:K166"/>
  <sheetViews>
    <sheetView workbookViewId="0">
      <selection activeCell="I21" sqref="I21"/>
    </sheetView>
  </sheetViews>
  <sheetFormatPr defaultRowHeight="13.5"/>
  <cols>
    <col min="1" max="2" width="9" style="8"/>
    <col min="3" max="3" width="31.625" style="8" customWidth="1"/>
    <col min="4" max="10" width="9" style="8"/>
    <col min="11" max="11" width="27.25" style="8" bestFit="1" customWidth="1"/>
    <col min="12" max="12" width="34.5" style="8" bestFit="1" customWidth="1"/>
    <col min="13" max="16384" width="9" style="8"/>
  </cols>
  <sheetData>
    <row r="1" spans="1:11">
      <c r="A1" s="7"/>
      <c r="B1" s="7"/>
    </row>
    <row r="2" spans="1:11">
      <c r="A2" s="126" t="s">
        <v>28</v>
      </c>
      <c r="B2" s="126"/>
      <c r="C2" s="126" t="s">
        <v>29</v>
      </c>
      <c r="D2" s="126" t="s">
        <v>20</v>
      </c>
    </row>
    <row r="3" spans="1:11">
      <c r="A3" s="9" t="s">
        <v>21</v>
      </c>
      <c r="B3" s="9" t="s">
        <v>22</v>
      </c>
      <c r="C3" s="126"/>
      <c r="D3" s="126"/>
      <c r="I3" s="12" t="s">
        <v>23</v>
      </c>
      <c r="J3" s="12"/>
    </row>
    <row r="4" spans="1:11">
      <c r="B4" s="8">
        <v>15</v>
      </c>
      <c r="C4" s="8" t="s">
        <v>30</v>
      </c>
      <c r="D4" s="8">
        <v>10</v>
      </c>
      <c r="F4" s="8" t="e">
        <f>STEP２②!$G$18-A4</f>
        <v>#VALUE!</v>
      </c>
      <c r="G4" s="8" t="e">
        <f>STEP２②!$G$18-B4</f>
        <v>#VALUE!</v>
      </c>
      <c r="H4" s="8" t="e">
        <f>F4*G4</f>
        <v>#VALUE!</v>
      </c>
      <c r="I4" s="8" t="e">
        <f>IF(STEP２②!$G$18=B4,"",IF(H4&lt;=0,"該当",""))</f>
        <v>#VALUE!</v>
      </c>
      <c r="K4" s="8" t="s">
        <v>30</v>
      </c>
    </row>
    <row r="5" spans="1:11">
      <c r="A5" s="8">
        <v>15</v>
      </c>
      <c r="B5" s="8">
        <v>25</v>
      </c>
      <c r="C5" s="8" t="s">
        <v>31</v>
      </c>
      <c r="D5" s="8">
        <v>20</v>
      </c>
      <c r="F5" s="8" t="e">
        <f>STEP２②!$G$18-A5</f>
        <v>#VALUE!</v>
      </c>
      <c r="G5" s="8" t="e">
        <f>STEP２②!$G$18-B5</f>
        <v>#VALUE!</v>
      </c>
      <c r="H5" s="8" t="e">
        <f t="shared" ref="H5:H21" si="0">F5*G5</f>
        <v>#VALUE!</v>
      </c>
      <c r="I5" s="8" t="e">
        <f>IF(STEP２②!$G$18=B5,"",IF(H5&lt;=0,"該当",""))</f>
        <v>#VALUE!</v>
      </c>
      <c r="K5" s="8" t="s">
        <v>31</v>
      </c>
    </row>
    <row r="6" spans="1:11">
      <c r="A6" s="8">
        <v>25</v>
      </c>
      <c r="B6" s="8">
        <v>35</v>
      </c>
      <c r="C6" s="8" t="s">
        <v>32</v>
      </c>
      <c r="D6" s="8">
        <v>30</v>
      </c>
      <c r="F6" s="8" t="e">
        <f>STEP２②!$G$18-A6</f>
        <v>#VALUE!</v>
      </c>
      <c r="G6" s="8" t="e">
        <f>STEP２②!$G$18-B6</f>
        <v>#VALUE!</v>
      </c>
      <c r="H6" s="8" t="e">
        <f t="shared" si="0"/>
        <v>#VALUE!</v>
      </c>
      <c r="I6" s="8" t="e">
        <f>IF(STEP２②!$G$18=B6,"",IF(H6&lt;=0,"該当",""))</f>
        <v>#VALUE!</v>
      </c>
      <c r="K6" s="8" t="s">
        <v>32</v>
      </c>
    </row>
    <row r="7" spans="1:11">
      <c r="A7" s="8">
        <v>35</v>
      </c>
      <c r="B7" s="8">
        <v>45</v>
      </c>
      <c r="C7" s="8" t="s">
        <v>33</v>
      </c>
      <c r="D7" s="8">
        <v>40</v>
      </c>
      <c r="F7" s="8" t="e">
        <f>STEP２②!$G$18-A7</f>
        <v>#VALUE!</v>
      </c>
      <c r="G7" s="8" t="e">
        <f>STEP２②!$G$18-B7</f>
        <v>#VALUE!</v>
      </c>
      <c r="H7" s="8" t="e">
        <f t="shared" si="0"/>
        <v>#VALUE!</v>
      </c>
      <c r="I7" s="8" t="e">
        <f>IF(STEP２②!$G$18=B7,"",IF(H7&lt;=0,"該当",""))</f>
        <v>#VALUE!</v>
      </c>
      <c r="K7" s="8" t="s">
        <v>33</v>
      </c>
    </row>
    <row r="8" spans="1:11">
      <c r="A8" s="8">
        <v>45</v>
      </c>
      <c r="B8" s="8">
        <v>55</v>
      </c>
      <c r="C8" s="8" t="s">
        <v>34</v>
      </c>
      <c r="D8" s="8">
        <v>50</v>
      </c>
      <c r="F8" s="8" t="e">
        <f>STEP２②!$G$18-A8</f>
        <v>#VALUE!</v>
      </c>
      <c r="G8" s="8" t="e">
        <f>STEP２②!$G$18-B8</f>
        <v>#VALUE!</v>
      </c>
      <c r="H8" s="8" t="e">
        <f t="shared" si="0"/>
        <v>#VALUE!</v>
      </c>
      <c r="I8" s="8" t="e">
        <f>IF(STEP２②!$G$18=B8,"",IF(H8&lt;=0,"該当",""))</f>
        <v>#VALUE!</v>
      </c>
      <c r="K8" s="8" t="s">
        <v>34</v>
      </c>
    </row>
    <row r="9" spans="1:11">
      <c r="A9" s="8">
        <v>55</v>
      </c>
      <c r="B9" s="8">
        <v>65</v>
      </c>
      <c r="C9" s="8" t="s">
        <v>35</v>
      </c>
      <c r="D9" s="8">
        <v>60</v>
      </c>
      <c r="F9" s="8" t="e">
        <f>STEP２②!$G$18-A9</f>
        <v>#VALUE!</v>
      </c>
      <c r="G9" s="8" t="e">
        <f>STEP２②!$G$18-B9</f>
        <v>#VALUE!</v>
      </c>
      <c r="H9" s="8" t="e">
        <f t="shared" si="0"/>
        <v>#VALUE!</v>
      </c>
      <c r="I9" s="8" t="e">
        <f>IF(STEP２②!$G$18=B9,"",IF(H9&lt;=0,"該当",""))</f>
        <v>#VALUE!</v>
      </c>
      <c r="K9" s="8" t="s">
        <v>35</v>
      </c>
    </row>
    <row r="10" spans="1:11">
      <c r="A10" s="8">
        <v>65</v>
      </c>
      <c r="B10" s="8">
        <v>75</v>
      </c>
      <c r="C10" s="8" t="s">
        <v>36</v>
      </c>
      <c r="D10" s="8">
        <v>70</v>
      </c>
      <c r="F10" s="8" t="e">
        <f>STEP２②!$G$18-A10</f>
        <v>#VALUE!</v>
      </c>
      <c r="G10" s="8" t="e">
        <f>STEP２②!$G$18-B10</f>
        <v>#VALUE!</v>
      </c>
      <c r="H10" s="8" t="e">
        <f t="shared" si="0"/>
        <v>#VALUE!</v>
      </c>
      <c r="I10" s="8" t="e">
        <f>IF(STEP２②!$G$18=B10,"",IF(H10&lt;=0,"該当",""))</f>
        <v>#VALUE!</v>
      </c>
      <c r="K10" s="8" t="s">
        <v>36</v>
      </c>
    </row>
    <row r="11" spans="1:11">
      <c r="A11" s="8">
        <v>75</v>
      </c>
      <c r="B11" s="8">
        <v>85</v>
      </c>
      <c r="C11" s="8" t="s">
        <v>37</v>
      </c>
      <c r="D11" s="8">
        <v>80</v>
      </c>
      <c r="F11" s="8" t="e">
        <f>STEP２②!$G$18-A11</f>
        <v>#VALUE!</v>
      </c>
      <c r="G11" s="8" t="e">
        <f>STEP２②!$G$18-B11</f>
        <v>#VALUE!</v>
      </c>
      <c r="H11" s="8" t="e">
        <f t="shared" si="0"/>
        <v>#VALUE!</v>
      </c>
      <c r="I11" s="8" t="e">
        <f>IF(STEP２②!$G$18=B11,"",IF(H11&lt;=0,"該当",""))</f>
        <v>#VALUE!</v>
      </c>
      <c r="K11" s="8" t="s">
        <v>37</v>
      </c>
    </row>
    <row r="12" spans="1:11">
      <c r="A12" s="8">
        <v>85</v>
      </c>
      <c r="B12" s="8">
        <v>95</v>
      </c>
      <c r="C12" s="8" t="s">
        <v>38</v>
      </c>
      <c r="D12" s="8">
        <v>90</v>
      </c>
      <c r="F12" s="8" t="e">
        <f>STEP２②!$G$18-A12</f>
        <v>#VALUE!</v>
      </c>
      <c r="G12" s="8" t="e">
        <f>STEP２②!$G$18-B12</f>
        <v>#VALUE!</v>
      </c>
      <c r="H12" s="8" t="e">
        <f t="shared" si="0"/>
        <v>#VALUE!</v>
      </c>
      <c r="I12" s="8" t="e">
        <f>IF(STEP２②!$G$18=B12,"",IF(H12&lt;=0,"該当",""))</f>
        <v>#VALUE!</v>
      </c>
      <c r="K12" s="8" t="s">
        <v>38</v>
      </c>
    </row>
    <row r="13" spans="1:11">
      <c r="A13" s="8">
        <v>95</v>
      </c>
      <c r="B13" s="8">
        <v>125</v>
      </c>
      <c r="C13" s="8" t="s">
        <v>39</v>
      </c>
      <c r="D13" s="8">
        <v>100</v>
      </c>
      <c r="F13" s="8" t="e">
        <f>STEP２②!$G$18-A13</f>
        <v>#VALUE!</v>
      </c>
      <c r="G13" s="8" t="e">
        <f>STEP２②!$G$18-B13</f>
        <v>#VALUE!</v>
      </c>
      <c r="H13" s="8" t="e">
        <f t="shared" si="0"/>
        <v>#VALUE!</v>
      </c>
      <c r="I13" s="8" t="e">
        <f>IF(STEP２②!$G$18=B13,"",IF(H13&lt;=0,"該当",""))</f>
        <v>#VALUE!</v>
      </c>
      <c r="K13" s="8" t="s">
        <v>39</v>
      </c>
    </row>
    <row r="14" spans="1:11">
      <c r="A14" s="8">
        <v>125</v>
      </c>
      <c r="B14" s="8">
        <v>175</v>
      </c>
      <c r="C14" s="8" t="s">
        <v>40</v>
      </c>
      <c r="D14" s="8">
        <v>150</v>
      </c>
      <c r="F14" s="8" t="e">
        <f>STEP２②!$G$18-A14</f>
        <v>#VALUE!</v>
      </c>
      <c r="G14" s="8" t="e">
        <f>STEP２②!$G$18-B14</f>
        <v>#VALUE!</v>
      </c>
      <c r="H14" s="8" t="e">
        <f t="shared" si="0"/>
        <v>#VALUE!</v>
      </c>
      <c r="I14" s="8" t="e">
        <f>IF(STEP２②!$G$18=B14,"",IF(H14&lt;=0,"該当",""))</f>
        <v>#VALUE!</v>
      </c>
      <c r="K14" s="8" t="s">
        <v>40</v>
      </c>
    </row>
    <row r="15" spans="1:11">
      <c r="A15" s="8">
        <v>175</v>
      </c>
      <c r="B15" s="8">
        <v>225</v>
      </c>
      <c r="C15" s="8" t="s">
        <v>41</v>
      </c>
      <c r="D15" s="8">
        <v>200</v>
      </c>
      <c r="F15" s="8" t="e">
        <f>STEP２②!$G$18-A15</f>
        <v>#VALUE!</v>
      </c>
      <c r="G15" s="8" t="e">
        <f>STEP２②!$G$18-B15</f>
        <v>#VALUE!</v>
      </c>
      <c r="H15" s="8" t="e">
        <f>F15*G15</f>
        <v>#VALUE!</v>
      </c>
      <c r="I15" s="8" t="e">
        <f>IF(STEP２②!$G$18=B15,"",IF(H15&lt;=0,"該当",""))</f>
        <v>#VALUE!</v>
      </c>
      <c r="K15" s="8" t="s">
        <v>41</v>
      </c>
    </row>
    <row r="16" spans="1:11">
      <c r="A16" s="8">
        <v>225</v>
      </c>
      <c r="B16" s="8">
        <v>275</v>
      </c>
      <c r="C16" s="8" t="s">
        <v>42</v>
      </c>
      <c r="D16" s="8">
        <v>250</v>
      </c>
      <c r="F16" s="8" t="e">
        <f>STEP２②!$G$18-A16</f>
        <v>#VALUE!</v>
      </c>
      <c r="G16" s="8" t="e">
        <f>STEP２②!$G$18-B16</f>
        <v>#VALUE!</v>
      </c>
      <c r="H16" s="8" t="e">
        <f t="shared" si="0"/>
        <v>#VALUE!</v>
      </c>
      <c r="I16" s="8" t="e">
        <f>IF(STEP２②!$G$18=B16,"",IF(H16&lt;=0,"該当",""))</f>
        <v>#VALUE!</v>
      </c>
      <c r="K16" s="8" t="s">
        <v>42</v>
      </c>
    </row>
    <row r="17" spans="1:11">
      <c r="A17" s="8">
        <v>275</v>
      </c>
      <c r="B17" s="8">
        <v>325</v>
      </c>
      <c r="C17" s="8" t="s">
        <v>43</v>
      </c>
      <c r="D17" s="8">
        <v>300</v>
      </c>
      <c r="F17" s="8" t="e">
        <f>STEP２②!$G$18-A17</f>
        <v>#VALUE!</v>
      </c>
      <c r="G17" s="8" t="e">
        <f>STEP２②!$G$18-B17</f>
        <v>#VALUE!</v>
      </c>
      <c r="H17" s="8" t="e">
        <f t="shared" si="0"/>
        <v>#VALUE!</v>
      </c>
      <c r="I17" s="8" t="e">
        <f>IF(STEP２②!$G$18=B17,"",IF(H17&lt;=0,"該当",""))</f>
        <v>#VALUE!</v>
      </c>
      <c r="K17" s="8" t="s">
        <v>43</v>
      </c>
    </row>
    <row r="18" spans="1:11">
      <c r="A18" s="8">
        <v>325</v>
      </c>
      <c r="B18" s="8">
        <v>375</v>
      </c>
      <c r="C18" s="8" t="s">
        <v>44</v>
      </c>
      <c r="D18" s="8">
        <v>350</v>
      </c>
      <c r="F18" s="8" t="e">
        <f>STEP２②!$G$18-A18</f>
        <v>#VALUE!</v>
      </c>
      <c r="G18" s="8" t="e">
        <f>STEP２②!$G$18-B18</f>
        <v>#VALUE!</v>
      </c>
      <c r="H18" s="8" t="e">
        <f t="shared" si="0"/>
        <v>#VALUE!</v>
      </c>
      <c r="I18" s="8" t="e">
        <f>IF(STEP２②!$G$18=B18,"",IF(H18&lt;=0,"該当",""))</f>
        <v>#VALUE!</v>
      </c>
      <c r="K18" s="8" t="s">
        <v>44</v>
      </c>
    </row>
    <row r="19" spans="1:11">
      <c r="A19" s="8">
        <v>375</v>
      </c>
      <c r="B19" s="8">
        <v>425</v>
      </c>
      <c r="C19" s="8" t="s">
        <v>45</v>
      </c>
      <c r="D19" s="8">
        <v>400</v>
      </c>
      <c r="F19" s="8" t="e">
        <f>STEP２②!$G$18-A19</f>
        <v>#VALUE!</v>
      </c>
      <c r="G19" s="8" t="e">
        <f>STEP２②!$G$18-B19</f>
        <v>#VALUE!</v>
      </c>
      <c r="H19" s="8" t="e">
        <f t="shared" si="0"/>
        <v>#VALUE!</v>
      </c>
      <c r="I19" s="8" t="e">
        <f>IF(STEP２②!$G$18=B19,"",IF(H19&lt;=0,"該当",""))</f>
        <v>#VALUE!</v>
      </c>
      <c r="K19" s="8" t="s">
        <v>45</v>
      </c>
    </row>
    <row r="20" spans="1:11">
      <c r="A20" s="8">
        <v>425</v>
      </c>
      <c r="B20" s="8">
        <v>475</v>
      </c>
      <c r="C20" s="8" t="s">
        <v>46</v>
      </c>
      <c r="D20" s="8">
        <v>450</v>
      </c>
      <c r="F20" s="8" t="e">
        <f>STEP２②!$G$18-A20</f>
        <v>#VALUE!</v>
      </c>
      <c r="G20" s="8" t="e">
        <f>STEP２②!$G$18-B20</f>
        <v>#VALUE!</v>
      </c>
      <c r="H20" s="8" t="e">
        <f t="shared" si="0"/>
        <v>#VALUE!</v>
      </c>
      <c r="I20" s="8" t="e">
        <f>IF(STEP２②!$G$18=B20,"",IF(H20&lt;=0,"該当",""))</f>
        <v>#VALUE!</v>
      </c>
      <c r="K20" s="8" t="s">
        <v>46</v>
      </c>
    </row>
    <row r="21" spans="1:11">
      <c r="A21" s="8">
        <v>475</v>
      </c>
      <c r="C21" s="8" t="s">
        <v>47</v>
      </c>
      <c r="D21" s="8">
        <v>500</v>
      </c>
      <c r="F21" s="8" t="e">
        <f>STEP２②!$G$18-A21</f>
        <v>#VALUE!</v>
      </c>
      <c r="G21" s="8" t="e">
        <f>STEP２②!$G$18-B21</f>
        <v>#VALUE!</v>
      </c>
      <c r="H21" s="8" t="e">
        <f t="shared" si="0"/>
        <v>#VALUE!</v>
      </c>
      <c r="I21" s="8" t="s">
        <v>68</v>
      </c>
      <c r="K21" s="8" t="s">
        <v>47</v>
      </c>
    </row>
    <row r="153" spans="1:2">
      <c r="A153" s="10"/>
      <c r="B153" s="10"/>
    </row>
    <row r="154" spans="1:2">
      <c r="A154" s="10"/>
      <c r="B154" s="10"/>
    </row>
    <row r="155" spans="1:2">
      <c r="A155" s="10"/>
      <c r="B155" s="10"/>
    </row>
    <row r="156" spans="1:2">
      <c r="A156" s="10"/>
      <c r="B156" s="10"/>
    </row>
    <row r="157" spans="1:2">
      <c r="A157" s="10"/>
      <c r="B157" s="10"/>
    </row>
    <row r="158" spans="1:2">
      <c r="A158" s="10"/>
      <c r="B158" s="10"/>
    </row>
    <row r="159" spans="1:2">
      <c r="A159" s="10"/>
      <c r="B159" s="10"/>
    </row>
    <row r="160" spans="1:2">
      <c r="A160" s="10"/>
      <c r="B160" s="10"/>
    </row>
    <row r="161" spans="1:7">
      <c r="A161" s="10"/>
      <c r="B161" s="10"/>
    </row>
    <row r="162" spans="1:7">
      <c r="A162" s="10"/>
      <c r="B162" s="10"/>
    </row>
    <row r="163" spans="1:7">
      <c r="A163" s="10"/>
      <c r="B163" s="10"/>
    </row>
    <row r="164" spans="1:7">
      <c r="A164" s="10"/>
      <c r="B164" s="10"/>
    </row>
    <row r="165" spans="1:7">
      <c r="A165" s="10"/>
      <c r="B165" s="10"/>
    </row>
    <row r="166" spans="1:7">
      <c r="A166" s="10"/>
      <c r="G166" s="11"/>
    </row>
  </sheetData>
  <mergeCells count="3">
    <mergeCell ref="A2:B2"/>
    <mergeCell ref="C2:C3"/>
    <mergeCell ref="D2:D3"/>
  </mergeCells>
  <phoneticPr fontId="2"/>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65c493-46e3-4a51-bdc3-517cdfaa7574">
      <UserInfo>
        <DisplayName>吉田 健一(yoshida-kenichi.44w)</DisplayName>
        <AccountId>81</AccountId>
        <AccountType/>
      </UserInfo>
      <UserInfo>
        <DisplayName>塩崎 敬之(shiozaki-takayuki)</DisplayName>
        <AccountId>13</AccountId>
        <AccountType/>
      </UserInfo>
      <UserInfo>
        <DisplayName>宮内 勇輝(miyauchi-yuuki)</DisplayName>
        <AccountId>830</AccountId>
        <AccountType/>
      </UserInfo>
    </SharedWithUsers>
  </documentManagement>
</p:properties>
</file>

<file path=customXml/itemProps1.xml><?xml version="1.0" encoding="utf-8"?>
<ds:datastoreItem xmlns:ds="http://schemas.openxmlformats.org/officeDocument/2006/customXml" ds:itemID="{E77BF008-684D-4C0B-9943-27AF9764B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B499E5-020A-48F6-8F87-6BDF957E9DCB}">
  <ds:schemaRefs>
    <ds:schemaRef ds:uri="http://schemas.microsoft.com/sharepoint/v3/contenttype/forms"/>
  </ds:schemaRefs>
</ds:datastoreItem>
</file>

<file path=customXml/itemProps3.xml><?xml version="1.0" encoding="utf-8"?>
<ds:datastoreItem xmlns:ds="http://schemas.openxmlformats.org/officeDocument/2006/customXml" ds:itemID="{D7E58B46-40D3-4858-AB6A-7AFA30E92101}">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cc65c493-46e3-4a51-bdc3-517cdfaa7574"/>
    <ds:schemaRef ds:uri="7416dcb5-151a-428d-b9dd-c50cd68ce8a8"/>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はじめに</vt:lpstr>
      <vt:lpstr>STEP１</vt:lpstr>
      <vt:lpstr>STEP２①</vt:lpstr>
      <vt:lpstr>STEP２②</vt:lpstr>
      <vt:lpstr>STEP３</vt:lpstr>
      <vt:lpstr>給与対象月</vt:lpstr>
      <vt:lpstr>リスト（訪看）</vt:lpstr>
      <vt:lpstr>STEP１!Print_Area</vt:lpstr>
      <vt:lpstr>STEP２①!Print_Area</vt:lpstr>
      <vt:lpstr>STEP２②!Print_Area</vt:lpstr>
      <vt:lpstr>STEP３!Print_Area</vt:lpstr>
      <vt:lpstr>はじめに!Print_Area</vt:lpstr>
      <vt:lpstr>医療保険の利用者割合</vt:lpstr>
      <vt:lpstr>医療保険の利用者数</vt:lpstr>
      <vt:lpstr>一月当たり給与総額</vt:lpstr>
      <vt:lpstr>一月当たり算定金額Ⅰ</vt:lpstr>
      <vt:lpstr>一月当たり算定金額外来Ⅰ</vt:lpstr>
      <vt:lpstr>介護保険の利用者数</vt:lpstr>
      <vt:lpstr>外来二ロ</vt:lpstr>
      <vt:lpstr>訪看Ⅱ</vt:lpstr>
      <vt:lpstr>訪問看護管理療養費</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