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fsbeq_lansys_mhlw_go_jp/Documents/PassageDrive/PCfolder/Desktop/優先調達チェックリスト/"/>
    </mc:Choice>
  </mc:AlternateContent>
  <xr:revisionPtr revIDLastSave="436" documentId="8_{8AB0B2B9-BB79-4AFB-99A7-2D4BBACB38E7}" xr6:coauthVersionLast="47" xr6:coauthVersionMax="47" xr10:uidLastSave="{325D0DEA-CDCC-489A-9CA4-AB63B7C05A9B}"/>
  <bookViews>
    <workbookView xWindow="-120" yWindow="-120" windowWidth="29040" windowHeight="15840" xr2:uid="{AD7D98DC-9C2B-4772-86D8-EF39E8F21478}"/>
  </bookViews>
  <sheets>
    <sheet name="Sheet1" sheetId="1" r:id="rId1"/>
  </sheets>
  <definedNames>
    <definedName name="_xlnm.Print_Area" localSheetId="0">Sheet1!$A$1:$P$20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/>
  <c r="J15" i="1" s="1"/>
  <c r="F15" i="1"/>
  <c r="F18" i="1"/>
  <c r="J4" i="1"/>
  <c r="J20" i="1"/>
  <c r="O9" i="1"/>
  <c r="N9" i="1"/>
  <c r="D15" i="1" l="1"/>
  <c r="D18" i="1"/>
</calcChain>
</file>

<file path=xl/sharedStrings.xml><?xml version="1.0" encoding="utf-8"?>
<sst xmlns="http://schemas.openxmlformats.org/spreadsheetml/2006/main" count="36" uniqueCount="19">
  <si>
    <t>身体障害者</t>
    <rPh sb="0" eb="2">
      <t>シンタイ</t>
    </rPh>
    <rPh sb="2" eb="5">
      <t>ショウガイシャ</t>
    </rPh>
    <phoneticPr fontId="2"/>
  </si>
  <si>
    <t>重度</t>
    <rPh sb="0" eb="2">
      <t>ジュウド</t>
    </rPh>
    <phoneticPr fontId="2"/>
  </si>
  <si>
    <t>重度以外</t>
    <rPh sb="0" eb="2">
      <t>ジュウド</t>
    </rPh>
    <rPh sb="2" eb="4">
      <t>イガイ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</si>
  <si>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</si>
  <si>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</si>
  <si>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障害者合計</t>
    <rPh sb="0" eb="3">
      <t>ショウガイシャ</t>
    </rPh>
    <rPh sb="3" eb="5">
      <t>ゴウケイ</t>
    </rPh>
    <phoneticPr fontId="2"/>
  </si>
  <si>
    <t>短時間</t>
    <rPh sb="0" eb="3">
      <t>タンジカン</t>
    </rPh>
    <phoneticPr fontId="2"/>
  </si>
  <si>
    <t>短時間以外</t>
    <rPh sb="0" eb="3">
      <t>タンジカン</t>
    </rPh>
    <rPh sb="3" eb="5">
      <t>イガイ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</si>
  <si>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</si>
  <si>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則第１条第２号イの要件…（30時間以上の身体、知的、精神）＋{30時間未満の身体、知的、精神）/2≧5</t>
    <rPh sb="0" eb="1">
      <t>ソク</t>
    </rPh>
    <rPh sb="1" eb="2">
      <t>ダイ</t>
    </rPh>
    <rPh sb="3" eb="4">
      <t>ジョウ</t>
    </rPh>
    <rPh sb="4" eb="5">
      <t>ダイ</t>
    </rPh>
    <rPh sb="6" eb="7">
      <t>ゴウ</t>
    </rPh>
    <rPh sb="9" eb="11">
      <t>ヨウケン</t>
    </rPh>
    <rPh sb="15" eb="17">
      <t>ジカン</t>
    </rPh>
    <rPh sb="17" eb="19">
      <t>イジョウ</t>
    </rPh>
    <rPh sb="20" eb="22">
      <t>シンタイ</t>
    </rPh>
    <rPh sb="23" eb="25">
      <t>チテキ</t>
    </rPh>
    <rPh sb="26" eb="28">
      <t>セイシン</t>
    </rPh>
    <rPh sb="33" eb="35">
      <t>ジカン</t>
    </rPh>
    <rPh sb="35" eb="37">
      <t>ミマン</t>
    </rPh>
    <rPh sb="38" eb="40">
      <t>シンタイ</t>
    </rPh>
    <rPh sb="41" eb="43">
      <t>チテキ</t>
    </rPh>
    <rPh sb="44" eb="46">
      <t>セイシン</t>
    </rPh>
    <phoneticPr fontId="2"/>
  </si>
  <si>
    <t>則第１条第２号ロの要件…常用雇用障害者数/常用雇用労働者数≧0.2</t>
    <rPh sb="0" eb="1">
      <t>ソク</t>
    </rPh>
    <rPh sb="1" eb="2">
      <t>ダイ</t>
    </rPh>
    <rPh sb="3" eb="4">
      <t>ジョウ</t>
    </rPh>
    <rPh sb="4" eb="5">
      <t>ダイ</t>
    </rPh>
    <rPh sb="6" eb="7">
      <t>ゴウ</t>
    </rPh>
    <rPh sb="9" eb="11">
      <t>ヨウケン</t>
    </rPh>
    <rPh sb="12" eb="14">
      <t>ジョウヨウ</t>
    </rPh>
    <rPh sb="14" eb="16">
      <t>コヨウ</t>
    </rPh>
    <rPh sb="16" eb="19">
      <t>ショウガイシャ</t>
    </rPh>
    <rPh sb="19" eb="20">
      <t>スウ</t>
    </rPh>
    <rPh sb="21" eb="23">
      <t>ジョウヨウ</t>
    </rPh>
    <rPh sb="23" eb="25">
      <t>コヨウ</t>
    </rPh>
    <rPh sb="25" eb="28">
      <t>ロウドウシャ</t>
    </rPh>
    <rPh sb="28" eb="29">
      <t>スウ</t>
    </rPh>
    <phoneticPr fontId="2"/>
  </si>
  <si>
    <t>則第１条第２号ハの要件…（重度身体、知的＋精神）/ 障害者数≧0.3</t>
    <rPh sb="0" eb="1">
      <t>ソク</t>
    </rPh>
    <rPh sb="1" eb="2">
      <t>ダイ</t>
    </rPh>
    <rPh sb="3" eb="4">
      <t>ジョウ</t>
    </rPh>
    <rPh sb="4" eb="5">
      <t>ダイ</t>
    </rPh>
    <rPh sb="6" eb="7">
      <t>ゴウ</t>
    </rPh>
    <rPh sb="9" eb="11">
      <t>ヨウケン</t>
    </rPh>
    <rPh sb="13" eb="15">
      <t>ジュウド</t>
    </rPh>
    <rPh sb="15" eb="17">
      <t>シンタイ</t>
    </rPh>
    <rPh sb="18" eb="20">
      <t>チテキ</t>
    </rPh>
    <rPh sb="21" eb="23">
      <t>セイシン</t>
    </rPh>
    <rPh sb="26" eb="29">
      <t>ショウガイシャ</t>
    </rPh>
    <rPh sb="29" eb="30">
      <t>スウ</t>
    </rPh>
    <phoneticPr fontId="2"/>
  </si>
  <si>
    <t>⇒</t>
    <phoneticPr fontId="2"/>
  </si>
  <si>
    <t>優先調達法の対象となる事業所の確認</t>
    <rPh sb="0" eb="2">
      <t>ユウセン</t>
    </rPh>
    <rPh sb="2" eb="4">
      <t>チョウタツ</t>
    </rPh>
    <rPh sb="4" eb="5">
      <t>ホウ</t>
    </rPh>
    <rPh sb="6" eb="8">
      <t>タイショウ</t>
    </rPh>
    <rPh sb="11" eb="14">
      <t>ジギョウショ</t>
    </rPh>
    <rPh sb="15" eb="17">
      <t>カクニン</t>
    </rPh>
    <phoneticPr fontId="2"/>
  </si>
  <si>
    <t>２．優先調達法施行規則第１条第２号の事業所の確認</t>
    <rPh sb="2" eb="4">
      <t>ユウセン</t>
    </rPh>
    <rPh sb="4" eb="6">
      <t>チョウタツ</t>
    </rPh>
    <rPh sb="6" eb="7">
      <t>ホウ</t>
    </rPh>
    <rPh sb="7" eb="9">
      <t>セコウ</t>
    </rPh>
    <rPh sb="9" eb="11">
      <t>キソク</t>
    </rPh>
    <rPh sb="11" eb="12">
      <t>ダイ</t>
    </rPh>
    <rPh sb="13" eb="14">
      <t>ジョウ</t>
    </rPh>
    <rPh sb="14" eb="15">
      <t>ダイ</t>
    </rPh>
    <rPh sb="16" eb="17">
      <t>ゴウ</t>
    </rPh>
    <rPh sb="18" eb="21">
      <t>ジギョウショ</t>
    </rPh>
    <rPh sb="22" eb="24">
      <t>カクニン</t>
    </rPh>
    <phoneticPr fontId="2"/>
  </si>
  <si>
    <t>１．特例子会社であることの確認</t>
    <rPh sb="2" eb="4">
      <t>トクレイ</t>
    </rPh>
    <rPh sb="4" eb="7">
      <t>コガイシャ</t>
    </rPh>
    <rPh sb="13" eb="15">
      <t>カクニン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</si>
  <si>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※</t>
    </r>
    <r>
      <rPr>
        <u/>
        <sz val="11"/>
        <color rgb="FFFF0000"/>
        <rFont val="游ゴシック"/>
        <family val="2"/>
        <charset val="128"/>
        <scheme val="minor"/>
      </rPr>
      <t>発注先について、下記１～３のいずれかに該当することを確認してください</t>
    </r>
    <rPh sb="1" eb="4">
      <t>ハッチュウサキ</t>
    </rPh>
    <rPh sb="9" eb="11">
      <t>カキ</t>
    </rPh>
    <rPh sb="20" eb="22">
      <t>ガイトウ</t>
    </rPh>
    <rPh sb="27" eb="29">
      <t>カクニン</t>
    </rPh>
    <phoneticPr fontId="2"/>
  </si>
  <si>
    <t>３．在宅就業障害者又は在宅就業支援団体の確認</t>
    <rPh sb="2" eb="4">
      <t>ザイタク</t>
    </rPh>
    <rPh sb="4" eb="6">
      <t>シュウギョウ</t>
    </rPh>
    <rPh sb="6" eb="9">
      <t>ショウガイシャ</t>
    </rPh>
    <rPh sb="9" eb="10">
      <t>マタ</t>
    </rPh>
    <rPh sb="11" eb="13">
      <t>ザイタク</t>
    </rPh>
    <rPh sb="13" eb="15">
      <t>シュウギョウ</t>
    </rPh>
    <rPh sb="15" eb="17">
      <t>シエン</t>
    </rPh>
    <rPh sb="17" eb="19">
      <t>ダンタイ</t>
    </rPh>
    <rPh sb="20" eb="22">
      <t>カクニン</t>
    </rPh>
    <phoneticPr fontId="2"/>
  </si>
  <si>
    <r>
      <t>※下の太枠内に</t>
    </r>
    <r>
      <rPr>
        <u/>
        <sz val="11"/>
        <color theme="1"/>
        <rFont val="游ゴシック"/>
        <family val="3"/>
        <charset val="128"/>
        <scheme val="minor"/>
      </rPr>
      <t>発注先の事業所の情報</t>
    </r>
    <r>
      <rPr>
        <sz val="11"/>
        <color theme="1"/>
        <rFont val="游ゴシック"/>
        <family val="2"/>
        <charset val="128"/>
        <scheme val="minor"/>
      </rPr>
      <t>を入力してください。</t>
    </r>
    <rPh sb="1" eb="2">
      <t>シタ</t>
    </rPh>
    <rPh sb="3" eb="5">
      <t>フトワク</t>
    </rPh>
    <rPh sb="5" eb="6">
      <t>ナイ</t>
    </rPh>
    <rPh sb="7" eb="10">
      <t>ハッチュウサキ</t>
    </rPh>
    <rPh sb="11" eb="14">
      <t>ジギョウショ</t>
    </rPh>
    <rPh sb="15" eb="17">
      <t>ジョウホウ</t>
    </rPh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</si>
</sst>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12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20" lockText="1" noThreeD="1"/>
</file>

<file path=xl/ctrlProps/ctrlProp2.xml><?xml version="1.0" encoding="utf-8"?>
<formControlPr xmlns="http://schemas.microsoft.com/office/spreadsheetml/2009/9/main" objectType="CheckBox" fmlaLink="$C$20" lockText="1" noThreeD="1"/>
</file>

<file path=xl/ctrlProps/ctrlProp3.xml><?xml version="1.0" encoding="utf-8"?>
<formControlPr xmlns="http://schemas.microsoft.com/office/spreadsheetml/2009/9/main" objectType="CheckBox" fmlaLink="$B$4" lockText="1" noThreeD="1"/>
</file>

<file path=xl/ctrlProps/ctrlProp4.xml><?xml version="1.0" encoding="utf-8"?>
<formControlPr xmlns="http://schemas.microsoft.com/office/spreadsheetml/2009/9/main" objectType="CheckBox" fmlaLink="$C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133350</xdr:rowOff>
        </xdr:from>
        <xdr:to>
          <xdr:col>6</xdr:col>
          <xdr:colOff>981075</xdr:colOff>
          <xdr:row>19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19</xdr:row>
          <xdr:rowOff>123825</xdr:rowOff>
        </xdr:from>
        <xdr:to>
          <xdr:col>7</xdr:col>
          <xdr:colOff>914400</xdr:colOff>
          <xdr:row>19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</xdr:row>
          <xdr:rowOff>142875</xdr:rowOff>
        </xdr:from>
        <xdr:to>
          <xdr:col>7</xdr:col>
          <xdr:colOff>85725</xdr:colOff>
          <xdr:row>3</xdr:row>
          <xdr:rowOff>390525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</xdr:row>
          <xdr:rowOff>142875</xdr:rowOff>
        </xdr:from>
        <xdr:to>
          <xdr:col>7</xdr:col>
          <xdr:colOff>1095375</xdr:colOff>
          <xdr:row>3</xdr:row>
          <xdr:rowOff>390525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E852-9684-470B-91FA-8698E96C7192}">
  <sheetPr>
    <pageSetUpPr fitToPage="1"/>
  </sheetPr>
  <dimension ref="B2:P20"/>
  <sheetViews>
    <sheetView tabSelected="1" topLeftCell="A13" zoomScale="85" zoomScaleNormal="85" workbookViewId="0">
      <selection activeCell="A20" sqref="A1:P20"/>
    </sheetView>
  </sheetViews>
  <sheetFormatPr defaultRowHeight="18.75" x14ac:dyDescent="0.4"/>
  <cols>
    <col min="1" max="1" width="3" customWidth="1"/>
    <col min="2" max="3" width="3" hidden="1" customWidth="1"/>
    <col min="4" max="16" width="15.125" customWidth="1"/>
  </cols>
  <sheetData>
    <row r="2" spans="2:16" ht="39.75" customHeight="1" x14ac:dyDescent="0.4">
      <c r="D2" s="15" t="s">
        <v>13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39.75" customHeight="1" x14ac:dyDescent="0.4">
      <c r="D3" s="14" t="s">
        <v>16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39.75" customHeight="1" x14ac:dyDescent="0.4">
      <c r="B4" t="b">
        <v>0</v>
      </c>
      <c r="C4" t="b">
        <v>0</v>
      </c>
      <c r="D4" s="12" t="s">
        <v>15</v>
      </c>
      <c r="E4" s="1"/>
      <c r="F4" s="1"/>
      <c r="G4" s="1"/>
      <c r="H4" s="1"/>
      <c r="I4" s="1" t="s">
        <v>12</v>
      </c>
      <c r="J4" s="1" t="b">
        <f>IF(B4=TRUE,"OK",IF(C4=TRUE,"NG"))</f>
        <v>0</v>
      </c>
      <c r="K4" s="1"/>
      <c r="L4" s="1"/>
      <c r="M4" s="1"/>
      <c r="N4" s="1"/>
      <c r="O4" s="1"/>
      <c r="P4" s="1"/>
    </row>
    <row r="5" spans="2:16" ht="39.75" customHeight="1" x14ac:dyDescent="0.4">
      <c r="D5" s="13" t="s">
        <v>14</v>
      </c>
      <c r="G5" t="s">
        <v>18</v>
      </c>
    </row>
    <row r="6" spans="2:16" ht="45" customHeight="1" x14ac:dyDescent="0.4">
      <c r="D6" s="18" t="s">
        <v>0</v>
      </c>
      <c r="E6" s="19"/>
      <c r="F6" s="19"/>
      <c r="G6" s="20"/>
      <c r="H6" s="18" t="s">
        <v>3</v>
      </c>
      <c r="I6" s="19"/>
      <c r="J6" s="19"/>
      <c r="K6" s="20"/>
      <c r="L6" s="16" t="s">
        <v>4</v>
      </c>
      <c r="M6" s="16"/>
      <c r="N6" s="16" t="s">
        <v>5</v>
      </c>
      <c r="O6" s="16"/>
      <c r="P6" s="16" t="s">
        <v>8</v>
      </c>
    </row>
    <row r="7" spans="2:16" ht="45" customHeight="1" x14ac:dyDescent="0.4">
      <c r="D7" s="16" t="s">
        <v>1</v>
      </c>
      <c r="E7" s="16"/>
      <c r="F7" s="16" t="s">
        <v>2</v>
      </c>
      <c r="G7" s="16"/>
      <c r="H7" s="18" t="s">
        <v>1</v>
      </c>
      <c r="I7" s="20"/>
      <c r="J7" s="18" t="s">
        <v>2</v>
      </c>
      <c r="K7" s="20"/>
      <c r="L7" s="16"/>
      <c r="M7" s="16"/>
      <c r="N7" s="16"/>
      <c r="O7" s="16"/>
      <c r="P7" s="16"/>
    </row>
    <row r="8" spans="2:16" ht="45" customHeight="1" thickBot="1" x14ac:dyDescent="0.45">
      <c r="D8" s="6" t="s">
        <v>6</v>
      </c>
      <c r="E8" s="6" t="s">
        <v>7</v>
      </c>
      <c r="F8" s="6" t="s">
        <v>6</v>
      </c>
      <c r="G8" s="6" t="s">
        <v>7</v>
      </c>
      <c r="H8" s="6" t="s">
        <v>6</v>
      </c>
      <c r="I8" s="6" t="s">
        <v>7</v>
      </c>
      <c r="J8" s="6" t="s">
        <v>6</v>
      </c>
      <c r="K8" s="6" t="s">
        <v>7</v>
      </c>
      <c r="L8" s="6" t="s">
        <v>6</v>
      </c>
      <c r="M8" s="6" t="s">
        <v>7</v>
      </c>
      <c r="N8" s="2" t="s">
        <v>6</v>
      </c>
      <c r="O8" s="2" t="s">
        <v>7</v>
      </c>
      <c r="P8" s="17"/>
    </row>
    <row r="9" spans="2:16" ht="45" customHeight="1" thickBot="1" x14ac:dyDescent="0.45">
      <c r="C9" s="5"/>
      <c r="D9" s="7">
        <v>2</v>
      </c>
      <c r="E9" s="8">
        <v>3</v>
      </c>
      <c r="F9" s="8">
        <v>10</v>
      </c>
      <c r="G9" s="8">
        <v>1</v>
      </c>
      <c r="H9" s="8">
        <v>2</v>
      </c>
      <c r="I9" s="8">
        <v>5</v>
      </c>
      <c r="J9" s="8">
        <v>1</v>
      </c>
      <c r="K9" s="8">
        <v>1</v>
      </c>
      <c r="L9" s="8">
        <v>2</v>
      </c>
      <c r="M9" s="9">
        <v>1</v>
      </c>
      <c r="N9" s="4">
        <f>D9+F9+H9+J9+L9</f>
        <v>17</v>
      </c>
      <c r="O9" s="10">
        <f>E9+G9+I9+K9+M9</f>
        <v>11</v>
      </c>
      <c r="P9" s="11">
        <v>100</v>
      </c>
    </row>
    <row r="11" spans="2:16" x14ac:dyDescent="0.4">
      <c r="D11" t="s">
        <v>9</v>
      </c>
    </row>
    <row r="12" spans="2:16" x14ac:dyDescent="0.4">
      <c r="D12" s="3">
        <f>O9+(N9/2)</f>
        <v>19.5</v>
      </c>
      <c r="E12" s="1" t="s">
        <v>12</v>
      </c>
      <c r="F12" s="1" t="str">
        <f>IF(D12&gt;=5,"OK","NG")</f>
        <v>OK</v>
      </c>
    </row>
    <row r="14" spans="2:16" x14ac:dyDescent="0.4">
      <c r="D14" t="s">
        <v>10</v>
      </c>
    </row>
    <row r="15" spans="2:16" x14ac:dyDescent="0.4">
      <c r="D15" s="3">
        <f>(N9+O9)/P9</f>
        <v>0.28000000000000003</v>
      </c>
      <c r="E15" s="1" t="s">
        <v>12</v>
      </c>
      <c r="F15" s="1" t="str">
        <f>IF(D15&gt;=0.2,"OK","NG")</f>
        <v>OK</v>
      </c>
      <c r="I15" s="1" t="s">
        <v>12</v>
      </c>
      <c r="J15" s="1" t="str">
        <f>IF(AND(F12="OK",F15="OK",F18="OK"),"OK","NG")</f>
        <v>OK</v>
      </c>
    </row>
    <row r="17" spans="2:10" x14ac:dyDescent="0.4">
      <c r="D17" t="s">
        <v>11</v>
      </c>
    </row>
    <row r="18" spans="2:10" x14ac:dyDescent="0.4">
      <c r="D18" s="3">
        <f>(D9+E9+H9+I9+J9+K9+L9+M9)/(N9+O9)</f>
        <v>0.6071428571428571</v>
      </c>
      <c r="E18" s="1" t="s">
        <v>12</v>
      </c>
      <c r="F18" s="1" t="str">
        <f>IF(D18&gt;=0.3,"OK","NG")</f>
        <v>OK</v>
      </c>
    </row>
    <row r="20" spans="2:10" ht="39.75" customHeight="1" x14ac:dyDescent="0.4">
      <c r="B20" t="b">
        <v>0</v>
      </c>
      <c r="C20" t="b">
        <v>0</v>
      </c>
      <c r="D20" s="13" t="s">
        <v>17</v>
      </c>
      <c r="I20" s="1" t="s">
        <v>12</v>
      </c>
      <c r="J20" s="1" t="b">
        <f>IF(B20=TRUE,"OK",IF(C20=TRUE,"NG"))</f>
        <v>0</v>
      </c>
    </row>
  </sheetData>
  <mergeCells count="10">
    <mergeCell ref="D2:P2"/>
    <mergeCell ref="P6:P8"/>
    <mergeCell ref="D6:G6"/>
    <mergeCell ref="H7:I7"/>
    <mergeCell ref="J7:K7"/>
    <mergeCell ref="H6:K6"/>
    <mergeCell ref="D7:E7"/>
    <mergeCell ref="F7:G7"/>
    <mergeCell ref="L6:M7"/>
    <mergeCell ref="N6:O7"/>
  </mergeCells>
  <phoneticPr fontId="2"/>
  <conditionalFormatting sqref="F12">
    <cfRule type="containsText" dxfId="11" priority="9" operator="containsText" text="NG">
      <formula>NOT(ISERROR(SEARCH("NG",F12)))</formula>
    </cfRule>
    <cfRule type="containsText" dxfId="10" priority="12" operator="containsText" text="OK">
      <formula>NOT(ISERROR(SEARCH("OK",F12)))</formula>
    </cfRule>
  </conditionalFormatting>
  <conditionalFormatting sqref="F15">
    <cfRule type="containsText" dxfId="9" priority="8" operator="containsText" text="NG">
      <formula>NOT(ISERROR(SEARCH("NG",F15)))</formula>
    </cfRule>
    <cfRule type="containsText" dxfId="8" priority="11" operator="containsText" text="OK">
      <formula>NOT(ISERROR(SEARCH("OK",F15)))</formula>
    </cfRule>
  </conditionalFormatting>
  <conditionalFormatting sqref="F18">
    <cfRule type="containsText" dxfId="7" priority="7" operator="containsText" text="NG">
      <formula>NOT(ISERROR(SEARCH("NG",F18)))</formula>
    </cfRule>
    <cfRule type="containsText" dxfId="6" priority="10" operator="containsText" text="OK">
      <formula>NOT(ISERROR(SEARCH("OK",F18)))</formula>
    </cfRule>
  </conditionalFormatting>
  <conditionalFormatting sqref="J4">
    <cfRule type="containsText" dxfId="5" priority="5" operator="containsText" text="NG">
      <formula>NOT(ISERROR(SEARCH("NG",J4)))</formula>
    </cfRule>
    <cfRule type="containsText" dxfId="4" priority="6" operator="containsText" text="OK">
      <formula>NOT(ISERROR(SEARCH("OK",J4)))</formula>
    </cfRule>
  </conditionalFormatting>
  <conditionalFormatting sqref="J20">
    <cfRule type="containsText" dxfId="3" priority="3" operator="containsText" text="OK">
      <formula>NOT(ISERROR(SEARCH("OK",J20)))</formula>
    </cfRule>
    <cfRule type="containsText" dxfId="2" priority="4" operator="containsText" text="NG">
      <formula>NOT(ISERROR(SEARCH("NG",J20)))</formula>
    </cfRule>
  </conditionalFormatting>
  <conditionalFormatting sqref="J15">
    <cfRule type="containsText" dxfId="1" priority="2" operator="containsText" text="OK">
      <formula>NOT(ISERROR(SEARCH("OK",J15)))</formula>
    </cfRule>
    <cfRule type="containsText" dxfId="0" priority="1" operator="containsText" text="NG">
      <formula>NOT(ISERROR(SEARCH("NG",J15)))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133350</xdr:rowOff>
                  </from>
                  <to>
                    <xdr:col>6</xdr:col>
                    <xdr:colOff>981075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342900</xdr:colOff>
                    <xdr:row>19</xdr:row>
                    <xdr:rowOff>123825</xdr:rowOff>
                  </from>
                  <to>
                    <xdr:col>7</xdr:col>
                    <xdr:colOff>914400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3</xdr:row>
                    <xdr:rowOff>142875</xdr:rowOff>
                  </from>
                  <to>
                    <xdr:col>7</xdr:col>
                    <xdr:colOff>85725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7</xdr:col>
                    <xdr:colOff>333375</xdr:colOff>
                    <xdr:row>3</xdr:row>
                    <xdr:rowOff>142875</xdr:rowOff>
                  </from>
                  <to>
                    <xdr:col>7</xdr:col>
                    <xdr:colOff>1095375</xdr:colOff>
                    <xdr:row>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 拓郎(hosokawa-takurou)</dc:creator>
  <cp:lastModifiedBy>古田 詩織(furuta-shiori)</cp:lastModifiedBy>
  <cp:lastPrinted>2024-02-07T05:39:26Z</cp:lastPrinted>
  <dcterms:created xsi:type="dcterms:W3CDTF">2024-01-22T03:38:10Z</dcterms:created>
  <dcterms:modified xsi:type="dcterms:W3CDTF">2024-02-07T05:39:58Z</dcterms:modified>
</cp:coreProperties>
</file>