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R2\07_0430〆\03_HP掲載用\00_都道府県\"/>
    </mc:Choice>
  </mc:AlternateContent>
  <bookViews>
    <workbookView xWindow="0" yWindow="0" windowWidth="15345" windowHeight="4485" firstSheet="5" activeTab="5"/>
  </bookViews>
  <sheets>
    <sheet name="除外４類型" sheetId="9" state="hidden" r:id="rId1"/>
    <sheet name="（分析）除外４類型" sheetId="1" state="hidden" r:id="rId2"/>
    <sheet name="見込みと実績" sheetId="2" state="hidden" r:id="rId3"/>
    <sheet name="待機児童数＆定員" sheetId="3" state="hidden" r:id="rId4"/>
    <sheet name="目標と現在" sheetId="6" state="hidden" r:id="rId5"/>
    <sheet name="全国" sheetId="8" r:id="rId6"/>
  </sheets>
  <externalReferences>
    <externalReference r:id="rId7"/>
  </externalReferences>
  <definedNames>
    <definedName name="_xlnm.Print_Area" localSheetId="5">全国!$A$1:$J$21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9" l="1"/>
  <c r="F10" i="9"/>
  <c r="G10" i="9"/>
  <c r="H10" i="9"/>
  <c r="I10" i="9"/>
  <c r="C10" i="9"/>
  <c r="J9" i="9"/>
  <c r="J10" i="9" s="1"/>
  <c r="K9" i="9" l="1"/>
  <c r="K10" i="9" s="1"/>
  <c r="D10" i="9"/>
  <c r="D12" i="9" s="1"/>
  <c r="H12" i="9"/>
  <c r="C12" i="9"/>
  <c r="I12" i="9"/>
  <c r="G12" i="9"/>
  <c r="F12" i="9"/>
  <c r="E12" i="9"/>
  <c r="J4" i="9" l="1"/>
  <c r="K4" i="9" s="1"/>
  <c r="C14" i="9"/>
  <c r="D14" i="9"/>
  <c r="E14" i="9"/>
  <c r="F14" i="9"/>
  <c r="G14" i="9"/>
  <c r="H14" i="9"/>
  <c r="I14" i="9"/>
  <c r="J14" i="9"/>
  <c r="C15" i="9"/>
  <c r="D15" i="9"/>
  <c r="E15" i="9"/>
  <c r="F15" i="9"/>
  <c r="G15" i="9"/>
  <c r="H15" i="9"/>
  <c r="I15" i="9"/>
  <c r="J15" i="9"/>
  <c r="C17" i="9"/>
  <c r="D17" i="9"/>
  <c r="E17" i="9"/>
  <c r="F17" i="9"/>
  <c r="G17" i="9"/>
  <c r="H17" i="9"/>
  <c r="I17" i="9"/>
  <c r="C18" i="9"/>
  <c r="D18" i="9"/>
  <c r="E18" i="9"/>
  <c r="F18" i="9"/>
  <c r="G18" i="9"/>
  <c r="H18" i="9"/>
  <c r="I18" i="9"/>
  <c r="J8" i="9"/>
  <c r="K7" i="9"/>
  <c r="K6" i="9"/>
  <c r="K5" i="9"/>
  <c r="E12" i="1"/>
  <c r="C12" i="1"/>
  <c r="D12" i="1"/>
  <c r="F12" i="1"/>
  <c r="G12" i="1"/>
  <c r="H12" i="1"/>
  <c r="I12" i="1"/>
  <c r="J12" i="1"/>
  <c r="D13" i="1"/>
  <c r="E13" i="1"/>
  <c r="F13" i="1"/>
  <c r="G13" i="1"/>
  <c r="H13" i="1"/>
  <c r="I13" i="1"/>
  <c r="J13" i="1"/>
  <c r="C13" i="1"/>
  <c r="J4" i="1"/>
  <c r="K4" i="1" s="1"/>
  <c r="K5" i="1"/>
  <c r="K12" i="1" s="1"/>
  <c r="K8" i="9" l="1"/>
  <c r="K12" i="9" s="1"/>
  <c r="J12" i="9"/>
  <c r="K14" i="9"/>
  <c r="K17" i="9"/>
  <c r="K18" i="9"/>
  <c r="J18" i="9"/>
  <c r="J17" i="9"/>
  <c r="K15" i="9"/>
  <c r="K13" i="1"/>
  <c r="C15" i="1" l="1"/>
  <c r="J8" i="1"/>
  <c r="K8" i="1" s="1"/>
  <c r="F16" i="1" l="1"/>
  <c r="G16" i="1"/>
  <c r="H16" i="1"/>
  <c r="I16" i="1"/>
  <c r="J16" i="1"/>
  <c r="E16" i="1"/>
  <c r="D15" i="1"/>
  <c r="E15" i="1"/>
  <c r="F15" i="1"/>
  <c r="G15" i="1"/>
  <c r="H15" i="1"/>
  <c r="I15" i="1"/>
  <c r="J15" i="1"/>
  <c r="D16" i="1"/>
  <c r="C16" i="1"/>
  <c r="D16" i="8" l="1"/>
  <c r="D11" i="8"/>
  <c r="D10" i="8"/>
  <c r="D9" i="8"/>
  <c r="D12" i="8" s="1"/>
  <c r="D8" i="8"/>
  <c r="L20" i="6" l="1"/>
  <c r="L17" i="6"/>
  <c r="K17" i="6"/>
  <c r="J17" i="6"/>
  <c r="K8" i="6"/>
  <c r="G12" i="6"/>
  <c r="G8" i="6"/>
  <c r="I19" i="6" l="1"/>
  <c r="J18" i="6"/>
  <c r="K18" i="6"/>
  <c r="K13" i="6" l="1"/>
  <c r="L12" i="6" s="1"/>
  <c r="H13" i="6"/>
  <c r="K12" i="6"/>
  <c r="H12" i="6"/>
  <c r="I12" i="6" s="1"/>
  <c r="K9" i="6"/>
  <c r="H9" i="6"/>
  <c r="L8" i="6"/>
  <c r="H8" i="6"/>
  <c r="I8" i="6" s="1"/>
  <c r="H5" i="6"/>
  <c r="H4" i="6"/>
  <c r="I4" i="6" s="1"/>
  <c r="O11" i="3" l="1"/>
  <c r="N11" i="3"/>
  <c r="M11" i="3"/>
  <c r="L11" i="3"/>
  <c r="K11" i="3"/>
  <c r="J11" i="3"/>
  <c r="I11" i="3"/>
  <c r="H11" i="3"/>
  <c r="G11" i="3"/>
  <c r="F11" i="3"/>
  <c r="E11" i="3"/>
  <c r="D11" i="3"/>
  <c r="C11" i="3"/>
  <c r="H6" i="2" l="1"/>
  <c r="J6" i="2" s="1"/>
  <c r="H7" i="2"/>
  <c r="J7" i="2" s="1"/>
  <c r="H8" i="2"/>
  <c r="J8" i="2" s="1"/>
  <c r="H5" i="2"/>
  <c r="K7" i="1" l="1"/>
  <c r="K6" i="1"/>
  <c r="K15" i="1" l="1"/>
  <c r="K16" i="1"/>
</calcChain>
</file>

<file path=xl/sharedStrings.xml><?xml version="1.0" encoding="utf-8"?>
<sst xmlns="http://schemas.openxmlformats.org/spreadsheetml/2006/main" count="163" uniqueCount="89">
  <si>
    <t>平成28年４月</t>
    <rPh sb="0" eb="2">
      <t>ヘイセイ</t>
    </rPh>
    <rPh sb="4" eb="5">
      <t>ネン</t>
    </rPh>
    <rPh sb="6" eb="7">
      <t>ガツ</t>
    </rPh>
    <phoneticPr fontId="1"/>
  </si>
  <si>
    <t>平成29年４月</t>
    <rPh sb="0" eb="2">
      <t>ヘイセイ</t>
    </rPh>
    <rPh sb="4" eb="5">
      <t>ネン</t>
    </rPh>
    <rPh sb="6" eb="7">
      <t>ガツ</t>
    </rPh>
    <phoneticPr fontId="1"/>
  </si>
  <si>
    <t>申込者数</t>
  </si>
  <si>
    <t>保育所等を利用している者</t>
  </si>
  <si>
    <t>特例保育等を利用している者</t>
  </si>
  <si>
    <t>地方単独事業を利用している者</t>
  </si>
  <si>
    <t>特定の保育園等のみ希望している者</t>
  </si>
  <si>
    <t>求職活動を休止している者</t>
  </si>
  <si>
    <t>育児休業中の者</t>
  </si>
  <si>
    <t>小計</t>
  </si>
  <si>
    <t>平成30年４月</t>
    <rPh sb="0" eb="2">
      <t>ヘイセイ</t>
    </rPh>
    <rPh sb="4" eb="5">
      <t>ネン</t>
    </rPh>
    <rPh sb="6" eb="7">
      <t>ガツ</t>
    </rPh>
    <phoneticPr fontId="1"/>
  </si>
  <si>
    <t>待機児童数</t>
    <rPh sb="2" eb="4">
      <t>ジドウ</t>
    </rPh>
    <rPh sb="4" eb="5">
      <t>スウ</t>
    </rPh>
    <phoneticPr fontId="1"/>
  </si>
  <si>
    <t>除　外　４　類　型</t>
    <rPh sb="0" eb="1">
      <t>ジョ</t>
    </rPh>
    <rPh sb="2" eb="3">
      <t>ソト</t>
    </rPh>
    <rPh sb="6" eb="7">
      <t>タグイ</t>
    </rPh>
    <rPh sb="8" eb="9">
      <t>カタ</t>
    </rPh>
    <phoneticPr fontId="1"/>
  </si>
  <si>
    <t>25年度</t>
    <rPh sb="2" eb="4">
      <t>ネンド</t>
    </rPh>
    <phoneticPr fontId="1"/>
  </si>
  <si>
    <t>26年度</t>
    <rPh sb="2" eb="4">
      <t>ネンド</t>
    </rPh>
    <phoneticPr fontId="1"/>
  </si>
  <si>
    <t>27年度</t>
    <rPh sb="2" eb="4">
      <t>ネンド</t>
    </rPh>
    <phoneticPr fontId="1"/>
  </si>
  <si>
    <t>28年度</t>
    <rPh sb="2" eb="4">
      <t>ネンド</t>
    </rPh>
    <phoneticPr fontId="1"/>
  </si>
  <si>
    <t>29年度</t>
    <rPh sb="2" eb="4">
      <t>ネンド</t>
    </rPh>
    <phoneticPr fontId="1"/>
  </si>
  <si>
    <t>平成26年４月</t>
    <rPh sb="0" eb="2">
      <t>ヘイセイ</t>
    </rPh>
    <rPh sb="4" eb="5">
      <t>ネン</t>
    </rPh>
    <rPh sb="6" eb="7">
      <t>ガツ</t>
    </rPh>
    <phoneticPr fontId="1"/>
  </si>
  <si>
    <t>平成27年４月</t>
    <rPh sb="0" eb="2">
      <t>ヘイセイ</t>
    </rPh>
    <rPh sb="4" eb="5">
      <t>ネン</t>
    </rPh>
    <rPh sb="6" eb="7">
      <t>ガツ</t>
    </rPh>
    <phoneticPr fontId="1"/>
  </si>
  <si>
    <t>合計</t>
    <rPh sb="0" eb="2">
      <t>ゴウケイ</t>
    </rPh>
    <phoneticPr fontId="1"/>
  </si>
  <si>
    <t>備考</t>
    <rPh sb="0" eb="2">
      <t>ビコウ</t>
    </rPh>
    <phoneticPr fontId="1"/>
  </si>
  <si>
    <t>小計</t>
    <rPh sb="0" eb="2">
      <t>ショウケイ</t>
    </rPh>
    <phoneticPr fontId="1"/>
  </si>
  <si>
    <t>企業主導型</t>
    <rPh sb="0" eb="2">
      <t>キギョウ</t>
    </rPh>
    <rPh sb="2" eb="4">
      <t>シュドウ</t>
    </rPh>
    <rPh sb="4" eb="5">
      <t>ガタ</t>
    </rPh>
    <phoneticPr fontId="1"/>
  </si>
  <si>
    <t>子育て安心プランの足下</t>
    <rPh sb="0" eb="2">
      <t>コソダ</t>
    </rPh>
    <rPh sb="3" eb="5">
      <t>アンシン</t>
    </rPh>
    <rPh sb="9" eb="11">
      <t>アシモト</t>
    </rPh>
    <phoneticPr fontId="1"/>
  </si>
  <si>
    <t>子育て安心プランの前倒し分（+39,221人）
　（企業主導型前倒し分：2万人）</t>
    <rPh sb="0" eb="2">
      <t>コソダ</t>
    </rPh>
    <rPh sb="3" eb="5">
      <t>アンシン</t>
    </rPh>
    <rPh sb="9" eb="11">
      <t>マエダオ</t>
    </rPh>
    <rPh sb="12" eb="13">
      <t>ブン</t>
    </rPh>
    <rPh sb="21" eb="22">
      <t>ニン</t>
    </rPh>
    <rPh sb="26" eb="28">
      <t>キギョウ</t>
    </rPh>
    <rPh sb="28" eb="31">
      <t>シュドウガタ</t>
    </rPh>
    <rPh sb="31" eb="33">
      <t>マエダオ</t>
    </rPh>
    <rPh sb="34" eb="35">
      <t>ブン</t>
    </rPh>
    <rPh sb="37" eb="38">
      <t>マン</t>
    </rPh>
    <rPh sb="38" eb="39">
      <t>ニン</t>
    </rPh>
    <phoneticPr fontId="1"/>
  </si>
  <si>
    <t>平成18年度</t>
    <rPh sb="0" eb="2">
      <t>ヘイセイ</t>
    </rPh>
    <rPh sb="4" eb="6">
      <t>ネンド</t>
    </rPh>
    <phoneticPr fontId="1"/>
  </si>
  <si>
    <t>平成19年度</t>
    <rPh sb="0" eb="2">
      <t>ヘイセイ</t>
    </rPh>
    <rPh sb="4" eb="6">
      <t>ネンド</t>
    </rPh>
    <phoneticPr fontId="1"/>
  </si>
  <si>
    <t>平成20年度</t>
    <rPh sb="0" eb="2">
      <t>ヘイセイ</t>
    </rPh>
    <rPh sb="4" eb="6">
      <t>ネンド</t>
    </rPh>
    <phoneticPr fontId="1"/>
  </si>
  <si>
    <t>平成21年度</t>
    <rPh sb="0" eb="2">
      <t>ヘイセイ</t>
    </rPh>
    <rPh sb="4" eb="6">
      <t>ネンド</t>
    </rPh>
    <phoneticPr fontId="1"/>
  </si>
  <si>
    <t>平成22年度</t>
    <rPh sb="0" eb="2">
      <t>ヘイセイ</t>
    </rPh>
    <rPh sb="4" eb="6">
      <t>ネンド</t>
    </rPh>
    <phoneticPr fontId="1"/>
  </si>
  <si>
    <t>平成23年度</t>
    <rPh sb="0" eb="2">
      <t>ヘイセイ</t>
    </rPh>
    <rPh sb="4" eb="6">
      <t>ネンド</t>
    </rPh>
    <phoneticPr fontId="1"/>
  </si>
  <si>
    <t>平成24年度</t>
    <rPh sb="0" eb="2">
      <t>ヘイセイ</t>
    </rPh>
    <rPh sb="4" eb="6">
      <t>ネンド</t>
    </rPh>
    <phoneticPr fontId="1"/>
  </si>
  <si>
    <t>平成25年度</t>
    <rPh sb="0" eb="2">
      <t>ヘイセイ</t>
    </rPh>
    <rPh sb="4" eb="6">
      <t>ネンド</t>
    </rPh>
    <phoneticPr fontId="1"/>
  </si>
  <si>
    <t>平成26年度</t>
    <rPh sb="0" eb="2">
      <t>ヘイセイ</t>
    </rPh>
    <rPh sb="4" eb="6">
      <t>ネンド</t>
    </rPh>
    <phoneticPr fontId="1"/>
  </si>
  <si>
    <t>平成27年度</t>
    <rPh sb="0" eb="2">
      <t>ヘイセイ</t>
    </rPh>
    <rPh sb="4" eb="6">
      <t>ネンド</t>
    </rPh>
    <phoneticPr fontId="1"/>
  </si>
  <si>
    <t>平成28年度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</si>
  <si>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1"/>
  </si>
  <si>
    <t>平成30年度</t>
    <rPh sb="0" eb="2">
      <t>ヘイセイ</t>
    </rPh>
    <rPh sb="4" eb="6">
      <t>ネンド</t>
    </rPh>
    <phoneticPr fontId="1"/>
  </si>
  <si>
    <t>0歳児</t>
    <rPh sb="1" eb="3">
      <t>サイジ</t>
    </rPh>
    <phoneticPr fontId="1"/>
  </si>
  <si>
    <t>1，2歳児</t>
    <rPh sb="3" eb="5">
      <t>サイジ</t>
    </rPh>
    <phoneticPr fontId="1"/>
  </si>
  <si>
    <t>3歳以上児</t>
    <rPh sb="1" eb="2">
      <t>サイ</t>
    </rPh>
    <rPh sb="2" eb="4">
      <t>イジョウ</t>
    </rPh>
    <rPh sb="4" eb="5">
      <t>ジ</t>
    </rPh>
    <phoneticPr fontId="1"/>
  </si>
  <si>
    <t>全年齢児計</t>
    <rPh sb="0" eb="1">
      <t>ゼン</t>
    </rPh>
    <rPh sb="1" eb="3">
      <t>ネンレイ</t>
    </rPh>
    <rPh sb="3" eb="4">
      <t>ジ</t>
    </rPh>
    <rPh sb="4" eb="5">
      <t>ケイ</t>
    </rPh>
    <phoneticPr fontId="1"/>
  </si>
  <si>
    <t>※平成23年度以前の利用定員数がないため、保育所の認可定員数。</t>
    <rPh sb="1" eb="3">
      <t>ヘイセイ</t>
    </rPh>
    <rPh sb="5" eb="7">
      <t>ネンド</t>
    </rPh>
    <rPh sb="7" eb="9">
      <t>イゼン</t>
    </rPh>
    <rPh sb="10" eb="12">
      <t>リヨウ</t>
    </rPh>
    <rPh sb="12" eb="15">
      <t>テイインスウ</t>
    </rPh>
    <rPh sb="21" eb="24">
      <t>ホイクショ</t>
    </rPh>
    <rPh sb="25" eb="27">
      <t>ニンカ</t>
    </rPh>
    <rPh sb="27" eb="29">
      <t>テイイン</t>
    </rPh>
    <rPh sb="29" eb="30">
      <t>スウ</t>
    </rPh>
    <phoneticPr fontId="1"/>
  </si>
  <si>
    <t>※平成27年度以降は、子ども・子育て支援新制度の施行に伴い、保育所のほか、認定こども園、特定地域型保育事業所を含めて計上。</t>
    <rPh sb="1" eb="3">
      <t>ヘイセイ</t>
    </rPh>
    <rPh sb="5" eb="7">
      <t>ネンド</t>
    </rPh>
    <rPh sb="7" eb="9">
      <t>イコウ</t>
    </rPh>
    <rPh sb="11" eb="12">
      <t>コ</t>
    </rPh>
    <rPh sb="15" eb="17">
      <t>コソダ</t>
    </rPh>
    <rPh sb="18" eb="20">
      <t>シエン</t>
    </rPh>
    <rPh sb="20" eb="23">
      <t>シンセイド</t>
    </rPh>
    <rPh sb="24" eb="26">
      <t>セコウ</t>
    </rPh>
    <rPh sb="27" eb="28">
      <t>トモナ</t>
    </rPh>
    <rPh sb="30" eb="33">
      <t>ホイクショ</t>
    </rPh>
    <rPh sb="37" eb="39">
      <t>ニンテイ</t>
    </rPh>
    <rPh sb="42" eb="43">
      <t>エン</t>
    </rPh>
    <rPh sb="44" eb="46">
      <t>トクテイ</t>
    </rPh>
    <rPh sb="46" eb="49">
      <t>チイキガタ</t>
    </rPh>
    <rPh sb="49" eb="51">
      <t>ホイク</t>
    </rPh>
    <rPh sb="51" eb="54">
      <t>ジギョウショ</t>
    </rPh>
    <rPh sb="55" eb="56">
      <t>フク</t>
    </rPh>
    <rPh sb="58" eb="60">
      <t>ケイジョウ</t>
    </rPh>
    <phoneticPr fontId="1"/>
  </si>
  <si>
    <t>子育て安心プランの足下を下回る（▲8,069人）
　（企業主導型前倒し分：9,703人）</t>
    <rPh sb="0" eb="2">
      <t>コソダ</t>
    </rPh>
    <rPh sb="3" eb="5">
      <t>アンシン</t>
    </rPh>
    <rPh sb="9" eb="11">
      <t>アシモト</t>
    </rPh>
    <rPh sb="12" eb="14">
      <t>シタマワ</t>
    </rPh>
    <rPh sb="22" eb="23">
      <t>ニン</t>
    </rPh>
    <rPh sb="27" eb="29">
      <t>キギョウ</t>
    </rPh>
    <rPh sb="29" eb="32">
      <t>シュドウガタ</t>
    </rPh>
    <rPh sb="32" eb="34">
      <t>マエダオ</t>
    </rPh>
    <rPh sb="35" eb="36">
      <t>ブン</t>
    </rPh>
    <rPh sb="42" eb="43">
      <t>ニン</t>
    </rPh>
    <phoneticPr fontId="1"/>
  </si>
  <si>
    <t>H28.４受け皿量（土台）</t>
    <rPh sb="5" eb="6">
      <t>ウ</t>
    </rPh>
    <rPh sb="7" eb="8">
      <t>ザラ</t>
    </rPh>
    <rPh sb="8" eb="9">
      <t>リョウ</t>
    </rPh>
    <rPh sb="10" eb="12">
      <t>ドダイ</t>
    </rPh>
    <phoneticPr fontId="1"/>
  </si>
  <si>
    <t>H29.4見込み</t>
    <rPh sb="5" eb="7">
      <t>ミコ</t>
    </rPh>
    <phoneticPr fontId="1"/>
  </si>
  <si>
    <t>H30.4見込み</t>
    <rPh sb="5" eb="7">
      <t>ミコ</t>
    </rPh>
    <phoneticPr fontId="1"/>
  </si>
  <si>
    <t>安心プラン</t>
    <rPh sb="0" eb="2">
      <t>アンシン</t>
    </rPh>
    <phoneticPr fontId="1"/>
  </si>
  <si>
    <t>全計</t>
    <rPh sb="0" eb="1">
      <t>ゼン</t>
    </rPh>
    <rPh sb="1" eb="2">
      <t>ケイ</t>
    </rPh>
    <phoneticPr fontId="1"/>
  </si>
  <si>
    <t>市区町村</t>
    <rPh sb="0" eb="4">
      <t>シクチョウソン</t>
    </rPh>
    <phoneticPr fontId="1"/>
  </si>
  <si>
    <t>企業主導型保育</t>
    <rPh sb="0" eb="2">
      <t>キギョウ</t>
    </rPh>
    <rPh sb="2" eb="5">
      <t>シュドウガタ</t>
    </rPh>
    <rPh sb="5" eb="7">
      <t>ホイク</t>
    </rPh>
    <phoneticPr fontId="1"/>
  </si>
  <si>
    <t>H29.9</t>
    <phoneticPr fontId="1"/>
  </si>
  <si>
    <t>H29.4実績</t>
    <rPh sb="5" eb="7">
      <t>ジッセキ</t>
    </rPh>
    <phoneticPr fontId="1"/>
  </si>
  <si>
    <t>差引（H29.6）</t>
    <rPh sb="0" eb="2">
      <t>サシヒキ</t>
    </rPh>
    <phoneticPr fontId="1"/>
  </si>
  <si>
    <t>前倒し分</t>
    <rPh sb="0" eb="2">
      <t>マエダオ</t>
    </rPh>
    <rPh sb="3" eb="4">
      <t>ブン</t>
    </rPh>
    <phoneticPr fontId="1"/>
  </si>
  <si>
    <t>H30.4実績</t>
    <rPh sb="5" eb="7">
      <t>ジッセキ</t>
    </rPh>
    <phoneticPr fontId="1"/>
  </si>
  <si>
    <t>最終的な前倒し分</t>
    <rPh sb="0" eb="3">
      <t>サイシュウテキ</t>
    </rPh>
    <rPh sb="4" eb="6">
      <t>マエダオ</t>
    </rPh>
    <rPh sb="7" eb="8">
      <t>ブン</t>
    </rPh>
    <phoneticPr fontId="1"/>
  </si>
  <si>
    <t>安心プラン計</t>
    <rPh sb="0" eb="2">
      <t>アンシン</t>
    </rPh>
    <rPh sb="5" eb="6">
      <t>ケイ</t>
    </rPh>
    <phoneticPr fontId="1"/>
  </si>
  <si>
    <t>H31.4見込み</t>
    <rPh sb="5" eb="7">
      <t>ミコ</t>
    </rPh>
    <phoneticPr fontId="1"/>
  </si>
  <si>
    <t>H32.4見込み</t>
    <rPh sb="5" eb="7">
      <t>ミコ</t>
    </rPh>
    <phoneticPr fontId="1"/>
  </si>
  <si>
    <t>H33.4見込み</t>
    <rPh sb="5" eb="7">
      <t>ミコ</t>
    </rPh>
    <phoneticPr fontId="1"/>
  </si>
  <si>
    <t>安心プラン全計</t>
    <rPh sb="0" eb="2">
      <t>アンシン</t>
    </rPh>
    <rPh sb="5" eb="6">
      <t>ゼン</t>
    </rPh>
    <rPh sb="6" eb="7">
      <t>ケイ</t>
    </rPh>
    <phoneticPr fontId="1"/>
  </si>
  <si>
    <t>H29.6</t>
    <phoneticPr fontId="1"/>
  </si>
  <si>
    <t>H30.9</t>
    <phoneticPr fontId="1"/>
  </si>
  <si>
    <t>実績</t>
    <rPh sb="0" eb="2">
      <t>ジッセキ</t>
    </rPh>
    <phoneticPr fontId="1"/>
  </si>
  <si>
    <t>見込・計画数</t>
    <rPh sb="0" eb="2">
      <t>ミコ</t>
    </rPh>
    <rPh sb="3" eb="5">
      <t>ケイカク</t>
    </rPh>
    <rPh sb="5" eb="6">
      <t>カズ</t>
    </rPh>
    <phoneticPr fontId="1"/>
  </si>
  <si>
    <t>申込者数
（保育ニーズ）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</si>
  <si>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０歳児</t>
    <rPh sb="1" eb="3">
      <t>サイジ</t>
    </rPh>
    <phoneticPr fontId="1"/>
  </si>
  <si>
    <t>１・２歳児</t>
    <rPh sb="3" eb="5">
      <t>サイジ</t>
    </rPh>
    <phoneticPr fontId="1"/>
  </si>
  <si>
    <t>３歳以上児</t>
    <rPh sb="1" eb="2">
      <t>サイ</t>
    </rPh>
    <rPh sb="2" eb="4">
      <t>イジョウ</t>
    </rPh>
    <rPh sb="4" eb="5">
      <t>ジ</t>
    </rPh>
    <phoneticPr fontId="1"/>
  </si>
  <si>
    <t>利用定員数
（整備量）</t>
    <rPh sb="0" eb="2">
      <t>リヨウ</t>
    </rPh>
    <rPh sb="2" eb="5">
      <t>テイインスウ</t>
    </rPh>
    <rPh sb="7" eb="9">
      <t>セイビ</t>
    </rPh>
    <rPh sb="9" eb="10">
      <t>リョウ</t>
    </rPh>
    <phoneticPr fontId="1"/>
  </si>
  <si>
    <t>待機児童数</t>
    <rPh sb="0" eb="2">
      <t>タイキ</t>
    </rPh>
    <rPh sb="2" eb="4">
      <t>ジドウ</t>
    </rPh>
    <rPh sb="4" eb="5">
      <t>スウ</t>
    </rPh>
    <phoneticPr fontId="1"/>
  </si>
  <si>
    <t>当初目標との乖離</t>
    <rPh sb="0" eb="2">
      <t>トウショ</t>
    </rPh>
    <rPh sb="2" eb="4">
      <t>モクヒョウ</t>
    </rPh>
    <rPh sb="6" eb="8">
      <t>カイリ</t>
    </rPh>
    <phoneticPr fontId="1"/>
  </si>
  <si>
    <t>年齢</t>
    <rPh sb="0" eb="2">
      <t>ネンレイ</t>
    </rPh>
    <phoneticPr fontId="1"/>
  </si>
  <si>
    <t>＜企業主導型保育事業の利用定員数の実績及び見込・計画数＞</t>
    <rPh sb="1" eb="10">
      <t>キギョウシュドウガタホイクジギョウ</t>
    </rPh>
    <rPh sb="11" eb="13">
      <t>リヨウ</t>
    </rPh>
    <rPh sb="13" eb="16">
      <t>テイインスウ</t>
    </rPh>
    <rPh sb="17" eb="19">
      <t>ジッセキ</t>
    </rPh>
    <rPh sb="19" eb="20">
      <t>オヨ</t>
    </rPh>
    <rPh sb="21" eb="23">
      <t>ミコ</t>
    </rPh>
    <rPh sb="24" eb="27">
      <t>ケイカクスウ</t>
    </rPh>
    <phoneticPr fontId="1"/>
  </si>
  <si>
    <t>約110,000人</t>
    <rPh sb="0" eb="1">
      <t>ヤク</t>
    </rPh>
    <rPh sb="8" eb="9">
      <t>ニン</t>
    </rPh>
    <phoneticPr fontId="1"/>
  </si>
  <si>
    <t>平成31年４月</t>
    <rPh sb="0" eb="2">
      <t>ヘイセイ</t>
    </rPh>
    <rPh sb="4" eb="5">
      <t>ネン</t>
    </rPh>
    <rPh sb="6" eb="7">
      <t>ガツ</t>
    </rPh>
    <phoneticPr fontId="1"/>
  </si>
  <si>
    <t>平成31-30増加量</t>
    <rPh sb="0" eb="2">
      <t>ヘイセイ</t>
    </rPh>
    <rPh sb="7" eb="10">
      <t>ゾウカリョウ</t>
    </rPh>
    <phoneticPr fontId="1"/>
  </si>
  <si>
    <t>※平成29年に調査要領を見直しており、平成29年は一部、平成30年からすべての自治体で適用となっている。</t>
    <rPh sb="1" eb="3">
      <t>ヘイセイ</t>
    </rPh>
    <rPh sb="5" eb="6">
      <t>ネン</t>
    </rPh>
    <rPh sb="7" eb="9">
      <t>チョウサ</t>
    </rPh>
    <rPh sb="9" eb="11">
      <t>ヨウリョウ</t>
    </rPh>
    <rPh sb="12" eb="14">
      <t>ミナオ</t>
    </rPh>
    <rPh sb="19" eb="21">
      <t>ヘイセイ</t>
    </rPh>
    <rPh sb="23" eb="24">
      <t>ネン</t>
    </rPh>
    <rPh sb="25" eb="27">
      <t>イチブ</t>
    </rPh>
    <rPh sb="28" eb="30">
      <t>ヘイセイ</t>
    </rPh>
    <rPh sb="32" eb="33">
      <t>ネン</t>
    </rPh>
    <rPh sb="39" eb="42">
      <t>ジチタイ</t>
    </rPh>
    <rPh sb="43" eb="45">
      <t>テキヨウ</t>
    </rPh>
    <phoneticPr fontId="1"/>
  </si>
  <si>
    <t>　そのため、平成28と29、平成29と30年の比較はできない。</t>
    <rPh sb="6" eb="8">
      <t>ヘイセイ</t>
    </rPh>
    <rPh sb="14" eb="16">
      <t>ヘイセイ</t>
    </rPh>
    <rPh sb="21" eb="22">
      <t>ネン</t>
    </rPh>
    <rPh sb="23" eb="25">
      <t>ヒカク</t>
    </rPh>
    <phoneticPr fontId="1"/>
  </si>
  <si>
    <t>平成28-27増加量</t>
    <rPh sb="0" eb="2">
      <t>ヘイセイ</t>
    </rPh>
    <rPh sb="7" eb="10">
      <t>ゾウカリョウ</t>
    </rPh>
    <phoneticPr fontId="1"/>
  </si>
  <si>
    <t>差引（H31-H30）</t>
    <rPh sb="0" eb="2">
      <t>サシヒキ</t>
    </rPh>
    <phoneticPr fontId="1"/>
  </si>
  <si>
    <t>令和２年４月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</si>
  <si>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差引（R2-H31）</t>
    <rPh sb="0" eb="2">
      <t>サシヒキ</t>
    </rPh>
    <phoneticPr fontId="1"/>
  </si>
  <si>
    <t>R2.7.21時点</t>
    <rPh sb="7" eb="9">
      <t>ジテン</t>
    </rPh>
    <phoneticPr fontId="1"/>
  </si>
  <si>
    <t xml:space="preserve"> ※ 2021年４月１日以降は、事業主拠出金による整備予定量</t>
    <rPh sb="7" eb="8">
      <t>ネン</t>
    </rPh>
    <rPh sb="9" eb="10">
      <t>ガツ</t>
    </rPh>
    <rPh sb="11" eb="12">
      <t>ニチ</t>
    </rPh>
    <rPh sb="12" eb="14">
      <t>イコウ</t>
    </rPh>
    <rPh sb="16" eb="22">
      <t>ジギョウヌシキョシュツキン</t>
    </rPh>
    <rPh sb="25" eb="30">
      <t>セイビヨテイリョウ</t>
    </rPh>
    <phoneticPr fontId="1"/>
  </si>
  <si>
    <t>全国集計表</t>
    <rPh sb="0" eb="2">
      <t>ゼンコク</t>
    </rPh>
    <rPh sb="2" eb="5">
      <t>シュウケイヒョウ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</si>
</sst>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人&quot;"/>
    <numFmt numFmtId="177" formatCode="#,##0.0;[Red]\-#,##0.0"/>
    <numFmt numFmtId="178" formatCode="#,##0;&quot;▲ &quot;#,##0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4"/>
      <color rgb="FF000000"/>
      <name val="游ゴシック"/>
      <family val="3"/>
      <charset val="128"/>
      <scheme val="minor"/>
    </font>
    <font>
      <sz val="14"/>
      <color rgb="FF000000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2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22"/>
      <color theme="1"/>
      <name val="HGｺﾞｼｯｸM"/>
      <family val="3"/>
      <charset val="128"/>
    </font>
    <font>
      <sz val="18"/>
      <color theme="1"/>
      <name val="ＭＳ ゴシック"/>
      <family val="3"/>
      <charset val="128"/>
    </font>
    <font>
      <sz val="18"/>
      <color theme="1"/>
      <name val="HGｺﾞｼｯｸM"/>
      <family val="3"/>
      <charset val="128"/>
    </font>
    <font>
      <sz val="14"/>
      <color rgb="FFFF0000"/>
      <name val="ＭＳ Ｐゴシック"/>
      <family val="3"/>
      <charset val="128"/>
    </font>
    <font>
      <sz val="28"/>
      <color theme="1"/>
      <name val="HGP創英角ｺﾞｼｯｸUB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/>
      <right style="thin">
        <color theme="1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theme="1"/>
      </right>
      <top style="thick">
        <color rgb="FFFF0000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rgb="FFFF000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ck">
        <color rgb="FFFF0000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ck">
        <color rgb="FFFF0000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201">
    <xf numFmtId="0" fontId="0" fillId="0" borderId="0" xfId="0">
      <alignment vertical="center"/>
    </xf>
    <xf numFmtId="0" fontId="3" fillId="0" borderId="0" xfId="0" applyFont="1">
      <alignment vertical="center"/>
    </xf>
    <xf numFmtId="38" fontId="5" fillId="0" borderId="1" xfId="1" applyFont="1" applyBorder="1" applyAlignment="1">
      <alignment vertical="center" wrapText="1" readingOrder="1"/>
    </xf>
    <xf numFmtId="38" fontId="4" fillId="0" borderId="1" xfId="1" applyFont="1" applyBorder="1">
      <alignment vertical="center"/>
    </xf>
    <xf numFmtId="0" fontId="4" fillId="0" borderId="1" xfId="0" applyFont="1" applyBorder="1" applyAlignment="1">
      <alignment horizontal="right" vertical="center"/>
    </xf>
    <xf numFmtId="38" fontId="5" fillId="0" borderId="2" xfId="1" applyFont="1" applyBorder="1" applyAlignment="1">
      <alignment vertical="center" wrapText="1" readingOrder="1"/>
    </xf>
    <xf numFmtId="38" fontId="5" fillId="0" borderId="5" xfId="1" applyFont="1" applyBorder="1" applyAlignment="1">
      <alignment vertical="center" wrapText="1" readingOrder="1"/>
    </xf>
    <xf numFmtId="38" fontId="5" fillId="0" borderId="7" xfId="1" applyFont="1" applyBorder="1" applyAlignment="1">
      <alignment vertical="center" wrapText="1" readingOrder="1"/>
    </xf>
    <xf numFmtId="38" fontId="4" fillId="0" borderId="5" xfId="1" applyFont="1" applyBorder="1">
      <alignment vertical="center"/>
    </xf>
    <xf numFmtId="38" fontId="5" fillId="0" borderId="6" xfId="1" applyFont="1" applyBorder="1" applyAlignment="1">
      <alignment vertical="center" wrapText="1" readingOrder="1"/>
    </xf>
    <xf numFmtId="38" fontId="4" fillId="0" borderId="7" xfId="1" applyFont="1" applyBorder="1">
      <alignment vertical="center"/>
    </xf>
    <xf numFmtId="38" fontId="4" fillId="0" borderId="6" xfId="1" applyFont="1" applyBorder="1">
      <alignment vertical="center"/>
    </xf>
    <xf numFmtId="38" fontId="5" fillId="0" borderId="8" xfId="1" applyFont="1" applyBorder="1" applyAlignment="1">
      <alignment vertical="center" wrapText="1" readingOrder="1"/>
    </xf>
    <xf numFmtId="38" fontId="4" fillId="0" borderId="8" xfId="1" applyFont="1" applyBorder="1">
      <alignment vertical="center"/>
    </xf>
    <xf numFmtId="38" fontId="4" fillId="0" borderId="9" xfId="1" applyFont="1" applyBorder="1">
      <alignment vertical="center"/>
    </xf>
    <xf numFmtId="38" fontId="8" fillId="0" borderId="6" xfId="0" applyNumberFormat="1" applyFont="1" applyBorder="1">
      <alignment vertical="center"/>
    </xf>
    <xf numFmtId="38" fontId="4" fillId="0" borderId="13" xfId="1" applyFont="1" applyBorder="1">
      <alignment vertical="center"/>
    </xf>
    <xf numFmtId="38" fontId="8" fillId="0" borderId="16" xfId="0" applyNumberFormat="1" applyFont="1" applyBorder="1">
      <alignment vertical="center"/>
    </xf>
    <xf numFmtId="38" fontId="8" fillId="0" borderId="17" xfId="0" applyNumberFormat="1" applyFont="1" applyBorder="1">
      <alignment vertical="center"/>
    </xf>
    <xf numFmtId="0" fontId="3" fillId="0" borderId="18" xfId="0" applyFont="1" applyBorder="1">
      <alignment vertical="center"/>
    </xf>
    <xf numFmtId="0" fontId="9" fillId="0" borderId="19" xfId="0" applyFont="1" applyBorder="1" applyAlignment="1">
      <alignment vertical="center" wrapText="1"/>
    </xf>
    <xf numFmtId="0" fontId="3" fillId="0" borderId="21" xfId="0" applyFont="1" applyBorder="1">
      <alignment vertical="center"/>
    </xf>
    <xf numFmtId="0" fontId="3" fillId="0" borderId="20" xfId="0" applyFont="1" applyBorder="1">
      <alignment vertical="center"/>
    </xf>
    <xf numFmtId="0" fontId="9" fillId="0" borderId="20" xfId="0" applyFont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/>
    </xf>
    <xf numFmtId="38" fontId="5" fillId="2" borderId="1" xfId="1" applyFont="1" applyFill="1" applyBorder="1" applyAlignment="1">
      <alignment horizontal="center" vertical="center" wrapText="1" readingOrder="1"/>
    </xf>
    <xf numFmtId="38" fontId="5" fillId="2" borderId="4" xfId="1" applyFont="1" applyFill="1" applyBorder="1" applyAlignment="1">
      <alignment horizontal="center" vertical="center" wrapText="1" readingOrder="1"/>
    </xf>
    <xf numFmtId="38" fontId="5" fillId="2" borderId="20" xfId="1" applyFont="1" applyFill="1" applyBorder="1" applyAlignment="1">
      <alignment horizontal="center" vertical="center" wrapText="1" readingOrder="1"/>
    </xf>
    <xf numFmtId="38" fontId="5" fillId="0" borderId="0" xfId="1" applyFont="1" applyBorder="1" applyAlignment="1">
      <alignment horizontal="center" vertical="center" wrapText="1" readingOrder="1"/>
    </xf>
    <xf numFmtId="38" fontId="8" fillId="0" borderId="22" xfId="0" applyNumberFormat="1" applyFont="1" applyBorder="1">
      <alignment vertical="center"/>
    </xf>
    <xf numFmtId="38" fontId="8" fillId="0" borderId="19" xfId="0" applyNumberFormat="1" applyFont="1" applyBorder="1">
      <alignment vertical="center"/>
    </xf>
    <xf numFmtId="38" fontId="8" fillId="0" borderId="23" xfId="0" applyNumberFormat="1" applyFont="1" applyBorder="1">
      <alignment vertical="center"/>
    </xf>
    <xf numFmtId="38" fontId="5" fillId="2" borderId="15" xfId="1" applyFont="1" applyFill="1" applyBorder="1" applyAlignment="1">
      <alignment horizontal="center" vertical="center" wrapText="1" readingOrder="1"/>
    </xf>
    <xf numFmtId="38" fontId="5" fillId="0" borderId="19" xfId="1" applyFont="1" applyBorder="1" applyAlignment="1">
      <alignment horizontal="center" vertical="center" wrapText="1" readingOrder="1"/>
    </xf>
    <xf numFmtId="38" fontId="8" fillId="0" borderId="24" xfId="0" applyNumberFormat="1" applyFont="1" applyBorder="1">
      <alignment vertical="center"/>
    </xf>
    <xf numFmtId="38" fontId="8" fillId="0" borderId="21" xfId="0" applyNumberFormat="1" applyFont="1" applyBorder="1">
      <alignment vertical="center"/>
    </xf>
    <xf numFmtId="0" fontId="3" fillId="0" borderId="22" xfId="0" applyFont="1" applyBorder="1">
      <alignment vertical="center"/>
    </xf>
    <xf numFmtId="38" fontId="5" fillId="0" borderId="14" xfId="1" applyFont="1" applyBorder="1" applyAlignment="1">
      <alignment vertical="center" wrapText="1" readingOrder="1"/>
    </xf>
    <xf numFmtId="0" fontId="0" fillId="0" borderId="0" xfId="0" applyAlignment="1">
      <alignment horizontal="distributed" vertical="center"/>
    </xf>
    <xf numFmtId="0" fontId="10" fillId="0" borderId="0" xfId="0" applyFont="1">
      <alignment vertical="center"/>
    </xf>
    <xf numFmtId="0" fontId="10" fillId="2" borderId="26" xfId="0" applyFont="1" applyFill="1" applyBorder="1">
      <alignment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distributed" vertical="center"/>
    </xf>
    <xf numFmtId="176" fontId="10" fillId="0" borderId="5" xfId="0" applyNumberFormat="1" applyFont="1" applyBorder="1">
      <alignment vertical="center"/>
    </xf>
    <xf numFmtId="176" fontId="10" fillId="0" borderId="31" xfId="0" applyNumberFormat="1" applyFont="1" applyBorder="1">
      <alignment vertical="center"/>
    </xf>
    <xf numFmtId="176" fontId="10" fillId="0" borderId="32" xfId="0" applyNumberFormat="1" applyFont="1" applyBorder="1">
      <alignment vertical="center"/>
    </xf>
    <xf numFmtId="0" fontId="10" fillId="0" borderId="33" xfId="0" applyFont="1" applyBorder="1" applyAlignment="1">
      <alignment horizontal="distributed" vertical="center"/>
    </xf>
    <xf numFmtId="176" fontId="10" fillId="0" borderId="1" xfId="0" applyNumberFormat="1" applyFont="1" applyBorder="1">
      <alignment vertical="center"/>
    </xf>
    <xf numFmtId="176" fontId="10" fillId="0" borderId="34" xfId="0" applyNumberFormat="1" applyFont="1" applyBorder="1">
      <alignment vertical="center"/>
    </xf>
    <xf numFmtId="176" fontId="10" fillId="0" borderId="35" xfId="0" applyNumberFormat="1" applyFont="1" applyBorder="1">
      <alignment vertical="center"/>
    </xf>
    <xf numFmtId="0" fontId="10" fillId="0" borderId="36" xfId="0" applyFont="1" applyBorder="1" applyAlignment="1">
      <alignment horizontal="distributed" vertical="center"/>
    </xf>
    <xf numFmtId="176" fontId="10" fillId="0" borderId="37" xfId="0" applyNumberFormat="1" applyFont="1" applyBorder="1">
      <alignment vertical="center"/>
    </xf>
    <xf numFmtId="176" fontId="10" fillId="0" borderId="38" xfId="0" applyNumberFormat="1" applyFont="1" applyBorder="1">
      <alignment vertical="center"/>
    </xf>
    <xf numFmtId="176" fontId="10" fillId="0" borderId="39" xfId="0" applyNumberFormat="1" applyFont="1" applyBorder="1">
      <alignment vertical="center"/>
    </xf>
    <xf numFmtId="0" fontId="10" fillId="0" borderId="40" xfId="0" applyFont="1" applyBorder="1" applyAlignment="1">
      <alignment horizontal="distributed" vertical="center"/>
    </xf>
    <xf numFmtId="176" fontId="10" fillId="0" borderId="41" xfId="0" applyNumberFormat="1" applyFont="1" applyBorder="1">
      <alignment vertical="center"/>
    </xf>
    <xf numFmtId="176" fontId="10" fillId="3" borderId="41" xfId="0" applyNumberFormat="1" applyFont="1" applyFill="1" applyBorder="1">
      <alignment vertical="center"/>
    </xf>
    <xf numFmtId="176" fontId="10" fillId="0" borderId="42" xfId="0" applyNumberFormat="1" applyFont="1" applyBorder="1">
      <alignment vertical="center"/>
    </xf>
    <xf numFmtId="176" fontId="10" fillId="3" borderId="43" xfId="0" applyNumberFormat="1" applyFont="1" applyFill="1" applyBorder="1">
      <alignment vertical="center"/>
    </xf>
    <xf numFmtId="176" fontId="10" fillId="0" borderId="43" xfId="0" applyNumberFormat="1" applyFont="1" applyBorder="1">
      <alignment vertical="center"/>
    </xf>
    <xf numFmtId="38" fontId="5" fillId="3" borderId="25" xfId="1" applyFont="1" applyFill="1" applyBorder="1" applyAlignment="1">
      <alignment horizontal="center" vertical="center" wrapText="1" readingOrder="1"/>
    </xf>
    <xf numFmtId="38" fontId="5" fillId="3" borderId="15" xfId="1" applyFont="1" applyFill="1" applyBorder="1" applyAlignment="1">
      <alignment horizontal="center" vertical="center" wrapText="1" readingOrder="1"/>
    </xf>
    <xf numFmtId="0" fontId="6" fillId="2" borderId="20" xfId="0" applyFont="1" applyFill="1" applyBorder="1" applyAlignment="1">
      <alignment horizontal="center" vertical="center" wrapText="1" readingOrder="1"/>
    </xf>
    <xf numFmtId="0" fontId="6" fillId="3" borderId="20" xfId="0" applyFont="1" applyFill="1" applyBorder="1" applyAlignment="1">
      <alignment horizontal="center" vertical="center" wrapText="1" readingOrder="1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" xfId="1" applyFont="1" applyBorder="1" applyAlignment="1">
      <alignment horizontal="center" vertical="center"/>
    </xf>
    <xf numFmtId="38" fontId="0" fillId="3" borderId="1" xfId="1" applyFont="1" applyFill="1" applyBorder="1" applyAlignment="1">
      <alignment horizontal="center" vertical="center"/>
    </xf>
    <xf numFmtId="38" fontId="0" fillId="0" borderId="1" xfId="1" applyFont="1" applyFill="1" applyBorder="1" applyAlignment="1">
      <alignment horizontal="center" vertical="center"/>
    </xf>
    <xf numFmtId="38" fontId="0" fillId="0" borderId="0" xfId="1" applyFont="1" applyFill="1">
      <alignment vertical="center"/>
    </xf>
    <xf numFmtId="38" fontId="0" fillId="3" borderId="1" xfId="1" applyFont="1" applyFill="1" applyBorder="1">
      <alignment vertical="center"/>
    </xf>
    <xf numFmtId="38" fontId="0" fillId="0" borderId="4" xfId="1" applyFont="1" applyFill="1" applyBorder="1" applyAlignment="1">
      <alignment vertical="center"/>
    </xf>
    <xf numFmtId="38" fontId="0" fillId="0" borderId="1" xfId="1" applyFont="1" applyFill="1" applyBorder="1" applyAlignment="1">
      <alignment vertical="center"/>
    </xf>
    <xf numFmtId="38" fontId="0" fillId="3" borderId="1" xfId="1" applyFont="1" applyFill="1" applyBorder="1" applyAlignment="1">
      <alignment vertical="center"/>
    </xf>
    <xf numFmtId="38" fontId="0" fillId="0" borderId="1" xfId="1" applyFont="1" applyFill="1" applyBorder="1">
      <alignment vertical="center"/>
    </xf>
    <xf numFmtId="178" fontId="0" fillId="0" borderId="1" xfId="1" applyNumberFormat="1" applyFont="1" applyBorder="1">
      <alignment vertical="center"/>
    </xf>
    <xf numFmtId="38" fontId="0" fillId="0" borderId="0" xfId="1" applyFont="1" applyBorder="1">
      <alignment vertical="center"/>
    </xf>
    <xf numFmtId="38" fontId="0" fillId="0" borderId="4" xfId="1" applyFont="1" applyBorder="1" applyAlignment="1">
      <alignment vertical="center"/>
    </xf>
    <xf numFmtId="38" fontId="0" fillId="0" borderId="5" xfId="1" applyFont="1" applyBorder="1" applyAlignment="1">
      <alignment vertical="center"/>
    </xf>
    <xf numFmtId="178" fontId="11" fillId="0" borderId="1" xfId="1" applyNumberFormat="1" applyFont="1" applyBorder="1">
      <alignment vertical="center"/>
    </xf>
    <xf numFmtId="38" fontId="0" fillId="0" borderId="4" xfId="1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0" fillId="0" borderId="1" xfId="1" applyFont="1" applyBorder="1" applyAlignment="1">
      <alignment horizontal="right" vertical="center"/>
    </xf>
    <xf numFmtId="38" fontId="0" fillId="0" borderId="4" xfId="1" applyFont="1" applyFill="1" applyBorder="1" applyAlignment="1">
      <alignment horizontal="center" vertical="center"/>
    </xf>
    <xf numFmtId="38" fontId="0" fillId="0" borderId="5" xfId="1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3" fillId="4" borderId="0" xfId="0" applyFont="1" applyFill="1">
      <alignment vertical="center"/>
    </xf>
    <xf numFmtId="0" fontId="12" fillId="4" borderId="0" xfId="0" applyFont="1" applyFill="1">
      <alignment vertical="center"/>
    </xf>
    <xf numFmtId="176" fontId="14" fillId="0" borderId="48" xfId="0" applyNumberFormat="1" applyFont="1" applyFill="1" applyBorder="1" applyAlignment="1">
      <alignment horizontal="center" vertical="center"/>
    </xf>
    <xf numFmtId="176" fontId="14" fillId="0" borderId="48" xfId="0" applyNumberFormat="1" applyFont="1" applyFill="1" applyBorder="1" applyAlignment="1">
      <alignment vertical="center"/>
    </xf>
    <xf numFmtId="176" fontId="14" fillId="0" borderId="57" xfId="0" applyNumberFormat="1" applyFont="1" applyFill="1" applyBorder="1" applyAlignment="1">
      <alignment vertical="center"/>
    </xf>
    <xf numFmtId="176" fontId="14" fillId="0" borderId="58" xfId="0" applyNumberFormat="1" applyFont="1" applyFill="1" applyBorder="1" applyAlignment="1">
      <alignment vertical="center"/>
    </xf>
    <xf numFmtId="0" fontId="13" fillId="4" borderId="0" xfId="0" applyFont="1" applyFill="1" applyBorder="1">
      <alignment vertical="center"/>
    </xf>
    <xf numFmtId="176" fontId="14" fillId="0" borderId="60" xfId="0" applyNumberFormat="1" applyFont="1" applyFill="1" applyBorder="1" applyAlignment="1">
      <alignment horizontal="center" vertical="center"/>
    </xf>
    <xf numFmtId="176" fontId="14" fillId="0" borderId="60" xfId="0" applyNumberFormat="1" applyFont="1" applyFill="1" applyBorder="1" applyAlignment="1">
      <alignment vertical="center"/>
    </xf>
    <xf numFmtId="176" fontId="14" fillId="0" borderId="61" xfId="0" applyNumberFormat="1" applyFont="1" applyFill="1" applyBorder="1" applyAlignment="1">
      <alignment vertical="center"/>
    </xf>
    <xf numFmtId="176" fontId="14" fillId="0" borderId="62" xfId="0" applyNumberFormat="1" applyFont="1" applyFill="1" applyBorder="1" applyAlignment="1">
      <alignment vertical="center"/>
    </xf>
    <xf numFmtId="176" fontId="14" fillId="0" borderId="63" xfId="0" applyNumberFormat="1" applyFont="1" applyFill="1" applyBorder="1" applyAlignment="1">
      <alignment horizontal="center" vertical="center"/>
    </xf>
    <xf numFmtId="176" fontId="14" fillId="0" borderId="63" xfId="0" applyNumberFormat="1" applyFont="1" applyFill="1" applyBorder="1" applyAlignment="1">
      <alignment vertical="center"/>
    </xf>
    <xf numFmtId="176" fontId="14" fillId="0" borderId="64" xfId="0" applyNumberFormat="1" applyFont="1" applyFill="1" applyBorder="1" applyAlignment="1">
      <alignment vertical="center"/>
    </xf>
    <xf numFmtId="176" fontId="14" fillId="0" borderId="65" xfId="0" applyNumberFormat="1" applyFont="1" applyFill="1" applyBorder="1" applyAlignment="1">
      <alignment vertical="center"/>
    </xf>
    <xf numFmtId="176" fontId="14" fillId="0" borderId="52" xfId="0" applyNumberFormat="1" applyFont="1" applyFill="1" applyBorder="1" applyAlignment="1">
      <alignment horizontal="center" vertical="center"/>
    </xf>
    <xf numFmtId="176" fontId="14" fillId="0" borderId="66" xfId="0" applyNumberFormat="1" applyFont="1" applyFill="1" applyBorder="1" applyAlignment="1">
      <alignment vertical="center"/>
    </xf>
    <xf numFmtId="176" fontId="14" fillId="0" borderId="67" xfId="0" applyNumberFormat="1" applyFont="1" applyFill="1" applyBorder="1" applyAlignment="1">
      <alignment vertical="center"/>
    </xf>
    <xf numFmtId="176" fontId="14" fillId="0" borderId="68" xfId="0" applyNumberFormat="1" applyFont="1" applyFill="1" applyBorder="1" applyAlignment="1">
      <alignment vertical="center"/>
    </xf>
    <xf numFmtId="176" fontId="14" fillId="0" borderId="5" xfId="0" applyNumberFormat="1" applyFont="1" applyFill="1" applyBorder="1" applyAlignment="1">
      <alignment vertical="center"/>
    </xf>
    <xf numFmtId="176" fontId="14" fillId="0" borderId="69" xfId="0" applyNumberFormat="1" applyFont="1" applyFill="1" applyBorder="1" applyAlignment="1">
      <alignment vertical="center"/>
    </xf>
    <xf numFmtId="176" fontId="14" fillId="0" borderId="1" xfId="0" applyNumberFormat="1" applyFont="1" applyFill="1" applyBorder="1" applyAlignment="1">
      <alignment vertical="center"/>
    </xf>
    <xf numFmtId="176" fontId="14" fillId="0" borderId="70" xfId="0" applyNumberFormat="1" applyFont="1" applyFill="1" applyBorder="1" applyAlignment="1">
      <alignment vertical="center"/>
    </xf>
    <xf numFmtId="176" fontId="14" fillId="0" borderId="37" xfId="0" applyNumberFormat="1" applyFont="1" applyFill="1" applyBorder="1" applyAlignment="1">
      <alignment vertical="center"/>
    </xf>
    <xf numFmtId="176" fontId="14" fillId="0" borderId="71" xfId="0" applyNumberFormat="1" applyFont="1" applyFill="1" applyBorder="1" applyAlignment="1">
      <alignment vertical="center"/>
    </xf>
    <xf numFmtId="176" fontId="14" fillId="0" borderId="52" xfId="0" applyNumberFormat="1" applyFont="1" applyFill="1" applyBorder="1" applyAlignment="1">
      <alignment vertical="center"/>
    </xf>
    <xf numFmtId="176" fontId="14" fillId="0" borderId="72" xfId="0" applyNumberFormat="1" applyFont="1" applyFill="1" applyBorder="1" applyAlignment="1">
      <alignment vertical="center"/>
    </xf>
    <xf numFmtId="176" fontId="14" fillId="0" borderId="73" xfId="0" applyNumberFormat="1" applyFont="1" applyFill="1" applyBorder="1" applyAlignment="1">
      <alignment vertical="center"/>
    </xf>
    <xf numFmtId="176" fontId="14" fillId="0" borderId="74" xfId="0" applyNumberFormat="1" applyFont="1" applyFill="1" applyBorder="1" applyAlignment="1">
      <alignment vertical="center"/>
    </xf>
    <xf numFmtId="0" fontId="15" fillId="4" borderId="0" xfId="0" applyFont="1" applyFill="1" applyBorder="1" applyAlignment="1">
      <alignment horizontal="left" vertical="center" shrinkToFit="1"/>
    </xf>
    <xf numFmtId="0" fontId="15" fillId="4" borderId="0" xfId="0" applyFont="1" applyFill="1" applyAlignment="1">
      <alignment vertical="center" shrinkToFit="1"/>
    </xf>
    <xf numFmtId="0" fontId="15" fillId="4" borderId="0" xfId="0" applyFont="1" applyFill="1" applyBorder="1" applyAlignment="1">
      <alignment horizontal="right" vertical="center"/>
    </xf>
    <xf numFmtId="0" fontId="15" fillId="4" borderId="0" xfId="0" applyFont="1" applyFill="1">
      <alignment vertical="center"/>
    </xf>
    <xf numFmtId="0" fontId="13" fillId="4" borderId="0" xfId="0" applyFont="1" applyFill="1" applyBorder="1" applyAlignment="1">
      <alignment horizontal="right" vertical="center"/>
    </xf>
    <xf numFmtId="38" fontId="0" fillId="0" borderId="44" xfId="1" applyFont="1" applyFill="1" applyBorder="1" applyAlignment="1">
      <alignment vertical="center"/>
    </xf>
    <xf numFmtId="38" fontId="0" fillId="0" borderId="7" xfId="1" applyFont="1" applyFill="1" applyBorder="1" applyAlignment="1">
      <alignment vertical="center"/>
    </xf>
    <xf numFmtId="38" fontId="11" fillId="2" borderId="1" xfId="1" applyFont="1" applyFill="1" applyBorder="1" applyAlignment="1">
      <alignment vertical="center" shrinkToFit="1"/>
    </xf>
    <xf numFmtId="58" fontId="14" fillId="4" borderId="0" xfId="0" applyNumberFormat="1" applyFont="1" applyFill="1" applyBorder="1" applyAlignment="1">
      <alignment horizontal="center" vertical="center"/>
    </xf>
    <xf numFmtId="176" fontId="14" fillId="0" borderId="75" xfId="0" applyNumberFormat="1" applyFont="1" applyFill="1" applyBorder="1" applyAlignment="1">
      <alignment horizontal="center" vertical="center"/>
    </xf>
    <xf numFmtId="176" fontId="14" fillId="0" borderId="75" xfId="0" applyNumberFormat="1" applyFont="1" applyFill="1" applyBorder="1" applyAlignment="1">
      <alignment vertical="center"/>
    </xf>
    <xf numFmtId="176" fontId="14" fillId="0" borderId="0" xfId="0" applyNumberFormat="1" applyFont="1" applyFill="1" applyBorder="1" applyAlignment="1">
      <alignment vertical="center"/>
    </xf>
    <xf numFmtId="0" fontId="14" fillId="4" borderId="0" xfId="0" applyFont="1" applyFill="1">
      <alignment vertical="center"/>
    </xf>
    <xf numFmtId="176" fontId="14" fillId="4" borderId="77" xfId="0" applyNumberFormat="1" applyFont="1" applyFill="1" applyBorder="1">
      <alignment vertical="center"/>
    </xf>
    <xf numFmtId="176" fontId="14" fillId="0" borderId="78" xfId="0" applyNumberFormat="1" applyFont="1" applyFill="1" applyBorder="1" applyAlignment="1">
      <alignment horizontal="right" vertical="center"/>
    </xf>
    <xf numFmtId="178" fontId="3" fillId="0" borderId="1" xfId="0" applyNumberFormat="1" applyFont="1" applyBorder="1">
      <alignment vertical="center"/>
    </xf>
    <xf numFmtId="178" fontId="3" fillId="5" borderId="1" xfId="0" applyNumberFormat="1" applyFont="1" applyFill="1" applyBorder="1">
      <alignment vertical="center"/>
    </xf>
    <xf numFmtId="10" fontId="3" fillId="0" borderId="1" xfId="2" applyNumberFormat="1" applyFont="1" applyBorder="1">
      <alignment vertical="center"/>
    </xf>
    <xf numFmtId="10" fontId="3" fillId="5" borderId="1" xfId="2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Border="1">
      <alignment vertical="center"/>
    </xf>
    <xf numFmtId="0" fontId="17" fillId="0" borderId="0" xfId="0" applyFont="1">
      <alignment vertical="center"/>
    </xf>
    <xf numFmtId="38" fontId="3" fillId="0" borderId="0" xfId="1" applyFont="1">
      <alignment vertical="center"/>
    </xf>
    <xf numFmtId="176" fontId="14" fillId="0" borderId="81" xfId="0" applyNumberFormat="1" applyFont="1" applyFill="1" applyBorder="1" applyAlignment="1">
      <alignment vertical="center"/>
    </xf>
    <xf numFmtId="176" fontId="14" fillId="0" borderId="82" xfId="0" applyNumberFormat="1" applyFont="1" applyFill="1" applyBorder="1" applyAlignment="1">
      <alignment vertical="center"/>
    </xf>
    <xf numFmtId="176" fontId="14" fillId="0" borderId="83" xfId="0" applyNumberFormat="1" applyFont="1" applyFill="1" applyBorder="1" applyAlignment="1">
      <alignment vertical="center"/>
    </xf>
    <xf numFmtId="176" fontId="14" fillId="0" borderId="84" xfId="0" applyNumberFormat="1" applyFont="1" applyFill="1" applyBorder="1" applyAlignment="1">
      <alignment vertical="center"/>
    </xf>
    <xf numFmtId="0" fontId="12" fillId="4" borderId="0" xfId="0" applyFont="1" applyFill="1" applyBorder="1">
      <alignment vertical="center"/>
    </xf>
    <xf numFmtId="176" fontId="14" fillId="0" borderId="77" xfId="0" applyNumberFormat="1" applyFont="1" applyFill="1" applyBorder="1" applyAlignment="1">
      <alignment vertical="center"/>
    </xf>
    <xf numFmtId="176" fontId="14" fillId="0" borderId="85" xfId="0" applyNumberFormat="1" applyFont="1" applyFill="1" applyBorder="1" applyAlignment="1">
      <alignment vertical="center"/>
    </xf>
    <xf numFmtId="176" fontId="14" fillId="0" borderId="86" xfId="0" applyNumberFormat="1" applyFont="1" applyFill="1" applyBorder="1" applyAlignment="1">
      <alignment vertical="center"/>
    </xf>
    <xf numFmtId="176" fontId="14" fillId="0" borderId="88" xfId="0" applyNumberFormat="1" applyFont="1" applyFill="1" applyBorder="1" applyAlignment="1">
      <alignment vertical="center"/>
    </xf>
    <xf numFmtId="176" fontId="14" fillId="0" borderId="87" xfId="0" applyNumberFormat="1" applyFont="1" applyFill="1" applyBorder="1" applyAlignment="1">
      <alignment vertical="center"/>
    </xf>
    <xf numFmtId="0" fontId="12" fillId="0" borderId="46" xfId="0" applyFont="1" applyFill="1" applyBorder="1" applyAlignment="1">
      <alignment vertical="center"/>
    </xf>
    <xf numFmtId="31" fontId="14" fillId="0" borderId="48" xfId="0" applyNumberFormat="1" applyFont="1" applyFill="1" applyBorder="1" applyAlignment="1">
      <alignment horizontal="center" vertical="center"/>
    </xf>
    <xf numFmtId="0" fontId="12" fillId="0" borderId="51" xfId="0" applyFont="1" applyFill="1" applyBorder="1" applyAlignment="1">
      <alignment vertical="center"/>
    </xf>
    <xf numFmtId="0" fontId="14" fillId="0" borderId="52" xfId="0" applyFont="1" applyFill="1" applyBorder="1" applyAlignment="1">
      <alignment horizontal="center" vertical="center"/>
    </xf>
    <xf numFmtId="0" fontId="14" fillId="0" borderId="54" xfId="0" applyFont="1" applyFill="1" applyBorder="1" applyAlignment="1">
      <alignment horizontal="center" vertical="center"/>
    </xf>
    <xf numFmtId="0" fontId="14" fillId="0" borderId="55" xfId="0" applyFont="1" applyFill="1" applyBorder="1" applyAlignment="1">
      <alignment horizontal="center" vertical="center"/>
    </xf>
    <xf numFmtId="0" fontId="14" fillId="0" borderId="53" xfId="0" applyFont="1" applyFill="1" applyBorder="1" applyAlignment="1">
      <alignment horizontal="center" vertical="center"/>
    </xf>
    <xf numFmtId="0" fontId="14" fillId="0" borderId="56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left" vertical="center"/>
    </xf>
    <xf numFmtId="0" fontId="6" fillId="2" borderId="79" xfId="0" applyFont="1" applyFill="1" applyBorder="1" applyAlignment="1">
      <alignment horizontal="center" vertical="center" wrapText="1"/>
    </xf>
    <xf numFmtId="0" fontId="6" fillId="2" borderId="8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38" fontId="5" fillId="0" borderId="10" xfId="1" applyFont="1" applyBorder="1" applyAlignment="1">
      <alignment horizontal="center" vertical="center" wrapText="1" readingOrder="1"/>
    </xf>
    <xf numFmtId="38" fontId="5" fillId="0" borderId="11" xfId="1" applyFont="1" applyBorder="1" applyAlignment="1">
      <alignment horizontal="center" vertical="center" wrapText="1" readingOrder="1"/>
    </xf>
    <xf numFmtId="38" fontId="5" fillId="0" borderId="12" xfId="1" applyFont="1" applyBorder="1" applyAlignment="1">
      <alignment horizontal="center" vertical="center" wrapText="1" readingOrder="1"/>
    </xf>
    <xf numFmtId="58" fontId="0" fillId="0" borderId="0" xfId="0" applyNumberFormat="1" applyAlignment="1">
      <alignment horizontal="distributed" vertical="center"/>
    </xf>
    <xf numFmtId="0" fontId="0" fillId="0" borderId="0" xfId="0" applyAlignment="1">
      <alignment horizontal="distributed" vertical="center"/>
    </xf>
    <xf numFmtId="38" fontId="0" fillId="0" borderId="1" xfId="1" applyFont="1" applyBorder="1" applyAlignment="1">
      <alignment horizontal="right" vertical="center"/>
    </xf>
    <xf numFmtId="38" fontId="0" fillId="3" borderId="2" xfId="1" applyFont="1" applyFill="1" applyBorder="1" applyAlignment="1">
      <alignment horizontal="center" vertical="center"/>
    </xf>
    <xf numFmtId="38" fontId="0" fillId="3" borderId="3" xfId="1" applyFont="1" applyFill="1" applyBorder="1" applyAlignment="1">
      <alignment horizontal="center" vertical="center"/>
    </xf>
    <xf numFmtId="177" fontId="0" fillId="0" borderId="1" xfId="1" applyNumberFormat="1" applyFont="1" applyBorder="1" applyAlignment="1">
      <alignment horizontal="center" vertical="center"/>
    </xf>
    <xf numFmtId="38" fontId="0" fillId="0" borderId="4" xfId="1" applyFont="1" applyFill="1" applyBorder="1" applyAlignment="1">
      <alignment horizontal="right" vertical="center"/>
    </xf>
    <xf numFmtId="38" fontId="0" fillId="0" borderId="5" xfId="1" applyFont="1" applyFill="1" applyBorder="1" applyAlignment="1">
      <alignment horizontal="right" vertical="center"/>
    </xf>
    <xf numFmtId="38" fontId="0" fillId="0" borderId="4" xfId="1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0" fillId="0" borderId="4" xfId="1" applyFont="1" applyFill="1" applyBorder="1" applyAlignment="1">
      <alignment horizontal="center" vertical="center"/>
    </xf>
    <xf numFmtId="38" fontId="0" fillId="0" borderId="5" xfId="1" applyFont="1" applyFill="1" applyBorder="1" applyAlignment="1">
      <alignment horizontal="center" vertical="center"/>
    </xf>
    <xf numFmtId="38" fontId="0" fillId="3" borderId="45" xfId="1" applyFont="1" applyFill="1" applyBorder="1" applyAlignment="1">
      <alignment horizontal="center" vertical="center"/>
    </xf>
    <xf numFmtId="38" fontId="0" fillId="0" borderId="4" xfId="1" applyFont="1" applyBorder="1" applyAlignment="1">
      <alignment horizontal="right" vertical="center"/>
    </xf>
    <xf numFmtId="38" fontId="0" fillId="0" borderId="5" xfId="1" applyFont="1" applyBorder="1" applyAlignment="1">
      <alignment horizontal="right" vertical="center"/>
    </xf>
    <xf numFmtId="38" fontId="0" fillId="0" borderId="1" xfId="1" applyFont="1" applyBorder="1" applyAlignment="1">
      <alignment horizontal="center" vertical="center"/>
    </xf>
    <xf numFmtId="31" fontId="14" fillId="0" borderId="47" xfId="0" applyNumberFormat="1" applyFont="1" applyFill="1" applyBorder="1" applyAlignment="1">
      <alignment horizontal="center" vertical="center"/>
    </xf>
    <xf numFmtId="31" fontId="14" fillId="0" borderId="40" xfId="0" applyNumberFormat="1" applyFont="1" applyFill="1" applyBorder="1" applyAlignment="1">
      <alignment horizontal="center" vertical="center"/>
    </xf>
    <xf numFmtId="31" fontId="14" fillId="0" borderId="49" xfId="0" applyNumberFormat="1" applyFont="1" applyFill="1" applyBorder="1" applyAlignment="1">
      <alignment horizontal="center" vertical="center"/>
    </xf>
    <xf numFmtId="31" fontId="14" fillId="0" borderId="50" xfId="0" applyNumberFormat="1" applyFont="1" applyFill="1" applyBorder="1" applyAlignment="1">
      <alignment horizontal="center" vertical="center"/>
    </xf>
    <xf numFmtId="58" fontId="14" fillId="4" borderId="46" xfId="0" applyNumberFormat="1" applyFont="1" applyFill="1" applyBorder="1" applyAlignment="1">
      <alignment horizontal="center" vertical="center" wrapText="1"/>
    </xf>
    <xf numFmtId="58" fontId="14" fillId="4" borderId="59" xfId="0" applyNumberFormat="1" applyFont="1" applyFill="1" applyBorder="1" applyAlignment="1">
      <alignment horizontal="center" vertical="center"/>
    </xf>
    <xf numFmtId="58" fontId="14" fillId="4" borderId="51" xfId="0" applyNumberFormat="1" applyFont="1" applyFill="1" applyBorder="1" applyAlignment="1">
      <alignment horizontal="center" vertical="center"/>
    </xf>
    <xf numFmtId="58" fontId="14" fillId="4" borderId="46" xfId="0" applyNumberFormat="1" applyFont="1" applyFill="1" applyBorder="1" applyAlignment="1">
      <alignment horizontal="center" vertical="center"/>
    </xf>
    <xf numFmtId="0" fontId="14" fillId="4" borderId="76" xfId="0" applyFont="1" applyFill="1" applyBorder="1" applyAlignment="1">
      <alignment horizontal="center" vertical="center" wrapText="1"/>
    </xf>
    <xf numFmtId="0" fontId="14" fillId="4" borderId="77" xfId="0" applyFont="1" applyFill="1" applyBorder="1" applyAlignment="1">
      <alignment horizontal="center" vertical="center"/>
    </xf>
    <xf numFmtId="0" fontId="16" fillId="4" borderId="75" xfId="0" applyFont="1" applyFill="1" applyBorder="1" applyAlignment="1">
      <alignment horizontal="left" vertical="center"/>
    </xf>
    <xf numFmtId="0" fontId="15" fillId="4" borderId="0" xfId="0" applyFont="1" applyFill="1">
      <alignment vertical="center"/>
    </xf>
    <xf numFmtId="0" fontId="15" fillId="4" borderId="0" xfId="0" applyFont="1" applyFill="1" applyAlignment="1">
      <alignment vertical="center"/>
    </xf>
  </cellXfs>
  <cellStyles count="4">
    <cellStyle name="パーセント" xfId="2" builtinId="5"/>
    <cellStyle name="桁区切り" xfId="1" builtinId="6"/>
    <cellStyle name="桁区切り 6 3" xfId="3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990599</xdr:colOff>
      <xdr:row>4</xdr:row>
      <xdr:rowOff>542925</xdr:rowOff>
    </xdr:from>
    <xdr:to>
      <xdr:col>4</xdr:col>
      <xdr:colOff>1266824</xdr:colOff>
      <xdr:row>5</xdr:row>
      <xdr:rowOff>123825</xdr:rowOff>
    </xdr:to>
    <xdr:sp macro="" textlink="">
      <xdr:nvSpPr>
        <xdr:cNvPr id="2" name="下矢印 1"/>
        <xdr:cNvSpPr/>
      </xdr:nvSpPr>
      <xdr:spPr>
        <a:xfrm>
          <a:off x="6915149" y="2057400"/>
          <a:ext cx="276225" cy="295275"/>
        </a:xfrm>
        <a:prstGeom prst="downArrow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123825</xdr:colOff>
      <xdr:row>4</xdr:row>
      <xdr:rowOff>552449</xdr:rowOff>
    </xdr:from>
    <xdr:to>
      <xdr:col>4</xdr:col>
      <xdr:colOff>933450</xdr:colOff>
      <xdr:row>5</xdr:row>
      <xdr:rowOff>104775</xdr:rowOff>
    </xdr:to>
    <xdr:sp macro="" textlink="">
      <xdr:nvSpPr>
        <xdr:cNvPr id="3" name="テキスト ボックス 2"/>
        <xdr:cNvSpPr txBox="1"/>
      </xdr:nvSpPr>
      <xdr:spPr>
        <a:xfrm>
          <a:off x="6048375" y="1847849"/>
          <a:ext cx="809625" cy="266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▲</a:t>
          </a:r>
          <a:r>
            <a:rPr kumimoji="1" lang="en-US" altLang="ja-JP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2.3</a:t>
          </a: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万人</a:t>
          </a:r>
        </a:p>
      </xdr:txBody>
    </xdr:sp>
    <xdr:clientData/>
  </xdr:twoCellAnchor>
  <xdr:twoCellAnchor>
    <xdr:from>
      <xdr:col>5</xdr:col>
      <xdr:colOff>1057275</xdr:colOff>
      <xdr:row>4</xdr:row>
      <xdr:rowOff>542925</xdr:rowOff>
    </xdr:from>
    <xdr:to>
      <xdr:col>5</xdr:col>
      <xdr:colOff>1333500</xdr:colOff>
      <xdr:row>5</xdr:row>
      <xdr:rowOff>123825</xdr:rowOff>
    </xdr:to>
    <xdr:sp macro="" textlink="">
      <xdr:nvSpPr>
        <xdr:cNvPr id="7" name="下矢印 6"/>
        <xdr:cNvSpPr/>
      </xdr:nvSpPr>
      <xdr:spPr>
        <a:xfrm>
          <a:off x="8477250" y="1838325"/>
          <a:ext cx="276225" cy="295275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285750</xdr:colOff>
      <xdr:row>4</xdr:row>
      <xdr:rowOff>552450</xdr:rowOff>
    </xdr:from>
    <xdr:to>
      <xdr:col>5</xdr:col>
      <xdr:colOff>962025</xdr:colOff>
      <xdr:row>5</xdr:row>
      <xdr:rowOff>104776</xdr:rowOff>
    </xdr:to>
    <xdr:sp macro="" textlink="">
      <xdr:nvSpPr>
        <xdr:cNvPr id="8" name="テキスト ボックス 7"/>
        <xdr:cNvSpPr txBox="1"/>
      </xdr:nvSpPr>
      <xdr:spPr>
        <a:xfrm>
          <a:off x="7705725" y="1847850"/>
          <a:ext cx="676275" cy="266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2.8</a:t>
          </a: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万人</a:t>
          </a:r>
        </a:p>
      </xdr:txBody>
    </xdr:sp>
    <xdr:clientData/>
  </xdr:twoCellAnchor>
  <xdr:twoCellAnchor>
    <xdr:from>
      <xdr:col>6</xdr:col>
      <xdr:colOff>1076325</xdr:colOff>
      <xdr:row>4</xdr:row>
      <xdr:rowOff>552450</xdr:rowOff>
    </xdr:from>
    <xdr:to>
      <xdr:col>6</xdr:col>
      <xdr:colOff>1352550</xdr:colOff>
      <xdr:row>5</xdr:row>
      <xdr:rowOff>133350</xdr:rowOff>
    </xdr:to>
    <xdr:sp macro="" textlink="">
      <xdr:nvSpPr>
        <xdr:cNvPr id="9" name="下矢印 8"/>
        <xdr:cNvSpPr/>
      </xdr:nvSpPr>
      <xdr:spPr>
        <a:xfrm>
          <a:off x="9991725" y="1847850"/>
          <a:ext cx="276225" cy="295275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285750</xdr:colOff>
      <xdr:row>4</xdr:row>
      <xdr:rowOff>561975</xdr:rowOff>
    </xdr:from>
    <xdr:to>
      <xdr:col>6</xdr:col>
      <xdr:colOff>962025</xdr:colOff>
      <xdr:row>5</xdr:row>
      <xdr:rowOff>114301</xdr:rowOff>
    </xdr:to>
    <xdr:sp macro="" textlink="">
      <xdr:nvSpPr>
        <xdr:cNvPr id="10" name="テキスト ボックス 9"/>
        <xdr:cNvSpPr txBox="1"/>
      </xdr:nvSpPr>
      <xdr:spPr>
        <a:xfrm>
          <a:off x="9201150" y="1857375"/>
          <a:ext cx="676275" cy="266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2.1</a:t>
          </a: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万人</a:t>
          </a:r>
        </a:p>
      </xdr:txBody>
    </xdr:sp>
    <xdr:clientData/>
  </xdr:twoCellAnchor>
  <xdr:twoCellAnchor>
    <xdr:from>
      <xdr:col>6</xdr:col>
      <xdr:colOff>1076325</xdr:colOff>
      <xdr:row>5</xdr:row>
      <xdr:rowOff>561975</xdr:rowOff>
    </xdr:from>
    <xdr:to>
      <xdr:col>6</xdr:col>
      <xdr:colOff>1352550</xdr:colOff>
      <xdr:row>6</xdr:row>
      <xdr:rowOff>142875</xdr:rowOff>
    </xdr:to>
    <xdr:sp macro="" textlink="">
      <xdr:nvSpPr>
        <xdr:cNvPr id="12" name="下矢印 11"/>
        <xdr:cNvSpPr/>
      </xdr:nvSpPr>
      <xdr:spPr>
        <a:xfrm>
          <a:off x="9991725" y="2571750"/>
          <a:ext cx="276225" cy="295275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276225</xdr:colOff>
      <xdr:row>5</xdr:row>
      <xdr:rowOff>533400</xdr:rowOff>
    </xdr:from>
    <xdr:to>
      <xdr:col>6</xdr:col>
      <xdr:colOff>952500</xdr:colOff>
      <xdr:row>6</xdr:row>
      <xdr:rowOff>85726</xdr:rowOff>
    </xdr:to>
    <xdr:sp macro="" textlink="">
      <xdr:nvSpPr>
        <xdr:cNvPr id="13" name="テキスト ボックス 12"/>
        <xdr:cNvSpPr txBox="1"/>
      </xdr:nvSpPr>
      <xdr:spPr>
        <a:xfrm>
          <a:off x="9191625" y="2543175"/>
          <a:ext cx="676275" cy="266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5.6</a:t>
          </a: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万人</a:t>
          </a:r>
        </a:p>
      </xdr:txBody>
    </xdr:sp>
    <xdr:clientData/>
  </xdr:twoCellAnchor>
  <xdr:twoCellAnchor>
    <xdr:from>
      <xdr:col>5</xdr:col>
      <xdr:colOff>1066800</xdr:colOff>
      <xdr:row>5</xdr:row>
      <xdr:rowOff>542925</xdr:rowOff>
    </xdr:from>
    <xdr:to>
      <xdr:col>5</xdr:col>
      <xdr:colOff>1343025</xdr:colOff>
      <xdr:row>6</xdr:row>
      <xdr:rowOff>123825</xdr:rowOff>
    </xdr:to>
    <xdr:sp macro="" textlink="">
      <xdr:nvSpPr>
        <xdr:cNvPr id="14" name="下矢印 13"/>
        <xdr:cNvSpPr/>
      </xdr:nvSpPr>
      <xdr:spPr>
        <a:xfrm>
          <a:off x="8486775" y="2552700"/>
          <a:ext cx="276225" cy="295275"/>
        </a:xfrm>
        <a:prstGeom prst="downArrow">
          <a:avLst/>
        </a:prstGeom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190500</xdr:colOff>
      <xdr:row>5</xdr:row>
      <xdr:rowOff>561975</xdr:rowOff>
    </xdr:from>
    <xdr:to>
      <xdr:col>5</xdr:col>
      <xdr:colOff>1000125</xdr:colOff>
      <xdr:row>6</xdr:row>
      <xdr:rowOff>114301</xdr:rowOff>
    </xdr:to>
    <xdr:sp macro="" textlink="">
      <xdr:nvSpPr>
        <xdr:cNvPr id="15" name="テキスト ボックス 14"/>
        <xdr:cNvSpPr txBox="1"/>
      </xdr:nvSpPr>
      <xdr:spPr>
        <a:xfrm>
          <a:off x="7610475" y="2571750"/>
          <a:ext cx="809625" cy="266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▲</a:t>
          </a:r>
          <a:r>
            <a:rPr kumimoji="1" lang="en-US" altLang="ja-JP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1.7</a:t>
          </a: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万人</a:t>
          </a:r>
        </a:p>
      </xdr:txBody>
    </xdr:sp>
    <xdr:clientData/>
  </xdr:twoCellAnchor>
  <xdr:twoCellAnchor>
    <xdr:from>
      <xdr:col>6</xdr:col>
      <xdr:colOff>1085850</xdr:colOff>
      <xdr:row>6</xdr:row>
      <xdr:rowOff>561975</xdr:rowOff>
    </xdr:from>
    <xdr:to>
      <xdr:col>6</xdr:col>
      <xdr:colOff>1362075</xdr:colOff>
      <xdr:row>7</xdr:row>
      <xdr:rowOff>142875</xdr:rowOff>
    </xdr:to>
    <xdr:sp macro="" textlink="">
      <xdr:nvSpPr>
        <xdr:cNvPr id="16" name="下矢印 15"/>
        <xdr:cNvSpPr/>
      </xdr:nvSpPr>
      <xdr:spPr>
        <a:xfrm>
          <a:off x="10001250" y="3286125"/>
          <a:ext cx="276225" cy="295275"/>
        </a:xfrm>
        <a:prstGeom prst="downArrow">
          <a:avLst/>
        </a:prstGeom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171450</xdr:colOff>
      <xdr:row>6</xdr:row>
      <xdr:rowOff>571500</xdr:rowOff>
    </xdr:from>
    <xdr:to>
      <xdr:col>6</xdr:col>
      <xdr:colOff>981075</xdr:colOff>
      <xdr:row>7</xdr:row>
      <xdr:rowOff>123826</xdr:rowOff>
    </xdr:to>
    <xdr:sp macro="" textlink="">
      <xdr:nvSpPr>
        <xdr:cNvPr id="17" name="テキスト ボックス 16"/>
        <xdr:cNvSpPr txBox="1"/>
      </xdr:nvSpPr>
      <xdr:spPr>
        <a:xfrm>
          <a:off x="9086850" y="3295650"/>
          <a:ext cx="809625" cy="266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▲</a:t>
          </a:r>
          <a:r>
            <a:rPr kumimoji="1" lang="en-US" altLang="ja-JP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4.7</a:t>
          </a: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万人</a:t>
          </a:r>
        </a:p>
      </xdr:txBody>
    </xdr:sp>
    <xdr:clientData/>
  </xdr:twoCellAnchor>
  <xdr:twoCellAnchor>
    <xdr:from>
      <xdr:col>3</xdr:col>
      <xdr:colOff>1038225</xdr:colOff>
      <xdr:row>3</xdr:row>
      <xdr:rowOff>561975</xdr:rowOff>
    </xdr:from>
    <xdr:to>
      <xdr:col>3</xdr:col>
      <xdr:colOff>1314450</xdr:colOff>
      <xdr:row>4</xdr:row>
      <xdr:rowOff>142875</xdr:rowOff>
    </xdr:to>
    <xdr:sp macro="" textlink="">
      <xdr:nvSpPr>
        <xdr:cNvPr id="18" name="下矢印 17"/>
        <xdr:cNvSpPr/>
      </xdr:nvSpPr>
      <xdr:spPr>
        <a:xfrm>
          <a:off x="5467350" y="1143000"/>
          <a:ext cx="276225" cy="295275"/>
        </a:xfrm>
        <a:prstGeom prst="downArrow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133350</xdr:colOff>
      <xdr:row>3</xdr:row>
      <xdr:rowOff>552450</xdr:rowOff>
    </xdr:from>
    <xdr:to>
      <xdr:col>3</xdr:col>
      <xdr:colOff>942975</xdr:colOff>
      <xdr:row>4</xdr:row>
      <xdr:rowOff>104776</xdr:rowOff>
    </xdr:to>
    <xdr:sp macro="" textlink="">
      <xdr:nvSpPr>
        <xdr:cNvPr id="19" name="テキスト ボックス 18"/>
        <xdr:cNvSpPr txBox="1"/>
      </xdr:nvSpPr>
      <xdr:spPr>
        <a:xfrm>
          <a:off x="4562475" y="1133475"/>
          <a:ext cx="809625" cy="266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+2.8</a:t>
          </a: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万人</a:t>
          </a:r>
        </a:p>
      </xdr:txBody>
    </xdr:sp>
    <xdr:clientData/>
  </xdr:twoCellAnchor>
  <xdr:twoCellAnchor>
    <xdr:from>
      <xdr:col>8</xdr:col>
      <xdr:colOff>1133475</xdr:colOff>
      <xdr:row>5</xdr:row>
      <xdr:rowOff>552450</xdr:rowOff>
    </xdr:from>
    <xdr:to>
      <xdr:col>8</xdr:col>
      <xdr:colOff>1409700</xdr:colOff>
      <xdr:row>6</xdr:row>
      <xdr:rowOff>133350</xdr:rowOff>
    </xdr:to>
    <xdr:sp macro="" textlink="">
      <xdr:nvSpPr>
        <xdr:cNvPr id="20" name="下矢印 19"/>
        <xdr:cNvSpPr/>
      </xdr:nvSpPr>
      <xdr:spPr>
        <a:xfrm>
          <a:off x="12877800" y="2914650"/>
          <a:ext cx="276225" cy="295275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276225</xdr:colOff>
      <xdr:row>5</xdr:row>
      <xdr:rowOff>561975</xdr:rowOff>
    </xdr:from>
    <xdr:to>
      <xdr:col>8</xdr:col>
      <xdr:colOff>952500</xdr:colOff>
      <xdr:row>6</xdr:row>
      <xdr:rowOff>114301</xdr:rowOff>
    </xdr:to>
    <xdr:sp macro="" textlink="">
      <xdr:nvSpPr>
        <xdr:cNvPr id="21" name="テキスト ボックス 20"/>
        <xdr:cNvSpPr txBox="1"/>
      </xdr:nvSpPr>
      <xdr:spPr>
        <a:xfrm>
          <a:off x="12268200" y="2790825"/>
          <a:ext cx="676275" cy="266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2.0</a:t>
          </a: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万人</a:t>
          </a:r>
        </a:p>
      </xdr:txBody>
    </xdr:sp>
    <xdr:clientData/>
  </xdr:twoCellAnchor>
  <xdr:twoCellAnchor>
    <xdr:from>
      <xdr:col>8</xdr:col>
      <xdr:colOff>1143000</xdr:colOff>
      <xdr:row>6</xdr:row>
      <xdr:rowOff>552450</xdr:rowOff>
    </xdr:from>
    <xdr:to>
      <xdr:col>8</xdr:col>
      <xdr:colOff>1419225</xdr:colOff>
      <xdr:row>7</xdr:row>
      <xdr:rowOff>133350</xdr:rowOff>
    </xdr:to>
    <xdr:sp macro="" textlink="">
      <xdr:nvSpPr>
        <xdr:cNvPr id="22" name="下矢印 21"/>
        <xdr:cNvSpPr/>
      </xdr:nvSpPr>
      <xdr:spPr>
        <a:xfrm>
          <a:off x="13134975" y="3495675"/>
          <a:ext cx="276225" cy="295275"/>
        </a:xfrm>
        <a:prstGeom prst="downArrow">
          <a:avLst/>
        </a:prstGeom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238125</xdr:colOff>
      <xdr:row>6</xdr:row>
      <xdr:rowOff>561975</xdr:rowOff>
    </xdr:from>
    <xdr:to>
      <xdr:col>8</xdr:col>
      <xdr:colOff>1047750</xdr:colOff>
      <xdr:row>7</xdr:row>
      <xdr:rowOff>114301</xdr:rowOff>
    </xdr:to>
    <xdr:sp macro="" textlink="">
      <xdr:nvSpPr>
        <xdr:cNvPr id="23" name="テキスト ボックス 22"/>
        <xdr:cNvSpPr txBox="1"/>
      </xdr:nvSpPr>
      <xdr:spPr>
        <a:xfrm>
          <a:off x="12230100" y="3505200"/>
          <a:ext cx="809625" cy="266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▲</a:t>
          </a:r>
          <a:r>
            <a:rPr kumimoji="1" lang="en-US" altLang="ja-JP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1.1</a:t>
          </a: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万人</a:t>
          </a:r>
        </a:p>
      </xdr:txBody>
    </xdr:sp>
    <xdr:clientData/>
  </xdr:twoCellAnchor>
  <xdr:twoCellAnchor>
    <xdr:from>
      <xdr:col>7</xdr:col>
      <xdr:colOff>161925</xdr:colOff>
      <xdr:row>5</xdr:row>
      <xdr:rowOff>561975</xdr:rowOff>
    </xdr:from>
    <xdr:to>
      <xdr:col>7</xdr:col>
      <xdr:colOff>838200</xdr:colOff>
      <xdr:row>6</xdr:row>
      <xdr:rowOff>114301</xdr:rowOff>
    </xdr:to>
    <xdr:sp macro="" textlink="">
      <xdr:nvSpPr>
        <xdr:cNvPr id="25" name="テキスト ボックス 24"/>
        <xdr:cNvSpPr txBox="1"/>
      </xdr:nvSpPr>
      <xdr:spPr>
        <a:xfrm>
          <a:off x="10572750" y="2790825"/>
          <a:ext cx="676275" cy="266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3.9</a:t>
          </a: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万人</a:t>
          </a:r>
        </a:p>
      </xdr:txBody>
    </xdr:sp>
    <xdr:clientData/>
  </xdr:twoCellAnchor>
  <xdr:twoCellAnchor>
    <xdr:from>
      <xdr:col>9</xdr:col>
      <xdr:colOff>133350</xdr:colOff>
      <xdr:row>5</xdr:row>
      <xdr:rowOff>552450</xdr:rowOff>
    </xdr:from>
    <xdr:to>
      <xdr:col>9</xdr:col>
      <xdr:colOff>809625</xdr:colOff>
      <xdr:row>6</xdr:row>
      <xdr:rowOff>104776</xdr:rowOff>
    </xdr:to>
    <xdr:sp macro="" textlink="">
      <xdr:nvSpPr>
        <xdr:cNvPr id="28" name="テキスト ボックス 27"/>
        <xdr:cNvSpPr txBox="1"/>
      </xdr:nvSpPr>
      <xdr:spPr>
        <a:xfrm>
          <a:off x="13458825" y="2781300"/>
          <a:ext cx="676275" cy="266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5.9</a:t>
          </a: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万人</a:t>
          </a:r>
        </a:p>
      </xdr:txBody>
    </xdr:sp>
    <xdr:clientData/>
  </xdr:twoCellAnchor>
  <xdr:twoCellAnchor>
    <xdr:from>
      <xdr:col>9</xdr:col>
      <xdr:colOff>933450</xdr:colOff>
      <xdr:row>6</xdr:row>
      <xdr:rowOff>552450</xdr:rowOff>
    </xdr:from>
    <xdr:to>
      <xdr:col>9</xdr:col>
      <xdr:colOff>1209675</xdr:colOff>
      <xdr:row>7</xdr:row>
      <xdr:rowOff>133350</xdr:rowOff>
    </xdr:to>
    <xdr:sp macro="" textlink="">
      <xdr:nvSpPr>
        <xdr:cNvPr id="29" name="下矢印 28"/>
        <xdr:cNvSpPr/>
      </xdr:nvSpPr>
      <xdr:spPr>
        <a:xfrm>
          <a:off x="14258925" y="3495675"/>
          <a:ext cx="276225" cy="295275"/>
        </a:xfrm>
        <a:prstGeom prst="downArrow">
          <a:avLst/>
        </a:prstGeom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76200</xdr:colOff>
      <xdr:row>6</xdr:row>
      <xdr:rowOff>590550</xdr:rowOff>
    </xdr:from>
    <xdr:to>
      <xdr:col>9</xdr:col>
      <xdr:colOff>866775</xdr:colOff>
      <xdr:row>7</xdr:row>
      <xdr:rowOff>142876</xdr:rowOff>
    </xdr:to>
    <xdr:sp macro="" textlink="">
      <xdr:nvSpPr>
        <xdr:cNvPr id="30" name="テキスト ボックス 29"/>
        <xdr:cNvSpPr txBox="1"/>
      </xdr:nvSpPr>
      <xdr:spPr>
        <a:xfrm>
          <a:off x="13401675" y="3533775"/>
          <a:ext cx="790575" cy="266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▲</a:t>
          </a:r>
          <a:r>
            <a:rPr kumimoji="1" lang="en-US" altLang="ja-JP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5.8</a:t>
          </a: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万人</a:t>
          </a:r>
        </a:p>
      </xdr:txBody>
    </xdr:sp>
    <xdr:clientData/>
  </xdr:twoCellAnchor>
  <xdr:twoCellAnchor>
    <xdr:from>
      <xdr:col>7</xdr:col>
      <xdr:colOff>914400</xdr:colOff>
      <xdr:row>6</xdr:row>
      <xdr:rowOff>561975</xdr:rowOff>
    </xdr:from>
    <xdr:to>
      <xdr:col>7</xdr:col>
      <xdr:colOff>1190625</xdr:colOff>
      <xdr:row>7</xdr:row>
      <xdr:rowOff>142875</xdr:rowOff>
    </xdr:to>
    <xdr:sp macro="" textlink="">
      <xdr:nvSpPr>
        <xdr:cNvPr id="31" name="下矢印 30"/>
        <xdr:cNvSpPr/>
      </xdr:nvSpPr>
      <xdr:spPr>
        <a:xfrm>
          <a:off x="11325225" y="3505200"/>
          <a:ext cx="276225" cy="295275"/>
        </a:xfrm>
        <a:prstGeom prst="downArrow">
          <a:avLst/>
        </a:prstGeom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66675</xdr:colOff>
      <xdr:row>6</xdr:row>
      <xdr:rowOff>552450</xdr:rowOff>
    </xdr:from>
    <xdr:to>
      <xdr:col>7</xdr:col>
      <xdr:colOff>876300</xdr:colOff>
      <xdr:row>7</xdr:row>
      <xdr:rowOff>104776</xdr:rowOff>
    </xdr:to>
    <xdr:sp macro="" textlink="">
      <xdr:nvSpPr>
        <xdr:cNvPr id="33" name="テキスト ボックス 32"/>
        <xdr:cNvSpPr txBox="1"/>
      </xdr:nvSpPr>
      <xdr:spPr>
        <a:xfrm>
          <a:off x="10477500" y="3495675"/>
          <a:ext cx="809625" cy="266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▲</a:t>
          </a:r>
          <a:r>
            <a:rPr kumimoji="1" lang="en-US" altLang="ja-JP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4.7</a:t>
          </a: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万人</a:t>
          </a:r>
        </a:p>
      </xdr:txBody>
    </xdr:sp>
    <xdr:clientData/>
  </xdr:twoCellAnchor>
  <xdr:twoCellAnchor>
    <xdr:from>
      <xdr:col>7</xdr:col>
      <xdr:colOff>933450</xdr:colOff>
      <xdr:row>5</xdr:row>
      <xdr:rowOff>552450</xdr:rowOff>
    </xdr:from>
    <xdr:to>
      <xdr:col>7</xdr:col>
      <xdr:colOff>1209675</xdr:colOff>
      <xdr:row>6</xdr:row>
      <xdr:rowOff>133350</xdr:rowOff>
    </xdr:to>
    <xdr:sp macro="" textlink="">
      <xdr:nvSpPr>
        <xdr:cNvPr id="32" name="下矢印 31"/>
        <xdr:cNvSpPr/>
      </xdr:nvSpPr>
      <xdr:spPr>
        <a:xfrm>
          <a:off x="11344275" y="2914650"/>
          <a:ext cx="276225" cy="295275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904875</xdr:colOff>
      <xdr:row>5</xdr:row>
      <xdr:rowOff>552450</xdr:rowOff>
    </xdr:from>
    <xdr:to>
      <xdr:col>9</xdr:col>
      <xdr:colOff>1181100</xdr:colOff>
      <xdr:row>6</xdr:row>
      <xdr:rowOff>133350</xdr:rowOff>
    </xdr:to>
    <xdr:sp macro="" textlink="">
      <xdr:nvSpPr>
        <xdr:cNvPr id="34" name="下矢印 33"/>
        <xdr:cNvSpPr/>
      </xdr:nvSpPr>
      <xdr:spPr>
        <a:xfrm>
          <a:off x="14230350" y="2914650"/>
          <a:ext cx="276225" cy="295275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923925</xdr:colOff>
      <xdr:row>4</xdr:row>
      <xdr:rowOff>552450</xdr:rowOff>
    </xdr:from>
    <xdr:to>
      <xdr:col>7</xdr:col>
      <xdr:colOff>1200150</xdr:colOff>
      <xdr:row>5</xdr:row>
      <xdr:rowOff>133350</xdr:rowOff>
    </xdr:to>
    <xdr:sp macro="" textlink="">
      <xdr:nvSpPr>
        <xdr:cNvPr id="35" name="下矢印 34"/>
        <xdr:cNvSpPr/>
      </xdr:nvSpPr>
      <xdr:spPr>
        <a:xfrm>
          <a:off x="11334750" y="2200275"/>
          <a:ext cx="276225" cy="295275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171450</xdr:colOff>
      <xdr:row>4</xdr:row>
      <xdr:rowOff>552450</xdr:rowOff>
    </xdr:from>
    <xdr:to>
      <xdr:col>7</xdr:col>
      <xdr:colOff>847725</xdr:colOff>
      <xdr:row>5</xdr:row>
      <xdr:rowOff>104776</xdr:rowOff>
    </xdr:to>
    <xdr:sp macro="" textlink="">
      <xdr:nvSpPr>
        <xdr:cNvPr id="36" name="テキスト ボックス 35"/>
        <xdr:cNvSpPr txBox="1"/>
      </xdr:nvSpPr>
      <xdr:spPr>
        <a:xfrm>
          <a:off x="10582275" y="2200275"/>
          <a:ext cx="676275" cy="266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2.6</a:t>
          </a: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万人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1914500_&#23376;&#12393;&#12418;&#23478;&#24237;&#23616;&#12288;&#20445;&#32946;&#35506;/&#22312;&#23429;&#20445;&#32946;&#20418;/91%20&#24453;&#27231;&#20816;&#31461;/&#24453;&#27231;&#20816;&#31461;(30.4.1)/07_&#20844;&#34920;/180825%20&#20844;&#34920;&#29992;/&#12304;&#20844;&#34920;&#29992;&#12305;&#9316;&#23376;&#32946;&#12390;&#23433;&#24515;&#12503;&#12521;&#12531;&#23455;&#26045;&#35336;&#30011;&#12398;&#35211;&#12379;&#2604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公表ベース（市区町村のみ）"/>
      <sheetName val="公表ベースに変身前"/>
      <sheetName val="正直ベース"/>
      <sheetName val="全国 (2)"/>
      <sheetName val="全国"/>
      <sheetName val="北海道"/>
      <sheetName val="青森県"/>
      <sheetName val="岩手県"/>
      <sheetName val="宮城県"/>
      <sheetName val="秋田県"/>
      <sheetName val="山形県"/>
      <sheetName val="福島県"/>
      <sheetName val="茨城県"/>
      <sheetName val="栃木県"/>
      <sheetName val="群馬県"/>
      <sheetName val="埼玉県"/>
      <sheetName val="千葉県"/>
      <sheetName val="東京都"/>
      <sheetName val="神奈川県"/>
      <sheetName val="新潟県"/>
      <sheetName val="富山県"/>
      <sheetName val="石川県"/>
      <sheetName val="福井県"/>
      <sheetName val="山梨県"/>
      <sheetName val="長野県"/>
      <sheetName val="岐阜県"/>
      <sheetName val="静岡県"/>
      <sheetName val="愛知県"/>
      <sheetName val="三重県"/>
      <sheetName val="滋賀県"/>
      <sheetName val="京都府"/>
      <sheetName val="大阪府"/>
      <sheetName val="兵庫県"/>
      <sheetName val="奈良県"/>
      <sheetName val="和歌山県"/>
      <sheetName val="鳥取県"/>
      <sheetName val="島根県"/>
      <sheetName val="岡山県"/>
      <sheetName val="広島県"/>
      <sheetName val="山口県"/>
      <sheetName val="徳島県"/>
      <sheetName val="香川県"/>
      <sheetName val="愛媛県"/>
      <sheetName val="高知県"/>
      <sheetName val="福岡県"/>
      <sheetName val="佐賀県"/>
      <sheetName val="長崎県"/>
      <sheetName val="熊本県"/>
      <sheetName val="大分県"/>
      <sheetName val="宮崎県"/>
      <sheetName val="鹿児島県"/>
      <sheetName val="沖縄県"/>
    </sheetNames>
    <sheetDataSet>
      <sheetData sheetId="0"/>
      <sheetData sheetId="1">
        <row r="9">
          <cell r="F9">
            <v>258622</v>
          </cell>
          <cell r="G9">
            <v>6297</v>
          </cell>
        </row>
        <row r="10">
          <cell r="F10">
            <v>959644</v>
          </cell>
          <cell r="G10">
            <v>16940</v>
          </cell>
        </row>
        <row r="11">
          <cell r="F11">
            <v>1697607</v>
          </cell>
          <cell r="G11">
            <v>8216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9"/>
  <sheetViews>
    <sheetView workbookViewId="0">
      <selection activeCell="J9" sqref="J9"/>
    </sheetView>
  </sheetViews>
  <sheetFormatPr defaultRowHeight="17.25" x14ac:dyDescent="0.4"/>
  <cols>
    <col min="1" max="1" width="9" style="1"/>
    <col min="2" max="2" width="20.375" style="1" customWidth="1"/>
    <col min="3" max="11" width="15.375" style="1" customWidth="1"/>
    <col min="12" max="16384" width="9" style="1"/>
  </cols>
  <sheetData>
    <row r="1" spans="2:11" x14ac:dyDescent="0.4">
      <c r="K1" s="139" t="s">
        <v>86</v>
      </c>
    </row>
    <row r="2" spans="2:11" ht="18.75" customHeight="1" x14ac:dyDescent="0.4">
      <c r="B2" s="166"/>
      <c r="C2" s="167" t="s">
        <v>2</v>
      </c>
      <c r="D2" s="167" t="s">
        <v>3</v>
      </c>
      <c r="E2" s="162" t="s">
        <v>4</v>
      </c>
      <c r="F2" s="163" t="s">
        <v>12</v>
      </c>
      <c r="G2" s="163"/>
      <c r="H2" s="163"/>
      <c r="I2" s="163"/>
      <c r="J2" s="163"/>
      <c r="K2" s="160" t="s">
        <v>11</v>
      </c>
    </row>
    <row r="3" spans="2:11" ht="85.5" customHeight="1" x14ac:dyDescent="0.4">
      <c r="B3" s="166"/>
      <c r="C3" s="167"/>
      <c r="D3" s="167"/>
      <c r="E3" s="162"/>
      <c r="F3" s="64" t="s">
        <v>8</v>
      </c>
      <c r="G3" s="64" t="s">
        <v>6</v>
      </c>
      <c r="H3" s="64" t="s">
        <v>5</v>
      </c>
      <c r="I3" s="64" t="s">
        <v>7</v>
      </c>
      <c r="J3" s="65" t="s">
        <v>9</v>
      </c>
      <c r="K3" s="161"/>
    </row>
    <row r="4" spans="2:11" ht="24" x14ac:dyDescent="0.4">
      <c r="B4" s="137" t="s">
        <v>19</v>
      </c>
      <c r="C4" s="3">
        <v>2476701</v>
      </c>
      <c r="D4" s="3">
        <v>2377759</v>
      </c>
      <c r="E4" s="3">
        <v>16454</v>
      </c>
      <c r="F4" s="3">
        <v>5334</v>
      </c>
      <c r="G4" s="3">
        <v>32101</v>
      </c>
      <c r="H4" s="3">
        <v>17032</v>
      </c>
      <c r="I4" s="3">
        <v>4854</v>
      </c>
      <c r="J4" s="3">
        <f>G4+I4+F4+H4</f>
        <v>59321</v>
      </c>
      <c r="K4" s="3">
        <f t="shared" ref="K4:K9" si="0">C4-D4-E4-J4</f>
        <v>23167</v>
      </c>
    </row>
    <row r="5" spans="2:11" ht="28.5" customHeight="1" x14ac:dyDescent="0.4">
      <c r="B5" s="137" t="s">
        <v>0</v>
      </c>
      <c r="C5" s="2">
        <v>2559465</v>
      </c>
      <c r="D5" s="2">
        <v>2458607</v>
      </c>
      <c r="E5" s="2">
        <v>9951</v>
      </c>
      <c r="F5" s="6">
        <v>7229</v>
      </c>
      <c r="G5" s="6">
        <v>35985</v>
      </c>
      <c r="H5" s="6">
        <v>16963</v>
      </c>
      <c r="I5" s="6">
        <v>7177</v>
      </c>
      <c r="J5" s="8">
        <v>67354</v>
      </c>
      <c r="K5" s="3">
        <f t="shared" si="0"/>
        <v>23553</v>
      </c>
    </row>
    <row r="6" spans="2:11" ht="28.5" customHeight="1" x14ac:dyDescent="0.4">
      <c r="B6" s="137" t="s">
        <v>1</v>
      </c>
      <c r="C6" s="3">
        <v>2650100</v>
      </c>
      <c r="D6" s="3">
        <v>2546669</v>
      </c>
      <c r="E6" s="3">
        <v>8126</v>
      </c>
      <c r="F6" s="3">
        <v>5528</v>
      </c>
      <c r="G6" s="3">
        <v>38978</v>
      </c>
      <c r="H6" s="3">
        <v>16744</v>
      </c>
      <c r="I6" s="3">
        <v>7974</v>
      </c>
      <c r="J6" s="3">
        <v>69224</v>
      </c>
      <c r="K6" s="3">
        <f t="shared" si="0"/>
        <v>26081</v>
      </c>
    </row>
    <row r="7" spans="2:11" ht="28.5" customHeight="1" x14ac:dyDescent="0.4">
      <c r="B7" s="137" t="s">
        <v>10</v>
      </c>
      <c r="C7" s="3">
        <v>2712359</v>
      </c>
      <c r="D7" s="3">
        <v>2614405</v>
      </c>
      <c r="E7" s="3">
        <v>10160</v>
      </c>
      <c r="F7" s="3">
        <v>4966</v>
      </c>
      <c r="G7" s="3">
        <v>41002</v>
      </c>
      <c r="H7" s="3">
        <v>14157</v>
      </c>
      <c r="I7" s="3">
        <v>7774</v>
      </c>
      <c r="J7" s="3">
        <v>67899</v>
      </c>
      <c r="K7" s="3">
        <f t="shared" si="0"/>
        <v>19895</v>
      </c>
    </row>
    <row r="8" spans="2:11" ht="24" x14ac:dyDescent="0.4">
      <c r="B8" s="137" t="s">
        <v>78</v>
      </c>
      <c r="C8" s="3">
        <v>2783889</v>
      </c>
      <c r="D8" s="3">
        <v>2679651</v>
      </c>
      <c r="E8" s="3">
        <v>13539</v>
      </c>
      <c r="F8" s="3">
        <v>6787</v>
      </c>
      <c r="G8" s="3">
        <v>46724</v>
      </c>
      <c r="H8" s="3">
        <v>13120</v>
      </c>
      <c r="I8" s="3">
        <v>7296</v>
      </c>
      <c r="J8" s="3">
        <f>G8+I8+F8+H8</f>
        <v>73927</v>
      </c>
      <c r="K8" s="3">
        <f t="shared" si="0"/>
        <v>16772</v>
      </c>
    </row>
    <row r="9" spans="2:11" ht="24" x14ac:dyDescent="0.4">
      <c r="B9" s="137" t="s">
        <v>84</v>
      </c>
      <c r="C9" s="3">
        <v>2841116</v>
      </c>
      <c r="D9" s="3">
        <v>2736492</v>
      </c>
      <c r="E9" s="3">
        <v>17400</v>
      </c>
      <c r="F9" s="3">
        <v>10645</v>
      </c>
      <c r="G9" s="3">
        <v>46623</v>
      </c>
      <c r="H9" s="3">
        <v>10645</v>
      </c>
      <c r="I9" s="3">
        <v>6933</v>
      </c>
      <c r="J9" s="3">
        <f>G9+I9+F9+H9</f>
        <v>74846</v>
      </c>
      <c r="K9" s="3">
        <f t="shared" si="0"/>
        <v>12378</v>
      </c>
    </row>
    <row r="10" spans="2:11" ht="24" x14ac:dyDescent="0.4">
      <c r="B10" s="137" t="s">
        <v>85</v>
      </c>
      <c r="C10" s="138">
        <f>C9-C8</f>
        <v>57227</v>
      </c>
      <c r="D10" s="138">
        <f t="shared" ref="D10:K10" si="1">D9-D8</f>
        <v>56841</v>
      </c>
      <c r="E10" s="138">
        <f t="shared" si="1"/>
        <v>3861</v>
      </c>
      <c r="F10" s="138">
        <f t="shared" si="1"/>
        <v>3858</v>
      </c>
      <c r="G10" s="138">
        <f t="shared" si="1"/>
        <v>-101</v>
      </c>
      <c r="H10" s="138">
        <f t="shared" si="1"/>
        <v>-2475</v>
      </c>
      <c r="I10" s="138">
        <f t="shared" si="1"/>
        <v>-363</v>
      </c>
      <c r="J10" s="138">
        <f t="shared" si="1"/>
        <v>919</v>
      </c>
      <c r="K10" s="138">
        <f t="shared" si="1"/>
        <v>-4394</v>
      </c>
    </row>
    <row r="12" spans="2:11" ht="24" x14ac:dyDescent="0.4">
      <c r="B12" s="137" t="s">
        <v>83</v>
      </c>
      <c r="C12" s="138">
        <f>C11-C10</f>
        <v>-57227</v>
      </c>
      <c r="D12" s="138">
        <f t="shared" ref="D12:E12" si="2">D11-D10</f>
        <v>-56841</v>
      </c>
      <c r="E12" s="138">
        <f t="shared" si="2"/>
        <v>-3861</v>
      </c>
      <c r="F12" s="138">
        <f>F11-G10</f>
        <v>101</v>
      </c>
      <c r="G12" s="138">
        <f>G11-I10</f>
        <v>363</v>
      </c>
      <c r="H12" s="138">
        <f>H11-F10</f>
        <v>-3858</v>
      </c>
      <c r="I12" s="138">
        <f>I11-H10</f>
        <v>2475</v>
      </c>
      <c r="J12" s="138">
        <f>J11-J10</f>
        <v>-919</v>
      </c>
      <c r="K12" s="138">
        <f>K11-K10</f>
        <v>4394</v>
      </c>
    </row>
    <row r="14" spans="2:11" x14ac:dyDescent="0.4">
      <c r="B14" s="164" t="s">
        <v>82</v>
      </c>
      <c r="C14" s="133">
        <f t="shared" ref="C14:E14" si="3">C5-C4</f>
        <v>82764</v>
      </c>
      <c r="D14" s="133">
        <f t="shared" si="3"/>
        <v>80848</v>
      </c>
      <c r="E14" s="133">
        <f t="shared" si="3"/>
        <v>-6503</v>
      </c>
      <c r="F14" s="134">
        <f>G5-G4</f>
        <v>3884</v>
      </c>
      <c r="G14" s="133">
        <f>I5-I4</f>
        <v>2323</v>
      </c>
      <c r="H14" s="134">
        <f>F5-F4</f>
        <v>1895</v>
      </c>
      <c r="I14" s="133">
        <f>H5-H4</f>
        <v>-69</v>
      </c>
      <c r="J14" s="133">
        <f>J5-J4</f>
        <v>8033</v>
      </c>
      <c r="K14" s="133">
        <f>K5-K4</f>
        <v>386</v>
      </c>
    </row>
    <row r="15" spans="2:11" x14ac:dyDescent="0.4">
      <c r="B15" s="165"/>
      <c r="C15" s="135">
        <f t="shared" ref="C15:E15" si="4">(C5-C4)/C4</f>
        <v>3.3417033384328589E-2</v>
      </c>
      <c r="D15" s="135">
        <f t="shared" si="4"/>
        <v>3.4001763845705135E-2</v>
      </c>
      <c r="E15" s="135">
        <f t="shared" si="4"/>
        <v>-0.39522304606782543</v>
      </c>
      <c r="F15" s="136">
        <f>(G5-G4)/G4</f>
        <v>0.12099311547926855</v>
      </c>
      <c r="G15" s="135">
        <f>(I5-I4)/I4</f>
        <v>0.47857437165224559</v>
      </c>
      <c r="H15" s="136">
        <f>(F5-F4)/F4</f>
        <v>0.35526809148856392</v>
      </c>
      <c r="I15" s="135">
        <f>(H5-H4)/H4</f>
        <v>-4.0511977454203854E-3</v>
      </c>
      <c r="J15" s="135">
        <f>(J5-J4)/J4</f>
        <v>0.13541578867517406</v>
      </c>
      <c r="K15" s="135">
        <f>(K5-K4)/K4</f>
        <v>1.666163076790262E-2</v>
      </c>
    </row>
    <row r="17" spans="2:11" x14ac:dyDescent="0.4">
      <c r="B17" s="164" t="s">
        <v>79</v>
      </c>
      <c r="C17" s="133">
        <f t="shared" ref="C17:E17" si="5">C8-C7</f>
        <v>71530</v>
      </c>
      <c r="D17" s="133">
        <f t="shared" si="5"/>
        <v>65246</v>
      </c>
      <c r="E17" s="133">
        <f t="shared" si="5"/>
        <v>3379</v>
      </c>
      <c r="F17" s="134">
        <f>G8-G7</f>
        <v>5722</v>
      </c>
      <c r="G17" s="133">
        <f>I8-I7</f>
        <v>-478</v>
      </c>
      <c r="H17" s="134">
        <f>F8-F7</f>
        <v>1821</v>
      </c>
      <c r="I17" s="133">
        <f>H8-H7</f>
        <v>-1037</v>
      </c>
      <c r="J17" s="133">
        <f>J8-J7</f>
        <v>6028</v>
      </c>
      <c r="K17" s="133">
        <f>K8-K7</f>
        <v>-3123</v>
      </c>
    </row>
    <row r="18" spans="2:11" x14ac:dyDescent="0.4">
      <c r="B18" s="165"/>
      <c r="C18" s="135">
        <f t="shared" ref="C18:E18" si="6">(C8-C7)/C7</f>
        <v>2.637187776396856E-2</v>
      </c>
      <c r="D18" s="135">
        <f t="shared" si="6"/>
        <v>2.4956347620204215E-2</v>
      </c>
      <c r="E18" s="135">
        <f t="shared" si="6"/>
        <v>0.33257874015748029</v>
      </c>
      <c r="F18" s="136">
        <f>(G8-G7)/G7</f>
        <v>0.1395541680893615</v>
      </c>
      <c r="G18" s="135">
        <f>(I8-I7)/I7</f>
        <v>-6.1487007975302287E-2</v>
      </c>
      <c r="H18" s="136">
        <f>(F8-F7)/F7</f>
        <v>0.36669351590817562</v>
      </c>
      <c r="I18" s="135">
        <f>(H8-H7)/H7</f>
        <v>-7.3249982340891431E-2</v>
      </c>
      <c r="J18" s="135">
        <f>(J8-J7)/J7</f>
        <v>8.8778921633602847E-2</v>
      </c>
      <c r="K18" s="135">
        <f>(K8-K7)/K7</f>
        <v>-0.15697411409901985</v>
      </c>
    </row>
    <row r="20" spans="2:11" x14ac:dyDescent="0.4">
      <c r="B20" s="1" t="s">
        <v>80</v>
      </c>
    </row>
    <row r="21" spans="2:11" x14ac:dyDescent="0.4">
      <c r="B21" s="1" t="s">
        <v>81</v>
      </c>
    </row>
    <row r="24" spans="2:11" x14ac:dyDescent="0.4">
      <c r="D24" s="140"/>
    </row>
    <row r="25" spans="2:11" x14ac:dyDescent="0.4">
      <c r="D25" s="140"/>
    </row>
    <row r="26" spans="2:11" x14ac:dyDescent="0.4">
      <c r="D26" s="140"/>
    </row>
    <row r="27" spans="2:11" x14ac:dyDescent="0.4">
      <c r="D27" s="140"/>
    </row>
    <row r="28" spans="2:11" x14ac:dyDescent="0.4">
      <c r="D28" s="140"/>
    </row>
    <row r="29" spans="2:11" x14ac:dyDescent="0.4">
      <c r="D29" s="140"/>
    </row>
  </sheetData>
  <mergeCells count="8">
    <mergeCell ref="K2:K3"/>
    <mergeCell ref="E2:E3"/>
    <mergeCell ref="F2:J2"/>
    <mergeCell ref="B14:B15"/>
    <mergeCell ref="B17:B18"/>
    <mergeCell ref="B2:B3"/>
    <mergeCell ref="C2:C3"/>
    <mergeCell ref="D2:D3"/>
  </mergeCells>
  <phoneticPr fontId="1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9"/>
  <sheetViews>
    <sheetView workbookViewId="0">
      <selection activeCell="O16" sqref="O16"/>
    </sheetView>
  </sheetViews>
  <sheetFormatPr defaultRowHeight="17.25" x14ac:dyDescent="0.4"/>
  <cols>
    <col min="1" max="1" width="9" style="1"/>
    <col min="2" max="2" width="17.375" style="1" customWidth="1"/>
    <col min="3" max="11" width="15.375" style="1" customWidth="1"/>
    <col min="12" max="16384" width="9" style="1"/>
  </cols>
  <sheetData>
    <row r="2" spans="2:11" ht="18.75" customHeight="1" x14ac:dyDescent="0.4">
      <c r="B2" s="166"/>
      <c r="C2" s="167" t="s">
        <v>2</v>
      </c>
      <c r="D2" s="167" t="s">
        <v>3</v>
      </c>
      <c r="E2" s="162" t="s">
        <v>4</v>
      </c>
      <c r="F2" s="163" t="s">
        <v>12</v>
      </c>
      <c r="G2" s="163"/>
      <c r="H2" s="163"/>
      <c r="I2" s="163"/>
      <c r="J2" s="163"/>
      <c r="K2" s="160" t="s">
        <v>11</v>
      </c>
    </row>
    <row r="3" spans="2:11" ht="85.5" customHeight="1" x14ac:dyDescent="0.4">
      <c r="B3" s="166"/>
      <c r="C3" s="167"/>
      <c r="D3" s="167"/>
      <c r="E3" s="162"/>
      <c r="F3" s="64" t="s">
        <v>6</v>
      </c>
      <c r="G3" s="64" t="s">
        <v>7</v>
      </c>
      <c r="H3" s="64" t="s">
        <v>8</v>
      </c>
      <c r="I3" s="64" t="s">
        <v>5</v>
      </c>
      <c r="J3" s="65" t="s">
        <v>9</v>
      </c>
      <c r="K3" s="161"/>
    </row>
    <row r="4" spans="2:11" ht="24" x14ac:dyDescent="0.4">
      <c r="B4" s="4" t="s">
        <v>19</v>
      </c>
      <c r="C4" s="3">
        <v>2476701</v>
      </c>
      <c r="D4" s="3">
        <v>2377759</v>
      </c>
      <c r="E4" s="3">
        <v>16454</v>
      </c>
      <c r="F4" s="3">
        <v>32101</v>
      </c>
      <c r="G4" s="3">
        <v>4854</v>
      </c>
      <c r="H4" s="3">
        <v>5334</v>
      </c>
      <c r="I4" s="3">
        <v>17032</v>
      </c>
      <c r="J4" s="3">
        <f>F4+G4+H4+I4</f>
        <v>59321</v>
      </c>
      <c r="K4" s="3">
        <f>C4-D4-E4-J4</f>
        <v>23167</v>
      </c>
    </row>
    <row r="5" spans="2:11" ht="28.5" customHeight="1" x14ac:dyDescent="0.4">
      <c r="B5" s="4" t="s">
        <v>0</v>
      </c>
      <c r="C5" s="2">
        <v>2559465</v>
      </c>
      <c r="D5" s="2">
        <v>2458607</v>
      </c>
      <c r="E5" s="2">
        <v>9951</v>
      </c>
      <c r="F5" s="6">
        <v>35985</v>
      </c>
      <c r="G5" s="6">
        <v>7177</v>
      </c>
      <c r="H5" s="6">
        <v>7229</v>
      </c>
      <c r="I5" s="6">
        <v>16963</v>
      </c>
      <c r="J5" s="8">
        <v>67354</v>
      </c>
      <c r="K5" s="3">
        <f>C5-D5-E5-J5</f>
        <v>23553</v>
      </c>
    </row>
    <row r="6" spans="2:11" ht="28.5" customHeight="1" x14ac:dyDescent="0.4">
      <c r="B6" s="4" t="s">
        <v>1</v>
      </c>
      <c r="C6" s="3">
        <v>2650100</v>
      </c>
      <c r="D6" s="3">
        <v>2546669</v>
      </c>
      <c r="E6" s="3">
        <v>8126</v>
      </c>
      <c r="F6" s="3">
        <v>38978</v>
      </c>
      <c r="G6" s="3">
        <v>7974</v>
      </c>
      <c r="H6" s="3">
        <v>5528</v>
      </c>
      <c r="I6" s="3">
        <v>16744</v>
      </c>
      <c r="J6" s="3">
        <v>69224</v>
      </c>
      <c r="K6" s="3">
        <f>C6-D6-E6-J6</f>
        <v>26081</v>
      </c>
    </row>
    <row r="7" spans="2:11" ht="28.5" customHeight="1" x14ac:dyDescent="0.4">
      <c r="B7" s="4" t="s">
        <v>10</v>
      </c>
      <c r="C7" s="3">
        <v>2712359</v>
      </c>
      <c r="D7" s="3">
        <v>2614405</v>
      </c>
      <c r="E7" s="3">
        <v>10160</v>
      </c>
      <c r="F7" s="3">
        <v>41002</v>
      </c>
      <c r="G7" s="3">
        <v>7774</v>
      </c>
      <c r="H7" s="3">
        <v>4966</v>
      </c>
      <c r="I7" s="3">
        <v>14157</v>
      </c>
      <c r="J7" s="3">
        <v>67899</v>
      </c>
      <c r="K7" s="3">
        <f>C7-D7-E7-J7</f>
        <v>19895</v>
      </c>
    </row>
    <row r="8" spans="2:11" ht="24" x14ac:dyDescent="0.4">
      <c r="B8" s="4" t="s">
        <v>78</v>
      </c>
      <c r="C8" s="3">
        <v>2783889</v>
      </c>
      <c r="D8" s="3">
        <v>2679651</v>
      </c>
      <c r="E8" s="3">
        <v>13539</v>
      </c>
      <c r="F8" s="3">
        <v>46724</v>
      </c>
      <c r="G8" s="3">
        <v>7296</v>
      </c>
      <c r="H8" s="3">
        <v>6787</v>
      </c>
      <c r="I8" s="3">
        <v>13120</v>
      </c>
      <c r="J8" s="3">
        <f>F8+G8+H8+I8</f>
        <v>73927</v>
      </c>
      <c r="K8" s="3">
        <f>C8-D8-E8-J8</f>
        <v>16772</v>
      </c>
    </row>
    <row r="12" spans="2:11" x14ac:dyDescent="0.4">
      <c r="B12" s="168" t="s">
        <v>82</v>
      </c>
      <c r="C12" s="133">
        <f>C5-C4</f>
        <v>82764</v>
      </c>
      <c r="D12" s="133">
        <f t="shared" ref="D12:K12" si="0">D5-D4</f>
        <v>80848</v>
      </c>
      <c r="E12" s="133">
        <f>E5-E4</f>
        <v>-6503</v>
      </c>
      <c r="F12" s="134">
        <f t="shared" si="0"/>
        <v>3884</v>
      </c>
      <c r="G12" s="133">
        <f t="shared" si="0"/>
        <v>2323</v>
      </c>
      <c r="H12" s="134">
        <f t="shared" si="0"/>
        <v>1895</v>
      </c>
      <c r="I12" s="133">
        <f t="shared" si="0"/>
        <v>-69</v>
      </c>
      <c r="J12" s="133">
        <f t="shared" si="0"/>
        <v>8033</v>
      </c>
      <c r="K12" s="133">
        <f t="shared" si="0"/>
        <v>386</v>
      </c>
    </row>
    <row r="13" spans="2:11" x14ac:dyDescent="0.4">
      <c r="B13" s="168"/>
      <c r="C13" s="135">
        <f>(C5-C4)/C4</f>
        <v>3.3417033384328589E-2</v>
      </c>
      <c r="D13" s="135">
        <f t="shared" ref="D13:K13" si="1">(D5-D4)/D4</f>
        <v>3.4001763845705135E-2</v>
      </c>
      <c r="E13" s="135">
        <f t="shared" si="1"/>
        <v>-0.39522304606782543</v>
      </c>
      <c r="F13" s="136">
        <f t="shared" si="1"/>
        <v>0.12099311547926855</v>
      </c>
      <c r="G13" s="135">
        <f t="shared" si="1"/>
        <v>0.47857437165224559</v>
      </c>
      <c r="H13" s="136">
        <f t="shared" si="1"/>
        <v>0.35526809148856392</v>
      </c>
      <c r="I13" s="135">
        <f t="shared" si="1"/>
        <v>-4.0511977454203854E-3</v>
      </c>
      <c r="J13" s="135">
        <f t="shared" si="1"/>
        <v>0.13541578867517406</v>
      </c>
      <c r="K13" s="135">
        <f t="shared" si="1"/>
        <v>1.666163076790262E-2</v>
      </c>
    </row>
    <row r="15" spans="2:11" x14ac:dyDescent="0.4">
      <c r="B15" s="168" t="s">
        <v>79</v>
      </c>
      <c r="C15" s="133">
        <f t="shared" ref="C15:K15" si="2">C8-C7</f>
        <v>71530</v>
      </c>
      <c r="D15" s="133">
        <f t="shared" si="2"/>
        <v>65246</v>
      </c>
      <c r="E15" s="133">
        <f t="shared" si="2"/>
        <v>3379</v>
      </c>
      <c r="F15" s="134">
        <f t="shared" si="2"/>
        <v>5722</v>
      </c>
      <c r="G15" s="133">
        <f t="shared" si="2"/>
        <v>-478</v>
      </c>
      <c r="H15" s="134">
        <f t="shared" si="2"/>
        <v>1821</v>
      </c>
      <c r="I15" s="133">
        <f t="shared" si="2"/>
        <v>-1037</v>
      </c>
      <c r="J15" s="133">
        <f t="shared" si="2"/>
        <v>6028</v>
      </c>
      <c r="K15" s="133">
        <f t="shared" si="2"/>
        <v>-3123</v>
      </c>
    </row>
    <row r="16" spans="2:11" x14ac:dyDescent="0.4">
      <c r="B16" s="168"/>
      <c r="C16" s="135">
        <f t="shared" ref="C16:K16" si="3">(C8-C7)/C7</f>
        <v>2.637187776396856E-2</v>
      </c>
      <c r="D16" s="135">
        <f t="shared" si="3"/>
        <v>2.4956347620204215E-2</v>
      </c>
      <c r="E16" s="135">
        <f t="shared" si="3"/>
        <v>0.33257874015748029</v>
      </c>
      <c r="F16" s="136">
        <f t="shared" si="3"/>
        <v>0.1395541680893615</v>
      </c>
      <c r="G16" s="135">
        <f t="shared" si="3"/>
        <v>-6.1487007975302287E-2</v>
      </c>
      <c r="H16" s="136">
        <f t="shared" si="3"/>
        <v>0.36669351590817562</v>
      </c>
      <c r="I16" s="135">
        <f t="shared" si="3"/>
        <v>-7.3249982340891431E-2</v>
      </c>
      <c r="J16" s="135">
        <f t="shared" si="3"/>
        <v>8.8778921633602847E-2</v>
      </c>
      <c r="K16" s="135">
        <f t="shared" si="3"/>
        <v>-0.15697411409901985</v>
      </c>
    </row>
    <row r="18" spans="2:2" x14ac:dyDescent="0.4">
      <c r="B18" s="1" t="s">
        <v>80</v>
      </c>
    </row>
    <row r="19" spans="2:2" x14ac:dyDescent="0.4">
      <c r="B19" s="1" t="s">
        <v>81</v>
      </c>
    </row>
  </sheetData>
  <mergeCells count="8">
    <mergeCell ref="B12:B13"/>
    <mergeCell ref="B15:B16"/>
    <mergeCell ref="K2:K3"/>
    <mergeCell ref="F2:J2"/>
    <mergeCell ref="C2:C3"/>
    <mergeCell ref="B2:B3"/>
    <mergeCell ref="D2:D3"/>
    <mergeCell ref="E2:E3"/>
  </mergeCells>
  <phoneticPr fontId="1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9"/>
  <sheetViews>
    <sheetView workbookViewId="0">
      <selection activeCell="C13" sqref="C13"/>
    </sheetView>
  </sheetViews>
  <sheetFormatPr defaultRowHeight="17.25" x14ac:dyDescent="0.4"/>
  <cols>
    <col min="1" max="1" width="20.5" style="1" customWidth="1"/>
    <col min="2" max="2" width="18" style="1" customWidth="1"/>
    <col min="3" max="7" width="19.625" style="1" customWidth="1"/>
    <col min="8" max="8" width="17.5" style="1" customWidth="1"/>
    <col min="9" max="9" width="20.75" style="1" customWidth="1"/>
    <col min="10" max="10" width="17.5" style="1" customWidth="1"/>
    <col min="11" max="11" width="38.625" style="1" customWidth="1"/>
    <col min="12" max="16384" width="9" style="1"/>
  </cols>
  <sheetData>
    <row r="2" spans="2:11" x14ac:dyDescent="0.4">
      <c r="I2" s="19"/>
      <c r="J2" s="19"/>
      <c r="K2" s="19"/>
    </row>
    <row r="3" spans="2:11" ht="39" customHeight="1" thickBot="1" x14ac:dyDescent="0.45">
      <c r="B3" s="24"/>
      <c r="C3" s="25" t="s">
        <v>13</v>
      </c>
      <c r="D3" s="26" t="s">
        <v>14</v>
      </c>
      <c r="E3" s="25" t="s">
        <v>15</v>
      </c>
      <c r="F3" s="25" t="s">
        <v>16</v>
      </c>
      <c r="G3" s="25" t="s">
        <v>17</v>
      </c>
      <c r="H3" s="62" t="s">
        <v>22</v>
      </c>
      <c r="I3" s="32" t="s">
        <v>23</v>
      </c>
      <c r="J3" s="63" t="s">
        <v>20</v>
      </c>
      <c r="K3" s="27" t="s">
        <v>21</v>
      </c>
    </row>
    <row r="4" spans="2:11" ht="56.25" customHeight="1" thickTop="1" thickBot="1" x14ac:dyDescent="0.45">
      <c r="B4" s="24" t="s">
        <v>18</v>
      </c>
      <c r="C4" s="5">
        <v>72430</v>
      </c>
      <c r="D4" s="9">
        <v>118803</v>
      </c>
      <c r="E4" s="169"/>
      <c r="F4" s="170"/>
      <c r="G4" s="171"/>
      <c r="H4" s="37"/>
      <c r="I4" s="33"/>
      <c r="J4" s="28"/>
      <c r="K4" s="21"/>
    </row>
    <row r="5" spans="2:11" ht="56.25" customHeight="1" thickTop="1" thickBot="1" x14ac:dyDescent="0.45">
      <c r="B5" s="24" t="s">
        <v>19</v>
      </c>
      <c r="C5" s="2">
        <v>72430</v>
      </c>
      <c r="D5" s="7">
        <v>147233</v>
      </c>
      <c r="E5" s="9">
        <v>117250</v>
      </c>
      <c r="F5" s="9">
        <v>81407</v>
      </c>
      <c r="G5" s="12">
        <v>39262</v>
      </c>
      <c r="H5" s="17">
        <f>SUM(C5:G5)</f>
        <v>457582</v>
      </c>
      <c r="I5" s="34"/>
      <c r="J5" s="29"/>
      <c r="K5" s="22"/>
    </row>
    <row r="6" spans="2:11" ht="56.25" customHeight="1" thickTop="1" thickBot="1" x14ac:dyDescent="0.45">
      <c r="B6" s="24" t="s">
        <v>0</v>
      </c>
      <c r="C6" s="2">
        <v>72430</v>
      </c>
      <c r="D6" s="2">
        <v>147233</v>
      </c>
      <c r="E6" s="10">
        <v>94585</v>
      </c>
      <c r="F6" s="11">
        <v>109584</v>
      </c>
      <c r="G6" s="13">
        <v>59963</v>
      </c>
      <c r="H6" s="31">
        <f t="shared" ref="H6:H8" si="0">SUM(C6:G6)</f>
        <v>483795</v>
      </c>
      <c r="I6" s="15">
        <v>50000</v>
      </c>
      <c r="J6" s="17">
        <f>H6+I6</f>
        <v>533795</v>
      </c>
      <c r="K6" s="20" t="s">
        <v>24</v>
      </c>
    </row>
    <row r="7" spans="2:11" ht="56.25" customHeight="1" thickTop="1" thickBot="1" x14ac:dyDescent="0.45">
      <c r="B7" s="24" t="s">
        <v>1</v>
      </c>
      <c r="C7" s="2">
        <v>72430</v>
      </c>
      <c r="D7" s="2">
        <v>147233</v>
      </c>
      <c r="E7" s="10">
        <v>94585</v>
      </c>
      <c r="F7" s="10">
        <v>93055</v>
      </c>
      <c r="G7" s="14">
        <v>115713</v>
      </c>
      <c r="H7" s="31">
        <f t="shared" si="0"/>
        <v>523016</v>
      </c>
      <c r="I7" s="15">
        <v>70000</v>
      </c>
      <c r="J7" s="30">
        <f t="shared" ref="J7:J8" si="1">H7+I7</f>
        <v>593016</v>
      </c>
      <c r="K7" s="23" t="s">
        <v>25</v>
      </c>
    </row>
    <row r="8" spans="2:11" ht="56.25" customHeight="1" thickTop="1" x14ac:dyDescent="0.4">
      <c r="B8" s="24" t="s">
        <v>10</v>
      </c>
      <c r="C8" s="2">
        <v>72430</v>
      </c>
      <c r="D8" s="2">
        <v>147233</v>
      </c>
      <c r="E8" s="10">
        <v>94585</v>
      </c>
      <c r="F8" s="10">
        <v>93055</v>
      </c>
      <c r="G8" s="16">
        <v>68423</v>
      </c>
      <c r="H8" s="18">
        <f t="shared" si="0"/>
        <v>475726</v>
      </c>
      <c r="I8" s="18">
        <v>59703</v>
      </c>
      <c r="J8" s="35">
        <f t="shared" si="1"/>
        <v>535429</v>
      </c>
      <c r="K8" s="23" t="s">
        <v>45</v>
      </c>
    </row>
    <row r="9" spans="2:11" x14ac:dyDescent="0.4">
      <c r="J9" s="36"/>
    </row>
  </sheetData>
  <mergeCells count="1">
    <mergeCell ref="E4:G4"/>
  </mergeCells>
  <phoneticPr fontId="1"/>
  <pageMargins left="0.7" right="0.7" top="0.75" bottom="0.75" header="0.3" footer="0.3"/>
  <pageSetup paperSize="9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showGridLines="0" workbookViewId="0">
      <selection activeCell="H6" sqref="H6"/>
    </sheetView>
  </sheetViews>
  <sheetFormatPr defaultRowHeight="18.75" x14ac:dyDescent="0.4"/>
  <cols>
    <col min="1" max="1" width="3.625" customWidth="1"/>
    <col min="2" max="2" width="10.75" customWidth="1"/>
    <col min="3" max="15" width="12.625" customWidth="1"/>
  </cols>
  <sheetData>
    <row r="1" spans="1:15" x14ac:dyDescent="0.4">
      <c r="K1" s="172"/>
      <c r="L1" s="172"/>
      <c r="M1" s="172"/>
    </row>
    <row r="2" spans="1:15" ht="13.5" customHeight="1" x14ac:dyDescent="0.4">
      <c r="K2" s="173"/>
      <c r="L2" s="173"/>
      <c r="M2" s="173"/>
    </row>
    <row r="3" spans="1:15" ht="13.5" customHeight="1" x14ac:dyDescent="0.4">
      <c r="K3" s="38"/>
      <c r="L3" s="38"/>
      <c r="M3" s="38"/>
    </row>
    <row r="4" spans="1:15" ht="13.5" customHeight="1" x14ac:dyDescent="0.4">
      <c r="K4" s="38"/>
      <c r="L4" s="38"/>
      <c r="M4" s="38"/>
    </row>
    <row r="5" spans="1:15" ht="13.5" customHeight="1" x14ac:dyDescent="0.4">
      <c r="K5" s="38"/>
      <c r="L5" s="38"/>
      <c r="M5" s="38"/>
    </row>
    <row r="6" spans="1:15" ht="24" customHeight="1" thickBot="1" x14ac:dyDescent="0.45">
      <c r="A6" s="39"/>
      <c r="B6" s="39"/>
    </row>
    <row r="7" spans="1:15" ht="24.95" customHeight="1" thickBot="1" x14ac:dyDescent="0.45">
      <c r="A7" s="39"/>
      <c r="B7" s="40"/>
      <c r="C7" s="41" t="s">
        <v>26</v>
      </c>
      <c r="D7" s="41" t="s">
        <v>27</v>
      </c>
      <c r="E7" s="41" t="s">
        <v>28</v>
      </c>
      <c r="F7" s="41" t="s">
        <v>29</v>
      </c>
      <c r="G7" s="41" t="s">
        <v>30</v>
      </c>
      <c r="H7" s="41" t="s">
        <v>31</v>
      </c>
      <c r="I7" s="41" t="s">
        <v>32</v>
      </c>
      <c r="J7" s="41" t="s">
        <v>33</v>
      </c>
      <c r="K7" s="41" t="s">
        <v>34</v>
      </c>
      <c r="L7" s="41" t="s">
        <v>35</v>
      </c>
      <c r="M7" s="41" t="s">
        <v>36</v>
      </c>
      <c r="N7" s="42" t="s">
        <v>37</v>
      </c>
      <c r="O7" s="43" t="s">
        <v>38</v>
      </c>
    </row>
    <row r="8" spans="1:15" ht="24.95" customHeight="1" x14ac:dyDescent="0.4">
      <c r="A8" s="39"/>
      <c r="B8" s="44" t="s">
        <v>39</v>
      </c>
      <c r="C8" s="45">
        <v>1981</v>
      </c>
      <c r="D8" s="45">
        <v>2069</v>
      </c>
      <c r="E8" s="45">
        <v>2404</v>
      </c>
      <c r="F8" s="45">
        <v>3304</v>
      </c>
      <c r="G8" s="45">
        <v>3708</v>
      </c>
      <c r="H8" s="45">
        <v>3560</v>
      </c>
      <c r="I8" s="45">
        <v>3170</v>
      </c>
      <c r="J8" s="45">
        <v>3035</v>
      </c>
      <c r="K8" s="45">
        <v>3507</v>
      </c>
      <c r="L8" s="45">
        <v>3266</v>
      </c>
      <c r="M8" s="45">
        <v>3688</v>
      </c>
      <c r="N8" s="46">
        <v>4402</v>
      </c>
      <c r="O8" s="47">
        <v>2868</v>
      </c>
    </row>
    <row r="9" spans="1:15" ht="24.95" customHeight="1" x14ac:dyDescent="0.4">
      <c r="A9" s="39"/>
      <c r="B9" s="48" t="s">
        <v>40</v>
      </c>
      <c r="C9" s="49">
        <v>11669</v>
      </c>
      <c r="D9" s="49">
        <v>10873</v>
      </c>
      <c r="E9" s="49">
        <v>12460</v>
      </c>
      <c r="F9" s="49">
        <v>17492</v>
      </c>
      <c r="G9" s="49">
        <v>17829</v>
      </c>
      <c r="H9" s="49">
        <v>17549</v>
      </c>
      <c r="I9" s="49">
        <v>17037</v>
      </c>
      <c r="J9" s="49">
        <v>15621</v>
      </c>
      <c r="K9" s="49">
        <v>14555</v>
      </c>
      <c r="L9" s="49">
        <v>16636</v>
      </c>
      <c r="M9" s="49">
        <v>16758</v>
      </c>
      <c r="N9" s="50">
        <v>18712</v>
      </c>
      <c r="O9" s="51">
        <v>14758</v>
      </c>
    </row>
    <row r="10" spans="1:15" ht="24.95" customHeight="1" thickBot="1" x14ac:dyDescent="0.45">
      <c r="A10" s="39"/>
      <c r="B10" s="52" t="s">
        <v>41</v>
      </c>
      <c r="C10" s="53">
        <v>6144</v>
      </c>
      <c r="D10" s="53">
        <v>4984</v>
      </c>
      <c r="E10" s="53">
        <v>4686</v>
      </c>
      <c r="F10" s="53">
        <v>4588</v>
      </c>
      <c r="G10" s="53">
        <v>4738</v>
      </c>
      <c r="H10" s="53">
        <v>4447</v>
      </c>
      <c r="I10" s="53">
        <v>4618</v>
      </c>
      <c r="J10" s="53">
        <v>4085</v>
      </c>
      <c r="K10" s="53">
        <v>3309</v>
      </c>
      <c r="L10" s="53">
        <v>3265</v>
      </c>
      <c r="M10" s="53">
        <v>3107</v>
      </c>
      <c r="N10" s="54">
        <v>2967</v>
      </c>
      <c r="O10" s="55">
        <v>2269</v>
      </c>
    </row>
    <row r="11" spans="1:15" ht="24.95" customHeight="1" thickTop="1" thickBot="1" x14ac:dyDescent="0.45">
      <c r="A11" s="39"/>
      <c r="B11" s="56" t="s">
        <v>42</v>
      </c>
      <c r="C11" s="57">
        <f t="shared" ref="C11:L11" si="0">SUM(C8:C10)</f>
        <v>19794</v>
      </c>
      <c r="D11" s="57">
        <f t="shared" si="0"/>
        <v>17926</v>
      </c>
      <c r="E11" s="58">
        <f t="shared" si="0"/>
        <v>19550</v>
      </c>
      <c r="F11" s="57">
        <f t="shared" si="0"/>
        <v>25384</v>
      </c>
      <c r="G11" s="57">
        <f t="shared" si="0"/>
        <v>26275</v>
      </c>
      <c r="H11" s="57">
        <f t="shared" si="0"/>
        <v>25556</v>
      </c>
      <c r="I11" s="57">
        <f t="shared" si="0"/>
        <v>24825</v>
      </c>
      <c r="J11" s="57">
        <f t="shared" si="0"/>
        <v>22741</v>
      </c>
      <c r="K11" s="57">
        <f t="shared" si="0"/>
        <v>21371</v>
      </c>
      <c r="L11" s="57">
        <f t="shared" si="0"/>
        <v>23167</v>
      </c>
      <c r="M11" s="57">
        <f>SUM(M8:M10)</f>
        <v>23553</v>
      </c>
      <c r="N11" s="59">
        <f>SUM(N8:N10)</f>
        <v>26081</v>
      </c>
      <c r="O11" s="60">
        <f>SUM(O8:O10)</f>
        <v>19895</v>
      </c>
    </row>
    <row r="12" spans="1:15" x14ac:dyDescent="0.4">
      <c r="A12" s="39"/>
      <c r="B12" s="39"/>
    </row>
    <row r="13" spans="1:15" x14ac:dyDescent="0.4">
      <c r="A13" s="39"/>
      <c r="B13" s="39"/>
    </row>
    <row r="14" spans="1:15" ht="24.95" customHeight="1" thickBot="1" x14ac:dyDescent="0.45">
      <c r="A14" s="39"/>
      <c r="B14" s="39"/>
    </row>
    <row r="15" spans="1:15" ht="24.95" customHeight="1" thickBot="1" x14ac:dyDescent="0.45">
      <c r="A15" s="39"/>
      <c r="B15" s="40"/>
      <c r="C15" s="41" t="s">
        <v>26</v>
      </c>
      <c r="D15" s="41" t="s">
        <v>27</v>
      </c>
      <c r="E15" s="41" t="s">
        <v>28</v>
      </c>
      <c r="F15" s="41" t="s">
        <v>29</v>
      </c>
      <c r="G15" s="41" t="s">
        <v>30</v>
      </c>
      <c r="H15" s="41" t="s">
        <v>31</v>
      </c>
      <c r="I15" s="41" t="s">
        <v>32</v>
      </c>
      <c r="J15" s="41" t="s">
        <v>33</v>
      </c>
      <c r="K15" s="41" t="s">
        <v>34</v>
      </c>
      <c r="L15" s="41" t="s">
        <v>35</v>
      </c>
      <c r="M15" s="41" t="s">
        <v>36</v>
      </c>
      <c r="N15" s="42" t="s">
        <v>37</v>
      </c>
      <c r="O15" s="43" t="s">
        <v>38</v>
      </c>
    </row>
    <row r="16" spans="1:15" ht="24.95" customHeight="1" thickBot="1" x14ac:dyDescent="0.45">
      <c r="A16" s="39"/>
      <c r="B16" s="56"/>
      <c r="C16" s="57">
        <v>2079317</v>
      </c>
      <c r="D16" s="57">
        <v>2105254</v>
      </c>
      <c r="E16" s="57">
        <v>2120934</v>
      </c>
      <c r="F16" s="57">
        <v>2131929</v>
      </c>
      <c r="G16" s="57">
        <v>2158045</v>
      </c>
      <c r="H16" s="57">
        <v>2324268</v>
      </c>
      <c r="I16" s="57">
        <v>2360053</v>
      </c>
      <c r="J16" s="57">
        <v>2408694</v>
      </c>
      <c r="K16" s="57">
        <v>2481124</v>
      </c>
      <c r="L16" s="57">
        <v>2628357</v>
      </c>
      <c r="M16" s="57">
        <v>2722942</v>
      </c>
      <c r="N16" s="59">
        <v>2836281</v>
      </c>
      <c r="O16" s="61">
        <v>2944123</v>
      </c>
    </row>
    <row r="17" spans="1:2" x14ac:dyDescent="0.4">
      <c r="A17" s="39"/>
      <c r="B17" s="39" t="s">
        <v>43</v>
      </c>
    </row>
    <row r="18" spans="1:2" x14ac:dyDescent="0.4">
      <c r="A18" s="39"/>
      <c r="B18" s="39" t="s">
        <v>44</v>
      </c>
    </row>
  </sheetData>
  <mergeCells count="2">
    <mergeCell ref="K1:M1"/>
    <mergeCell ref="K2:M2"/>
  </mergeCells>
  <phoneticPr fontId="1"/>
  <pageMargins left="0.4" right="0.24" top="0.75" bottom="0.75" header="0.3" footer="0.3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20"/>
  <sheetViews>
    <sheetView showGridLines="0" zoomScaleNormal="100" workbookViewId="0">
      <selection activeCell="F23" sqref="F23"/>
    </sheetView>
  </sheetViews>
  <sheetFormatPr defaultRowHeight="18.75" x14ac:dyDescent="0.4"/>
  <cols>
    <col min="1" max="2" width="9" style="66"/>
    <col min="3" max="3" width="14.75" style="66" customWidth="1"/>
    <col min="4" max="4" width="22.125" style="66" customWidth="1"/>
    <col min="5" max="6" width="16.25" style="66" customWidth="1"/>
    <col min="7" max="7" width="12.25" style="66" customWidth="1"/>
    <col min="8" max="8" width="15.125" style="66" customWidth="1"/>
    <col min="9" max="9" width="14.5" style="66" customWidth="1"/>
    <col min="10" max="10" width="14.125" style="66" customWidth="1"/>
    <col min="11" max="11" width="16" style="66" customWidth="1"/>
    <col min="12" max="12" width="16.375" style="66" customWidth="1"/>
    <col min="13" max="13" width="14.125" style="66" customWidth="1"/>
    <col min="14" max="16384" width="9" style="66"/>
  </cols>
  <sheetData>
    <row r="3" spans="2:15" x14ac:dyDescent="0.4">
      <c r="B3" s="177" t="s">
        <v>64</v>
      </c>
      <c r="C3" s="67"/>
      <c r="D3" s="69" t="s">
        <v>46</v>
      </c>
      <c r="E3" s="69" t="s">
        <v>47</v>
      </c>
      <c r="F3" s="69" t="s">
        <v>48</v>
      </c>
      <c r="G3" s="69" t="s">
        <v>49</v>
      </c>
      <c r="H3" s="69" t="s">
        <v>20</v>
      </c>
      <c r="I3" s="69" t="s">
        <v>50</v>
      </c>
    </row>
    <row r="4" spans="2:15" x14ac:dyDescent="0.4">
      <c r="B4" s="177"/>
      <c r="C4" s="67" t="s">
        <v>51</v>
      </c>
      <c r="D4" s="67">
        <v>2722942</v>
      </c>
      <c r="E4" s="67">
        <v>109584</v>
      </c>
      <c r="F4" s="67">
        <v>59963</v>
      </c>
      <c r="G4" s="68">
        <v>263760</v>
      </c>
      <c r="H4" s="68">
        <f>SUM(D4:G4)</f>
        <v>3156249</v>
      </c>
      <c r="I4" s="185">
        <f>H4+H5</f>
        <v>3266249</v>
      </c>
    </row>
    <row r="5" spans="2:15" x14ac:dyDescent="0.4">
      <c r="B5" s="177"/>
      <c r="C5" s="67" t="s">
        <v>52</v>
      </c>
      <c r="D5" s="67"/>
      <c r="E5" s="187">
        <v>50000</v>
      </c>
      <c r="F5" s="187"/>
      <c r="G5" s="68">
        <v>60000</v>
      </c>
      <c r="H5" s="68">
        <f>SUM(E5:G5)</f>
        <v>110000</v>
      </c>
      <c r="I5" s="186"/>
    </row>
    <row r="7" spans="2:15" x14ac:dyDescent="0.4">
      <c r="B7" s="177" t="s">
        <v>53</v>
      </c>
      <c r="C7" s="67"/>
      <c r="D7" s="69" t="s">
        <v>46</v>
      </c>
      <c r="E7" s="70" t="s">
        <v>54</v>
      </c>
      <c r="F7" s="70" t="s">
        <v>48</v>
      </c>
      <c r="G7" s="71" t="s">
        <v>49</v>
      </c>
      <c r="H7" s="71" t="s">
        <v>20</v>
      </c>
      <c r="I7" s="71" t="s">
        <v>50</v>
      </c>
      <c r="J7" s="72"/>
      <c r="K7" s="69" t="s">
        <v>55</v>
      </c>
      <c r="L7" s="69" t="s">
        <v>56</v>
      </c>
    </row>
    <row r="8" spans="2:15" x14ac:dyDescent="0.4">
      <c r="B8" s="177"/>
      <c r="C8" s="67" t="s">
        <v>51</v>
      </c>
      <c r="D8" s="67">
        <v>2722942</v>
      </c>
      <c r="E8" s="73">
        <v>93055</v>
      </c>
      <c r="F8" s="73">
        <v>115713</v>
      </c>
      <c r="G8" s="74">
        <f>G4</f>
        <v>263760</v>
      </c>
      <c r="H8" s="75">
        <f>SUM(D8:G8)</f>
        <v>3195470</v>
      </c>
      <c r="I8" s="178">
        <f>H8+H9</f>
        <v>3325754</v>
      </c>
      <c r="J8" s="72"/>
      <c r="K8" s="67">
        <f>E8+F8-E4-F4</f>
        <v>39221</v>
      </c>
      <c r="L8" s="185">
        <f>K8+K9</f>
        <v>59505</v>
      </c>
    </row>
    <row r="9" spans="2:15" x14ac:dyDescent="0.4">
      <c r="B9" s="177"/>
      <c r="C9" s="67" t="s">
        <v>52</v>
      </c>
      <c r="D9" s="67"/>
      <c r="E9" s="76">
        <v>20284</v>
      </c>
      <c r="F9" s="76">
        <v>50000</v>
      </c>
      <c r="G9" s="75">
        <v>60000</v>
      </c>
      <c r="H9" s="75">
        <f>SUM(E9:G9)</f>
        <v>130284</v>
      </c>
      <c r="I9" s="179"/>
      <c r="J9" s="72"/>
      <c r="K9" s="67">
        <f>E9+F9-E5</f>
        <v>20284</v>
      </c>
      <c r="L9" s="186"/>
    </row>
    <row r="10" spans="2:15" x14ac:dyDescent="0.4">
      <c r="E10" s="72"/>
      <c r="F10" s="72"/>
      <c r="G10" s="72"/>
      <c r="H10" s="72"/>
      <c r="I10" s="72"/>
      <c r="J10" s="72"/>
    </row>
    <row r="11" spans="2:15" x14ac:dyDescent="0.4">
      <c r="B11" s="177" t="s">
        <v>65</v>
      </c>
      <c r="C11" s="67"/>
      <c r="D11" s="69" t="s">
        <v>46</v>
      </c>
      <c r="E11" s="71" t="s">
        <v>54</v>
      </c>
      <c r="F11" s="70" t="s">
        <v>57</v>
      </c>
      <c r="G11" s="71" t="s">
        <v>49</v>
      </c>
      <c r="H11" s="71" t="s">
        <v>20</v>
      </c>
      <c r="I11" s="71" t="s">
        <v>50</v>
      </c>
      <c r="J11" s="72"/>
      <c r="K11" s="69" t="s">
        <v>55</v>
      </c>
      <c r="L11" s="69" t="s">
        <v>58</v>
      </c>
    </row>
    <row r="12" spans="2:15" x14ac:dyDescent="0.4">
      <c r="B12" s="177"/>
      <c r="C12" s="67" t="s">
        <v>51</v>
      </c>
      <c r="D12" s="67">
        <v>2722942</v>
      </c>
      <c r="E12" s="77">
        <v>93055</v>
      </c>
      <c r="F12" s="73">
        <v>68423</v>
      </c>
      <c r="G12" s="75">
        <f>G4</f>
        <v>263760</v>
      </c>
      <c r="H12" s="75">
        <f>SUM(D12:G12)</f>
        <v>3148180</v>
      </c>
      <c r="I12" s="178">
        <f>H12+H13</f>
        <v>3267883</v>
      </c>
      <c r="J12" s="72"/>
      <c r="K12" s="78">
        <f>E12+F12-E4-F4</f>
        <v>-8069</v>
      </c>
      <c r="L12" s="174">
        <f>K13+K12</f>
        <v>1634</v>
      </c>
    </row>
    <row r="13" spans="2:15" x14ac:dyDescent="0.4">
      <c r="B13" s="177"/>
      <c r="C13" s="67" t="s">
        <v>52</v>
      </c>
      <c r="D13" s="67"/>
      <c r="E13" s="75">
        <v>20284</v>
      </c>
      <c r="F13" s="76">
        <v>39419</v>
      </c>
      <c r="G13" s="75">
        <v>60000</v>
      </c>
      <c r="H13" s="75">
        <f>SUM(E13:G13)</f>
        <v>119703</v>
      </c>
      <c r="I13" s="179"/>
      <c r="J13" s="72"/>
      <c r="K13" s="78">
        <f>E13+F13-E5</f>
        <v>9703</v>
      </c>
      <c r="L13" s="174"/>
    </row>
    <row r="14" spans="2:15" x14ac:dyDescent="0.4">
      <c r="E14" s="72"/>
      <c r="F14" s="72"/>
      <c r="G14" s="72"/>
      <c r="H14" s="72"/>
      <c r="I14" s="72"/>
      <c r="J14" s="72"/>
    </row>
    <row r="15" spans="2:15" x14ac:dyDescent="0.4">
      <c r="B15" s="177" t="s">
        <v>65</v>
      </c>
      <c r="C15" s="180"/>
      <c r="D15" s="180" t="s">
        <v>46</v>
      </c>
      <c r="E15" s="182" t="s">
        <v>54</v>
      </c>
      <c r="F15" s="123" t="s">
        <v>57</v>
      </c>
      <c r="G15" s="175" t="s">
        <v>49</v>
      </c>
      <c r="H15" s="184"/>
      <c r="I15" s="176"/>
      <c r="J15" s="86" t="s">
        <v>59</v>
      </c>
      <c r="K15" s="83" t="s">
        <v>20</v>
      </c>
      <c r="L15" s="180" t="s">
        <v>50</v>
      </c>
      <c r="N15" s="79"/>
      <c r="O15" s="79"/>
    </row>
    <row r="16" spans="2:15" x14ac:dyDescent="0.4">
      <c r="B16" s="177"/>
      <c r="C16" s="181"/>
      <c r="D16" s="181"/>
      <c r="E16" s="183"/>
      <c r="F16" s="124"/>
      <c r="G16" s="70" t="s">
        <v>60</v>
      </c>
      <c r="H16" s="70" t="s">
        <v>61</v>
      </c>
      <c r="I16" s="70" t="s">
        <v>62</v>
      </c>
      <c r="J16" s="87"/>
      <c r="K16" s="84"/>
      <c r="L16" s="181"/>
      <c r="N16" s="79"/>
      <c r="O16" s="79"/>
    </row>
    <row r="17" spans="2:15" x14ac:dyDescent="0.4">
      <c r="B17" s="177"/>
      <c r="C17" s="67" t="s">
        <v>51</v>
      </c>
      <c r="D17" s="67">
        <v>2722942</v>
      </c>
      <c r="E17" s="77">
        <v>93055</v>
      </c>
      <c r="F17" s="77">
        <v>68423</v>
      </c>
      <c r="G17" s="76">
        <v>127269</v>
      </c>
      <c r="H17" s="76">
        <v>70120</v>
      </c>
      <c r="I17" s="76">
        <v>35427</v>
      </c>
      <c r="J17" s="75">
        <f>G17+H17+I17</f>
        <v>232816</v>
      </c>
      <c r="K17" s="80">
        <f>SUM(D17:I17)</f>
        <v>3117236</v>
      </c>
      <c r="L17" s="174">
        <f>K17+K18</f>
        <v>3226939</v>
      </c>
      <c r="N17" s="79"/>
      <c r="O17" s="79"/>
    </row>
    <row r="18" spans="2:15" x14ac:dyDescent="0.4">
      <c r="B18" s="177"/>
      <c r="C18" s="67" t="s">
        <v>52</v>
      </c>
      <c r="D18" s="67"/>
      <c r="E18" s="68">
        <v>20284</v>
      </c>
      <c r="F18" s="68">
        <v>39419</v>
      </c>
      <c r="G18" s="76">
        <v>30000</v>
      </c>
      <c r="H18" s="175">
        <v>20000</v>
      </c>
      <c r="I18" s="176"/>
      <c r="J18" s="81">
        <f>G18+H18</f>
        <v>50000</v>
      </c>
      <c r="K18" s="68">
        <f>SUM(E18:H18)</f>
        <v>109703</v>
      </c>
      <c r="L18" s="174"/>
      <c r="N18" s="79"/>
      <c r="O18" s="79"/>
    </row>
    <row r="19" spans="2:15" x14ac:dyDescent="0.4">
      <c r="H19" s="85" t="s">
        <v>63</v>
      </c>
      <c r="I19" s="67">
        <f>SUM(J17:J18)</f>
        <v>282816</v>
      </c>
      <c r="K19" s="79"/>
      <c r="L19" s="79"/>
      <c r="N19" s="79"/>
    </row>
    <row r="20" spans="2:15" ht="38.25" customHeight="1" x14ac:dyDescent="0.4">
      <c r="K20" s="125" t="s">
        <v>74</v>
      </c>
      <c r="L20" s="82">
        <f>L17-I4</f>
        <v>-39310</v>
      </c>
    </row>
  </sheetData>
  <mergeCells count="17">
    <mergeCell ref="L8:L9"/>
    <mergeCell ref="B3:B5"/>
    <mergeCell ref="I4:I5"/>
    <mergeCell ref="E5:F5"/>
    <mergeCell ref="B7:B9"/>
    <mergeCell ref="I8:I9"/>
    <mergeCell ref="L17:L18"/>
    <mergeCell ref="H18:I18"/>
    <mergeCell ref="B11:B13"/>
    <mergeCell ref="I12:I13"/>
    <mergeCell ref="L12:L13"/>
    <mergeCell ref="B15:B18"/>
    <mergeCell ref="C15:C16"/>
    <mergeCell ref="D15:D16"/>
    <mergeCell ref="E15:E16"/>
    <mergeCell ref="G15:I15"/>
    <mergeCell ref="L15:L16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2:R30"/>
  <sheetViews>
    <sheetView showGridLines="0" tabSelected="1" view="pageBreakPreview" zoomScale="55" zoomScaleNormal="80" zoomScaleSheetLayoutView="55" workbookViewId="0">
      <selection activeCell="H8" sqref="H8"/>
    </sheetView>
  </sheetViews>
  <sheetFormatPr defaultColWidth="9" defaultRowHeight="20.100000000000001" customHeight="1" x14ac:dyDescent="0.4"/>
  <cols>
    <col min="1" max="1" width="6.75" style="89" customWidth="1"/>
    <col min="2" max="2" width="46.625" style="89" customWidth="1"/>
    <col min="3" max="8" width="30.625" style="89" customWidth="1"/>
    <col min="9" max="9" width="4.75" style="89" customWidth="1"/>
    <col min="10" max="16384" width="9" style="89"/>
  </cols>
  <sheetData>
    <row r="2" spans="1:18" ht="57.75" customHeight="1" thickBot="1" x14ac:dyDescent="0.45">
      <c r="A2" s="88"/>
      <c r="B2" s="159" t="s">
        <v>88</v>
      </c>
      <c r="C2" s="88"/>
      <c r="D2" s="88"/>
      <c r="E2" s="88"/>
      <c r="F2" s="88"/>
      <c r="G2" s="88"/>
      <c r="H2" s="88"/>
      <c r="I2" s="88"/>
    </row>
    <row r="3" spans="1:18" ht="34.5" customHeight="1" x14ac:dyDescent="0.4">
      <c r="A3" s="90"/>
      <c r="B3" s="151"/>
      <c r="C3" s="188" t="s">
        <v>75</v>
      </c>
      <c r="D3" s="152">
        <v>43191</v>
      </c>
      <c r="E3" s="152">
        <v>43556</v>
      </c>
      <c r="F3" s="152">
        <v>43922</v>
      </c>
      <c r="G3" s="190">
        <v>44287</v>
      </c>
      <c r="H3" s="191"/>
      <c r="I3" s="90"/>
    </row>
    <row r="4" spans="1:18" ht="35.1" customHeight="1" thickBot="1" x14ac:dyDescent="0.45">
      <c r="A4" s="90"/>
      <c r="B4" s="153"/>
      <c r="C4" s="189"/>
      <c r="D4" s="154" t="s">
        <v>66</v>
      </c>
      <c r="E4" s="155" t="s">
        <v>66</v>
      </c>
      <c r="F4" s="156" t="s">
        <v>66</v>
      </c>
      <c r="G4" s="157" t="s">
        <v>67</v>
      </c>
      <c r="H4" s="158" t="s">
        <v>66</v>
      </c>
      <c r="I4" s="90"/>
    </row>
    <row r="5" spans="1:18" ht="48" customHeight="1" x14ac:dyDescent="0.4">
      <c r="A5" s="90"/>
      <c r="B5" s="192" t="s">
        <v>68</v>
      </c>
      <c r="C5" s="91" t="s">
        <v>69</v>
      </c>
      <c r="D5" s="92">
        <v>165344</v>
      </c>
      <c r="E5" s="141">
        <v>168674</v>
      </c>
      <c r="F5" s="141">
        <v>166730</v>
      </c>
      <c r="G5" s="93">
        <v>195120</v>
      </c>
      <c r="H5" s="94"/>
      <c r="I5" s="90"/>
      <c r="R5" s="95"/>
    </row>
    <row r="6" spans="1:18" ht="48" customHeight="1" x14ac:dyDescent="0.4">
      <c r="A6" s="90"/>
      <c r="B6" s="193"/>
      <c r="C6" s="96" t="s">
        <v>70</v>
      </c>
      <c r="D6" s="97">
        <v>985341</v>
      </c>
      <c r="E6" s="142">
        <v>1010900</v>
      </c>
      <c r="F6" s="142">
        <v>1026805</v>
      </c>
      <c r="G6" s="98">
        <v>1041039</v>
      </c>
      <c r="H6" s="99"/>
      <c r="I6" s="90"/>
    </row>
    <row r="7" spans="1:18" ht="48" customHeight="1" thickBot="1" x14ac:dyDescent="0.45">
      <c r="A7" s="90"/>
      <c r="B7" s="193"/>
      <c r="C7" s="100" t="s">
        <v>71</v>
      </c>
      <c r="D7" s="101">
        <v>1561674</v>
      </c>
      <c r="E7" s="143">
        <v>1604315</v>
      </c>
      <c r="F7" s="143">
        <v>1648673</v>
      </c>
      <c r="G7" s="102">
        <v>1670204</v>
      </c>
      <c r="H7" s="103"/>
      <c r="I7" s="90"/>
    </row>
    <row r="8" spans="1:18" ht="48" customHeight="1" thickTop="1" thickBot="1" x14ac:dyDescent="0.45">
      <c r="A8" s="90"/>
      <c r="B8" s="194"/>
      <c r="C8" s="104" t="s">
        <v>20</v>
      </c>
      <c r="D8" s="105">
        <f t="shared" ref="D8" si="0">SUM(D5:D7)</f>
        <v>2712359</v>
      </c>
      <c r="E8" s="144">
        <v>2783889</v>
      </c>
      <c r="F8" s="144">
        <v>2842208</v>
      </c>
      <c r="G8" s="106">
        <v>2906363</v>
      </c>
      <c r="H8" s="107"/>
      <c r="I8" s="90"/>
    </row>
    <row r="9" spans="1:18" ht="48" customHeight="1" x14ac:dyDescent="0.4">
      <c r="A9" s="90"/>
      <c r="B9" s="192" t="s">
        <v>72</v>
      </c>
      <c r="C9" s="91" t="s">
        <v>69</v>
      </c>
      <c r="D9" s="108">
        <f>[1]公表ベースに変身前!F9-[1]公表ベースに変身前!G9</f>
        <v>252325</v>
      </c>
      <c r="E9" s="141">
        <v>260018</v>
      </c>
      <c r="F9" s="141">
        <v>267057</v>
      </c>
      <c r="G9" s="109">
        <v>284174</v>
      </c>
      <c r="H9" s="94"/>
      <c r="I9" s="90"/>
    </row>
    <row r="10" spans="1:18" ht="48" customHeight="1" x14ac:dyDescent="0.4">
      <c r="A10" s="90"/>
      <c r="B10" s="193"/>
      <c r="C10" s="96" t="s">
        <v>70</v>
      </c>
      <c r="D10" s="110">
        <f>[1]公表ベースに変身前!F10-[1]公表ベースに変身前!G10</f>
        <v>942704</v>
      </c>
      <c r="E10" s="142">
        <v>974866</v>
      </c>
      <c r="F10" s="142">
        <v>1000751</v>
      </c>
      <c r="G10" s="111">
        <v>1052169</v>
      </c>
      <c r="H10" s="99"/>
      <c r="I10" s="90"/>
    </row>
    <row r="11" spans="1:18" ht="48" customHeight="1" thickBot="1" x14ac:dyDescent="0.45">
      <c r="A11" s="90"/>
      <c r="B11" s="193"/>
      <c r="C11" s="100" t="s">
        <v>71</v>
      </c>
      <c r="D11" s="112">
        <f>[1]公表ベースに変身前!F11-[1]公表ベースに変身前!G11</f>
        <v>1689391</v>
      </c>
      <c r="E11" s="143">
        <v>1735159</v>
      </c>
      <c r="F11" s="143">
        <v>1780729</v>
      </c>
      <c r="G11" s="113">
        <v>1800443</v>
      </c>
      <c r="H11" s="103"/>
      <c r="I11" s="90"/>
    </row>
    <row r="12" spans="1:18" ht="48" customHeight="1" thickTop="1" thickBot="1" x14ac:dyDescent="0.45">
      <c r="A12" s="90"/>
      <c r="B12" s="194"/>
      <c r="C12" s="104" t="s">
        <v>20</v>
      </c>
      <c r="D12" s="114">
        <f t="shared" ref="D12" si="1">SUM(D9:D11)</f>
        <v>2884420</v>
      </c>
      <c r="E12" s="114">
        <v>2970043</v>
      </c>
      <c r="F12" s="147">
        <v>3048537</v>
      </c>
      <c r="G12" s="115">
        <v>3136786</v>
      </c>
      <c r="H12" s="149"/>
      <c r="I12" s="90"/>
    </row>
    <row r="13" spans="1:18" ht="48" customHeight="1" x14ac:dyDescent="0.4">
      <c r="A13" s="90"/>
      <c r="B13" s="195" t="s">
        <v>73</v>
      </c>
      <c r="C13" s="91" t="s">
        <v>69</v>
      </c>
      <c r="D13" s="97">
        <v>2868</v>
      </c>
      <c r="E13" s="142">
        <v>2047</v>
      </c>
      <c r="F13" s="142">
        <v>1227</v>
      </c>
      <c r="G13" s="109">
        <v>0</v>
      </c>
      <c r="H13" s="99"/>
      <c r="I13" s="90"/>
    </row>
    <row r="14" spans="1:18" ht="48" customHeight="1" x14ac:dyDescent="0.4">
      <c r="A14" s="90"/>
      <c r="B14" s="193"/>
      <c r="C14" s="96" t="s">
        <v>70</v>
      </c>
      <c r="D14" s="97">
        <v>14758</v>
      </c>
      <c r="E14" s="142">
        <v>12702</v>
      </c>
      <c r="F14" s="142">
        <v>9603</v>
      </c>
      <c r="G14" s="116">
        <v>0</v>
      </c>
      <c r="H14" s="99"/>
      <c r="I14" s="90"/>
    </row>
    <row r="15" spans="1:18" ht="48" customHeight="1" thickBot="1" x14ac:dyDescent="0.45">
      <c r="A15" s="90"/>
      <c r="B15" s="193"/>
      <c r="C15" s="100" t="s">
        <v>71</v>
      </c>
      <c r="D15" s="101">
        <v>2269</v>
      </c>
      <c r="E15" s="143">
        <v>2023</v>
      </c>
      <c r="F15" s="143">
        <v>1609</v>
      </c>
      <c r="G15" s="113">
        <v>0</v>
      </c>
      <c r="H15" s="103"/>
      <c r="I15" s="90"/>
    </row>
    <row r="16" spans="1:18" ht="48" customHeight="1" thickTop="1" thickBot="1" x14ac:dyDescent="0.45">
      <c r="A16" s="90"/>
      <c r="B16" s="194"/>
      <c r="C16" s="104" t="s">
        <v>20</v>
      </c>
      <c r="D16" s="114">
        <f t="shared" ref="D16" si="2">SUM(D13:D15)</f>
        <v>19895</v>
      </c>
      <c r="E16" s="144">
        <v>16772</v>
      </c>
      <c r="F16" s="144">
        <v>12439</v>
      </c>
      <c r="G16" s="117">
        <v>0</v>
      </c>
      <c r="H16" s="107"/>
      <c r="I16" s="90"/>
    </row>
    <row r="17" spans="1:9" ht="18" customHeight="1" x14ac:dyDescent="0.4">
      <c r="A17" s="90"/>
      <c r="B17" s="126"/>
      <c r="C17" s="127"/>
      <c r="D17" s="128"/>
      <c r="E17" s="128"/>
      <c r="F17" s="129"/>
      <c r="G17" s="129"/>
      <c r="H17" s="129"/>
      <c r="I17" s="90"/>
    </row>
    <row r="18" spans="1:9" ht="48.75" customHeight="1" thickBot="1" x14ac:dyDescent="0.45">
      <c r="A18" s="90"/>
      <c r="B18" s="130" t="s">
        <v>76</v>
      </c>
      <c r="C18" s="90"/>
      <c r="D18" s="90"/>
      <c r="E18" s="145"/>
      <c r="F18" s="145"/>
      <c r="G18" s="90"/>
      <c r="H18" s="145"/>
      <c r="I18" s="90"/>
    </row>
    <row r="19" spans="1:9" ht="60" customHeight="1" thickBot="1" x14ac:dyDescent="0.45">
      <c r="B19" s="196" t="s">
        <v>72</v>
      </c>
      <c r="C19" s="197"/>
      <c r="D19" s="131">
        <v>59703</v>
      </c>
      <c r="E19" s="146">
        <v>86354</v>
      </c>
      <c r="F19" s="148">
        <v>86695</v>
      </c>
      <c r="G19" s="132" t="s">
        <v>77</v>
      </c>
      <c r="H19" s="150"/>
    </row>
    <row r="20" spans="1:9" ht="39.75" customHeight="1" x14ac:dyDescent="0.4">
      <c r="B20" s="198" t="s">
        <v>87</v>
      </c>
      <c r="C20" s="198"/>
      <c r="D20" s="198"/>
      <c r="E20" s="118"/>
      <c r="F20" s="118"/>
      <c r="G20" s="118"/>
      <c r="H20" s="118"/>
      <c r="I20" s="118"/>
    </row>
    <row r="21" spans="1:9" ht="24.95" customHeight="1" x14ac:dyDescent="0.4">
      <c r="B21" s="121"/>
      <c r="C21" s="119"/>
      <c r="D21" s="119"/>
      <c r="E21" s="119"/>
      <c r="F21" s="119"/>
      <c r="G21" s="119"/>
      <c r="H21" s="119"/>
      <c r="I21" s="119"/>
    </row>
    <row r="22" spans="1:9" ht="24.95" customHeight="1" x14ac:dyDescent="0.4">
      <c r="B22" s="121"/>
      <c r="C22" s="118"/>
      <c r="D22" s="118"/>
      <c r="E22" s="118"/>
      <c r="F22" s="118"/>
      <c r="G22" s="118"/>
      <c r="H22" s="118"/>
      <c r="I22" s="118"/>
    </row>
    <row r="23" spans="1:9" ht="24.95" customHeight="1" x14ac:dyDescent="0.4">
      <c r="B23" s="121"/>
      <c r="C23" s="119"/>
      <c r="D23" s="119"/>
      <c r="E23" s="119"/>
      <c r="F23" s="119"/>
      <c r="G23" s="119"/>
      <c r="H23" s="119"/>
      <c r="I23" s="119"/>
    </row>
    <row r="24" spans="1:9" ht="24.95" customHeight="1" x14ac:dyDescent="0.4">
      <c r="B24" s="121"/>
      <c r="C24" s="119"/>
      <c r="D24" s="119"/>
      <c r="E24" s="119"/>
      <c r="F24" s="119"/>
      <c r="G24" s="119"/>
      <c r="H24" s="119"/>
      <c r="I24" s="119"/>
    </row>
    <row r="25" spans="1:9" ht="9.9499999999999993" customHeight="1" x14ac:dyDescent="0.4">
      <c r="B25" s="120"/>
      <c r="C25" s="121"/>
      <c r="D25" s="121"/>
      <c r="E25" s="121"/>
      <c r="F25" s="121"/>
      <c r="G25" s="121"/>
      <c r="H25" s="121"/>
      <c r="I25" s="121"/>
    </row>
    <row r="26" spans="1:9" ht="26.1" customHeight="1" x14ac:dyDescent="0.4">
      <c r="B26" s="121"/>
      <c r="C26" s="121"/>
      <c r="D26" s="199"/>
      <c r="E26" s="199"/>
      <c r="F26" s="199"/>
      <c r="G26" s="199"/>
      <c r="H26" s="199"/>
      <c r="I26" s="199"/>
    </row>
    <row r="27" spans="1:9" ht="26.1" customHeight="1" x14ac:dyDescent="0.4">
      <c r="B27" s="120"/>
      <c r="C27" s="121"/>
      <c r="D27" s="121"/>
      <c r="E27" s="121"/>
      <c r="F27" s="121"/>
      <c r="G27" s="121"/>
      <c r="H27" s="121"/>
      <c r="I27" s="121"/>
    </row>
    <row r="28" spans="1:9" ht="26.1" customHeight="1" x14ac:dyDescent="0.4">
      <c r="B28" s="121"/>
      <c r="C28" s="121"/>
      <c r="D28" s="121"/>
      <c r="E28" s="121"/>
      <c r="F28" s="121"/>
      <c r="G28" s="121"/>
      <c r="H28" s="121"/>
      <c r="I28" s="121"/>
    </row>
    <row r="29" spans="1:9" ht="26.1" customHeight="1" x14ac:dyDescent="0.4">
      <c r="B29" s="121"/>
      <c r="C29" s="121"/>
      <c r="D29" s="200"/>
      <c r="E29" s="200"/>
      <c r="F29" s="200"/>
      <c r="G29" s="200"/>
      <c r="H29" s="200"/>
      <c r="I29" s="121"/>
    </row>
    <row r="30" spans="1:9" ht="9.9499999999999993" customHeight="1" x14ac:dyDescent="0.4">
      <c r="B30" s="122"/>
    </row>
  </sheetData>
  <mergeCells count="9">
    <mergeCell ref="B20:D20"/>
    <mergeCell ref="D26:I26"/>
    <mergeCell ref="D29:H29"/>
    <mergeCell ref="B9:B12"/>
    <mergeCell ref="C3:C4"/>
    <mergeCell ref="G3:H3"/>
    <mergeCell ref="B5:B8"/>
    <mergeCell ref="B13:B16"/>
    <mergeCell ref="B19:C19"/>
  </mergeCells>
  <phoneticPr fontId="1"/>
  <printOptions horizontalCentered="1" verticalCentered="1"/>
  <pageMargins left="0.15748031496062992" right="7.874015748031496E-2" top="0.19685039370078741" bottom="7.874015748031496E-2" header="0.15748031496062992" footer="7.874015748031496E-2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除外４類型</vt:lpstr>
      <vt:lpstr>（分析）除外４類型</vt:lpstr>
      <vt:lpstr>見込みと実績</vt:lpstr>
      <vt:lpstr>待機児童数＆定員</vt:lpstr>
      <vt:lpstr>目標と現在</vt:lpstr>
      <vt:lpstr>全国</vt:lpstr>
      <vt:lpstr>全国!Print_Area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2020-09-14T02:33:00Z</cp:lastPrinted>
  <dcterms:created xsi:type="dcterms:W3CDTF">2018-01-05T08:28:31Z</dcterms:created>
  <dcterms:modified xsi:type="dcterms:W3CDTF">2020-09-14T03:00:46Z</dcterms:modified>
</cp:coreProperties>
</file>