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3C8E15D0-AC73-4A54-8975-2094831AC51C}" xr6:coauthVersionLast="47" xr6:coauthVersionMax="47" xr10:uidLastSave="{00000000-0000-0000-0000-000000000000}"/>
  <bookViews>
    <workbookView xWindow="825" yWindow="-120" windowWidth="28095" windowHeight="16440" tabRatio="813" firstSheet="1" activeTab="1" xr2:uid="{00000000-000D-0000-FFFF-FFFF00000000}"/>
  </bookViews>
  <sheets>
    <sheet name="★記入例 実施拡大事業主用(申請前３ヶ月のテレワーク実施状況）" sheetId="24" state="hidden" r:id="rId1"/>
    <sheet name="様式2　実施拡大事業主用(評価期間前３か月）" sheetId="22" r:id="rId2"/>
    <sheet name="様式2 新規・実施拡大事業主共通(評価期間)" sheetId="25" r:id="rId3"/>
    <sheet name="★記入例新規・実施拡大事業主共通（評価期間のテレワーク実施状況" sheetId="23" state="hidden" r:id="rId4"/>
  </sheets>
  <definedNames>
    <definedName name="_xlnm.Print_Area" localSheetId="0">'★記入例 実施拡大事業主用(申請前３ヶ月のテレワーク実施状況）'!$A$1:$AG$111</definedName>
    <definedName name="_xlnm.Print_Area" localSheetId="3">'★記入例新規・実施拡大事業主共通（評価期間のテレワーク実施状況'!$A$1:$AG$114</definedName>
    <definedName name="_xlnm.Print_Area" localSheetId="1">'様式2　実施拡大事業主用(評価期間前３か月）'!$A$1:$AG$112</definedName>
    <definedName name="_xlnm.Print_Area" localSheetId="2">'様式2 新規・実施拡大事業主共通(評価期間)'!$A$1:$AG$111</definedName>
    <definedName name="_xlnm.Print_Titles" localSheetId="1">'様式2　実施拡大事業主用(評価期間前３か月）'!$13:$13</definedName>
    <definedName name="_xlnm.Print_Titles" localSheetId="2">'様式2 新規・実施拡大事業主共通(評価期間)'!$9:$9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5" l="1"/>
  <c r="E110" i="25" s="1"/>
  <c r="D8" i="22"/>
  <c r="B14" i="22" s="1"/>
  <c r="E111" i="25"/>
  <c r="G8" i="22"/>
  <c r="D6" i="25"/>
  <c r="B10" i="25"/>
  <c r="AG103" i="25"/>
  <c r="AF103" i="25"/>
  <c r="AE103" i="25"/>
  <c r="AD103" i="25"/>
  <c r="AC103" i="25"/>
  <c r="AB103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M106" i="25" s="1"/>
  <c r="D9" i="22"/>
  <c r="G112" i="22" s="1"/>
  <c r="G111" i="22" l="1"/>
  <c r="E109" i="25"/>
  <c r="G110" i="25" s="1"/>
  <c r="M107" i="25" s="1"/>
  <c r="K6" i="25"/>
  <c r="C10" i="25"/>
  <c r="B11" i="25"/>
  <c r="D107" i="22"/>
  <c r="E110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B12" i="24"/>
  <c r="B13" i="24" s="1"/>
  <c r="K6" i="24"/>
  <c r="E109" i="24" s="1"/>
  <c r="E112" i="23"/>
  <c r="AD104" i="23"/>
  <c r="AC104" i="23"/>
  <c r="Z104" i="23"/>
  <c r="V104" i="23"/>
  <c r="U104" i="23"/>
  <c r="R104" i="23"/>
  <c r="N104" i="23"/>
  <c r="M104" i="23"/>
  <c r="J104" i="23"/>
  <c r="AG103" i="23"/>
  <c r="AG104" i="23" s="1"/>
  <c r="AF103" i="23"/>
  <c r="AF104" i="23" s="1"/>
  <c r="AE103" i="23"/>
  <c r="AE104" i="23" s="1"/>
  <c r="AD103" i="23"/>
  <c r="AC103" i="23"/>
  <c r="AB103" i="23"/>
  <c r="AB104" i="23" s="1"/>
  <c r="AA103" i="23"/>
  <c r="AA104" i="23" s="1"/>
  <c r="Z103" i="23"/>
  <c r="Y103" i="23"/>
  <c r="Y104" i="23" s="1"/>
  <c r="X103" i="23"/>
  <c r="X104" i="23" s="1"/>
  <c r="W103" i="23"/>
  <c r="W104" i="23" s="1"/>
  <c r="V103" i="23"/>
  <c r="U103" i="23"/>
  <c r="T103" i="23"/>
  <c r="T104" i="23" s="1"/>
  <c r="S103" i="23"/>
  <c r="S104" i="23" s="1"/>
  <c r="R103" i="23"/>
  <c r="Q103" i="23"/>
  <c r="Q104" i="23" s="1"/>
  <c r="P103" i="23"/>
  <c r="P104" i="23" s="1"/>
  <c r="O103" i="23"/>
  <c r="O104" i="23" s="1"/>
  <c r="N103" i="23"/>
  <c r="M103" i="23"/>
  <c r="L103" i="23"/>
  <c r="L104" i="23" s="1"/>
  <c r="K103" i="23"/>
  <c r="K104" i="23" s="1"/>
  <c r="J103" i="23"/>
  <c r="I103" i="23"/>
  <c r="I104" i="23" s="1"/>
  <c r="H103" i="23"/>
  <c r="H104" i="23" s="1"/>
  <c r="G103" i="23"/>
  <c r="G104" i="23" s="1"/>
  <c r="F103" i="23"/>
  <c r="F104" i="23" s="1"/>
  <c r="E103" i="23"/>
  <c r="E104" i="23" s="1"/>
  <c r="D103" i="23"/>
  <c r="B10" i="23"/>
  <c r="C10" i="23" s="1"/>
  <c r="K4" i="23"/>
  <c r="E111" i="23" s="1"/>
  <c r="B12" i="25" l="1"/>
  <c r="C11" i="25"/>
  <c r="E108" i="24"/>
  <c r="L110" i="23" s="1"/>
  <c r="B14" i="24"/>
  <c r="C13" i="24"/>
  <c r="C12" i="24"/>
  <c r="B11" i="23"/>
  <c r="B12" i="23" s="1"/>
  <c r="C12" i="23" s="1"/>
  <c r="E110" i="23"/>
  <c r="G111" i="23" s="1"/>
  <c r="M108" i="23" s="1"/>
  <c r="K5" i="23"/>
  <c r="D104" i="23"/>
  <c r="M107" i="23" s="1"/>
  <c r="AG107" i="22"/>
  <c r="AF107" i="22"/>
  <c r="AE107" i="22"/>
  <c r="AD107" i="22"/>
  <c r="AC107" i="22"/>
  <c r="AB107" i="22"/>
  <c r="AA107" i="22"/>
  <c r="Z107" i="22"/>
  <c r="Y107" i="22"/>
  <c r="X107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G110" i="22" s="1"/>
  <c r="L109" i="25" l="1"/>
  <c r="K108" i="25" s="1"/>
  <c r="M108" i="25" s="1"/>
  <c r="B13" i="25"/>
  <c r="C12" i="25"/>
  <c r="B15" i="22"/>
  <c r="B16" i="22" s="1"/>
  <c r="C16" i="22" s="1"/>
  <c r="C14" i="22"/>
  <c r="B13" i="23"/>
  <c r="C11" i="23"/>
  <c r="B15" i="24"/>
  <c r="C14" i="24"/>
  <c r="K109" i="23"/>
  <c r="M109" i="23" s="1"/>
  <c r="B14" i="23"/>
  <c r="C13" i="23"/>
  <c r="C15" i="22"/>
  <c r="B14" i="25" l="1"/>
  <c r="C13" i="25"/>
  <c r="B17" i="22"/>
  <c r="B18" i="22" s="1"/>
  <c r="B16" i="24"/>
  <c r="C15" i="24"/>
  <c r="B15" i="23"/>
  <c r="C14" i="23"/>
  <c r="C14" i="25" l="1"/>
  <c r="B15" i="25"/>
  <c r="C17" i="22"/>
  <c r="B17" i="24"/>
  <c r="C16" i="24"/>
  <c r="C15" i="23"/>
  <c r="B16" i="23"/>
  <c r="B19" i="22"/>
  <c r="C18" i="22"/>
  <c r="B16" i="25" l="1"/>
  <c r="C15" i="25"/>
  <c r="C17" i="24"/>
  <c r="B18" i="24"/>
  <c r="C16" i="23"/>
  <c r="B17" i="23"/>
  <c r="B20" i="22"/>
  <c r="C19" i="22"/>
  <c r="B17" i="25" l="1"/>
  <c r="C16" i="25"/>
  <c r="B19" i="24"/>
  <c r="C18" i="24"/>
  <c r="B18" i="23"/>
  <c r="C17" i="23"/>
  <c r="C20" i="22"/>
  <c r="B21" i="22"/>
  <c r="B18" i="25" l="1"/>
  <c r="C17" i="25"/>
  <c r="B20" i="24"/>
  <c r="C19" i="24"/>
  <c r="B19" i="23"/>
  <c r="C18" i="23"/>
  <c r="B22" i="22"/>
  <c r="C21" i="22"/>
  <c r="C18" i="25" l="1"/>
  <c r="B19" i="25"/>
  <c r="B21" i="24"/>
  <c r="C20" i="24"/>
  <c r="B20" i="23"/>
  <c r="C19" i="23"/>
  <c r="B23" i="22"/>
  <c r="C22" i="22"/>
  <c r="C19" i="25" l="1"/>
  <c r="B20" i="25"/>
  <c r="B22" i="24"/>
  <c r="C21" i="24"/>
  <c r="C20" i="23"/>
  <c r="B21" i="23"/>
  <c r="C23" i="22"/>
  <c r="B24" i="22"/>
  <c r="C20" i="25" l="1"/>
  <c r="B21" i="25"/>
  <c r="C22" i="24"/>
  <c r="B23" i="24"/>
  <c r="B22" i="23"/>
  <c r="C21" i="23"/>
  <c r="C24" i="22"/>
  <c r="B25" i="22"/>
  <c r="B22" i="25" l="1"/>
  <c r="C21" i="25"/>
  <c r="B24" i="24"/>
  <c r="C23" i="24"/>
  <c r="B23" i="23"/>
  <c r="C22" i="23"/>
  <c r="B26" i="22"/>
  <c r="C25" i="22"/>
  <c r="C22" i="25" l="1"/>
  <c r="B23" i="25"/>
  <c r="B25" i="24"/>
  <c r="C24" i="24"/>
  <c r="C23" i="23"/>
  <c r="B24" i="23"/>
  <c r="B27" i="22"/>
  <c r="C26" i="22"/>
  <c r="B24" i="25" l="1"/>
  <c r="C23" i="25"/>
  <c r="C25" i="24"/>
  <c r="B26" i="24"/>
  <c r="C24" i="23"/>
  <c r="B25" i="23"/>
  <c r="B28" i="22"/>
  <c r="C27" i="22"/>
  <c r="B25" i="25" l="1"/>
  <c r="C24" i="25"/>
  <c r="B27" i="24"/>
  <c r="C26" i="24"/>
  <c r="B26" i="23"/>
  <c r="C25" i="23"/>
  <c r="C28" i="22"/>
  <c r="B29" i="22"/>
  <c r="B26" i="25" l="1"/>
  <c r="C25" i="25"/>
  <c r="B28" i="24"/>
  <c r="C27" i="24"/>
  <c r="B27" i="23"/>
  <c r="C26" i="23"/>
  <c r="B30" i="22"/>
  <c r="C29" i="22"/>
  <c r="B27" i="25" l="1"/>
  <c r="C26" i="25"/>
  <c r="B29" i="24"/>
  <c r="C28" i="24"/>
  <c r="B28" i="23"/>
  <c r="C27" i="23"/>
  <c r="B31" i="22"/>
  <c r="C30" i="22"/>
  <c r="B28" i="25" l="1"/>
  <c r="C27" i="25"/>
  <c r="B30" i="24"/>
  <c r="C29" i="24"/>
  <c r="C28" i="23"/>
  <c r="B29" i="23"/>
  <c r="C31" i="22"/>
  <c r="B32" i="22"/>
  <c r="B29" i="25" l="1"/>
  <c r="C28" i="25"/>
  <c r="C30" i="24"/>
  <c r="B31" i="24"/>
  <c r="B30" i="23"/>
  <c r="C29" i="23"/>
  <c r="C32" i="22"/>
  <c r="B33" i="22"/>
  <c r="B30" i="25" l="1"/>
  <c r="C29" i="25"/>
  <c r="B32" i="24"/>
  <c r="C31" i="24"/>
  <c r="B31" i="23"/>
  <c r="C30" i="23"/>
  <c r="B34" i="22"/>
  <c r="C33" i="22"/>
  <c r="C30" i="25" l="1"/>
  <c r="B31" i="25"/>
  <c r="B33" i="24"/>
  <c r="C32" i="24"/>
  <c r="B32" i="23"/>
  <c r="C31" i="23"/>
  <c r="B35" i="22"/>
  <c r="C34" i="22"/>
  <c r="C31" i="25" l="1"/>
  <c r="B32" i="25"/>
  <c r="B34" i="24"/>
  <c r="C33" i="24"/>
  <c r="C32" i="23"/>
  <c r="B33" i="23"/>
  <c r="B36" i="22"/>
  <c r="C35" i="22"/>
  <c r="C32" i="25" l="1"/>
  <c r="B33" i="25"/>
  <c r="C34" i="24"/>
  <c r="B35" i="24"/>
  <c r="B34" i="23"/>
  <c r="C33" i="23"/>
  <c r="C36" i="22"/>
  <c r="B37" i="22"/>
  <c r="B34" i="25" l="1"/>
  <c r="C33" i="25"/>
  <c r="B36" i="24"/>
  <c r="C35" i="24"/>
  <c r="B35" i="23"/>
  <c r="C34" i="23"/>
  <c r="B38" i="22"/>
  <c r="C37" i="22"/>
  <c r="C34" i="25" l="1"/>
  <c r="B35" i="25"/>
  <c r="B37" i="24"/>
  <c r="C36" i="24"/>
  <c r="C35" i="23"/>
  <c r="B36" i="23"/>
  <c r="B39" i="22"/>
  <c r="C38" i="22"/>
  <c r="C35" i="25" l="1"/>
  <c r="B36" i="25"/>
  <c r="C37" i="24"/>
  <c r="B38" i="24"/>
  <c r="C36" i="23"/>
  <c r="B37" i="23"/>
  <c r="C39" i="22"/>
  <c r="B40" i="22"/>
  <c r="B37" i="25" l="1"/>
  <c r="C36" i="25"/>
  <c r="B39" i="24"/>
  <c r="C38" i="24"/>
  <c r="B38" i="23"/>
  <c r="C37" i="23"/>
  <c r="C40" i="22"/>
  <c r="B41" i="22"/>
  <c r="B38" i="25" l="1"/>
  <c r="C37" i="25"/>
  <c r="B40" i="24"/>
  <c r="C39" i="24"/>
  <c r="B39" i="23"/>
  <c r="C38" i="23"/>
  <c r="B42" i="22"/>
  <c r="C41" i="22"/>
  <c r="B39" i="25" l="1"/>
  <c r="C38" i="25"/>
  <c r="B41" i="24"/>
  <c r="C40" i="24"/>
  <c r="B40" i="23"/>
  <c r="C39" i="23"/>
  <c r="B43" i="22"/>
  <c r="C42" i="22"/>
  <c r="B40" i="25" l="1"/>
  <c r="C39" i="25"/>
  <c r="B42" i="24"/>
  <c r="C41" i="24"/>
  <c r="C40" i="23"/>
  <c r="B41" i="23"/>
  <c r="B44" i="22"/>
  <c r="C43" i="22"/>
  <c r="B41" i="25" l="1"/>
  <c r="C40" i="25"/>
  <c r="C42" i="24"/>
  <c r="B43" i="24"/>
  <c r="B42" i="23"/>
  <c r="C41" i="23"/>
  <c r="C44" i="22"/>
  <c r="B45" i="22"/>
  <c r="B42" i="25" l="1"/>
  <c r="C41" i="25"/>
  <c r="B44" i="24"/>
  <c r="C43" i="24"/>
  <c r="B43" i="23"/>
  <c r="C42" i="23"/>
  <c r="B46" i="22"/>
  <c r="C45" i="22"/>
  <c r="C42" i="25" l="1"/>
  <c r="B43" i="25"/>
  <c r="B45" i="24"/>
  <c r="C44" i="24"/>
  <c r="C43" i="23"/>
  <c r="B44" i="23"/>
  <c r="B47" i="22"/>
  <c r="C46" i="22"/>
  <c r="C43" i="25" l="1"/>
  <c r="B44" i="25"/>
  <c r="B46" i="24"/>
  <c r="C45" i="24"/>
  <c r="C44" i="23"/>
  <c r="B45" i="23"/>
  <c r="B48" i="22"/>
  <c r="C47" i="22"/>
  <c r="C44" i="25" l="1"/>
  <c r="B45" i="25"/>
  <c r="B47" i="24"/>
  <c r="C46" i="24"/>
  <c r="B46" i="23"/>
  <c r="C45" i="23"/>
  <c r="C48" i="22"/>
  <c r="B49" i="22"/>
  <c r="B46" i="25" l="1"/>
  <c r="C45" i="25"/>
  <c r="B48" i="24"/>
  <c r="C47" i="24"/>
  <c r="B47" i="23"/>
  <c r="C46" i="23"/>
  <c r="B50" i="22"/>
  <c r="C49" i="22"/>
  <c r="C46" i="25" l="1"/>
  <c r="B47" i="25"/>
  <c r="B49" i="24"/>
  <c r="C48" i="24"/>
  <c r="B48" i="23"/>
  <c r="C47" i="23"/>
  <c r="B51" i="22"/>
  <c r="C50" i="22"/>
  <c r="B48" i="25" l="1"/>
  <c r="C47" i="25"/>
  <c r="B50" i="24"/>
  <c r="C49" i="24"/>
  <c r="C48" i="23"/>
  <c r="B49" i="23"/>
  <c r="C51" i="22"/>
  <c r="B52" i="22"/>
  <c r="B49" i="25" l="1"/>
  <c r="C48" i="25"/>
  <c r="C50" i="24"/>
  <c r="B51" i="24"/>
  <c r="B50" i="23"/>
  <c r="C49" i="23"/>
  <c r="C52" i="22"/>
  <c r="B53" i="22"/>
  <c r="B50" i="25" l="1"/>
  <c r="C49" i="25"/>
  <c r="B52" i="24"/>
  <c r="C51" i="24"/>
  <c r="B51" i="23"/>
  <c r="C50" i="23"/>
  <c r="B54" i="22"/>
  <c r="C53" i="22"/>
  <c r="C50" i="25" l="1"/>
  <c r="B51" i="25"/>
  <c r="B53" i="24"/>
  <c r="C52" i="24"/>
  <c r="C51" i="23"/>
  <c r="B52" i="23"/>
  <c r="B55" i="22"/>
  <c r="C54" i="22"/>
  <c r="C51" i="25" l="1"/>
  <c r="B52" i="25"/>
  <c r="C53" i="24"/>
  <c r="B54" i="24"/>
  <c r="C52" i="23"/>
  <c r="B53" i="23"/>
  <c r="B56" i="22"/>
  <c r="C55" i="22"/>
  <c r="B53" i="25" l="1"/>
  <c r="C52" i="25"/>
  <c r="B55" i="24"/>
  <c r="C54" i="24"/>
  <c r="B54" i="23"/>
  <c r="C53" i="23"/>
  <c r="C56" i="22"/>
  <c r="B57" i="22"/>
  <c r="B54" i="25" l="1"/>
  <c r="C53" i="25"/>
  <c r="B56" i="24"/>
  <c r="C55" i="24"/>
  <c r="B55" i="23"/>
  <c r="C54" i="23"/>
  <c r="B58" i="22"/>
  <c r="C57" i="22"/>
  <c r="B55" i="25" l="1"/>
  <c r="C54" i="25"/>
  <c r="B57" i="24"/>
  <c r="C56" i="24"/>
  <c r="B56" i="23"/>
  <c r="C55" i="23"/>
  <c r="B59" i="22"/>
  <c r="C58" i="22"/>
  <c r="B56" i="25" l="1"/>
  <c r="C55" i="25"/>
  <c r="B58" i="24"/>
  <c r="C57" i="24"/>
  <c r="C56" i="23"/>
  <c r="B57" i="23"/>
  <c r="B60" i="22"/>
  <c r="C59" i="22"/>
  <c r="C56" i="25" l="1"/>
  <c r="B57" i="25"/>
  <c r="B59" i="24"/>
  <c r="C58" i="24"/>
  <c r="B58" i="23"/>
  <c r="C57" i="23"/>
  <c r="C60" i="22"/>
  <c r="B61" i="22"/>
  <c r="B58" i="25" l="1"/>
  <c r="C57" i="25"/>
  <c r="B60" i="24"/>
  <c r="C59" i="24"/>
  <c r="B59" i="23"/>
  <c r="C58" i="23"/>
  <c r="B62" i="22"/>
  <c r="C61" i="22"/>
  <c r="C58" i="25" l="1"/>
  <c r="B59" i="25"/>
  <c r="B61" i="24"/>
  <c r="C60" i="24"/>
  <c r="B60" i="23"/>
  <c r="C59" i="23"/>
  <c r="B63" i="22"/>
  <c r="C62" i="22"/>
  <c r="B60" i="25" l="1"/>
  <c r="C59" i="25"/>
  <c r="B62" i="24"/>
  <c r="C61" i="24"/>
  <c r="C60" i="23"/>
  <c r="B61" i="23"/>
  <c r="C63" i="22"/>
  <c r="B64" i="22"/>
  <c r="B61" i="25" l="1"/>
  <c r="C60" i="25"/>
  <c r="C62" i="24"/>
  <c r="B63" i="24"/>
  <c r="B62" i="23"/>
  <c r="C61" i="23"/>
  <c r="C64" i="22"/>
  <c r="B65" i="22"/>
  <c r="B62" i="25" l="1"/>
  <c r="C61" i="25"/>
  <c r="B64" i="24"/>
  <c r="C63" i="24"/>
  <c r="B63" i="23"/>
  <c r="C62" i="23"/>
  <c r="B66" i="22"/>
  <c r="C65" i="22"/>
  <c r="B63" i="25" l="1"/>
  <c r="C62" i="25"/>
  <c r="B65" i="24"/>
  <c r="C64" i="24"/>
  <c r="B64" i="23"/>
  <c r="C63" i="23"/>
  <c r="B67" i="22"/>
  <c r="C66" i="22"/>
  <c r="C63" i="25" l="1"/>
  <c r="B64" i="25"/>
  <c r="B66" i="24"/>
  <c r="C65" i="24"/>
  <c r="C64" i="23"/>
  <c r="B65" i="23"/>
  <c r="B68" i="22"/>
  <c r="C67" i="22"/>
  <c r="B65" i="25" l="1"/>
  <c r="C64" i="25"/>
  <c r="B67" i="24"/>
  <c r="C66" i="24"/>
  <c r="B66" i="23"/>
  <c r="C65" i="23"/>
  <c r="C68" i="22"/>
  <c r="B69" i="22"/>
  <c r="B66" i="25" l="1"/>
  <c r="C65" i="25"/>
  <c r="B68" i="24"/>
  <c r="C67" i="24"/>
  <c r="B67" i="23"/>
  <c r="C66" i="23"/>
  <c r="B70" i="22"/>
  <c r="C69" i="22"/>
  <c r="B67" i="25" l="1"/>
  <c r="C66" i="25"/>
  <c r="B69" i="24"/>
  <c r="C68" i="24"/>
  <c r="B68" i="23"/>
  <c r="C67" i="23"/>
  <c r="B71" i="22"/>
  <c r="C70" i="22"/>
  <c r="B68" i="25" l="1"/>
  <c r="C67" i="25"/>
  <c r="B70" i="24"/>
  <c r="C69" i="24"/>
  <c r="C68" i="23"/>
  <c r="B69" i="23"/>
  <c r="C71" i="22"/>
  <c r="B72" i="22"/>
  <c r="B69" i="25" l="1"/>
  <c r="C68" i="25"/>
  <c r="C70" i="24"/>
  <c r="B71" i="24"/>
  <c r="B70" i="23"/>
  <c r="C69" i="23"/>
  <c r="C72" i="22"/>
  <c r="B73" i="22"/>
  <c r="B70" i="25" l="1"/>
  <c r="C69" i="25"/>
  <c r="B72" i="24"/>
  <c r="C71" i="24"/>
  <c r="B71" i="23"/>
  <c r="C70" i="23"/>
  <c r="B74" i="22"/>
  <c r="C73" i="22"/>
  <c r="B71" i="25" l="1"/>
  <c r="C70" i="25"/>
  <c r="B73" i="24"/>
  <c r="C72" i="24"/>
  <c r="B72" i="23"/>
  <c r="C71" i="23"/>
  <c r="B75" i="22"/>
  <c r="C74" i="22"/>
  <c r="C71" i="25" l="1"/>
  <c r="B72" i="25"/>
  <c r="B74" i="24"/>
  <c r="C73" i="24"/>
  <c r="C72" i="23"/>
  <c r="B73" i="23"/>
  <c r="B76" i="22"/>
  <c r="C75" i="22"/>
  <c r="C72" i="25" l="1"/>
  <c r="B73" i="25"/>
  <c r="B75" i="24"/>
  <c r="C74" i="24"/>
  <c r="B74" i="23"/>
  <c r="C73" i="23"/>
  <c r="C76" i="22"/>
  <c r="B77" i="22"/>
  <c r="B74" i="25" l="1"/>
  <c r="C73" i="25"/>
  <c r="B76" i="24"/>
  <c r="C75" i="24"/>
  <c r="B75" i="23"/>
  <c r="C74" i="23"/>
  <c r="B78" i="22"/>
  <c r="C77" i="22"/>
  <c r="B75" i="25" l="1"/>
  <c r="C74" i="25"/>
  <c r="B77" i="24"/>
  <c r="C76" i="24"/>
  <c r="B76" i="23"/>
  <c r="C75" i="23"/>
  <c r="B79" i="22"/>
  <c r="C78" i="22"/>
  <c r="B76" i="25" l="1"/>
  <c r="C75" i="25"/>
  <c r="C77" i="24"/>
  <c r="B78" i="24"/>
  <c r="C76" i="23"/>
  <c r="B77" i="23"/>
  <c r="B80" i="22"/>
  <c r="C79" i="22"/>
  <c r="C76" i="25" l="1"/>
  <c r="B77" i="25"/>
  <c r="C78" i="24"/>
  <c r="B79" i="24"/>
  <c r="B78" i="23"/>
  <c r="C77" i="23"/>
  <c r="C80" i="22"/>
  <c r="B81" i="22"/>
  <c r="B78" i="25" l="1"/>
  <c r="C77" i="25"/>
  <c r="B80" i="24"/>
  <c r="C79" i="24"/>
  <c r="B79" i="23"/>
  <c r="C78" i="23"/>
  <c r="B82" i="22"/>
  <c r="C81" i="22"/>
  <c r="B79" i="25" l="1"/>
  <c r="C78" i="25"/>
  <c r="B81" i="24"/>
  <c r="C80" i="24"/>
  <c r="B80" i="23"/>
  <c r="C79" i="23"/>
  <c r="B83" i="22"/>
  <c r="C82" i="22"/>
  <c r="C79" i="25" l="1"/>
  <c r="B80" i="25"/>
  <c r="B82" i="24"/>
  <c r="C81" i="24"/>
  <c r="C80" i="23"/>
  <c r="B81" i="23"/>
  <c r="C83" i="22"/>
  <c r="B84" i="22"/>
  <c r="B81" i="25" l="1"/>
  <c r="C80" i="25"/>
  <c r="B83" i="24"/>
  <c r="C82" i="24"/>
  <c r="B82" i="23"/>
  <c r="C81" i="23"/>
  <c r="C84" i="22"/>
  <c r="B85" i="22"/>
  <c r="B82" i="25" l="1"/>
  <c r="C81" i="25"/>
  <c r="B84" i="24"/>
  <c r="C83" i="24"/>
  <c r="B83" i="23"/>
  <c r="C82" i="23"/>
  <c r="B86" i="22"/>
  <c r="C85" i="22"/>
  <c r="B83" i="25" l="1"/>
  <c r="C82" i="25"/>
  <c r="B85" i="24"/>
  <c r="C84" i="24"/>
  <c r="B84" i="23"/>
  <c r="C83" i="23"/>
  <c r="B87" i="22"/>
  <c r="C86" i="22"/>
  <c r="B84" i="25" l="1"/>
  <c r="C83" i="25"/>
  <c r="B86" i="24"/>
  <c r="C85" i="24"/>
  <c r="C84" i="23"/>
  <c r="B85" i="23"/>
  <c r="B88" i="22"/>
  <c r="C87" i="22"/>
  <c r="C84" i="25" l="1"/>
  <c r="B85" i="25"/>
  <c r="B87" i="24"/>
  <c r="C86" i="24"/>
  <c r="B86" i="23"/>
  <c r="C85" i="23"/>
  <c r="C88" i="22"/>
  <c r="B89" i="22"/>
  <c r="B86" i="25" l="1"/>
  <c r="C85" i="25"/>
  <c r="B88" i="24"/>
  <c r="C87" i="24"/>
  <c r="B87" i="23"/>
  <c r="C86" i="23"/>
  <c r="B90" i="22"/>
  <c r="C89" i="22"/>
  <c r="B87" i="25" l="1"/>
  <c r="C86" i="25"/>
  <c r="B89" i="24"/>
  <c r="C88" i="24"/>
  <c r="B88" i="23"/>
  <c r="C87" i="23"/>
  <c r="B91" i="22"/>
  <c r="C90" i="22"/>
  <c r="B88" i="25" l="1"/>
  <c r="C87" i="25"/>
  <c r="B90" i="24"/>
  <c r="C89" i="24"/>
  <c r="C88" i="23"/>
  <c r="B89" i="23"/>
  <c r="B92" i="22"/>
  <c r="C91" i="22"/>
  <c r="B89" i="25" l="1"/>
  <c r="C88" i="25"/>
  <c r="C90" i="24"/>
  <c r="B91" i="24"/>
  <c r="B90" i="23"/>
  <c r="C89" i="23"/>
  <c r="C92" i="22"/>
  <c r="B93" i="22"/>
  <c r="B90" i="25" l="1"/>
  <c r="C89" i="25"/>
  <c r="B92" i="24"/>
  <c r="C91" i="24"/>
  <c r="B91" i="23"/>
  <c r="C90" i="23"/>
  <c r="B94" i="22"/>
  <c r="C93" i="22"/>
  <c r="B91" i="25" l="1"/>
  <c r="C90" i="25"/>
  <c r="B93" i="24"/>
  <c r="C92" i="24"/>
  <c r="B92" i="23"/>
  <c r="C91" i="23"/>
  <c r="B95" i="22"/>
  <c r="C94" i="22"/>
  <c r="B92" i="25" l="1"/>
  <c r="C91" i="25"/>
  <c r="C93" i="24"/>
  <c r="B94" i="24"/>
  <c r="C92" i="23"/>
  <c r="B93" i="23"/>
  <c r="B96" i="22"/>
  <c r="C95" i="22"/>
  <c r="C92" i="25" l="1"/>
  <c r="B93" i="25"/>
  <c r="B95" i="24"/>
  <c r="C94" i="24"/>
  <c r="B94" i="23"/>
  <c r="C93" i="23"/>
  <c r="C96" i="22"/>
  <c r="B97" i="22"/>
  <c r="B94" i="25" l="1"/>
  <c r="C93" i="25"/>
  <c r="B96" i="24"/>
  <c r="C95" i="24"/>
  <c r="B95" i="23"/>
  <c r="C94" i="23"/>
  <c r="B98" i="22"/>
  <c r="C97" i="22"/>
  <c r="B95" i="25" l="1"/>
  <c r="C94" i="25"/>
  <c r="B97" i="24"/>
  <c r="C96" i="24"/>
  <c r="B96" i="23"/>
  <c r="C95" i="23"/>
  <c r="B99" i="22"/>
  <c r="C98" i="22"/>
  <c r="B96" i="25" l="1"/>
  <c r="C95" i="25"/>
  <c r="B98" i="24"/>
  <c r="C97" i="24"/>
  <c r="C96" i="23"/>
  <c r="B97" i="23"/>
  <c r="C99" i="22"/>
  <c r="B100" i="22"/>
  <c r="B97" i="25" l="1"/>
  <c r="C96" i="25"/>
  <c r="B99" i="24"/>
  <c r="C98" i="24"/>
  <c r="B98" i="23"/>
  <c r="C97" i="23"/>
  <c r="C100" i="22"/>
  <c r="B101" i="22"/>
  <c r="B98" i="25" l="1"/>
  <c r="C97" i="25"/>
  <c r="B100" i="24"/>
  <c r="C99" i="24"/>
  <c r="C98" i="23"/>
  <c r="B99" i="23"/>
  <c r="B102" i="22"/>
  <c r="C101" i="22"/>
  <c r="B99" i="25" l="1"/>
  <c r="C98" i="25"/>
  <c r="B101" i="24"/>
  <c r="C100" i="24"/>
  <c r="B100" i="23"/>
  <c r="C99" i="23"/>
  <c r="B103" i="22"/>
  <c r="C102" i="22"/>
  <c r="C99" i="25" l="1"/>
  <c r="B100" i="25"/>
  <c r="B102" i="24"/>
  <c r="C101" i="24"/>
  <c r="C100" i="23"/>
  <c r="B101" i="23"/>
  <c r="B104" i="22"/>
  <c r="C103" i="22"/>
  <c r="B101" i="25" l="1"/>
  <c r="C100" i="25"/>
  <c r="B103" i="24"/>
  <c r="C102" i="24"/>
  <c r="B102" i="23"/>
  <c r="C102" i="23" s="1"/>
  <c r="C101" i="23"/>
  <c r="C104" i="22"/>
  <c r="B105" i="22"/>
  <c r="B102" i="25" l="1"/>
  <c r="C102" i="25" s="1"/>
  <c r="C101" i="25"/>
  <c r="B104" i="24"/>
  <c r="C104" i="24" s="1"/>
  <c r="C103" i="24"/>
  <c r="B106" i="22"/>
  <c r="C106" i="22" s="1"/>
  <c r="C105" i="22"/>
</calcChain>
</file>

<file path=xl/sharedStrings.xml><?xml version="1.0" encoding="utf-8"?>
<sst xmlns="http://schemas.openxmlformats.org/spreadsheetml/2006/main" count="255" uniqueCount="70">
  <si>
    <t>氏名A</t>
    <rPh sb="0" eb="2">
      <t>シメイ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</si>
  <si>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</si>
  <si>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</si>
  <si>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から</t>
    <phoneticPr fontId="1"/>
  </si>
  <si>
    <t>評価期間終了日</t>
    <rPh sb="0" eb="2">
      <t>ヒョウカ</t>
    </rPh>
    <rPh sb="2" eb="4">
      <t>キカン</t>
    </rPh>
    <rPh sb="4" eb="7">
      <t>シュウリョウビ</t>
    </rPh>
    <phoneticPr fontId="1"/>
  </si>
  <si>
    <t>③対象労働者数</t>
    <rPh sb="1" eb="3">
      <t>タイショウ</t>
    </rPh>
    <rPh sb="3" eb="6">
      <t>ロウドウシャ</t>
    </rPh>
    <rPh sb="6" eb="7">
      <t>スウ</t>
    </rPh>
    <phoneticPr fontId="1"/>
  </si>
  <si>
    <t>実施総日数</t>
    <rPh sb="0" eb="2">
      <t>ジッシ</t>
    </rPh>
    <rPh sb="2" eb="3">
      <t>ソウ</t>
    </rPh>
    <rPh sb="3" eb="5">
      <t>ニッスウ</t>
    </rPh>
    <phoneticPr fontId="1"/>
  </si>
  <si>
    <t>事業主名</t>
    <rPh sb="0" eb="3">
      <t>ジギョウヌシ</t>
    </rPh>
    <rPh sb="3" eb="4">
      <t>メイ</t>
    </rPh>
    <phoneticPr fontId="1"/>
  </si>
  <si>
    <t>○</t>
    <phoneticPr fontId="1"/>
  </si>
  <si>
    <t>少数点第2位以下切り捨て。1.0以上なら達成</t>
    <phoneticPr fontId="1"/>
  </si>
  <si>
    <t>テレワークを実施した日について、プルダウンから○を選択してください。</t>
    <rPh sb="6" eb="8">
      <t>ジッシ</t>
    </rPh>
    <rPh sb="10" eb="11">
      <t>ヒ</t>
    </rPh>
    <rPh sb="25" eb="27">
      <t>センタク</t>
    </rPh>
    <phoneticPr fontId="1"/>
  </si>
  <si>
    <t>以下は記入いただく必要はありません。</t>
    <rPh sb="0" eb="2">
      <t>イカ</t>
    </rPh>
    <rPh sb="3" eb="5">
      <t>キニュウ</t>
    </rPh>
    <rPh sb="9" eb="11">
      <t>ヒツヨウ</t>
    </rPh>
    <phoneticPr fontId="1"/>
  </si>
  <si>
    <t>厚生労働株式会社</t>
    <rPh sb="0" eb="2">
      <t>コウセイ</t>
    </rPh>
    <rPh sb="2" eb="4">
      <t>ロウドウ</t>
    </rPh>
    <rPh sb="4" eb="8">
      <t>カブシキガイシャ</t>
    </rPh>
    <phoneticPr fontId="1"/>
  </si>
  <si>
    <t>↑記入不要です</t>
    <rPh sb="1" eb="3">
      <t>キニュウ</t>
    </rPh>
    <rPh sb="3" eb="5">
      <t>フヨウ</t>
    </rPh>
    <phoneticPr fontId="1"/>
  </si>
  <si>
    <t>か月</t>
    <rPh sb="1" eb="2">
      <t>ゲツ</t>
    </rPh>
    <phoneticPr fontId="1"/>
  </si>
  <si>
    <t>■評価期間に１回以上、対象労働者全員にテレワークを実施させる</t>
    <rPh sb="1" eb="3">
      <t>ヒョウカ</t>
    </rPh>
    <rPh sb="3" eb="5">
      <t>キカン</t>
    </rPh>
    <rPh sb="7" eb="8">
      <t>カイ</t>
    </rPh>
    <rPh sb="8" eb="10">
      <t>イジョウ</t>
    </rPh>
    <rPh sb="11" eb="13">
      <t>タイショウ</t>
    </rPh>
    <rPh sb="13" eb="16">
      <t>ロウドウシャ</t>
    </rPh>
    <rPh sb="16" eb="18">
      <t>ゼンイン</t>
    </rPh>
    <rPh sb="25" eb="27">
      <t>ジッシ</t>
    </rPh>
    <phoneticPr fontId="1"/>
  </si>
  <si>
    <t>■評価期間に、対象労働者がテレワークを実施した回数の週平均を１回以上とさせる</t>
    <rPh sb="1" eb="3">
      <t>ヒョウカ</t>
    </rPh>
    <rPh sb="3" eb="5">
      <t>キカン</t>
    </rPh>
    <rPh sb="7" eb="9">
      <t>タイショウ</t>
    </rPh>
    <rPh sb="9" eb="12">
      <t>ロウドウシャ</t>
    </rPh>
    <rPh sb="19" eb="21">
      <t>ジッシ</t>
    </rPh>
    <rPh sb="23" eb="25">
      <t>カイスウ</t>
    </rPh>
    <rPh sb="26" eb="29">
      <t>シュウヘイキン</t>
    </rPh>
    <rPh sb="31" eb="34">
      <t>カイイジョウ</t>
    </rPh>
    <phoneticPr fontId="1"/>
  </si>
  <si>
    <t>週平均基準
達成必要日数</t>
    <rPh sb="0" eb="3">
      <t>シュウヘイキン</t>
    </rPh>
    <rPh sb="3" eb="5">
      <t>キジュン</t>
    </rPh>
    <rPh sb="6" eb="8">
      <t>タッセイ</t>
    </rPh>
    <rPh sb="8" eb="10">
      <t>ヒツヨウ</t>
    </rPh>
    <rPh sb="10" eb="12">
      <t>ニッスウ</t>
    </rPh>
    <phoneticPr fontId="1"/>
  </si>
  <si>
    <t>氏名B</t>
  </si>
  <si>
    <t>氏名C</t>
  </si>
  <si>
    <t>氏名D</t>
  </si>
  <si>
    <t>氏名E</t>
  </si>
  <si>
    <t>評価期間
（機器等導入助成）</t>
    <rPh sb="0" eb="2">
      <t>ヒョウカ</t>
    </rPh>
    <rPh sb="2" eb="4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phoneticPr fontId="1"/>
  </si>
  <si>
    <t>テレワーク実施対象労働者数合計</t>
    <rPh sb="5" eb="7">
      <t>ジッシ</t>
    </rPh>
    <rPh sb="7" eb="9">
      <t>タイショウ</t>
    </rPh>
    <rPh sb="9" eb="12">
      <t>ロウドウシャ</t>
    </rPh>
    <rPh sb="12" eb="13">
      <t>スウ</t>
    </rPh>
    <rPh sb="13" eb="15">
      <t>ゴウケイ</t>
    </rPh>
    <phoneticPr fontId="1"/>
  </si>
  <si>
    <t>テレワーク実施対象労働者氏名</t>
    <rPh sb="5" eb="7">
      <t>ジッシ</t>
    </rPh>
    <rPh sb="7" eb="9">
      <t>タイショウ</t>
    </rPh>
    <rPh sb="9" eb="12">
      <t>ロウドウシャ</t>
    </rPh>
    <rPh sb="12" eb="14">
      <t>シメイ</t>
    </rPh>
    <phoneticPr fontId="1"/>
  </si>
  <si>
    <t>％</t>
    <phoneticPr fontId="1"/>
  </si>
  <si>
    <t>回</t>
    <rPh sb="0" eb="1">
      <t>カイ</t>
    </rPh>
    <phoneticPr fontId="1"/>
  </si>
  <si>
    <t>↑記入不要です</t>
  </si>
  <si>
    <t>実施期間終了日</t>
    <rPh sb="0" eb="2">
      <t>ジッシ</t>
    </rPh>
    <rPh sb="2" eb="4">
      <t>キカン</t>
    </rPh>
    <rPh sb="4" eb="7">
      <t>シュウリョウビ</t>
    </rPh>
    <phoneticPr fontId="1"/>
  </si>
  <si>
    <t xml:space="preserve">テレワーク実施計画書申請前直近３ヶ月におけるテレワーク実施状況
</t>
    <rPh sb="5" eb="7">
      <t>ジッシ</t>
    </rPh>
    <rPh sb="7" eb="10">
      <t>ケイカクショ</t>
    </rPh>
    <rPh sb="10" eb="12">
      <t>シンセイ</t>
    </rPh>
    <rPh sb="12" eb="13">
      <t>マエ</t>
    </rPh>
    <rPh sb="13" eb="15">
      <t>チョッキン</t>
    </rPh>
    <rPh sb="17" eb="18">
      <t>ゲツ</t>
    </rPh>
    <rPh sb="27" eb="29">
      <t>ジッシ</t>
    </rPh>
    <rPh sb="29" eb="31">
      <t>ジョウキョウ</t>
    </rPh>
    <phoneticPr fontId="1"/>
  </si>
  <si>
    <t>(計画届において「新規に導入する」又は｢試行的に導入している(していた)｣を選択している場合は本様式の提出は不要です。)</t>
    <rPh sb="1" eb="3">
      <t>ケイカク</t>
    </rPh>
    <rPh sb="3" eb="4">
      <t>トドケ</t>
    </rPh>
    <rPh sb="9" eb="11">
      <t>シンキ</t>
    </rPh>
    <rPh sb="12" eb="14">
      <t>ドウニュウ</t>
    </rPh>
    <rPh sb="17" eb="18">
      <t>マタ</t>
    </rPh>
    <rPh sb="20" eb="23">
      <t>シコウテキ</t>
    </rPh>
    <rPh sb="24" eb="26">
      <t>ドウニュウ</t>
    </rPh>
    <rPh sb="38" eb="40">
      <t>センタク</t>
    </rPh>
    <rPh sb="44" eb="46">
      <t>バアイ</t>
    </rPh>
    <rPh sb="47" eb="48">
      <t>ホン</t>
    </rPh>
    <rPh sb="48" eb="50">
      <t>ヨウシキ</t>
    </rPh>
    <rPh sb="51" eb="53">
      <t>テイシュツ</t>
    </rPh>
    <rPh sb="54" eb="56">
      <t>フヨウ</t>
    </rPh>
    <phoneticPr fontId="1"/>
  </si>
  <si>
    <t>②実施期間の日数</t>
    <rPh sb="1" eb="3">
      <t>ジッシ</t>
    </rPh>
    <rPh sb="3" eb="5">
      <t>キカン</t>
    </rPh>
    <rPh sb="6" eb="8">
      <t>ニッスウ</t>
    </rPh>
    <phoneticPr fontId="1"/>
  </si>
  <si>
    <t>※着色されている行については、評価期間外となりますので、○の選択は不要です。</t>
    <rPh sb="1" eb="3">
      <t>チャクショク</t>
    </rPh>
    <rPh sb="8" eb="9">
      <t>ギョウ</t>
    </rPh>
    <rPh sb="15" eb="17">
      <t>ヒョウカ</t>
    </rPh>
    <rPh sb="17" eb="19">
      <t>キカン</t>
    </rPh>
    <rPh sb="19" eb="20">
      <t>ガイ</t>
    </rPh>
    <rPh sb="20" eb="21">
      <t>タイガイ</t>
    </rPh>
    <rPh sb="30" eb="32">
      <t>センタク</t>
    </rPh>
    <rPh sb="33" eb="35">
      <t>フヨウ</t>
    </rPh>
    <phoneticPr fontId="1"/>
  </si>
  <si>
    <t>※着色されている行については、実施期間外となりますので、○の選択は不要です。</t>
    <phoneticPr fontId="1"/>
  </si>
  <si>
    <t>(実施拡大事業主用)
■対象労働者における延べテレワーク実施回数が申請前３か月と比して25％以上増加している</t>
    <rPh sb="1" eb="3">
      <t>ジッシ</t>
    </rPh>
    <rPh sb="3" eb="5">
      <t>カクダイ</t>
    </rPh>
    <rPh sb="5" eb="8">
      <t>ジギョウヌシ</t>
    </rPh>
    <rPh sb="8" eb="9">
      <t>ヨウ</t>
    </rPh>
    <phoneticPr fontId="1"/>
  </si>
  <si>
    <t>週平均日数
⇒①/{(②*③)/7}</t>
    <rPh sb="0" eb="3">
      <t>シュウヘイキン</t>
    </rPh>
    <rPh sb="3" eb="5">
      <t>ニッスウ</t>
    </rPh>
    <phoneticPr fontId="1"/>
  </si>
  <si>
    <r>
      <t>様式第</t>
    </r>
    <r>
      <rPr>
        <strike/>
        <sz val="11"/>
        <color rgb="FFFF0000"/>
        <rFont val="游ゴシック"/>
        <family val="3"/>
        <charset val="128"/>
      </rPr>
      <t>7</t>
    </r>
    <r>
      <rPr>
        <sz val="11"/>
        <color rgb="FFFF0000"/>
        <rFont val="游ゴシック"/>
        <family val="3"/>
        <charset val="128"/>
      </rPr>
      <t>3</t>
    </r>
    <r>
      <rPr>
        <sz val="11"/>
        <color theme="1"/>
        <rFont val="游ゴシック"/>
        <family val="3"/>
        <charset val="128"/>
      </rPr>
      <t>号（</t>
    </r>
    <r>
      <rPr>
        <strike/>
        <sz val="11"/>
        <color rgb="FFFF0000"/>
        <rFont val="游ゴシック"/>
        <family val="3"/>
        <charset val="128"/>
      </rPr>
      <t>2021.4創設</t>
    </r>
    <r>
      <rPr>
        <sz val="11"/>
        <color rgb="FFFF0000"/>
        <rFont val="游ゴシック"/>
        <family val="3"/>
        <charset val="128"/>
      </rPr>
      <t>R7.4.1</t>
    </r>
    <r>
      <rPr>
        <sz val="11"/>
        <color theme="1"/>
        <rFont val="游ゴシック"/>
        <family val="3"/>
        <charset val="128"/>
      </rPr>
      <t>）</t>
    </r>
    <rPh sb="0" eb="2">
      <t>ヨウシキ</t>
    </rPh>
    <rPh sb="2" eb="3">
      <t>ダイ</t>
    </rPh>
    <rPh sb="5" eb="6">
      <t>ゴウ</t>
    </rPh>
    <rPh sb="13" eb="15">
      <t>ソウセツ</t>
    </rPh>
    <phoneticPr fontId="1"/>
  </si>
  <si>
    <r>
      <t>①評価期間（</t>
    </r>
    <r>
      <rPr>
        <strike/>
        <sz val="9"/>
        <color rgb="FFFF0000"/>
        <rFont val="游ゴシック"/>
        <family val="3"/>
        <charset val="128"/>
      </rPr>
      <t>機器等</t>
    </r>
    <r>
      <rPr>
        <sz val="9"/>
        <color rgb="FFFF0000"/>
        <rFont val="游ゴシック"/>
        <family val="3"/>
        <charset val="128"/>
      </rPr>
      <t>制度</t>
    </r>
    <r>
      <rPr>
        <sz val="9"/>
        <color theme="1"/>
        <rFont val="游ゴシック"/>
        <family val="3"/>
        <charset val="128"/>
      </rPr>
      <t>導入助成）中の対象労働者のテレワーク実施総日数</t>
    </r>
    <rPh sb="1" eb="3">
      <t>ヒョウカ</t>
    </rPh>
    <rPh sb="3" eb="5">
      <t>キカン</t>
    </rPh>
    <rPh sb="6" eb="8">
      <t>キキ</t>
    </rPh>
    <rPh sb="8" eb="9">
      <t>トウ</t>
    </rPh>
    <rPh sb="9" eb="11">
      <t>セイド</t>
    </rPh>
    <rPh sb="11" eb="13">
      <t>ドウニュウ</t>
    </rPh>
    <rPh sb="13" eb="15">
      <t>ジョセイ</t>
    </rPh>
    <rPh sb="16" eb="17">
      <t>ジュウ</t>
    </rPh>
    <rPh sb="18" eb="20">
      <t>タイショウ</t>
    </rPh>
    <rPh sb="20" eb="23">
      <t>ロウドウシャ</t>
    </rPh>
    <rPh sb="29" eb="31">
      <t>ジッシ</t>
    </rPh>
    <rPh sb="31" eb="32">
      <t>ソウ</t>
    </rPh>
    <rPh sb="32" eb="34">
      <t>ニッスウ</t>
    </rPh>
    <phoneticPr fontId="1"/>
  </si>
  <si>
    <r>
      <t>様式第</t>
    </r>
    <r>
      <rPr>
        <strike/>
        <sz val="11"/>
        <color rgb="FFFF0000"/>
        <rFont val="游ゴシック"/>
        <family val="3"/>
        <charset val="128"/>
      </rPr>
      <t>7</t>
    </r>
    <r>
      <rPr>
        <sz val="11"/>
        <color rgb="FFFF0000"/>
        <rFont val="游ゴシック"/>
        <family val="3"/>
        <charset val="128"/>
      </rPr>
      <t>3</t>
    </r>
    <r>
      <rPr>
        <sz val="11"/>
        <color theme="1"/>
        <rFont val="游ゴシック"/>
        <family val="3"/>
        <charset val="128"/>
      </rPr>
      <t>号（</t>
    </r>
    <r>
      <rPr>
        <strike/>
        <sz val="11"/>
        <color rgb="FFFF0000"/>
        <rFont val="游ゴシック"/>
        <family val="3"/>
        <charset val="128"/>
      </rPr>
      <t>2024.4追加</t>
    </r>
    <r>
      <rPr>
        <sz val="11"/>
        <color rgb="FFFF0000"/>
        <rFont val="游ゴシック"/>
        <family val="3"/>
        <charset val="128"/>
      </rPr>
      <t>R7.4.1</t>
    </r>
    <r>
      <rPr>
        <sz val="11"/>
        <color theme="1"/>
        <rFont val="游ゴシック"/>
        <family val="3"/>
        <charset val="128"/>
      </rPr>
      <t>）</t>
    </r>
    <rPh sb="0" eb="2">
      <t>ヨウシキ</t>
    </rPh>
    <rPh sb="2" eb="3">
      <t>ダイ</t>
    </rPh>
    <rPh sb="5" eb="6">
      <t>ゴウ</t>
    </rPh>
    <rPh sb="13" eb="15">
      <t>ツイカ</t>
    </rPh>
    <phoneticPr fontId="1"/>
  </si>
  <si>
    <r>
      <t>【実施拡大事業主用】テレワークの実施状況一覧表（テレワーク</t>
    </r>
    <r>
      <rPr>
        <b/>
        <strike/>
        <sz val="16"/>
        <color rgb="FFFF0000"/>
        <rFont val="游ゴシック"/>
        <family val="3"/>
        <charset val="128"/>
      </rPr>
      <t>実施計画</t>
    </r>
    <r>
      <rPr>
        <b/>
        <sz val="16"/>
        <color rgb="FFFF0000"/>
        <rFont val="游ゴシック"/>
        <family val="3"/>
        <charset val="128"/>
      </rPr>
      <t>支給申請</t>
    </r>
    <r>
      <rPr>
        <b/>
        <sz val="16"/>
        <color theme="1"/>
        <rFont val="游ゴシック"/>
        <family val="3"/>
        <charset val="128"/>
      </rPr>
      <t>書提出時）</t>
    </r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9" eb="31">
      <t>ジッシ</t>
    </rPh>
    <rPh sb="31" eb="33">
      <t>ケイカク</t>
    </rPh>
    <rPh sb="33" eb="35">
      <t>シキュウ</t>
    </rPh>
    <rPh sb="35" eb="37">
      <t>シンセイ</t>
    </rPh>
    <rPh sb="37" eb="38">
      <t>ショ</t>
    </rPh>
    <rPh sb="38" eb="40">
      <t>テイシュツ</t>
    </rPh>
    <rPh sb="40" eb="41">
      <t>ジ</t>
    </rPh>
    <phoneticPr fontId="1"/>
  </si>
  <si>
    <r>
      <t>テレワーク</t>
    </r>
    <r>
      <rPr>
        <strike/>
        <sz val="9"/>
        <color rgb="FFFF0000"/>
        <rFont val="游ゴシック"/>
        <family val="3"/>
        <charset val="128"/>
      </rPr>
      <t>実施計画</t>
    </r>
    <r>
      <rPr>
        <sz val="9"/>
        <color rgb="FFFF0000"/>
        <rFont val="游ゴシック"/>
        <family val="3"/>
        <charset val="128"/>
      </rPr>
      <t>支給申請</t>
    </r>
    <r>
      <rPr>
        <sz val="9"/>
        <color theme="1"/>
        <rFont val="游ゴシック"/>
        <family val="3"/>
        <charset val="128"/>
      </rPr>
      <t>書申請前直近３ヶ月</t>
    </r>
    <r>
      <rPr>
        <sz val="9"/>
        <color rgb="FFFF0000"/>
        <rFont val="游ゴシック"/>
        <family val="3"/>
        <charset val="128"/>
      </rPr>
      <t>(※)</t>
    </r>
    <r>
      <rPr>
        <sz val="9"/>
        <color theme="1"/>
        <rFont val="游ゴシック"/>
        <family val="3"/>
        <charset val="128"/>
      </rPr>
      <t xml:space="preserve">におけるテレワーク実施期間
</t>
    </r>
    <rPh sb="9" eb="11">
      <t>シキュウ</t>
    </rPh>
    <rPh sb="11" eb="13">
      <t>シンセイ</t>
    </rPh>
    <rPh sb="34" eb="36">
      <t>ジッシ</t>
    </rPh>
    <rPh sb="36" eb="38">
      <t>キカン</t>
    </rPh>
    <phoneticPr fontId="1"/>
  </si>
  <si>
    <r>
      <t>※「</t>
    </r>
    <r>
      <rPr>
        <strike/>
        <sz val="11"/>
        <color rgb="FFFF0000"/>
        <rFont val="游ゴシック"/>
        <family val="3"/>
        <charset val="128"/>
      </rPr>
      <t>テレワーク実施計画</t>
    </r>
    <r>
      <rPr>
        <sz val="11"/>
        <color rgb="FF0070C0"/>
        <rFont val="游ゴシック"/>
        <family val="3"/>
        <charset val="128"/>
      </rPr>
      <t>支給申請</t>
    </r>
    <r>
      <rPr>
        <sz val="11"/>
        <color rgb="FFFF0000"/>
        <rFont val="游ゴシック"/>
        <family val="3"/>
        <charset val="128"/>
      </rPr>
      <t>書申請前直近３ヶ月」とは、</t>
    </r>
    <r>
      <rPr>
        <strike/>
        <sz val="11"/>
        <color rgb="FFFF0000"/>
        <rFont val="游ゴシック"/>
        <family val="3"/>
        <charset val="128"/>
      </rPr>
      <t>テレワーク実施計画</t>
    </r>
    <r>
      <rPr>
        <sz val="11"/>
        <color rgb="FF0070C0"/>
        <rFont val="游ゴシック"/>
        <family val="3"/>
        <charset val="128"/>
      </rPr>
      <t>支給申請</t>
    </r>
    <r>
      <rPr>
        <sz val="11"/>
        <color rgb="FFFF0000"/>
        <rFont val="游ゴシック"/>
        <family val="3"/>
        <charset val="128"/>
      </rPr>
      <t>書申請日から６ヶ月以内を始期とする連続する３ヶ月となります。</t>
    </r>
    <rPh sb="11" eb="13">
      <t>シキュウ</t>
    </rPh>
    <rPh sb="13" eb="15">
      <t>シンセイ</t>
    </rPh>
    <rPh sb="33" eb="35">
      <t>ジッシ</t>
    </rPh>
    <rPh sb="35" eb="37">
      <t>ケイカク</t>
    </rPh>
    <rPh sb="37" eb="39">
      <t>シキュウ</t>
    </rPh>
    <rPh sb="39" eb="41">
      <t>シンセイ</t>
    </rPh>
    <rPh sb="41" eb="42">
      <t>ショ</t>
    </rPh>
    <rPh sb="42" eb="44">
      <t>シンセイ</t>
    </rPh>
    <rPh sb="44" eb="45">
      <t>ビ</t>
    </rPh>
    <rPh sb="49" eb="50">
      <t>ゲツ</t>
    </rPh>
    <rPh sb="50" eb="52">
      <t>イナイ</t>
    </rPh>
    <rPh sb="53" eb="55">
      <t>シキ</t>
    </rPh>
    <rPh sb="58" eb="60">
      <t>レンゾク</t>
    </rPh>
    <rPh sb="64" eb="65">
      <t>ゲツ</t>
    </rPh>
    <phoneticPr fontId="1"/>
  </si>
  <si>
    <r>
      <t>評価期間（</t>
    </r>
    <r>
      <rPr>
        <strike/>
        <sz val="10"/>
        <color rgb="FFFF0000"/>
        <rFont val="游ゴシック"/>
        <family val="3"/>
        <charset val="128"/>
      </rPr>
      <t>機器等</t>
    </r>
    <r>
      <rPr>
        <sz val="10"/>
        <color rgb="FFFF0000"/>
        <rFont val="游ゴシック"/>
        <family val="3"/>
        <charset val="128"/>
      </rPr>
      <t>制度</t>
    </r>
    <r>
      <rPr>
        <sz val="10"/>
        <color theme="1"/>
        <rFont val="游ゴシック"/>
        <family val="3"/>
        <charset val="128"/>
      </rPr>
      <t>導入助成）中、１回以上テレワークを実施</t>
    </r>
    <rPh sb="0" eb="2">
      <t>ヒョウカ</t>
    </rPh>
    <rPh sb="2" eb="4">
      <t>キカン</t>
    </rPh>
    <rPh sb="5" eb="7">
      <t>キキ</t>
    </rPh>
    <rPh sb="7" eb="8">
      <t>トウ</t>
    </rPh>
    <rPh sb="8" eb="10">
      <t>セイド</t>
    </rPh>
    <rPh sb="10" eb="12">
      <t>ドウニュウ</t>
    </rPh>
    <rPh sb="12" eb="14">
      <t>ジョセイ</t>
    </rPh>
    <rPh sb="15" eb="16">
      <t>チュウ</t>
    </rPh>
    <rPh sb="18" eb="21">
      <t>カイイジョウ</t>
    </rPh>
    <rPh sb="27" eb="29">
      <t>ジッシ</t>
    </rPh>
    <phoneticPr fontId="1"/>
  </si>
  <si>
    <r>
      <t>テレワークの実施状況一覧表（支給申請書（</t>
    </r>
    <r>
      <rPr>
        <b/>
        <strike/>
        <sz val="16"/>
        <color rgb="FFFF0000"/>
        <rFont val="游ゴシック"/>
        <family val="3"/>
        <charset val="128"/>
      </rPr>
      <t>機器等</t>
    </r>
    <r>
      <rPr>
        <b/>
        <sz val="16"/>
        <color rgb="FFFF0000"/>
        <rFont val="游ゴシック"/>
        <family val="3"/>
        <charset val="128"/>
      </rPr>
      <t>制度</t>
    </r>
    <r>
      <rPr>
        <b/>
        <sz val="16"/>
        <color theme="1"/>
        <rFont val="游ゴシック"/>
        <family val="3"/>
        <charset val="128"/>
      </rPr>
      <t>導入助成）提出時）　新規導入事業主・実施拡大事業主共用</t>
    </r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キキ</t>
    </rPh>
    <rPh sb="22" eb="23">
      <t>トウ</t>
    </rPh>
    <rPh sb="23" eb="25">
      <t>セイド</t>
    </rPh>
    <rPh sb="25" eb="27">
      <t>ドウニュウ</t>
    </rPh>
    <rPh sb="27" eb="29">
      <t>ジョセイ</t>
    </rPh>
    <rPh sb="30" eb="32">
      <t>テイシュツ</t>
    </rPh>
    <rPh sb="32" eb="33">
      <t>ジ</t>
    </rPh>
    <phoneticPr fontId="1"/>
  </si>
  <si>
    <r>
      <t>②評価期間（</t>
    </r>
    <r>
      <rPr>
        <strike/>
        <sz val="8"/>
        <color rgb="FFFF0000"/>
        <rFont val="游ゴシック"/>
        <family val="3"/>
        <charset val="128"/>
      </rPr>
      <t>機器等</t>
    </r>
    <r>
      <rPr>
        <sz val="8"/>
        <color rgb="FFFF0000"/>
        <rFont val="游ゴシック"/>
        <family val="3"/>
        <charset val="128"/>
      </rPr>
      <t>制度</t>
    </r>
    <r>
      <rPr>
        <sz val="8"/>
        <color theme="1"/>
        <rFont val="游ゴシック"/>
        <family val="3"/>
        <charset val="128"/>
      </rPr>
      <t>導入助成）の日数</t>
    </r>
    <rPh sb="1" eb="3">
      <t>ヒョウカ</t>
    </rPh>
    <rPh sb="3" eb="5">
      <t>キカン</t>
    </rPh>
    <rPh sb="6" eb="8">
      <t>キキ</t>
    </rPh>
    <rPh sb="8" eb="9">
      <t>トウ</t>
    </rPh>
    <rPh sb="9" eb="11">
      <t>セイド</t>
    </rPh>
    <rPh sb="11" eb="13">
      <t>ドウニュウ</t>
    </rPh>
    <rPh sb="13" eb="15">
      <t>ジョセイ</t>
    </rPh>
    <rPh sb="17" eb="19">
      <t>ニッスウ</t>
    </rPh>
    <phoneticPr fontId="1"/>
  </si>
  <si>
    <r>
      <rPr>
        <strike/>
        <sz val="8"/>
        <color rgb="FFFF0000"/>
        <rFont val="游ゴシック"/>
        <family val="3"/>
        <charset val="128"/>
      </rPr>
      <t>テレワーク実施計画</t>
    </r>
    <r>
      <rPr>
        <sz val="8"/>
        <color rgb="FFFF0000"/>
        <rFont val="游ゴシック"/>
        <family val="3"/>
        <charset val="128"/>
      </rPr>
      <t>支給申請</t>
    </r>
    <r>
      <rPr>
        <sz val="8"/>
        <color theme="1"/>
        <rFont val="游ゴシック"/>
        <family val="3"/>
        <charset val="128"/>
      </rPr>
      <t>書申請前直近３ヶ月の対象労働者の延べテレワーク実施回数</t>
    </r>
    <rPh sb="9" eb="11">
      <t>シキュウ</t>
    </rPh>
    <rPh sb="11" eb="13">
      <t>シンセイ</t>
    </rPh>
    <phoneticPr fontId="1"/>
  </si>
  <si>
    <t>テレワーク実施対象
労働者氏名</t>
    <rPh sb="5" eb="7">
      <t>ジッシ</t>
    </rPh>
    <rPh sb="7" eb="9">
      <t>タイショウ</t>
    </rPh>
    <rPh sb="10" eb="13">
      <t>ロウドウシャ</t>
    </rPh>
    <rPh sb="13" eb="15">
      <t>シメイ</t>
    </rPh>
    <phoneticPr fontId="1"/>
  </si>
  <si>
    <t>テレワークを実施した日について、プルダウンから○を選択してください。○を付けた日のテレワーク実施状況について、都道府県労働局が確認することがあります。</t>
    <rPh sb="6" eb="8">
      <t>ジッシ</t>
    </rPh>
    <rPh sb="10" eb="11">
      <t>ヒ</t>
    </rPh>
    <rPh sb="25" eb="27">
      <t>センタク</t>
    </rPh>
    <phoneticPr fontId="1"/>
  </si>
  <si>
    <t>○を付けた日について、自社で管理している出勤簿等には「テレワーク実施日」等の記載をするようにします。</t>
    <phoneticPr fontId="1"/>
  </si>
  <si>
    <r>
      <t>①</t>
    </r>
    <r>
      <rPr>
        <strike/>
        <sz val="8"/>
        <color rgb="FFFF0000"/>
        <rFont val="游ゴシック"/>
        <family val="3"/>
        <charset val="128"/>
      </rPr>
      <t>テレワーク実施計画支給申請書申請前直近</t>
    </r>
    <r>
      <rPr>
        <sz val="8"/>
        <color theme="1"/>
        <rFont val="游ゴシック"/>
        <family val="3"/>
        <charset val="128"/>
      </rPr>
      <t>評価期間前３ヶ月の対象労働者の延べテレワーク実施回数</t>
    </r>
    <rPh sb="10" eb="12">
      <t>シキュウ</t>
    </rPh>
    <rPh sb="12" eb="14">
      <t>シンセイ</t>
    </rPh>
    <rPh sb="20" eb="22">
      <t>ヒョウカ</t>
    </rPh>
    <rPh sb="22" eb="24">
      <t>キカン</t>
    </rPh>
    <rPh sb="24" eb="25">
      <t>マエ</t>
    </rPh>
    <rPh sb="29" eb="31">
      <t>タイショウ</t>
    </rPh>
    <rPh sb="31" eb="34">
      <t>ロウドウシャ</t>
    </rPh>
    <rPh sb="35" eb="36">
      <t>ノ</t>
    </rPh>
    <rPh sb="42" eb="44">
      <t>ジッシ</t>
    </rPh>
    <rPh sb="44" eb="46">
      <t>カイスウ</t>
    </rPh>
    <phoneticPr fontId="1"/>
  </si>
  <si>
    <t>※濃灰色に着色されている行については、対象期間外となりますので、○の選択は不要です。</t>
    <rPh sb="1" eb="2">
      <t>ノウ</t>
    </rPh>
    <rPh sb="2" eb="3">
      <t>ハイ</t>
    </rPh>
    <rPh sb="3" eb="4">
      <t>ショク</t>
    </rPh>
    <rPh sb="19" eb="21">
      <t>タイショウ</t>
    </rPh>
    <phoneticPr fontId="1"/>
  </si>
  <si>
    <t>(テレワーク支給申請書において「新規導入事業主」を選択している場合は本シートの提出は不要です。)</t>
    <rPh sb="6" eb="8">
      <t>シキュウ</t>
    </rPh>
    <rPh sb="8" eb="11">
      <t>シンセイショ</t>
    </rPh>
    <rPh sb="10" eb="11">
      <t>ショ</t>
    </rPh>
    <rPh sb="16" eb="18">
      <t>シンキ</t>
    </rPh>
    <rPh sb="18" eb="20">
      <t>ドウニュウ</t>
    </rPh>
    <rPh sb="20" eb="23">
      <t>ジギョウヌシ</t>
    </rPh>
    <rPh sb="25" eb="27">
      <t>センタク</t>
    </rPh>
    <rPh sb="31" eb="33">
      <t>バアイ</t>
    </rPh>
    <rPh sb="34" eb="35">
      <t>ホン</t>
    </rPh>
    <rPh sb="39" eb="41">
      <t>テイシュツ</t>
    </rPh>
    <rPh sb="42" eb="44">
      <t>フヨウ</t>
    </rPh>
    <phoneticPr fontId="1"/>
  </si>
  <si>
    <t>①評価期間前３ヶ月の対象労働者の延べテレワーク実施回数</t>
    <rPh sb="1" eb="3">
      <t>ヒョウカ</t>
    </rPh>
    <rPh sb="3" eb="5">
      <t>キカン</t>
    </rPh>
    <rPh sb="5" eb="6">
      <t>マエ</t>
    </rPh>
    <rPh sb="10" eb="12">
      <t>タイショウ</t>
    </rPh>
    <rPh sb="12" eb="15">
      <t>ロウドウシャ</t>
    </rPh>
    <rPh sb="16" eb="17">
      <t>ノ</t>
    </rPh>
    <rPh sb="23" eb="25">
      <t>ジッシ</t>
    </rPh>
    <rPh sb="25" eb="27">
      <t>カイスウ</t>
    </rPh>
    <phoneticPr fontId="1"/>
  </si>
  <si>
    <t>様式第２号（R7.4.1）</t>
    <rPh sb="0" eb="2">
      <t>ヨウシキ</t>
    </rPh>
    <rPh sb="2" eb="3">
      <t>ダイ</t>
    </rPh>
    <rPh sb="4" eb="5">
      <t>ゴウ</t>
    </rPh>
    <phoneticPr fontId="1"/>
  </si>
  <si>
    <t>【実施拡大事業主用】テレワークの実施状況一覧表（支給申請書（制度導入助成）提出時）</t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4" eb="26">
      <t>シキュウ</t>
    </rPh>
    <rPh sb="26" eb="29">
      <t>シンセイショ</t>
    </rPh>
    <rPh sb="30" eb="32">
      <t>セイド</t>
    </rPh>
    <rPh sb="32" eb="34">
      <t>ドウニュウ</t>
    </rPh>
    <rPh sb="34" eb="36">
      <t>ジョセイ</t>
    </rPh>
    <rPh sb="37" eb="39">
      <t>テイシュツ</t>
    </rPh>
    <rPh sb="39" eb="40">
      <t>ジ</t>
    </rPh>
    <phoneticPr fontId="1"/>
  </si>
  <si>
    <t xml:space="preserve">評価期間（制度導入助成）の初日の前日から起算した前３ヶ月におけるテレワーク実施状況
</t>
    <rPh sb="0" eb="2">
      <t>ヒョウカ</t>
    </rPh>
    <rPh sb="2" eb="4">
      <t>キカン</t>
    </rPh>
    <rPh sb="5" eb="7">
      <t>セイド</t>
    </rPh>
    <rPh sb="7" eb="9">
      <t>ドウニュウ</t>
    </rPh>
    <rPh sb="9" eb="11">
      <t>ジョセイ</t>
    </rPh>
    <rPh sb="13" eb="15">
      <t>ショニチ</t>
    </rPh>
    <rPh sb="16" eb="18">
      <t>ゼンジツ</t>
    </rPh>
    <rPh sb="20" eb="22">
      <t>キサン</t>
    </rPh>
    <rPh sb="24" eb="25">
      <t>ゼン</t>
    </rPh>
    <rPh sb="27" eb="28">
      <t>ゲツ</t>
    </rPh>
    <rPh sb="37" eb="39">
      <t>ジッシ</t>
    </rPh>
    <rPh sb="39" eb="41">
      <t>ジョウキョウ</t>
    </rPh>
    <phoneticPr fontId="1"/>
  </si>
  <si>
    <t>評価期間の初日の
前日から起算した前３か月</t>
    <rPh sb="0" eb="2">
      <t>ヒョウカ</t>
    </rPh>
    <rPh sb="2" eb="4">
      <t>キカン</t>
    </rPh>
    <rPh sb="5" eb="7">
      <t>ショニチ</t>
    </rPh>
    <rPh sb="9" eb="11">
      <t>ゼンジツ</t>
    </rPh>
    <rPh sb="13" eb="15">
      <t>キサン</t>
    </rPh>
    <rPh sb="17" eb="18">
      <t>ゼン</t>
    </rPh>
    <rPh sb="20" eb="21">
      <t>ゲツ</t>
    </rPh>
    <phoneticPr fontId="1"/>
  </si>
  <si>
    <t>テレワーク実施
対象労働者数合計</t>
    <rPh sb="5" eb="7">
      <t>ジッシ</t>
    </rPh>
    <rPh sb="8" eb="10">
      <t>タイショウ</t>
    </rPh>
    <rPh sb="10" eb="13">
      <t>ロウドウシャ</t>
    </rPh>
    <rPh sb="13" eb="14">
      <t>スウ</t>
    </rPh>
    <rPh sb="14" eb="16">
      <t>ゴウケイ</t>
    </rPh>
    <phoneticPr fontId="1"/>
  </si>
  <si>
    <t>評価期間
（制度導入助成）</t>
    <rPh sb="0" eb="2">
      <t>ヒョウカ</t>
    </rPh>
    <rPh sb="2" eb="4">
      <t>キカン</t>
    </rPh>
    <rPh sb="6" eb="8">
      <t>セイド</t>
    </rPh>
    <rPh sb="8" eb="10">
      <t>ドウニュウ</t>
    </rPh>
    <rPh sb="10" eb="12">
      <t>ジョセイ</t>
    </rPh>
    <phoneticPr fontId="1"/>
  </si>
  <si>
    <r>
      <t>※濃灰色に着色されている行については、対象</t>
    </r>
    <r>
      <rPr>
        <strike/>
        <sz val="11"/>
        <rFont val="游ゴシック"/>
        <family val="3"/>
        <charset val="128"/>
      </rPr>
      <t>実施</t>
    </r>
    <r>
      <rPr>
        <sz val="11"/>
        <rFont val="游ゴシック"/>
        <family val="3"/>
        <charset val="128"/>
      </rPr>
      <t>期間外となりますので、○の選択は不要です。</t>
    </r>
    <rPh sb="1" eb="2">
      <t>ノウ</t>
    </rPh>
    <rPh sb="2" eb="3">
      <t>ハイ</t>
    </rPh>
    <rPh sb="3" eb="4">
      <t>ショク</t>
    </rPh>
    <rPh sb="19" eb="21">
      <t>タイショウ</t>
    </rPh>
    <phoneticPr fontId="1"/>
  </si>
  <si>
    <t>②評価期間（制度導入助成）の日数</t>
    <rPh sb="1" eb="3">
      <t>ヒョウカ</t>
    </rPh>
    <rPh sb="3" eb="5">
      <t>キカン</t>
    </rPh>
    <rPh sb="6" eb="8">
      <t>セイド</t>
    </rPh>
    <rPh sb="8" eb="10">
      <t>ドウニュウ</t>
    </rPh>
    <rPh sb="10" eb="12">
      <t>ジョセイ</t>
    </rPh>
    <rPh sb="14" eb="16">
      <t>ニッスウ</t>
    </rPh>
    <phoneticPr fontId="1"/>
  </si>
  <si>
    <t>労働者A</t>
    <rPh sb="0" eb="3">
      <t>ロウドウシャ</t>
    </rPh>
    <phoneticPr fontId="1"/>
  </si>
  <si>
    <t>労働者B</t>
    <rPh sb="0" eb="3">
      <t>ロウドウシャ</t>
    </rPh>
    <phoneticPr fontId="1"/>
  </si>
  <si>
    <t>労働者C</t>
    <rPh sb="0" eb="3">
      <t>ロウドウシャ</t>
    </rPh>
    <phoneticPr fontId="1"/>
  </si>
  <si>
    <t>労働者D</t>
    <rPh sb="0" eb="3">
      <t>ロウドウシャ</t>
    </rPh>
    <phoneticPr fontId="1"/>
  </si>
  <si>
    <t>労働者E</t>
    <rPh sb="0" eb="3">
      <t>ロウドウシャ</t>
    </rPh>
    <phoneticPr fontId="1"/>
  </si>
  <si>
    <t>労働者F</t>
    <rPh sb="0" eb="3">
      <t>ロウドウシャ</t>
    </rPh>
    <phoneticPr fontId="1"/>
  </si>
  <si>
    <t>①対象労働者の延べテレワーク実施回数</t>
    <rPh sb="1" eb="3">
      <t>タイショウ</t>
    </rPh>
    <rPh sb="3" eb="6">
      <t>ロウドウシャ</t>
    </rPh>
    <rPh sb="7" eb="8">
      <t>ノ</t>
    </rPh>
    <rPh sb="14" eb="16">
      <t>ジッシ</t>
    </rPh>
    <rPh sb="16" eb="18">
      <t>カイスウ</t>
    </rPh>
    <phoneticPr fontId="1"/>
  </si>
  <si>
    <t>評価期間前３ヶ月の対象労働者の延べテレワーク実施回数</t>
    <rPh sb="0" eb="2">
      <t>ヒョウカ</t>
    </rPh>
    <rPh sb="2" eb="4">
      <t>キカン</t>
    </rPh>
    <phoneticPr fontId="1"/>
  </si>
  <si>
    <t>テレワークの実施状況一覧表（支給申請書（制度導入助成）提出時）　※新規導入事業主・実施拡大事業主共通</t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セイド</t>
    </rPh>
    <rPh sb="22" eb="24">
      <t>ドウニュウ</t>
    </rPh>
    <rPh sb="24" eb="26">
      <t>ジョセイ</t>
    </rPh>
    <rPh sb="27" eb="29">
      <t>テイシュツ</t>
    </rPh>
    <rPh sb="29" eb="30">
      <t>ジ</t>
    </rPh>
    <rPh sb="33" eb="35">
      <t>シンキ</t>
    </rPh>
    <rPh sb="35" eb="37">
      <t>ドウニュウ</t>
    </rPh>
    <rPh sb="37" eb="40">
      <t>ジギョウヌシ</t>
    </rPh>
    <rPh sb="41" eb="43">
      <t>ジッシ</t>
    </rPh>
    <rPh sb="43" eb="45">
      <t>カクダイ</t>
    </rPh>
    <rPh sb="45" eb="48">
      <t>ジギョウヌシ</t>
    </rPh>
    <rPh sb="48" eb="50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</si>
</sst>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.0_ "/>
    <numFmt numFmtId="179" formatCode="General&quot;人&quot;"/>
    <numFmt numFmtId="180" formatCode="0.0"/>
  </numFmts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trike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trike/>
      <sz val="16"/>
      <color rgb="FFFF0000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trike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trike/>
      <sz val="9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trike/>
      <sz val="8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trike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177" fontId="3" fillId="5" borderId="1" xfId="0" applyNumberFormat="1" applyFont="1" applyFill="1" applyBorder="1" applyAlignment="1">
      <alignment vertical="center"/>
    </xf>
    <xf numFmtId="177" fontId="11" fillId="0" borderId="0" xfId="0" applyNumberFormat="1" applyFont="1" applyAlignment="1">
      <alignment vertical="center"/>
    </xf>
    <xf numFmtId="14" fontId="11" fillId="0" borderId="1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6" fontId="3" fillId="4" borderId="13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49" fontId="14" fillId="0" borderId="12" xfId="0" applyNumberFormat="1" applyFont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49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4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4" fontId="26" fillId="0" borderId="18" xfId="0" applyNumberFormat="1" applyFont="1" applyBorder="1" applyAlignment="1">
      <alignment horizontal="center" vertical="center"/>
    </xf>
    <xf numFmtId="177" fontId="22" fillId="0" borderId="18" xfId="0" applyNumberFormat="1" applyFont="1" applyFill="1" applyBorder="1" applyAlignment="1">
      <alignment vertical="center"/>
    </xf>
    <xf numFmtId="177" fontId="26" fillId="0" borderId="2" xfId="0" applyNumberFormat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7" fontId="26" fillId="0" borderId="0" xfId="0" applyNumberFormat="1" applyFont="1" applyAlignment="1">
      <alignment vertical="center"/>
    </xf>
    <xf numFmtId="14" fontId="26" fillId="0" borderId="18" xfId="0" applyNumberFormat="1" applyFont="1" applyFill="1" applyBorder="1" applyAlignment="1">
      <alignment horizontal="center" vertical="center"/>
    </xf>
    <xf numFmtId="14" fontId="28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2" fillId="6" borderId="13" xfId="0" applyFont="1" applyFill="1" applyBorder="1" applyAlignment="1">
      <alignment horizontal="center" vertical="center" shrinkToFit="1"/>
    </xf>
    <xf numFmtId="14" fontId="22" fillId="2" borderId="0" xfId="0" applyNumberFormat="1" applyFont="1" applyFill="1" applyAlignment="1">
      <alignment vertical="center"/>
    </xf>
    <xf numFmtId="56" fontId="22" fillId="2" borderId="19" xfId="0" applyNumberFormat="1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56" fontId="22" fillId="2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56" fontId="22" fillId="6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56" fontId="22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176" fontId="22" fillId="4" borderId="1" xfId="0" applyNumberFormat="1" applyFont="1" applyFill="1" applyBorder="1" applyAlignment="1">
      <alignment horizontal="right" vertical="center"/>
    </xf>
    <xf numFmtId="49" fontId="22" fillId="0" borderId="0" xfId="0" applyNumberFormat="1" applyFont="1" applyBorder="1" applyAlignment="1">
      <alignment vertical="center"/>
    </xf>
    <xf numFmtId="0" fontId="25" fillId="0" borderId="0" xfId="0" applyFont="1" applyFill="1" applyAlignment="1">
      <alignment vertical="center" wrapText="1"/>
    </xf>
    <xf numFmtId="49" fontId="22" fillId="0" borderId="0" xfId="0" applyNumberFormat="1" applyFont="1" applyFill="1" applyBorder="1" applyAlignment="1">
      <alignment vertical="center"/>
    </xf>
    <xf numFmtId="49" fontId="22" fillId="0" borderId="10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left" vertical="center"/>
    </xf>
    <xf numFmtId="176" fontId="22" fillId="4" borderId="13" xfId="0" applyNumberFormat="1" applyFont="1" applyFill="1" applyBorder="1" applyAlignment="1">
      <alignment horizontal="right" vertical="center"/>
    </xf>
    <xf numFmtId="49" fontId="22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9" fontId="22" fillId="0" borderId="14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 wrapText="1"/>
    </xf>
    <xf numFmtId="49" fontId="26" fillId="0" borderId="8" xfId="0" applyNumberFormat="1" applyFont="1" applyBorder="1" applyAlignment="1">
      <alignment vertical="center"/>
    </xf>
    <xf numFmtId="0" fontId="22" fillId="0" borderId="9" xfId="1" applyFont="1" applyFill="1" applyBorder="1" applyAlignment="1">
      <alignment horizontal="center" vertical="center"/>
    </xf>
    <xf numFmtId="0" fontId="22" fillId="4" borderId="0" xfId="0" applyNumberFormat="1" applyFont="1" applyFill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49" fontId="22" fillId="4" borderId="0" xfId="0" applyNumberFormat="1" applyFont="1" applyFill="1" applyBorder="1" applyAlignment="1">
      <alignment horizontal="right" vertical="center"/>
    </xf>
    <xf numFmtId="49" fontId="22" fillId="2" borderId="10" xfId="0" applyNumberFormat="1" applyFont="1" applyFill="1" applyBorder="1" applyAlignment="1">
      <alignment vertical="center"/>
    </xf>
    <xf numFmtId="180" fontId="22" fillId="4" borderId="1" xfId="0" applyNumberFormat="1" applyFont="1" applyFill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49" fontId="27" fillId="0" borderId="12" xfId="0" applyNumberFormat="1" applyFont="1" applyBorder="1" applyAlignment="1">
      <alignment vertical="center" wrapText="1"/>
    </xf>
    <xf numFmtId="49" fontId="14" fillId="0" borderId="11" xfId="0" applyNumberFormat="1" applyFont="1" applyFill="1" applyBorder="1" applyAlignment="1">
      <alignment horizontal="left" vertical="center"/>
    </xf>
    <xf numFmtId="49" fontId="14" fillId="0" borderId="12" xfId="0" applyNumberFormat="1" applyFont="1" applyFill="1" applyBorder="1" applyAlignment="1">
      <alignment horizontal="left" vertical="center"/>
    </xf>
    <xf numFmtId="49" fontId="14" fillId="0" borderId="17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4" fontId="22" fillId="6" borderId="1" xfId="0" applyNumberFormat="1" applyFont="1" applyFill="1" applyBorder="1" applyAlignment="1">
      <alignment horizontal="center" vertical="center"/>
    </xf>
    <xf numFmtId="14" fontId="22" fillId="6" borderId="3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14" fontId="22" fillId="0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49" fontId="27" fillId="0" borderId="15" xfId="0" applyNumberFormat="1" applyFont="1" applyFill="1" applyBorder="1" applyAlignment="1">
      <alignment horizontal="left" vertical="center"/>
    </xf>
    <xf numFmtId="49" fontId="27" fillId="0" borderId="8" xfId="0" applyNumberFormat="1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49" fontId="27" fillId="0" borderId="15" xfId="0" applyNumberFormat="1" applyFont="1" applyFill="1" applyBorder="1" applyAlignment="1">
      <alignment horizontal="left" vertical="center" wrapText="1"/>
    </xf>
    <xf numFmtId="56" fontId="27" fillId="0" borderId="13" xfId="0" applyNumberFormat="1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49" fontId="27" fillId="0" borderId="11" xfId="0" applyNumberFormat="1" applyFont="1" applyFill="1" applyBorder="1" applyAlignment="1">
      <alignment horizontal="left" vertical="center"/>
    </xf>
    <xf numFmtId="49" fontId="27" fillId="0" borderId="12" xfId="0" applyNumberFormat="1" applyFont="1" applyFill="1" applyBorder="1" applyAlignment="1">
      <alignment horizontal="left" vertical="center"/>
    </xf>
    <xf numFmtId="49" fontId="27" fillId="0" borderId="17" xfId="0" applyNumberFormat="1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8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15" xfId="0" applyNumberFormat="1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18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DE0CF4"/>
      <color rgb="FFFF0000"/>
      <color rgb="FFC6EFCE"/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10</xdr:row>
      <xdr:rowOff>276225</xdr:rowOff>
    </xdr:from>
    <xdr:to>
      <xdr:col>19</xdr:col>
      <xdr:colOff>381000</xdr:colOff>
      <xdr:row>37</xdr:row>
      <xdr:rowOff>133351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2F85CAEA-5C74-4A74-9F4F-204A4445AA31}"/>
            </a:ext>
          </a:extLst>
        </xdr:cNvPr>
        <xdr:cNvSpPr/>
      </xdr:nvSpPr>
      <xdr:spPr>
        <a:xfrm>
          <a:off x="5886450" y="3228975"/>
          <a:ext cx="6467475" cy="5724526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テレワーク実施計画書の提出にあたり、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テレワーク実施計画</a:t>
          </a:r>
          <a:r>
            <a:rPr kumimoji="1" lang="ja-JP" altLang="en-US" sz="1100"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支給申請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書提出</a:t>
          </a:r>
          <a:r>
            <a:rPr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前直近３か月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におけるテレワーク実施状況について報告いただきます。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必要により、</a:t>
          </a:r>
          <a:r>
            <a:rPr kumimoji="1" lang="ja-JP" altLang="ja-JP" sz="110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本様式をご活用ください</a:t>
          </a:r>
          <a:r>
            <a:rPr kumimoji="1" lang="ja-JP" altLang="en-US" sz="110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自社で準備された様式を使用いただいても構いませんが、</a:t>
          </a:r>
          <a:r>
            <a:rPr kumimoji="1" lang="ja-JP" altLang="ja-JP" sz="110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テレワーク実施計画書提出</a:t>
          </a:r>
          <a:r>
            <a:rPr lang="ja-JP" altLang="ja-JP" sz="110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前直近３か月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におけるテレワークの実施状況が分かるものとしてください）。</a:t>
          </a:r>
          <a:endParaRPr kumimoji="1" lang="en-US" altLang="ja-JP" sz="1100" strike="sngStrike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rgbClr val="D726FA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→様式があるのに自社の様式を提出するのはどうなんだろうな、と思い削除していますがこだわりはありません。佐藤</a:t>
          </a:r>
          <a:endParaRPr kumimoji="1" lang="en-US" altLang="ja-JP" sz="1100" baseline="0">
            <a:solidFill>
              <a:srgbClr val="D726FA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①事業主名、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テレワーク実施計画</a:t>
          </a:r>
          <a:r>
            <a:rPr kumimoji="1" lang="ja-JP" altLang="en-US" sz="1100"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支給申請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書申請前直近３ヶ月におけるテレワーク実施期間初日の日付、テレワーク実施対象労働者数を入力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①～③記入後、印刷し、</a:t>
          </a:r>
          <a:r>
            <a:rPr kumimoji="1" lang="ja-JP" altLang="en-US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テレワーク実施計画書に係る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申請書類一式に添付して提出してください。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①「</a:t>
          </a:r>
          <a:r>
            <a:rPr kumimoji="1" lang="ja-JP" altLang="en-US" sz="1100" b="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テレワーク実施計画</a:t>
          </a:r>
          <a:r>
            <a:rPr kumimoji="1" lang="ja-JP" altLang="en-US" sz="1100" b="0">
              <a:solidFill>
                <a:srgbClr val="0070C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支給申請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書申請前直近３ヶ月」とは、</a:t>
          </a:r>
          <a:r>
            <a:rPr kumimoji="1" lang="ja-JP" altLang="en-US" sz="1100" b="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テレワーク実施計画</a:t>
          </a:r>
          <a:r>
            <a:rPr kumimoji="1" lang="ja-JP" altLang="en-US" sz="1100" b="0">
              <a:solidFill>
                <a:srgbClr val="0070C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支給申請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書申請日から６ヶ月以内を始期とする連続する３ヶ月となります。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日に○を付けてください。○を付けた日のテレワーク実施状況について、都道府県労働局が確認することがあります。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104775</xdr:colOff>
      <xdr:row>98</xdr:row>
      <xdr:rowOff>85726</xdr:rowOff>
    </xdr:from>
    <xdr:to>
      <xdr:col>21</xdr:col>
      <xdr:colOff>190500</xdr:colOff>
      <xdr:row>100</xdr:row>
      <xdr:rowOff>47626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C8D9ABBC-2149-4AE1-9ED8-E960AFD5BE34}"/>
            </a:ext>
          </a:extLst>
        </xdr:cNvPr>
        <xdr:cNvSpPr/>
      </xdr:nvSpPr>
      <xdr:spPr>
        <a:xfrm>
          <a:off x="6972300" y="21602701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着色されている行については、実施期間外となりますので○の選択は不要です。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11</xdr:col>
      <xdr:colOff>504826</xdr:colOff>
      <xdr:row>10</xdr:row>
      <xdr:rowOff>9525</xdr:rowOff>
    </xdr:from>
    <xdr:to>
      <xdr:col>16</xdr:col>
      <xdr:colOff>171451</xdr:colOff>
      <xdr:row>11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E6AAB13-1A1E-BA40-E261-425CC9418C7B}"/>
            </a:ext>
          </a:extLst>
        </xdr:cNvPr>
        <xdr:cNvSpPr txBox="1"/>
      </xdr:nvSpPr>
      <xdr:spPr>
        <a:xfrm>
          <a:off x="7372351" y="2962275"/>
          <a:ext cx="2857500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そもそもこの記入要領はなくてよいのではないか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819150</xdr:colOff>
      <xdr:row>8</xdr:row>
      <xdr:rowOff>104774</xdr:rowOff>
    </xdr:from>
    <xdr:to>
      <xdr:col>18</xdr:col>
      <xdr:colOff>104775</xdr:colOff>
      <xdr:row>34</xdr:row>
      <xdr:rowOff>114299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9C40BF77-1DF1-4FC2-BCA9-606773AE8856}"/>
            </a:ext>
          </a:extLst>
        </xdr:cNvPr>
        <xdr:cNvSpPr/>
      </xdr:nvSpPr>
      <xdr:spPr>
        <a:xfrm>
          <a:off x="5448300" y="2028824"/>
          <a:ext cx="6467475" cy="5667375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機器等導入助成に係る支給申請にあたり、評価期間（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機器等</a:t>
          </a:r>
          <a:r>
            <a:rPr kumimoji="1" lang="ja-JP" altLang="en-US" sz="1100"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制度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導入助成）におけるテレワーク実施状況と、助成要件の達成状況について報告いただきます。必要により、</a:t>
          </a:r>
          <a:r>
            <a:rPr kumimoji="1"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本様式をご活用ください</a:t>
          </a:r>
          <a:r>
            <a:rPr kumimoji="1" lang="ja-JP" altLang="en-US" sz="1100" strike="sngStrik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</a:t>
          </a:r>
          <a:r>
            <a:rPr kumimoji="1" lang="ja-JP" altLang="en-US" sz="1100" strike="sngStrik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自社で準備された様式を使用いただいても構いませんが、評価期間（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機器等</a:t>
          </a:r>
          <a:r>
            <a:rPr kumimoji="1" lang="ja-JP" altLang="en-US" sz="1100" strike="sngStrike"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制度</a:t>
          </a:r>
          <a:r>
            <a:rPr kumimoji="1" lang="ja-JP" altLang="en-US" sz="1100" strike="sngStrik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導入助成）におけるテレワークの実施状況と、支給要領</a:t>
          </a:r>
          <a:r>
            <a:rPr kumimoji="1" lang="en-US" altLang="ja-JP" sz="1100" strike="sngStrik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0301</a:t>
          </a:r>
          <a:r>
            <a:rPr kumimoji="1" lang="ja-JP" altLang="en-US" sz="1100" strike="sngStrike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ヘに定める要件を満たしたか否かが分かるものとしてください）。</a:t>
          </a:r>
          <a:endParaRPr kumimoji="1" lang="en-US" altLang="ja-JP" sz="1100" strike="sngStrike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DE0CF4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→前のページに記載のとおり</a:t>
          </a:r>
          <a:endParaRPr kumimoji="1" lang="en-US" altLang="ja-JP" sz="1100">
            <a:solidFill>
              <a:srgbClr val="DE0CF4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①事業主名、評価期間（</a:t>
          </a:r>
          <a:r>
            <a:rPr kumimoji="1" lang="ja-JP" altLang="en-US" sz="1100" strike="sngStrike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機器等</a:t>
          </a:r>
          <a:r>
            <a:rPr kumimoji="1" lang="ja-JP" altLang="en-US" sz="1100"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制度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導入助成）の初日の日付、テレワーク実施対象労働者数を入力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①～③記入後、印刷し、</a:t>
          </a:r>
          <a:r>
            <a:rPr kumimoji="1" lang="ja-JP" altLang="en-US" sz="110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機器等</a:t>
          </a:r>
          <a:r>
            <a:rPr kumimoji="1" lang="ja-JP" altLang="en-US" sz="1100">
              <a:solidFill>
                <a:srgbClr val="0070C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制度</a:t>
          </a:r>
          <a:r>
            <a:rPr kumimoji="1" lang="ja-JP" altLang="en-US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導入助成に係る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支給申請書類一式に添付して提出してください。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①評価期間（</a:t>
          </a:r>
          <a:r>
            <a:rPr kumimoji="1" lang="ja-JP" altLang="en-US" sz="1100" b="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機器等</a:t>
          </a:r>
          <a:r>
            <a:rPr kumimoji="1" lang="ja-JP" altLang="en-US" sz="1100" b="0">
              <a:solidFill>
                <a:srgbClr val="0070C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制度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導入助成）の開始日および終了日は、</a:t>
          </a:r>
          <a:r>
            <a:rPr kumimoji="1" lang="ja-JP" altLang="en-US" sz="1100" b="0" strike="sngStrike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テレワーク実施計画</a:t>
          </a:r>
          <a:r>
            <a:rPr kumimoji="1" lang="ja-JP" altLang="en-US" sz="1100" b="0">
              <a:solidFill>
                <a:srgbClr val="0070C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支給申請書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の認定日から起算して６か月が経過する日までの間にあることが必要です。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日に○を付けてください。○を付けた日のテレワーク実施状況について、都道府県労働局が確認することがあります。テレワークを実施したことが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確認できない場合、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助成金の返還等を求めることもあり得ます。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9525</xdr:colOff>
      <xdr:row>98</xdr:row>
      <xdr:rowOff>38100</xdr:rowOff>
    </xdr:from>
    <xdr:to>
      <xdr:col>22</xdr:col>
      <xdr:colOff>95250</xdr:colOff>
      <xdr:row>100</xdr:row>
      <xdr:rowOff>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D14DAFF0-3399-4B1B-8F5D-270C22AEF04E}"/>
            </a:ext>
          </a:extLst>
        </xdr:cNvPr>
        <xdr:cNvSpPr/>
      </xdr:nvSpPr>
      <xdr:spPr>
        <a:xfrm>
          <a:off x="7991475" y="20945475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着色されている行については、評価期間外となりますので○の選択は不要です。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6901-3179-4792-BB2A-EE006E6A529D}">
  <sheetPr>
    <pageSetUpPr fitToPage="1"/>
  </sheetPr>
  <dimension ref="A1:AK116"/>
  <sheetViews>
    <sheetView view="pageBreakPreview" topLeftCell="A4" zoomScaleNormal="100" zoomScaleSheetLayoutView="100" workbookViewId="0">
      <selection activeCell="J111" sqref="J111"/>
    </sheetView>
  </sheetViews>
  <sheetFormatPr defaultRowHeight="18.75" x14ac:dyDescent="0.15"/>
  <cols>
    <col min="1" max="1" width="1" style="1" customWidth="1"/>
    <col min="2" max="2" width="14.375" style="1" customWidth="1"/>
    <col min="3" max="3" width="5.875" style="1" customWidth="1"/>
    <col min="4" max="9" width="8.375" style="1" customWidth="1"/>
    <col min="10" max="10" width="10.25" style="1" customWidth="1"/>
    <col min="11" max="33" width="8.375" style="1" customWidth="1"/>
    <col min="34" max="34" width="1.125" style="1" customWidth="1"/>
    <col min="35" max="16384" width="9" style="1"/>
  </cols>
  <sheetData>
    <row r="1" spans="1:33" ht="25.5" x14ac:dyDescent="0.15">
      <c r="A1" s="1" t="s">
        <v>38</v>
      </c>
      <c r="M1" s="2"/>
    </row>
    <row r="2" spans="1:33" ht="18.75" customHeight="1" x14ac:dyDescent="0.15">
      <c r="A2" s="9">
        <v>45352</v>
      </c>
      <c r="B2" s="3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ht="5.0999999999999996" customHeight="1" x14ac:dyDescent="0.15">
      <c r="A3" s="9">
        <v>45353</v>
      </c>
      <c r="C3" s="4"/>
      <c r="D3" s="4"/>
      <c r="E3" s="4"/>
      <c r="F3" s="4"/>
    </row>
    <row r="4" spans="1:33" ht="26.25" customHeight="1" x14ac:dyDescent="0.15">
      <c r="A4" s="9">
        <v>45354</v>
      </c>
      <c r="B4" s="4" t="s">
        <v>29</v>
      </c>
      <c r="C4" s="4"/>
      <c r="D4" s="4"/>
      <c r="E4" s="4"/>
      <c r="F4" s="4"/>
    </row>
    <row r="5" spans="1:33" ht="26.25" customHeight="1" x14ac:dyDescent="0.15">
      <c r="A5" s="9">
        <v>45355</v>
      </c>
      <c r="B5" s="52" t="s">
        <v>30</v>
      </c>
      <c r="C5" s="4"/>
      <c r="D5" s="4"/>
      <c r="E5" s="4"/>
      <c r="F5" s="4"/>
    </row>
    <row r="6" spans="1:33" ht="16.5" customHeight="1" x14ac:dyDescent="0.15">
      <c r="A6" s="9">
        <v>45356</v>
      </c>
      <c r="B6" s="138" t="s">
        <v>7</v>
      </c>
      <c r="C6" s="138"/>
      <c r="D6" s="139"/>
      <c r="E6" s="139"/>
      <c r="F6" s="139"/>
      <c r="G6" s="139"/>
      <c r="I6" s="140" t="s">
        <v>28</v>
      </c>
      <c r="J6" s="140"/>
      <c r="K6" s="141">
        <f>DATE(YEAR(D7),MONTH(D7)+G7,DAY(D7)-1)</f>
        <v>44985</v>
      </c>
      <c r="L6" s="141"/>
    </row>
    <row r="7" spans="1:33" ht="60" customHeight="1" x14ac:dyDescent="0.15">
      <c r="A7" s="9">
        <v>45357</v>
      </c>
      <c r="B7" s="142" t="s">
        <v>40</v>
      </c>
      <c r="C7" s="143"/>
      <c r="D7" s="144">
        <v>44896</v>
      </c>
      <c r="E7" s="144"/>
      <c r="F7" s="5" t="s">
        <v>3</v>
      </c>
      <c r="G7" s="6">
        <v>3</v>
      </c>
      <c r="H7" s="7" t="s">
        <v>14</v>
      </c>
      <c r="K7" s="1" t="s">
        <v>27</v>
      </c>
      <c r="AD7" s="7"/>
    </row>
    <row r="8" spans="1:33" ht="30.75" customHeight="1" x14ac:dyDescent="0.15">
      <c r="A8" s="9">
        <v>45358</v>
      </c>
      <c r="B8" s="127" t="s">
        <v>23</v>
      </c>
      <c r="C8" s="127"/>
      <c r="D8" s="128"/>
      <c r="E8" s="128"/>
      <c r="F8" s="128"/>
      <c r="G8" s="8" t="s">
        <v>1</v>
      </c>
      <c r="H8" s="9"/>
      <c r="I8" s="53" t="s">
        <v>41</v>
      </c>
      <c r="J8" s="9"/>
      <c r="K8" s="9"/>
      <c r="L8" s="9"/>
    </row>
    <row r="9" spans="1:33" ht="6" customHeight="1" x14ac:dyDescent="0.15">
      <c r="A9" s="9">
        <v>45359</v>
      </c>
    </row>
    <row r="10" spans="1:33" ht="18" customHeight="1" x14ac:dyDescent="0.15">
      <c r="A10" s="9">
        <v>45360</v>
      </c>
      <c r="B10" s="10" t="s">
        <v>10</v>
      </c>
    </row>
    <row r="11" spans="1:33" ht="33" customHeight="1" x14ac:dyDescent="0.15">
      <c r="A11" s="9">
        <v>45361</v>
      </c>
      <c r="B11" s="129" t="s">
        <v>24</v>
      </c>
      <c r="C11" s="129"/>
      <c r="D11" s="61" t="s">
        <v>0</v>
      </c>
      <c r="E11" s="61" t="s">
        <v>18</v>
      </c>
      <c r="F11" s="61" t="s">
        <v>19</v>
      </c>
      <c r="G11" s="61" t="s">
        <v>20</v>
      </c>
      <c r="H11" s="61" t="s">
        <v>21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s="12" customFormat="1" ht="16.5" customHeight="1" x14ac:dyDescent="0.15">
      <c r="A12" s="54">
        <v>45362</v>
      </c>
      <c r="B12" s="13">
        <f>D7</f>
        <v>44896</v>
      </c>
      <c r="C12" s="13" t="str">
        <f>TEXT(B12,"aaa")</f>
        <v>木</v>
      </c>
      <c r="D12" s="62"/>
      <c r="E12" s="62"/>
      <c r="F12" s="62"/>
      <c r="G12" s="62"/>
      <c r="H12" s="6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2" customFormat="1" ht="16.5" customHeight="1" x14ac:dyDescent="0.15">
      <c r="A13" s="54">
        <v>45363</v>
      </c>
      <c r="B13" s="13">
        <f>B12+1</f>
        <v>44897</v>
      </c>
      <c r="C13" s="13" t="str">
        <f t="shared" ref="C13:C76" si="0">TEXT(B13,"aaa")</f>
        <v>金</v>
      </c>
      <c r="D13" s="62"/>
      <c r="E13" s="62" t="s">
        <v>8</v>
      </c>
      <c r="F13" s="62" t="s">
        <v>8</v>
      </c>
      <c r="G13" s="62"/>
      <c r="H13" s="62" t="s">
        <v>8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2" customFormat="1" ht="16.5" customHeight="1" x14ac:dyDescent="0.15">
      <c r="A14" s="54">
        <v>45364</v>
      </c>
      <c r="B14" s="13">
        <f t="shared" ref="B14:B77" si="1">B13+1</f>
        <v>44898</v>
      </c>
      <c r="C14" s="13" t="str">
        <f t="shared" si="0"/>
        <v>土</v>
      </c>
      <c r="D14" s="62"/>
      <c r="E14" s="62"/>
      <c r="F14" s="63"/>
      <c r="G14" s="62"/>
      <c r="H14" s="6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2" customFormat="1" ht="16.5" customHeight="1" x14ac:dyDescent="0.15">
      <c r="A15" s="54">
        <v>45365</v>
      </c>
      <c r="B15" s="13">
        <f t="shared" si="1"/>
        <v>44899</v>
      </c>
      <c r="C15" s="13" t="str">
        <f t="shared" si="0"/>
        <v>日</v>
      </c>
      <c r="D15" s="62" t="s">
        <v>8</v>
      </c>
      <c r="E15" s="62"/>
      <c r="F15" s="62"/>
      <c r="G15" s="62"/>
      <c r="H15" s="6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s="12" customFormat="1" ht="16.5" customHeight="1" x14ac:dyDescent="0.15">
      <c r="A16" s="54">
        <v>45366</v>
      </c>
      <c r="B16" s="13">
        <f t="shared" si="1"/>
        <v>44900</v>
      </c>
      <c r="C16" s="13" t="str">
        <f t="shared" si="0"/>
        <v>月</v>
      </c>
      <c r="D16" s="62"/>
      <c r="E16" s="63"/>
      <c r="F16" s="62"/>
      <c r="G16" s="62"/>
      <c r="H16" s="6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s="12" customFormat="1" ht="16.5" customHeight="1" x14ac:dyDescent="0.15">
      <c r="A17" s="54">
        <v>45367</v>
      </c>
      <c r="B17" s="13">
        <f t="shared" si="1"/>
        <v>44901</v>
      </c>
      <c r="C17" s="13" t="str">
        <f t="shared" si="0"/>
        <v>火</v>
      </c>
      <c r="D17" s="62"/>
      <c r="E17" s="62"/>
      <c r="F17" s="63"/>
      <c r="G17" s="62"/>
      <c r="H17" s="6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2" customFormat="1" ht="16.5" customHeight="1" x14ac:dyDescent="0.15">
      <c r="A18" s="54">
        <v>45368</v>
      </c>
      <c r="B18" s="13">
        <f t="shared" si="1"/>
        <v>44902</v>
      </c>
      <c r="C18" s="13" t="str">
        <f t="shared" si="0"/>
        <v>水</v>
      </c>
      <c r="D18" s="62"/>
      <c r="E18" s="62"/>
      <c r="F18" s="62"/>
      <c r="G18" s="62"/>
      <c r="H18" s="62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3"/>
    </row>
    <row r="19" spans="1:33" s="12" customFormat="1" ht="16.5" customHeight="1" x14ac:dyDescent="0.15">
      <c r="A19" s="54">
        <v>45369</v>
      </c>
      <c r="B19" s="13">
        <f t="shared" si="1"/>
        <v>44903</v>
      </c>
      <c r="C19" s="13" t="str">
        <f t="shared" si="0"/>
        <v>木</v>
      </c>
      <c r="D19" s="62" t="s">
        <v>8</v>
      </c>
      <c r="E19" s="62"/>
      <c r="F19" s="62"/>
      <c r="G19" s="62"/>
      <c r="H19" s="62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2" customFormat="1" ht="16.5" customHeight="1" x14ac:dyDescent="0.15">
      <c r="A20" s="54">
        <v>45370</v>
      </c>
      <c r="B20" s="13">
        <f t="shared" si="1"/>
        <v>44904</v>
      </c>
      <c r="C20" s="13" t="str">
        <f t="shared" si="0"/>
        <v>金</v>
      </c>
      <c r="D20" s="62" t="s">
        <v>8</v>
      </c>
      <c r="E20" s="62"/>
      <c r="F20" s="62"/>
      <c r="G20" s="62"/>
      <c r="H20" s="62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2" customFormat="1" ht="16.5" customHeight="1" x14ac:dyDescent="0.15">
      <c r="A21" s="54">
        <v>45371</v>
      </c>
      <c r="B21" s="13">
        <f t="shared" si="1"/>
        <v>44905</v>
      </c>
      <c r="C21" s="13" t="str">
        <f t="shared" si="0"/>
        <v>土</v>
      </c>
      <c r="D21" s="62" t="s">
        <v>8</v>
      </c>
      <c r="E21" s="62"/>
      <c r="F21" s="62"/>
      <c r="G21" s="62"/>
      <c r="H21" s="62" t="s">
        <v>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2" customFormat="1" ht="16.5" customHeight="1" x14ac:dyDescent="0.15">
      <c r="A22" s="54">
        <v>45372</v>
      </c>
      <c r="B22" s="13">
        <f t="shared" si="1"/>
        <v>44906</v>
      </c>
      <c r="C22" s="13" t="str">
        <f t="shared" si="0"/>
        <v>日</v>
      </c>
      <c r="D22" s="62" t="s">
        <v>8</v>
      </c>
      <c r="E22" s="62"/>
      <c r="F22" s="62"/>
      <c r="G22" s="62"/>
      <c r="H22" s="62" t="s">
        <v>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2" customFormat="1" ht="16.5" customHeight="1" x14ac:dyDescent="0.15">
      <c r="A23" s="54">
        <v>45373</v>
      </c>
      <c r="B23" s="13">
        <f t="shared" si="1"/>
        <v>44907</v>
      </c>
      <c r="C23" s="13" t="str">
        <f t="shared" si="0"/>
        <v>月</v>
      </c>
      <c r="D23" s="62"/>
      <c r="E23" s="62"/>
      <c r="F23" s="62"/>
      <c r="G23" s="62"/>
      <c r="H23" s="6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2" customFormat="1" ht="16.5" customHeight="1" x14ac:dyDescent="0.15">
      <c r="A24" s="54">
        <v>45374</v>
      </c>
      <c r="B24" s="13">
        <f t="shared" si="1"/>
        <v>44908</v>
      </c>
      <c r="C24" s="13" t="str">
        <f t="shared" si="0"/>
        <v>火</v>
      </c>
      <c r="D24" s="62"/>
      <c r="E24" s="62"/>
      <c r="F24" s="62"/>
      <c r="G24" s="62"/>
      <c r="H24" s="62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s="12" customFormat="1" ht="16.5" customHeight="1" x14ac:dyDescent="0.15">
      <c r="A25" s="54">
        <v>45375</v>
      </c>
      <c r="B25" s="13">
        <f t="shared" si="1"/>
        <v>44909</v>
      </c>
      <c r="C25" s="13" t="str">
        <f t="shared" si="0"/>
        <v>水</v>
      </c>
      <c r="D25" s="62"/>
      <c r="E25" s="62"/>
      <c r="F25" s="62"/>
      <c r="G25" s="62"/>
      <c r="H25" s="62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3"/>
      <c r="AG25" s="14"/>
    </row>
    <row r="26" spans="1:33" s="12" customFormat="1" ht="16.5" customHeight="1" x14ac:dyDescent="0.15">
      <c r="A26" s="54">
        <v>45376</v>
      </c>
      <c r="B26" s="13">
        <f t="shared" si="1"/>
        <v>44910</v>
      </c>
      <c r="C26" s="13" t="str">
        <f t="shared" si="0"/>
        <v>木</v>
      </c>
      <c r="D26" s="62"/>
      <c r="E26" s="62"/>
      <c r="F26" s="62" t="s">
        <v>8</v>
      </c>
      <c r="G26" s="62"/>
      <c r="H26" s="62" t="s">
        <v>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2" customFormat="1" ht="16.5" customHeight="1" x14ac:dyDescent="0.15">
      <c r="A27" s="54">
        <v>45377</v>
      </c>
      <c r="B27" s="13">
        <f t="shared" si="1"/>
        <v>44911</v>
      </c>
      <c r="C27" s="13" t="str">
        <f t="shared" si="0"/>
        <v>金</v>
      </c>
      <c r="D27" s="62"/>
      <c r="E27" s="62" t="s">
        <v>8</v>
      </c>
      <c r="F27" s="62" t="s">
        <v>8</v>
      </c>
      <c r="G27" s="62"/>
      <c r="H27" s="62" t="s">
        <v>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2" customFormat="1" ht="16.5" customHeight="1" x14ac:dyDescent="0.15">
      <c r="A28" s="54">
        <v>45378</v>
      </c>
      <c r="B28" s="13">
        <f t="shared" si="1"/>
        <v>44912</v>
      </c>
      <c r="C28" s="13" t="str">
        <f t="shared" si="0"/>
        <v>土</v>
      </c>
      <c r="D28" s="62"/>
      <c r="E28" s="62" t="s">
        <v>8</v>
      </c>
      <c r="F28" s="62"/>
      <c r="G28" s="62"/>
      <c r="H28" s="6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3"/>
    </row>
    <row r="29" spans="1:33" s="12" customFormat="1" ht="16.5" customHeight="1" x14ac:dyDescent="0.15">
      <c r="A29" s="54">
        <v>45379</v>
      </c>
      <c r="B29" s="13">
        <f t="shared" si="1"/>
        <v>44913</v>
      </c>
      <c r="C29" s="13" t="str">
        <f t="shared" si="0"/>
        <v>日</v>
      </c>
      <c r="D29" s="62"/>
      <c r="E29" s="62" t="s">
        <v>8</v>
      </c>
      <c r="F29" s="62"/>
      <c r="G29" s="62"/>
      <c r="H29" s="6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2" customFormat="1" ht="16.5" customHeight="1" x14ac:dyDescent="0.15">
      <c r="A30" s="54">
        <v>45380</v>
      </c>
      <c r="B30" s="13">
        <f t="shared" si="1"/>
        <v>44914</v>
      </c>
      <c r="C30" s="13" t="str">
        <f t="shared" si="0"/>
        <v>月</v>
      </c>
      <c r="D30" s="62"/>
      <c r="E30" s="62"/>
      <c r="F30" s="62"/>
      <c r="G30" s="62"/>
      <c r="H30" s="6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2" customFormat="1" ht="16.5" customHeight="1" x14ac:dyDescent="0.15">
      <c r="A31" s="54">
        <v>45381</v>
      </c>
      <c r="B31" s="13">
        <f t="shared" si="1"/>
        <v>44915</v>
      </c>
      <c r="C31" s="13" t="str">
        <f t="shared" si="0"/>
        <v>火</v>
      </c>
      <c r="D31" s="62"/>
      <c r="E31" s="62"/>
      <c r="F31" s="62"/>
      <c r="G31" s="62"/>
      <c r="H31" s="62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3"/>
      <c r="AG31" s="14"/>
    </row>
    <row r="32" spans="1:33" s="12" customFormat="1" ht="16.5" customHeight="1" x14ac:dyDescent="0.15">
      <c r="A32" s="54">
        <v>45382</v>
      </c>
      <c r="B32" s="13">
        <f t="shared" si="1"/>
        <v>44916</v>
      </c>
      <c r="C32" s="13" t="str">
        <f t="shared" si="0"/>
        <v>水</v>
      </c>
      <c r="D32" s="62" t="s">
        <v>8</v>
      </c>
      <c r="E32" s="62"/>
      <c r="F32" s="62"/>
      <c r="G32" s="62" t="s">
        <v>8</v>
      </c>
      <c r="H32" s="62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2" customFormat="1" ht="16.5" customHeight="1" x14ac:dyDescent="0.15">
      <c r="A33" s="54">
        <v>45383</v>
      </c>
      <c r="B33" s="13">
        <f t="shared" si="1"/>
        <v>44917</v>
      </c>
      <c r="C33" s="13" t="str">
        <f t="shared" si="0"/>
        <v>木</v>
      </c>
      <c r="D33" s="62"/>
      <c r="E33" s="62"/>
      <c r="F33" s="62"/>
      <c r="G33" s="62" t="s">
        <v>8</v>
      </c>
      <c r="H33" s="62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2" customFormat="1" ht="16.5" customHeight="1" x14ac:dyDescent="0.15">
      <c r="A34" s="54">
        <v>45384</v>
      </c>
      <c r="B34" s="13">
        <f t="shared" si="1"/>
        <v>44918</v>
      </c>
      <c r="C34" s="13" t="str">
        <f t="shared" si="0"/>
        <v>金</v>
      </c>
      <c r="D34" s="62" t="s">
        <v>8</v>
      </c>
      <c r="E34" s="62"/>
      <c r="F34" s="62" t="s">
        <v>8</v>
      </c>
      <c r="G34" s="62"/>
      <c r="H34" s="62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2" customFormat="1" ht="16.5" customHeight="1" x14ac:dyDescent="0.15">
      <c r="A35" s="54">
        <v>45385</v>
      </c>
      <c r="B35" s="13">
        <f t="shared" si="1"/>
        <v>44919</v>
      </c>
      <c r="C35" s="13" t="str">
        <f t="shared" si="0"/>
        <v>土</v>
      </c>
      <c r="D35" s="62"/>
      <c r="E35" s="63"/>
      <c r="F35" s="62"/>
      <c r="G35" s="62"/>
      <c r="H35" s="6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3"/>
    </row>
    <row r="36" spans="1:33" s="12" customFormat="1" ht="16.5" customHeight="1" x14ac:dyDescent="0.15">
      <c r="A36" s="54">
        <v>45386</v>
      </c>
      <c r="B36" s="13">
        <f t="shared" si="1"/>
        <v>44920</v>
      </c>
      <c r="C36" s="13" t="str">
        <f t="shared" si="0"/>
        <v>日</v>
      </c>
      <c r="D36" s="62"/>
      <c r="E36" s="62"/>
      <c r="F36" s="62"/>
      <c r="G36" s="63"/>
      <c r="H36" s="6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  <c r="AD36" s="13"/>
      <c r="AE36" s="13"/>
      <c r="AF36" s="13"/>
      <c r="AG36" s="14"/>
    </row>
    <row r="37" spans="1:33" s="12" customFormat="1" ht="16.5" customHeight="1" x14ac:dyDescent="0.15">
      <c r="A37" s="54">
        <v>45387</v>
      </c>
      <c r="B37" s="13">
        <f t="shared" si="1"/>
        <v>44921</v>
      </c>
      <c r="C37" s="13" t="str">
        <f t="shared" si="0"/>
        <v>月</v>
      </c>
      <c r="D37" s="62"/>
      <c r="E37" s="62"/>
      <c r="F37" s="62"/>
      <c r="G37" s="62"/>
      <c r="H37" s="62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2" customFormat="1" ht="16.5" customHeight="1" x14ac:dyDescent="0.15">
      <c r="A38" s="54">
        <v>45388</v>
      </c>
      <c r="B38" s="13">
        <f t="shared" si="1"/>
        <v>44922</v>
      </c>
      <c r="C38" s="13" t="str">
        <f t="shared" si="0"/>
        <v>火</v>
      </c>
      <c r="D38" s="62"/>
      <c r="E38" s="62"/>
      <c r="F38" s="62"/>
      <c r="G38" s="62"/>
      <c r="H38" s="62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3"/>
    </row>
    <row r="39" spans="1:33" s="12" customFormat="1" ht="16.5" customHeight="1" x14ac:dyDescent="0.15">
      <c r="A39" s="54">
        <v>45389</v>
      </c>
      <c r="B39" s="13">
        <f t="shared" si="1"/>
        <v>44923</v>
      </c>
      <c r="C39" s="13" t="str">
        <f t="shared" si="0"/>
        <v>水</v>
      </c>
      <c r="D39" s="62"/>
      <c r="E39" s="62" t="s">
        <v>8</v>
      </c>
      <c r="F39" s="62"/>
      <c r="G39" s="62"/>
      <c r="H39" s="6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2" customFormat="1" ht="16.5" customHeight="1" x14ac:dyDescent="0.15">
      <c r="A40" s="54">
        <v>45390</v>
      </c>
      <c r="B40" s="13">
        <f t="shared" si="1"/>
        <v>44924</v>
      </c>
      <c r="C40" s="13" t="str">
        <f t="shared" si="0"/>
        <v>木</v>
      </c>
      <c r="D40" s="62"/>
      <c r="E40" s="62" t="s">
        <v>8</v>
      </c>
      <c r="F40" s="62"/>
      <c r="G40" s="62"/>
      <c r="H40" s="62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2" customFormat="1" ht="16.5" customHeight="1" x14ac:dyDescent="0.15">
      <c r="A41" s="54">
        <v>45391</v>
      </c>
      <c r="B41" s="13">
        <f t="shared" si="1"/>
        <v>44925</v>
      </c>
      <c r="C41" s="13" t="str">
        <f t="shared" si="0"/>
        <v>金</v>
      </c>
      <c r="D41" s="62"/>
      <c r="E41" s="62" t="s">
        <v>8</v>
      </c>
      <c r="F41" s="62"/>
      <c r="G41" s="62" t="s">
        <v>8</v>
      </c>
      <c r="H41" s="62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2" customFormat="1" ht="16.5" customHeight="1" x14ac:dyDescent="0.15">
      <c r="A42" s="54">
        <v>45392</v>
      </c>
      <c r="B42" s="13">
        <f t="shared" si="1"/>
        <v>44926</v>
      </c>
      <c r="C42" s="13" t="str">
        <f t="shared" si="0"/>
        <v>土</v>
      </c>
      <c r="D42" s="62" t="s">
        <v>8</v>
      </c>
      <c r="E42" s="62" t="s">
        <v>8</v>
      </c>
      <c r="F42" s="62"/>
      <c r="G42" s="62" t="s">
        <v>8</v>
      </c>
      <c r="H42" s="62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2" customFormat="1" ht="16.5" customHeight="1" x14ac:dyDescent="0.15">
      <c r="A43" s="54">
        <v>45393</v>
      </c>
      <c r="B43" s="13">
        <f t="shared" si="1"/>
        <v>44927</v>
      </c>
      <c r="C43" s="13" t="str">
        <f t="shared" si="0"/>
        <v>日</v>
      </c>
      <c r="D43" s="62" t="s">
        <v>8</v>
      </c>
      <c r="E43" s="62"/>
      <c r="F43" s="62"/>
      <c r="G43" s="62" t="s">
        <v>8</v>
      </c>
      <c r="H43" s="62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2" customFormat="1" ht="16.5" customHeight="1" x14ac:dyDescent="0.15">
      <c r="A44" s="54">
        <v>45394</v>
      </c>
      <c r="B44" s="13">
        <f t="shared" si="1"/>
        <v>44928</v>
      </c>
      <c r="C44" s="13" t="str">
        <f t="shared" si="0"/>
        <v>月</v>
      </c>
      <c r="D44" s="62"/>
      <c r="E44" s="62"/>
      <c r="F44" s="62"/>
      <c r="G44" s="62"/>
      <c r="H44" s="6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2" customFormat="1" ht="16.5" customHeight="1" x14ac:dyDescent="0.15">
      <c r="A45" s="54">
        <v>45395</v>
      </c>
      <c r="B45" s="13">
        <f t="shared" si="1"/>
        <v>44929</v>
      </c>
      <c r="C45" s="13" t="str">
        <f t="shared" si="0"/>
        <v>火</v>
      </c>
      <c r="D45" s="62"/>
      <c r="E45" s="62"/>
      <c r="F45" s="63"/>
      <c r="G45" s="62"/>
      <c r="H45" s="62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2" customFormat="1" ht="16.5" customHeight="1" x14ac:dyDescent="0.15">
      <c r="A46" s="54">
        <v>45396</v>
      </c>
      <c r="B46" s="13">
        <f t="shared" si="1"/>
        <v>44930</v>
      </c>
      <c r="C46" s="13" t="str">
        <f t="shared" si="0"/>
        <v>水</v>
      </c>
      <c r="D46" s="62"/>
      <c r="E46" s="62"/>
      <c r="F46" s="62" t="s">
        <v>8</v>
      </c>
      <c r="G46" s="62"/>
      <c r="H46" s="6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1:33" s="12" customFormat="1" ht="16.5" customHeight="1" x14ac:dyDescent="0.15">
      <c r="A47" s="54">
        <v>45397</v>
      </c>
      <c r="B47" s="13">
        <f t="shared" si="1"/>
        <v>44931</v>
      </c>
      <c r="C47" s="13" t="str">
        <f t="shared" si="0"/>
        <v>木</v>
      </c>
      <c r="D47" s="62"/>
      <c r="E47" s="63"/>
      <c r="F47" s="62" t="s">
        <v>8</v>
      </c>
      <c r="G47" s="62"/>
      <c r="H47" s="6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1:33" s="12" customFormat="1" ht="16.5" customHeight="1" x14ac:dyDescent="0.15">
      <c r="A48" s="54">
        <v>45398</v>
      </c>
      <c r="B48" s="13">
        <f t="shared" si="1"/>
        <v>44932</v>
      </c>
      <c r="C48" s="13" t="str">
        <f t="shared" si="0"/>
        <v>金</v>
      </c>
      <c r="D48" s="62"/>
      <c r="E48" s="62"/>
      <c r="F48" s="63"/>
      <c r="G48" s="62"/>
      <c r="H48" s="62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2" customFormat="1" ht="16.5" customHeight="1" x14ac:dyDescent="0.15">
      <c r="A49" s="54">
        <v>45399</v>
      </c>
      <c r="B49" s="13">
        <f>B48+1</f>
        <v>44933</v>
      </c>
      <c r="C49" s="13" t="str">
        <f t="shared" si="0"/>
        <v>土</v>
      </c>
      <c r="D49" s="62" t="s">
        <v>8</v>
      </c>
      <c r="E49" s="62"/>
      <c r="F49" s="62"/>
      <c r="G49" s="62"/>
      <c r="H49" s="62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3"/>
    </row>
    <row r="50" spans="1:33" s="12" customFormat="1" ht="16.5" customHeight="1" x14ac:dyDescent="0.15">
      <c r="A50" s="54">
        <v>45400</v>
      </c>
      <c r="B50" s="13">
        <f t="shared" si="1"/>
        <v>44934</v>
      </c>
      <c r="C50" s="13" t="str">
        <f t="shared" si="0"/>
        <v>日</v>
      </c>
      <c r="D50" s="62" t="s">
        <v>8</v>
      </c>
      <c r="E50" s="62"/>
      <c r="F50" s="62"/>
      <c r="G50" s="62"/>
      <c r="H50" s="62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2" customFormat="1" ht="16.5" customHeight="1" x14ac:dyDescent="0.15">
      <c r="A51" s="54">
        <v>45401</v>
      </c>
      <c r="B51" s="13">
        <f t="shared" si="1"/>
        <v>44935</v>
      </c>
      <c r="C51" s="13" t="str">
        <f t="shared" si="0"/>
        <v>月</v>
      </c>
      <c r="D51" s="62"/>
      <c r="E51" s="62"/>
      <c r="F51" s="62"/>
      <c r="G51" s="62"/>
      <c r="H51" s="62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2" customFormat="1" ht="16.5" customHeight="1" x14ac:dyDescent="0.15">
      <c r="A52" s="54">
        <v>45402</v>
      </c>
      <c r="B52" s="13">
        <f t="shared" si="1"/>
        <v>44936</v>
      </c>
      <c r="C52" s="13" t="str">
        <f t="shared" si="0"/>
        <v>火</v>
      </c>
      <c r="D52" s="62"/>
      <c r="E52" s="62"/>
      <c r="F52" s="62"/>
      <c r="G52" s="62"/>
      <c r="H52" s="62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2" customFormat="1" ht="16.5" customHeight="1" x14ac:dyDescent="0.15">
      <c r="A53" s="54">
        <v>45403</v>
      </c>
      <c r="B53" s="13">
        <f t="shared" si="1"/>
        <v>44937</v>
      </c>
      <c r="C53" s="13" t="str">
        <f t="shared" si="0"/>
        <v>水</v>
      </c>
      <c r="D53" s="62"/>
      <c r="E53" s="62"/>
      <c r="F53" s="62"/>
      <c r="G53" s="62"/>
      <c r="H53" s="62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2" customFormat="1" ht="16.5" customHeight="1" x14ac:dyDescent="0.15">
      <c r="A54" s="54">
        <v>45404</v>
      </c>
      <c r="B54" s="13">
        <f t="shared" si="1"/>
        <v>44938</v>
      </c>
      <c r="C54" s="13" t="str">
        <f t="shared" si="0"/>
        <v>木</v>
      </c>
      <c r="D54" s="63"/>
      <c r="E54" s="62"/>
      <c r="F54" s="62"/>
      <c r="G54" s="62"/>
      <c r="H54" s="62" t="s">
        <v>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2" customFormat="1" ht="16.5" customHeight="1" x14ac:dyDescent="0.15">
      <c r="A55" s="54">
        <v>45405</v>
      </c>
      <c r="B55" s="13">
        <f t="shared" si="1"/>
        <v>44939</v>
      </c>
      <c r="C55" s="13" t="str">
        <f t="shared" si="0"/>
        <v>金</v>
      </c>
      <c r="D55" s="62"/>
      <c r="E55" s="62"/>
      <c r="F55" s="62"/>
      <c r="G55" s="62" t="s">
        <v>8</v>
      </c>
      <c r="H55" s="62" t="s">
        <v>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3"/>
    </row>
    <row r="56" spans="1:33" s="12" customFormat="1" ht="16.5" customHeight="1" x14ac:dyDescent="0.15">
      <c r="A56" s="54">
        <v>45406</v>
      </c>
      <c r="B56" s="13">
        <f t="shared" si="1"/>
        <v>44940</v>
      </c>
      <c r="C56" s="13" t="str">
        <f t="shared" si="0"/>
        <v>土</v>
      </c>
      <c r="D56" s="62"/>
      <c r="E56" s="62" t="s">
        <v>8</v>
      </c>
      <c r="F56" s="62"/>
      <c r="G56" s="62" t="s">
        <v>8</v>
      </c>
      <c r="H56" s="62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3"/>
      <c r="AF56" s="13"/>
      <c r="AG56" s="14"/>
    </row>
    <row r="57" spans="1:33" s="12" customFormat="1" ht="16.5" customHeight="1" x14ac:dyDescent="0.15">
      <c r="A57" s="54">
        <v>45407</v>
      </c>
      <c r="B57" s="13">
        <f t="shared" si="1"/>
        <v>44941</v>
      </c>
      <c r="C57" s="13" t="str">
        <f t="shared" si="0"/>
        <v>日</v>
      </c>
      <c r="D57" s="62" t="s">
        <v>8</v>
      </c>
      <c r="E57" s="62" t="s">
        <v>8</v>
      </c>
      <c r="F57" s="62"/>
      <c r="G57" s="62"/>
      <c r="H57" s="62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2" customFormat="1" ht="16.5" customHeight="1" x14ac:dyDescent="0.15">
      <c r="A58" s="54">
        <v>45408</v>
      </c>
      <c r="B58" s="13">
        <f t="shared" si="1"/>
        <v>44942</v>
      </c>
      <c r="C58" s="13" t="str">
        <f t="shared" si="0"/>
        <v>月</v>
      </c>
      <c r="D58" s="62"/>
      <c r="E58" s="62"/>
      <c r="F58" s="62"/>
      <c r="G58" s="62"/>
      <c r="H58" s="62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2" customFormat="1" ht="16.5" customHeight="1" x14ac:dyDescent="0.15">
      <c r="A59" s="54">
        <v>45409</v>
      </c>
      <c r="B59" s="13">
        <f t="shared" si="1"/>
        <v>44943</v>
      </c>
      <c r="C59" s="13" t="str">
        <f t="shared" si="0"/>
        <v>火</v>
      </c>
      <c r="D59" s="62"/>
      <c r="E59" s="62"/>
      <c r="F59" s="62"/>
      <c r="G59" s="62"/>
      <c r="H59" s="62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3"/>
    </row>
    <row r="60" spans="1:33" s="12" customFormat="1" ht="16.5" customHeight="1" x14ac:dyDescent="0.15">
      <c r="A60" s="54">
        <v>45410</v>
      </c>
      <c r="B60" s="13">
        <f t="shared" si="1"/>
        <v>44944</v>
      </c>
      <c r="C60" s="13" t="str">
        <f t="shared" si="0"/>
        <v>水</v>
      </c>
      <c r="D60" s="62"/>
      <c r="E60" s="62"/>
      <c r="F60" s="62"/>
      <c r="G60" s="62"/>
      <c r="H60" s="62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2" customFormat="1" ht="16.5" customHeight="1" x14ac:dyDescent="0.15">
      <c r="A61" s="54">
        <v>45411</v>
      </c>
      <c r="B61" s="13">
        <f t="shared" si="1"/>
        <v>44945</v>
      </c>
      <c r="C61" s="13" t="str">
        <f t="shared" si="0"/>
        <v>木</v>
      </c>
      <c r="D61" s="62"/>
      <c r="E61" s="62"/>
      <c r="F61" s="62"/>
      <c r="G61" s="62"/>
      <c r="H61" s="62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2" customFormat="1" ht="16.5" customHeight="1" x14ac:dyDescent="0.15">
      <c r="A62" s="54">
        <v>45412</v>
      </c>
      <c r="B62" s="13">
        <f t="shared" si="1"/>
        <v>44946</v>
      </c>
      <c r="C62" s="13" t="str">
        <f t="shared" si="0"/>
        <v>金</v>
      </c>
      <c r="D62" s="62" t="s">
        <v>8</v>
      </c>
      <c r="E62" s="62"/>
      <c r="F62" s="62"/>
      <c r="G62" s="62"/>
      <c r="H62" s="62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3"/>
      <c r="AF62" s="13"/>
      <c r="AG62" s="14"/>
    </row>
    <row r="63" spans="1:33" s="12" customFormat="1" ht="16.5" customHeight="1" x14ac:dyDescent="0.15">
      <c r="A63" s="54">
        <v>45413</v>
      </c>
      <c r="B63" s="13">
        <f t="shared" si="1"/>
        <v>44947</v>
      </c>
      <c r="C63" s="13" t="str">
        <f t="shared" si="0"/>
        <v>土</v>
      </c>
      <c r="D63" s="62" t="s">
        <v>8</v>
      </c>
      <c r="E63" s="62"/>
      <c r="F63" s="62"/>
      <c r="G63" s="62"/>
      <c r="H63" s="62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2" customFormat="1" ht="16.5" customHeight="1" x14ac:dyDescent="0.15">
      <c r="A64" s="54">
        <v>45414</v>
      </c>
      <c r="B64" s="13">
        <f t="shared" si="1"/>
        <v>44948</v>
      </c>
      <c r="C64" s="13" t="str">
        <f t="shared" si="0"/>
        <v>日</v>
      </c>
      <c r="D64" s="62"/>
      <c r="E64" s="62"/>
      <c r="F64" s="62"/>
      <c r="G64" s="62"/>
      <c r="H64" s="62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2" customFormat="1" ht="16.5" customHeight="1" x14ac:dyDescent="0.15">
      <c r="A65" s="54">
        <v>45415</v>
      </c>
      <c r="B65" s="13">
        <f t="shared" si="1"/>
        <v>44949</v>
      </c>
      <c r="C65" s="13" t="str">
        <f t="shared" si="0"/>
        <v>月</v>
      </c>
      <c r="D65" s="62"/>
      <c r="E65" s="62"/>
      <c r="F65" s="62"/>
      <c r="G65" s="62"/>
      <c r="H65" s="62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2" customFormat="1" ht="16.5" customHeight="1" x14ac:dyDescent="0.15">
      <c r="A66" s="54">
        <v>45416</v>
      </c>
      <c r="B66" s="13">
        <f t="shared" si="1"/>
        <v>44950</v>
      </c>
      <c r="C66" s="13" t="str">
        <f t="shared" si="0"/>
        <v>火</v>
      </c>
      <c r="D66" s="62"/>
      <c r="E66" s="63"/>
      <c r="F66" s="62"/>
      <c r="G66" s="62"/>
      <c r="H66" s="62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3"/>
    </row>
    <row r="67" spans="1:33" s="12" customFormat="1" ht="16.5" customHeight="1" x14ac:dyDescent="0.15">
      <c r="A67" s="54">
        <v>45417</v>
      </c>
      <c r="B67" s="13">
        <f t="shared" si="1"/>
        <v>44951</v>
      </c>
      <c r="C67" s="13" t="str">
        <f t="shared" si="0"/>
        <v>水</v>
      </c>
      <c r="D67" s="62"/>
      <c r="E67" s="62"/>
      <c r="F67" s="62"/>
      <c r="G67" s="63"/>
      <c r="H67" s="6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4"/>
    </row>
    <row r="68" spans="1:33" s="12" customFormat="1" ht="16.5" customHeight="1" x14ac:dyDescent="0.15">
      <c r="A68" s="54">
        <v>45418</v>
      </c>
      <c r="B68" s="13">
        <f t="shared" si="1"/>
        <v>44952</v>
      </c>
      <c r="C68" s="13" t="str">
        <f t="shared" si="0"/>
        <v>木</v>
      </c>
      <c r="D68" s="62"/>
      <c r="E68" s="62"/>
      <c r="F68" s="62"/>
      <c r="G68" s="62"/>
      <c r="H68" s="62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2" customFormat="1" ht="16.5" customHeight="1" x14ac:dyDescent="0.15">
      <c r="A69" s="54">
        <v>45419</v>
      </c>
      <c r="B69" s="13">
        <f t="shared" si="1"/>
        <v>44953</v>
      </c>
      <c r="C69" s="13" t="str">
        <f t="shared" si="0"/>
        <v>金</v>
      </c>
      <c r="D69" s="62"/>
      <c r="E69" s="62"/>
      <c r="F69" s="62"/>
      <c r="G69" s="62"/>
      <c r="H69" s="62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3"/>
    </row>
    <row r="70" spans="1:33" s="12" customFormat="1" ht="16.5" customHeight="1" x14ac:dyDescent="0.15">
      <c r="A70" s="54">
        <v>45420</v>
      </c>
      <c r="B70" s="13">
        <f t="shared" si="1"/>
        <v>44954</v>
      </c>
      <c r="C70" s="13" t="str">
        <f t="shared" si="0"/>
        <v>土</v>
      </c>
      <c r="D70" s="62"/>
      <c r="E70" s="62"/>
      <c r="F70" s="62"/>
      <c r="G70" s="62"/>
      <c r="H70" s="62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2" customFormat="1" ht="16.5" customHeight="1" x14ac:dyDescent="0.15">
      <c r="A71" s="54">
        <v>45421</v>
      </c>
      <c r="B71" s="13">
        <f t="shared" si="1"/>
        <v>44955</v>
      </c>
      <c r="C71" s="13" t="str">
        <f t="shared" si="0"/>
        <v>日</v>
      </c>
      <c r="D71" s="62"/>
      <c r="E71" s="62"/>
      <c r="F71" s="62"/>
      <c r="G71" s="62"/>
      <c r="H71" s="62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2" customFormat="1" ht="16.5" customHeight="1" x14ac:dyDescent="0.15">
      <c r="A72" s="54">
        <v>45422</v>
      </c>
      <c r="B72" s="13">
        <f t="shared" si="1"/>
        <v>44956</v>
      </c>
      <c r="C72" s="13" t="str">
        <f t="shared" si="0"/>
        <v>月</v>
      </c>
      <c r="D72" s="62"/>
      <c r="E72" s="62"/>
      <c r="F72" s="62"/>
      <c r="G72" s="62"/>
      <c r="H72" s="62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2" customFormat="1" ht="16.5" customHeight="1" x14ac:dyDescent="0.15">
      <c r="A73" s="54">
        <v>45423</v>
      </c>
      <c r="B73" s="13">
        <f t="shared" si="1"/>
        <v>44957</v>
      </c>
      <c r="C73" s="13" t="str">
        <f t="shared" si="0"/>
        <v>火</v>
      </c>
      <c r="D73" s="62"/>
      <c r="E73" s="62"/>
      <c r="F73" s="62"/>
      <c r="G73" s="62"/>
      <c r="H73" s="62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2" customFormat="1" ht="16.5" customHeight="1" x14ac:dyDescent="0.15">
      <c r="A74" s="54">
        <v>45424</v>
      </c>
      <c r="B74" s="13">
        <f t="shared" si="1"/>
        <v>44958</v>
      </c>
      <c r="C74" s="13" t="str">
        <f t="shared" si="0"/>
        <v>水</v>
      </c>
      <c r="D74" s="62" t="s">
        <v>8</v>
      </c>
      <c r="E74" s="62"/>
      <c r="F74" s="62"/>
      <c r="G74" s="62"/>
      <c r="H74" s="62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2" customFormat="1" ht="16.5" customHeight="1" x14ac:dyDescent="0.15">
      <c r="A75" s="54">
        <v>45425</v>
      </c>
      <c r="B75" s="13">
        <f t="shared" si="1"/>
        <v>44959</v>
      </c>
      <c r="C75" s="13" t="str">
        <f t="shared" si="0"/>
        <v>木</v>
      </c>
      <c r="D75" s="62"/>
      <c r="E75" s="62"/>
      <c r="F75" s="62" t="s">
        <v>8</v>
      </c>
      <c r="G75" s="62"/>
      <c r="H75" s="62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2" customFormat="1" ht="16.5" customHeight="1" x14ac:dyDescent="0.15">
      <c r="A76" s="54">
        <v>45426</v>
      </c>
      <c r="B76" s="13">
        <f t="shared" si="1"/>
        <v>44960</v>
      </c>
      <c r="C76" s="13" t="str">
        <f t="shared" si="0"/>
        <v>金</v>
      </c>
      <c r="D76" s="62"/>
      <c r="E76" s="62" t="s">
        <v>8</v>
      </c>
      <c r="F76" s="63"/>
      <c r="G76" s="62"/>
      <c r="H76" s="62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2" customFormat="1" ht="16.5" customHeight="1" x14ac:dyDescent="0.15">
      <c r="A77" s="54">
        <v>45427</v>
      </c>
      <c r="B77" s="13">
        <f t="shared" si="1"/>
        <v>44961</v>
      </c>
      <c r="C77" s="13" t="str">
        <f t="shared" ref="C77:C104" si="2">TEXT(B77,"aaa")</f>
        <v>土</v>
      </c>
      <c r="D77" s="62"/>
      <c r="E77" s="62"/>
      <c r="F77" s="62"/>
      <c r="G77" s="62"/>
      <c r="H77" s="6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</row>
    <row r="78" spans="1:33" s="12" customFormat="1" ht="16.5" customHeight="1" x14ac:dyDescent="0.15">
      <c r="A78" s="54">
        <v>45428</v>
      </c>
      <c r="B78" s="13">
        <f t="shared" ref="B78:B104" si="3">B77+1</f>
        <v>44962</v>
      </c>
      <c r="C78" s="13" t="str">
        <f t="shared" si="2"/>
        <v>日</v>
      </c>
      <c r="D78" s="62"/>
      <c r="E78" s="63"/>
      <c r="F78" s="62"/>
      <c r="G78" s="62"/>
      <c r="H78" s="6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</row>
    <row r="79" spans="1:33" s="12" customFormat="1" ht="16.5" customHeight="1" x14ac:dyDescent="0.15">
      <c r="A79" s="54">
        <v>45429</v>
      </c>
      <c r="B79" s="13">
        <f t="shared" si="3"/>
        <v>44963</v>
      </c>
      <c r="C79" s="13" t="str">
        <f t="shared" si="2"/>
        <v>月</v>
      </c>
      <c r="D79" s="62"/>
      <c r="E79" s="62"/>
      <c r="F79" s="63"/>
      <c r="G79" s="62"/>
      <c r="H79" s="62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2" customFormat="1" ht="16.5" customHeight="1" x14ac:dyDescent="0.15">
      <c r="A80" s="54">
        <v>45430</v>
      </c>
      <c r="B80" s="13">
        <f t="shared" si="3"/>
        <v>44964</v>
      </c>
      <c r="C80" s="13" t="str">
        <f t="shared" si="2"/>
        <v>火</v>
      </c>
      <c r="D80" s="62"/>
      <c r="E80" s="62"/>
      <c r="F80" s="62"/>
      <c r="G80" s="62"/>
      <c r="H80" s="62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3"/>
    </row>
    <row r="81" spans="1:33" s="12" customFormat="1" ht="16.5" customHeight="1" x14ac:dyDescent="0.15">
      <c r="A81" s="54">
        <v>45431</v>
      </c>
      <c r="B81" s="13">
        <f t="shared" si="3"/>
        <v>44965</v>
      </c>
      <c r="C81" s="13" t="str">
        <f t="shared" si="2"/>
        <v>水</v>
      </c>
      <c r="D81" s="62"/>
      <c r="E81" s="62"/>
      <c r="F81" s="62"/>
      <c r="G81" s="62"/>
      <c r="H81" s="62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2" customFormat="1" ht="16.5" customHeight="1" x14ac:dyDescent="0.15">
      <c r="A82" s="54">
        <v>45432</v>
      </c>
      <c r="B82" s="13">
        <f t="shared" si="3"/>
        <v>44966</v>
      </c>
      <c r="C82" s="13" t="str">
        <f t="shared" si="2"/>
        <v>木</v>
      </c>
      <c r="D82" s="62"/>
      <c r="E82" s="62"/>
      <c r="F82" s="62"/>
      <c r="G82" s="62"/>
      <c r="H82" s="62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2" customFormat="1" ht="16.5" customHeight="1" x14ac:dyDescent="0.15">
      <c r="A83" s="54">
        <v>45433</v>
      </c>
      <c r="B83" s="13">
        <f t="shared" si="3"/>
        <v>44967</v>
      </c>
      <c r="C83" s="13" t="str">
        <f t="shared" si="2"/>
        <v>金</v>
      </c>
      <c r="D83" s="62"/>
      <c r="E83" s="62"/>
      <c r="F83" s="62"/>
      <c r="G83" s="62"/>
      <c r="H83" s="62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2" customFormat="1" ht="16.5" customHeight="1" x14ac:dyDescent="0.15">
      <c r="A84" s="54">
        <v>45434</v>
      </c>
      <c r="B84" s="13">
        <f t="shared" si="3"/>
        <v>44968</v>
      </c>
      <c r="C84" s="13" t="str">
        <f t="shared" si="2"/>
        <v>土</v>
      </c>
      <c r="D84" s="62"/>
      <c r="E84" s="62"/>
      <c r="F84" s="62"/>
      <c r="G84" s="62"/>
      <c r="H84" s="62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2" customFormat="1" ht="16.5" customHeight="1" x14ac:dyDescent="0.15">
      <c r="A85" s="54">
        <v>45435</v>
      </c>
      <c r="B85" s="13">
        <f t="shared" si="3"/>
        <v>44969</v>
      </c>
      <c r="C85" s="13" t="str">
        <f t="shared" si="2"/>
        <v>日</v>
      </c>
      <c r="D85" s="62"/>
      <c r="E85" s="62"/>
      <c r="F85" s="62"/>
      <c r="G85" s="62"/>
      <c r="H85" s="62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2" customFormat="1" ht="16.5" customHeight="1" x14ac:dyDescent="0.15">
      <c r="A86" s="54">
        <v>45436</v>
      </c>
      <c r="B86" s="13">
        <f t="shared" si="3"/>
        <v>44970</v>
      </c>
      <c r="C86" s="13" t="str">
        <f t="shared" si="2"/>
        <v>月</v>
      </c>
      <c r="D86" s="62"/>
      <c r="E86" s="62"/>
      <c r="F86" s="62"/>
      <c r="G86" s="62"/>
      <c r="H86" s="62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3"/>
    </row>
    <row r="87" spans="1:33" s="12" customFormat="1" ht="16.5" customHeight="1" x14ac:dyDescent="0.15">
      <c r="A87" s="54">
        <v>45437</v>
      </c>
      <c r="B87" s="13">
        <f t="shared" si="3"/>
        <v>44971</v>
      </c>
      <c r="C87" s="13" t="str">
        <f t="shared" si="2"/>
        <v>火</v>
      </c>
      <c r="D87" s="62"/>
      <c r="E87" s="62"/>
      <c r="F87" s="62"/>
      <c r="G87" s="62"/>
      <c r="H87" s="62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3"/>
      <c r="AF87" s="13"/>
      <c r="AG87" s="14"/>
    </row>
    <row r="88" spans="1:33" s="12" customFormat="1" ht="16.5" customHeight="1" x14ac:dyDescent="0.15">
      <c r="A88" s="54">
        <v>45438</v>
      </c>
      <c r="B88" s="13">
        <f t="shared" si="3"/>
        <v>44972</v>
      </c>
      <c r="C88" s="13" t="str">
        <f t="shared" si="2"/>
        <v>水</v>
      </c>
      <c r="D88" s="62"/>
      <c r="E88" s="62"/>
      <c r="F88" s="62"/>
      <c r="G88" s="62"/>
      <c r="H88" s="62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2" customFormat="1" ht="16.5" customHeight="1" x14ac:dyDescent="0.15">
      <c r="A89" s="54">
        <v>45439</v>
      </c>
      <c r="B89" s="13">
        <f t="shared" si="3"/>
        <v>44973</v>
      </c>
      <c r="C89" s="13" t="str">
        <f t="shared" si="2"/>
        <v>木</v>
      </c>
      <c r="D89" s="62"/>
      <c r="E89" s="62"/>
      <c r="F89" s="62"/>
      <c r="G89" s="62"/>
      <c r="H89" s="62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2" customFormat="1" ht="16.5" customHeight="1" x14ac:dyDescent="0.15">
      <c r="A90" s="54">
        <v>45440</v>
      </c>
      <c r="B90" s="13">
        <f t="shared" si="3"/>
        <v>44974</v>
      </c>
      <c r="C90" s="13" t="str">
        <f t="shared" si="2"/>
        <v>金</v>
      </c>
      <c r="D90" s="62"/>
      <c r="E90" s="62"/>
      <c r="F90" s="62"/>
      <c r="G90" s="62"/>
      <c r="H90" s="62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3"/>
    </row>
    <row r="91" spans="1:33" s="12" customFormat="1" ht="16.5" customHeight="1" x14ac:dyDescent="0.15">
      <c r="A91" s="54">
        <v>45441</v>
      </c>
      <c r="B91" s="13">
        <f t="shared" si="3"/>
        <v>44975</v>
      </c>
      <c r="C91" s="13" t="str">
        <f t="shared" si="2"/>
        <v>土</v>
      </c>
      <c r="D91" s="62"/>
      <c r="E91" s="62"/>
      <c r="F91" s="62"/>
      <c r="G91" s="62"/>
      <c r="H91" s="62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2" customFormat="1" ht="16.5" customHeight="1" x14ac:dyDescent="0.15">
      <c r="B92" s="13">
        <f t="shared" si="3"/>
        <v>44976</v>
      </c>
      <c r="C92" s="13" t="str">
        <f t="shared" si="2"/>
        <v>日</v>
      </c>
      <c r="D92" s="62"/>
      <c r="E92" s="62"/>
      <c r="F92" s="62"/>
      <c r="G92" s="62"/>
      <c r="H92" s="62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2" customFormat="1" ht="16.5" customHeight="1" x14ac:dyDescent="0.15">
      <c r="B93" s="13">
        <f t="shared" si="3"/>
        <v>44977</v>
      </c>
      <c r="C93" s="13" t="str">
        <f t="shared" si="2"/>
        <v>月</v>
      </c>
      <c r="D93" s="62"/>
      <c r="E93" s="62"/>
      <c r="F93" s="62"/>
      <c r="G93" s="62"/>
      <c r="H93" s="62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3"/>
      <c r="AF93" s="13"/>
      <c r="AG93" s="14"/>
    </row>
    <row r="94" spans="1:33" s="12" customFormat="1" ht="16.5" customHeight="1" x14ac:dyDescent="0.15">
      <c r="B94" s="13">
        <f t="shared" si="3"/>
        <v>44978</v>
      </c>
      <c r="C94" s="13" t="str">
        <f t="shared" si="2"/>
        <v>火</v>
      </c>
      <c r="D94" s="62"/>
      <c r="E94" s="62"/>
      <c r="F94" s="62"/>
      <c r="G94" s="62"/>
      <c r="H94" s="6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2" customFormat="1" ht="16.5" customHeight="1" x14ac:dyDescent="0.15">
      <c r="B95" s="13">
        <f t="shared" si="3"/>
        <v>44979</v>
      </c>
      <c r="C95" s="13" t="str">
        <f t="shared" si="2"/>
        <v>水</v>
      </c>
      <c r="D95" s="62"/>
      <c r="E95" s="62"/>
      <c r="F95" s="62"/>
      <c r="G95" s="62"/>
      <c r="H95" s="6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2" customFormat="1" ht="16.5" customHeight="1" x14ac:dyDescent="0.15">
      <c r="B96" s="13">
        <f t="shared" si="3"/>
        <v>44980</v>
      </c>
      <c r="C96" s="13" t="str">
        <f t="shared" si="2"/>
        <v>木</v>
      </c>
      <c r="D96" s="62"/>
      <c r="E96" s="62"/>
      <c r="F96" s="62"/>
      <c r="G96" s="62"/>
      <c r="H96" s="62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7" s="12" customFormat="1" ht="16.5" customHeight="1" x14ac:dyDescent="0.15">
      <c r="B97" s="13">
        <f t="shared" si="3"/>
        <v>44981</v>
      </c>
      <c r="C97" s="13" t="str">
        <f t="shared" si="2"/>
        <v>金</v>
      </c>
      <c r="D97" s="62"/>
      <c r="E97" s="63"/>
      <c r="F97" s="62"/>
      <c r="G97" s="62"/>
      <c r="H97" s="62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3"/>
    </row>
    <row r="98" spans="1:37" s="12" customFormat="1" ht="16.5" customHeight="1" x14ac:dyDescent="0.15">
      <c r="B98" s="13">
        <f t="shared" si="3"/>
        <v>44982</v>
      </c>
      <c r="C98" s="13" t="str">
        <f t="shared" si="2"/>
        <v>土</v>
      </c>
      <c r="D98" s="62"/>
      <c r="E98" s="62"/>
      <c r="F98" s="62"/>
      <c r="G98" s="63"/>
      <c r="H98" s="6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/>
      <c r="AD98" s="13"/>
      <c r="AE98" s="13"/>
      <c r="AF98" s="13"/>
      <c r="AG98" s="14"/>
    </row>
    <row r="99" spans="1:37" s="12" customFormat="1" ht="16.5" customHeight="1" x14ac:dyDescent="0.15">
      <c r="B99" s="13">
        <f t="shared" si="3"/>
        <v>44983</v>
      </c>
      <c r="C99" s="13" t="str">
        <f t="shared" si="2"/>
        <v>日</v>
      </c>
      <c r="D99" s="62"/>
      <c r="E99" s="62"/>
      <c r="F99" s="62"/>
      <c r="G99" s="62"/>
      <c r="H99" s="62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2" customFormat="1" ht="16.5" customHeight="1" x14ac:dyDescent="0.15">
      <c r="B100" s="13">
        <f t="shared" si="3"/>
        <v>44984</v>
      </c>
      <c r="C100" s="13" t="str">
        <f t="shared" si="2"/>
        <v>月</v>
      </c>
      <c r="D100" s="62"/>
      <c r="E100" s="62"/>
      <c r="F100" s="62"/>
      <c r="G100" s="62"/>
      <c r="H100" s="62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3"/>
    </row>
    <row r="101" spans="1:37" s="12" customFormat="1" ht="16.5" customHeight="1" x14ac:dyDescent="0.15">
      <c r="B101" s="13">
        <f t="shared" si="3"/>
        <v>44985</v>
      </c>
      <c r="C101" s="13" t="str">
        <f t="shared" si="2"/>
        <v>火</v>
      </c>
      <c r="D101" s="62"/>
      <c r="E101" s="62"/>
      <c r="F101" s="62"/>
      <c r="G101" s="62"/>
      <c r="H101" s="62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2" customFormat="1" ht="16.5" customHeight="1" x14ac:dyDescent="0.15">
      <c r="B102" s="13">
        <f t="shared" si="3"/>
        <v>44986</v>
      </c>
      <c r="C102" s="13" t="str">
        <f t="shared" si="2"/>
        <v>水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55" customFormat="1" ht="16.5" customHeight="1" x14ac:dyDescent="0.15">
      <c r="B103" s="13">
        <f t="shared" si="3"/>
        <v>44987</v>
      </c>
      <c r="C103" s="56" t="str">
        <f t="shared" si="2"/>
        <v>木</v>
      </c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7" s="55" customFormat="1" ht="16.5" customHeight="1" x14ac:dyDescent="0.15">
      <c r="B104" s="13">
        <f t="shared" si="3"/>
        <v>44988</v>
      </c>
      <c r="C104" s="56" t="str">
        <f t="shared" si="2"/>
        <v>金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7" s="15" customFormat="1" ht="16.5" customHeight="1" x14ac:dyDescent="0.15">
      <c r="B105" s="130" t="s">
        <v>6</v>
      </c>
      <c r="C105" s="131"/>
      <c r="D105" s="16">
        <f>IF(COUNTA(D11)=1,(COUNTIF(D12:D104,"○")),0)</f>
        <v>15</v>
      </c>
      <c r="E105" s="16">
        <f>IF(COUNTA(E11)=1,(COUNTIF(E12:E104,"○")),0)</f>
        <v>11</v>
      </c>
      <c r="F105" s="16">
        <f t="shared" ref="F105:AG105" si="4">IF(COUNTA(F11)=1,(COUNTIF(F12:F104,"○")),0)</f>
        <v>7</v>
      </c>
      <c r="G105" s="16">
        <f t="shared" si="4"/>
        <v>7</v>
      </c>
      <c r="H105" s="16">
        <f t="shared" si="4"/>
        <v>12</v>
      </c>
      <c r="I105" s="16">
        <f t="shared" si="4"/>
        <v>0</v>
      </c>
      <c r="J105" s="16">
        <f t="shared" si="4"/>
        <v>0</v>
      </c>
      <c r="K105" s="16">
        <f t="shared" si="4"/>
        <v>0</v>
      </c>
      <c r="L105" s="16">
        <f t="shared" si="4"/>
        <v>0</v>
      </c>
      <c r="M105" s="16">
        <f t="shared" si="4"/>
        <v>0</v>
      </c>
      <c r="N105" s="16">
        <f t="shared" si="4"/>
        <v>0</v>
      </c>
      <c r="O105" s="16">
        <f t="shared" si="4"/>
        <v>0</v>
      </c>
      <c r="P105" s="16">
        <f t="shared" si="4"/>
        <v>0</v>
      </c>
      <c r="Q105" s="16">
        <f t="shared" si="4"/>
        <v>0</v>
      </c>
      <c r="R105" s="16">
        <f t="shared" si="4"/>
        <v>0</v>
      </c>
      <c r="S105" s="16">
        <f t="shared" si="4"/>
        <v>0</v>
      </c>
      <c r="T105" s="16">
        <f t="shared" si="4"/>
        <v>0</v>
      </c>
      <c r="U105" s="16">
        <f t="shared" si="4"/>
        <v>0</v>
      </c>
      <c r="V105" s="16">
        <f t="shared" si="4"/>
        <v>0</v>
      </c>
      <c r="W105" s="16">
        <f t="shared" si="4"/>
        <v>0</v>
      </c>
      <c r="X105" s="16">
        <f t="shared" si="4"/>
        <v>0</v>
      </c>
      <c r="Y105" s="16">
        <f t="shared" si="4"/>
        <v>0</v>
      </c>
      <c r="Z105" s="16">
        <f t="shared" si="4"/>
        <v>0</v>
      </c>
      <c r="AA105" s="16">
        <f t="shared" si="4"/>
        <v>0</v>
      </c>
      <c r="AB105" s="16">
        <f t="shared" si="4"/>
        <v>0</v>
      </c>
      <c r="AC105" s="16">
        <f t="shared" si="4"/>
        <v>0</v>
      </c>
      <c r="AD105" s="16">
        <f t="shared" si="4"/>
        <v>0</v>
      </c>
      <c r="AE105" s="16">
        <f t="shared" si="4"/>
        <v>0</v>
      </c>
      <c r="AF105" s="16">
        <f>IF(COUNTA(AF11)=1,(COUNTIF(AF12:AF104,"○")),0)</f>
        <v>0</v>
      </c>
      <c r="AG105" s="16">
        <f t="shared" si="4"/>
        <v>0</v>
      </c>
    </row>
    <row r="106" spans="1:37" ht="19.5" thickBot="1" x14ac:dyDescent="0.2">
      <c r="B106" s="18" t="s">
        <v>33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7" ht="24.75" thickTop="1" x14ac:dyDescent="0.15">
      <c r="B107" s="22" t="s">
        <v>11</v>
      </c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5"/>
      <c r="N107" s="26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1:37" ht="36" customHeight="1" x14ac:dyDescent="0.15">
      <c r="A108" s="32"/>
      <c r="B108" s="132" t="s">
        <v>49</v>
      </c>
      <c r="C108" s="133"/>
      <c r="D108" s="134"/>
      <c r="E108" s="36">
        <f>SUM(D105:AG105)</f>
        <v>52</v>
      </c>
      <c r="F108" s="29" t="s">
        <v>26</v>
      </c>
      <c r="G108" s="51"/>
      <c r="I108" s="58"/>
      <c r="J108" s="58"/>
      <c r="K108" s="33"/>
      <c r="L108" s="29"/>
      <c r="M108" s="59"/>
      <c r="N108" s="26"/>
      <c r="O108" s="27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7"/>
      <c r="AE108" s="29"/>
      <c r="AF108" s="29"/>
      <c r="AG108" s="27"/>
      <c r="AH108" s="27"/>
      <c r="AI108" s="27"/>
      <c r="AJ108" s="27"/>
      <c r="AK108" s="27"/>
    </row>
    <row r="109" spans="1:37" ht="19.5" customHeight="1" x14ac:dyDescent="0.15">
      <c r="A109" s="32"/>
      <c r="B109" s="135" t="s">
        <v>31</v>
      </c>
      <c r="C109" s="136"/>
      <c r="D109" s="137"/>
      <c r="E109" s="36">
        <f>(K6-D7)+1</f>
        <v>90</v>
      </c>
      <c r="F109" s="29" t="s">
        <v>2</v>
      </c>
      <c r="K109" s="29"/>
      <c r="L109" s="29"/>
      <c r="M109" s="60" t="s">
        <v>8</v>
      </c>
      <c r="N109" s="26"/>
      <c r="O109" s="27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44"/>
      <c r="AF109" s="44"/>
      <c r="AG109" s="27"/>
      <c r="AH109" s="27"/>
      <c r="AI109" s="27"/>
      <c r="AJ109" s="27"/>
      <c r="AK109" s="27"/>
    </row>
    <row r="110" spans="1:37" ht="18.95" customHeight="1" thickBot="1" x14ac:dyDescent="0.2">
      <c r="A110" s="32"/>
      <c r="B110" s="124" t="s">
        <v>5</v>
      </c>
      <c r="C110" s="125"/>
      <c r="D110" s="126"/>
      <c r="E110" s="45">
        <f>D8</f>
        <v>0</v>
      </c>
      <c r="F110" s="46" t="s">
        <v>1</v>
      </c>
      <c r="G110" s="48"/>
      <c r="H110" s="48"/>
      <c r="I110" s="48"/>
      <c r="J110" s="48"/>
      <c r="K110" s="48"/>
      <c r="L110" s="48"/>
      <c r="M110" s="50"/>
      <c r="N110" s="26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9"/>
      <c r="AF110" s="29"/>
      <c r="AG110" s="27"/>
      <c r="AH110" s="27"/>
      <c r="AI110" s="27"/>
      <c r="AJ110" s="27"/>
      <c r="AK110" s="27"/>
    </row>
    <row r="111" spans="1:37" ht="9.9499999999999993" customHeight="1" thickTop="1" x14ac:dyDescent="0.15">
      <c r="A111" s="32"/>
      <c r="AD111" s="44"/>
      <c r="AE111" s="44"/>
      <c r="AF111" s="44"/>
    </row>
    <row r="112" spans="1:37" x14ac:dyDescent="0.15">
      <c r="A112" s="32"/>
      <c r="B112" s="1" t="s">
        <v>8</v>
      </c>
    </row>
    <row r="113" spans="2:34" x14ac:dyDescent="0.15">
      <c r="B113" s="32"/>
      <c r="E113" s="32"/>
      <c r="AH113" s="32"/>
    </row>
    <row r="114" spans="2:34" x14ac:dyDescent="0.15">
      <c r="B114" s="32"/>
      <c r="AH114" s="32"/>
    </row>
    <row r="115" spans="2:34" x14ac:dyDescent="0.15">
      <c r="B115" s="32"/>
      <c r="AH115" s="32"/>
    </row>
    <row r="116" spans="2:34" x14ac:dyDescent="0.15">
      <c r="B116" s="32"/>
      <c r="E116" s="32"/>
      <c r="F116" s="32"/>
    </row>
  </sheetData>
  <mergeCells count="13">
    <mergeCell ref="B6:C6"/>
    <mergeCell ref="D6:G6"/>
    <mergeCell ref="I6:J6"/>
    <mergeCell ref="K6:L6"/>
    <mergeCell ref="B7:C7"/>
    <mergeCell ref="D7:E7"/>
    <mergeCell ref="B110:D110"/>
    <mergeCell ref="B8:C8"/>
    <mergeCell ref="D8:F8"/>
    <mergeCell ref="B11:C11"/>
    <mergeCell ref="B105:C105"/>
    <mergeCell ref="B108:D108"/>
    <mergeCell ref="B109:D109"/>
  </mergeCells>
  <phoneticPr fontId="1"/>
  <conditionalFormatting sqref="A102:XFD104 A12:C101 I12:XFD101">
    <cfRule type="expression" dxfId="17" priority="1">
      <formula>$B12&gt;$K$6</formula>
    </cfRule>
    <cfRule type="expression" dxfId="16" priority="2">
      <formula>$B12&gt;$K$6</formula>
    </cfRule>
  </conditionalFormatting>
  <dataValidations count="2">
    <dataValidation type="list" allowBlank="1" showInputMessage="1" showErrorMessage="1" sqref="I12:AG104 D102:H104" xr:uid="{E5A3A07E-B884-4876-8341-2349381CF7DF}">
      <formula1>$M$109</formula1>
    </dataValidation>
    <dataValidation type="list" allowBlank="1" showInputMessage="1" showErrorMessage="1" sqref="D12:H101" xr:uid="{C84C5D42-D4AE-4E2E-8817-20DC42010AE7}">
      <formula1>$M$110</formula1>
    </dataValidation>
  </dataValidations>
  <pageMargins left="0.25" right="0.25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2679-F95A-4DCF-9555-05DBC2CF61C4}">
  <sheetPr codeName="Sheet4">
    <tabColor rgb="FFFFC000"/>
    <pageSetUpPr fitToPage="1"/>
  </sheetPr>
  <dimension ref="A1:AK118"/>
  <sheetViews>
    <sheetView tabSelected="1" view="pageBreakPreview" zoomScaleNormal="100" zoomScaleSheetLayoutView="100" workbookViewId="0">
      <pane ySplit="13" topLeftCell="A14" activePane="bottomLeft" state="frozen"/>
      <selection pane="bottomLeft" activeCell="D6" sqref="D6:H6"/>
    </sheetView>
  </sheetViews>
  <sheetFormatPr defaultRowHeight="18.75" x14ac:dyDescent="0.15"/>
  <cols>
    <col min="1" max="1" width="1" style="64" customWidth="1"/>
    <col min="2" max="2" width="16.125" style="64" customWidth="1"/>
    <col min="3" max="3" width="5.875" style="64" customWidth="1"/>
    <col min="4" max="9" width="8.375" style="64" customWidth="1"/>
    <col min="10" max="10" width="10.25" style="64" customWidth="1"/>
    <col min="11" max="33" width="8.375" style="64" customWidth="1"/>
    <col min="34" max="34" width="1.125" style="64" customWidth="1"/>
    <col min="35" max="16384" width="9" style="64"/>
  </cols>
  <sheetData>
    <row r="1" spans="1:33" ht="25.5" x14ac:dyDescent="0.15">
      <c r="A1" s="64" t="s">
        <v>53</v>
      </c>
      <c r="M1" s="65"/>
    </row>
    <row r="2" spans="1:33" ht="18.75" customHeight="1" x14ac:dyDescent="0.15">
      <c r="A2" s="66">
        <v>45352</v>
      </c>
      <c r="B2" s="67" t="s">
        <v>54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3" ht="5.0999999999999996" customHeight="1" x14ac:dyDescent="0.15">
      <c r="A3" s="66">
        <v>45353</v>
      </c>
      <c r="C3" s="68"/>
      <c r="D3" s="68"/>
      <c r="E3" s="68"/>
      <c r="F3" s="68"/>
    </row>
    <row r="4" spans="1:33" ht="24" x14ac:dyDescent="0.15">
      <c r="A4" s="66">
        <v>45354</v>
      </c>
      <c r="B4" s="68" t="s">
        <v>55</v>
      </c>
      <c r="C4" s="68"/>
      <c r="D4" s="68"/>
      <c r="E4" s="68"/>
      <c r="F4" s="68"/>
    </row>
    <row r="5" spans="1:33" ht="24" x14ac:dyDescent="0.15">
      <c r="A5" s="66">
        <v>45355</v>
      </c>
      <c r="B5" s="68" t="s">
        <v>51</v>
      </c>
      <c r="C5" s="68"/>
      <c r="D5" s="68"/>
      <c r="E5" s="68"/>
      <c r="F5" s="68"/>
    </row>
    <row r="6" spans="1:33" ht="30.75" customHeight="1" x14ac:dyDescent="0.15">
      <c r="A6" s="66">
        <v>45356</v>
      </c>
      <c r="B6" s="156" t="s">
        <v>7</v>
      </c>
      <c r="C6" s="156"/>
      <c r="D6" s="152"/>
      <c r="E6" s="152"/>
      <c r="F6" s="152"/>
      <c r="G6" s="152"/>
      <c r="H6" s="152"/>
      <c r="I6" s="145"/>
      <c r="J6" s="145"/>
      <c r="K6" s="146"/>
      <c r="L6" s="146"/>
    </row>
    <row r="7" spans="1:33" ht="30.75" customHeight="1" x14ac:dyDescent="0.15">
      <c r="A7" s="66">
        <v>45357</v>
      </c>
      <c r="B7" s="167" t="s">
        <v>58</v>
      </c>
      <c r="C7" s="156"/>
      <c r="D7" s="148">
        <v>45748</v>
      </c>
      <c r="E7" s="149"/>
      <c r="F7" s="69" t="s">
        <v>3</v>
      </c>
      <c r="G7" s="70">
        <v>3</v>
      </c>
      <c r="H7" s="71" t="s">
        <v>14</v>
      </c>
      <c r="I7" s="72"/>
      <c r="J7" s="72"/>
      <c r="K7" s="72"/>
      <c r="L7" s="72"/>
      <c r="AD7" s="73"/>
    </row>
    <row r="8" spans="1:33" ht="30.75" customHeight="1" x14ac:dyDescent="0.15">
      <c r="A8" s="66"/>
      <c r="B8" s="154" t="s">
        <v>56</v>
      </c>
      <c r="C8" s="155"/>
      <c r="D8" s="151">
        <f>DATE(YEAR(G8),MONTH(G8)-G7,DAY(G8))+1</f>
        <v>45658</v>
      </c>
      <c r="E8" s="153"/>
      <c r="F8" s="74" t="s">
        <v>3</v>
      </c>
      <c r="G8" s="150">
        <f>D7-1</f>
        <v>45747</v>
      </c>
      <c r="H8" s="151"/>
      <c r="AD8" s="73"/>
    </row>
    <row r="9" spans="1:33" ht="30.75" customHeight="1" x14ac:dyDescent="0.15">
      <c r="A9" s="66">
        <v>45358</v>
      </c>
      <c r="B9" s="147" t="s">
        <v>57</v>
      </c>
      <c r="C9" s="147"/>
      <c r="D9" s="166">
        <f>COUNTA(D13:AG13)</f>
        <v>6</v>
      </c>
      <c r="E9" s="166"/>
      <c r="F9" s="166"/>
      <c r="G9" s="166"/>
      <c r="H9" s="166"/>
      <c r="I9" s="75"/>
      <c r="J9" s="66"/>
      <c r="K9" s="66"/>
      <c r="L9" s="66"/>
    </row>
    <row r="10" spans="1:33" ht="6" customHeight="1" x14ac:dyDescent="0.15">
      <c r="A10" s="66">
        <v>45359</v>
      </c>
    </row>
    <row r="11" spans="1:33" ht="18" customHeight="1" x14ac:dyDescent="0.15">
      <c r="A11" s="66">
        <v>45360</v>
      </c>
      <c r="B11" s="76" t="s">
        <v>47</v>
      </c>
    </row>
    <row r="12" spans="1:33" ht="18" customHeight="1" x14ac:dyDescent="0.15">
      <c r="A12" s="66"/>
      <c r="B12" s="76" t="s">
        <v>48</v>
      </c>
    </row>
    <row r="13" spans="1:33" ht="33" customHeight="1" thickBot="1" x14ac:dyDescent="0.2">
      <c r="A13" s="66">
        <v>45361</v>
      </c>
      <c r="B13" s="163" t="s">
        <v>46</v>
      </c>
      <c r="C13" s="163"/>
      <c r="D13" s="77" t="s">
        <v>61</v>
      </c>
      <c r="E13" s="77" t="s">
        <v>62</v>
      </c>
      <c r="F13" s="77" t="s">
        <v>63</v>
      </c>
      <c r="G13" s="77" t="s">
        <v>64</v>
      </c>
      <c r="H13" s="77" t="s">
        <v>65</v>
      </c>
      <c r="I13" s="77" t="s">
        <v>66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s="81" customFormat="1" ht="16.5" customHeight="1" thickTop="1" x14ac:dyDescent="0.15">
      <c r="A14" s="78">
        <v>45362</v>
      </c>
      <c r="B14" s="79">
        <f>D8</f>
        <v>45658</v>
      </c>
      <c r="C14" s="79" t="str">
        <f>TEXT(B14,"aaa")</f>
        <v>水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s="81" customFormat="1" ht="16.5" customHeight="1" x14ac:dyDescent="0.15">
      <c r="A15" s="78">
        <v>45363</v>
      </c>
      <c r="B15" s="82">
        <f>B14+1</f>
        <v>45659</v>
      </c>
      <c r="C15" s="82" t="str">
        <f t="shared" ref="C15:C78" si="0">TEXT(B15,"aaa")</f>
        <v>木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1:33" s="81" customFormat="1" ht="16.5" customHeight="1" x14ac:dyDescent="0.15">
      <c r="A16" s="78">
        <v>45364</v>
      </c>
      <c r="B16" s="82">
        <f t="shared" ref="B16:B79" si="1">B15+1</f>
        <v>45660</v>
      </c>
      <c r="C16" s="82" t="str">
        <f t="shared" si="0"/>
        <v>金</v>
      </c>
      <c r="D16" s="83"/>
      <c r="E16" s="83"/>
      <c r="F16" s="84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1:33" s="81" customFormat="1" ht="16.5" customHeight="1" x14ac:dyDescent="0.15">
      <c r="A17" s="78">
        <v>45365</v>
      </c>
      <c r="B17" s="82">
        <f t="shared" si="1"/>
        <v>45661</v>
      </c>
      <c r="C17" s="82" t="str">
        <f t="shared" si="0"/>
        <v>土</v>
      </c>
      <c r="D17" s="83"/>
      <c r="E17" s="83"/>
      <c r="F17" s="83"/>
      <c r="G17" s="8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3"/>
    </row>
    <row r="18" spans="1:33" s="81" customFormat="1" ht="16.5" customHeight="1" x14ac:dyDescent="0.15">
      <c r="A18" s="78">
        <v>45366</v>
      </c>
      <c r="B18" s="82">
        <f t="shared" si="1"/>
        <v>45662</v>
      </c>
      <c r="C18" s="82" t="str">
        <f t="shared" si="0"/>
        <v>日</v>
      </c>
      <c r="D18" s="83"/>
      <c r="E18" s="84"/>
      <c r="F18" s="83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3"/>
    </row>
    <row r="19" spans="1:33" s="81" customFormat="1" ht="16.5" customHeight="1" x14ac:dyDescent="0.15">
      <c r="A19" s="78">
        <v>45367</v>
      </c>
      <c r="B19" s="82">
        <f t="shared" si="1"/>
        <v>45663</v>
      </c>
      <c r="C19" s="82" t="str">
        <f t="shared" si="0"/>
        <v>月</v>
      </c>
      <c r="D19" s="83"/>
      <c r="E19" s="83"/>
      <c r="F19" s="84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</row>
    <row r="20" spans="1:33" s="81" customFormat="1" ht="16.5" customHeight="1" x14ac:dyDescent="0.15">
      <c r="A20" s="78">
        <v>45368</v>
      </c>
      <c r="B20" s="82">
        <f t="shared" si="1"/>
        <v>45664</v>
      </c>
      <c r="C20" s="82" t="str">
        <f t="shared" si="0"/>
        <v>火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4"/>
    </row>
    <row r="21" spans="1:33" s="81" customFormat="1" ht="16.5" customHeight="1" x14ac:dyDescent="0.15">
      <c r="A21" s="78">
        <v>45369</v>
      </c>
      <c r="B21" s="82">
        <f t="shared" si="1"/>
        <v>45665</v>
      </c>
      <c r="C21" s="82" t="str">
        <f t="shared" si="0"/>
        <v>水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</row>
    <row r="22" spans="1:33" s="81" customFormat="1" ht="16.5" customHeight="1" x14ac:dyDescent="0.15">
      <c r="A22" s="78">
        <v>45370</v>
      </c>
      <c r="B22" s="82">
        <f t="shared" si="1"/>
        <v>45666</v>
      </c>
      <c r="C22" s="82" t="str">
        <f t="shared" si="0"/>
        <v>木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</row>
    <row r="23" spans="1:33" s="81" customFormat="1" ht="16.5" customHeight="1" x14ac:dyDescent="0.15">
      <c r="A23" s="78">
        <v>45371</v>
      </c>
      <c r="B23" s="82">
        <f t="shared" si="1"/>
        <v>45667</v>
      </c>
      <c r="C23" s="82" t="str">
        <f t="shared" si="0"/>
        <v>金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</row>
    <row r="24" spans="1:33" s="81" customFormat="1" ht="16.5" customHeight="1" x14ac:dyDescent="0.15">
      <c r="A24" s="78">
        <v>45372</v>
      </c>
      <c r="B24" s="82">
        <f t="shared" si="1"/>
        <v>45668</v>
      </c>
      <c r="C24" s="82" t="str">
        <f t="shared" si="0"/>
        <v>土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</row>
    <row r="25" spans="1:33" s="81" customFormat="1" ht="16.5" customHeight="1" x14ac:dyDescent="0.15">
      <c r="A25" s="78">
        <v>45373</v>
      </c>
      <c r="B25" s="82">
        <f t="shared" si="1"/>
        <v>45669</v>
      </c>
      <c r="C25" s="82" t="str">
        <f t="shared" si="0"/>
        <v>日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  <row r="26" spans="1:33" s="81" customFormat="1" ht="16.5" customHeight="1" x14ac:dyDescent="0.15">
      <c r="A26" s="78">
        <v>45374</v>
      </c>
      <c r="B26" s="82">
        <f t="shared" si="1"/>
        <v>45670</v>
      </c>
      <c r="C26" s="82" t="str">
        <f t="shared" si="0"/>
        <v>月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4"/>
    </row>
    <row r="27" spans="1:33" s="81" customFormat="1" ht="16.5" customHeight="1" x14ac:dyDescent="0.15">
      <c r="A27" s="78">
        <v>45375</v>
      </c>
      <c r="B27" s="82">
        <f t="shared" si="1"/>
        <v>45671</v>
      </c>
      <c r="C27" s="82" t="str">
        <f t="shared" si="0"/>
        <v>火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  <c r="AF27" s="84"/>
      <c r="AG27" s="83"/>
    </row>
    <row r="28" spans="1:33" s="81" customFormat="1" ht="16.5" customHeight="1" x14ac:dyDescent="0.15">
      <c r="A28" s="78">
        <v>45376</v>
      </c>
      <c r="B28" s="82">
        <f t="shared" si="1"/>
        <v>45672</v>
      </c>
      <c r="C28" s="82" t="str">
        <f t="shared" si="0"/>
        <v>水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</row>
    <row r="29" spans="1:33" s="81" customFormat="1" ht="16.5" customHeight="1" x14ac:dyDescent="0.15">
      <c r="A29" s="78">
        <v>45377</v>
      </c>
      <c r="B29" s="82">
        <f t="shared" si="1"/>
        <v>45673</v>
      </c>
      <c r="C29" s="82" t="str">
        <f t="shared" si="0"/>
        <v>木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</row>
    <row r="30" spans="1:33" s="81" customFormat="1" ht="16.5" customHeight="1" x14ac:dyDescent="0.15">
      <c r="A30" s="78">
        <v>45378</v>
      </c>
      <c r="B30" s="82">
        <f t="shared" si="1"/>
        <v>45674</v>
      </c>
      <c r="C30" s="82" t="str">
        <f t="shared" si="0"/>
        <v>金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4"/>
    </row>
    <row r="31" spans="1:33" s="81" customFormat="1" ht="16.5" customHeight="1" x14ac:dyDescent="0.15">
      <c r="A31" s="78">
        <v>45379</v>
      </c>
      <c r="B31" s="82">
        <f t="shared" si="1"/>
        <v>45675</v>
      </c>
      <c r="C31" s="82" t="str">
        <f t="shared" si="0"/>
        <v>土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</row>
    <row r="32" spans="1:33" s="81" customFormat="1" ht="16.5" customHeight="1" x14ac:dyDescent="0.15">
      <c r="A32" s="78">
        <v>45380</v>
      </c>
      <c r="B32" s="82">
        <f t="shared" si="1"/>
        <v>45676</v>
      </c>
      <c r="C32" s="82" t="str">
        <f t="shared" si="0"/>
        <v>日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</row>
    <row r="33" spans="1:33" s="81" customFormat="1" ht="16.5" customHeight="1" x14ac:dyDescent="0.15">
      <c r="A33" s="78">
        <v>45381</v>
      </c>
      <c r="B33" s="82">
        <f t="shared" si="1"/>
        <v>45677</v>
      </c>
      <c r="C33" s="82" t="str">
        <f t="shared" si="0"/>
        <v>月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84"/>
      <c r="AG33" s="83"/>
    </row>
    <row r="34" spans="1:33" s="81" customFormat="1" ht="16.5" customHeight="1" x14ac:dyDescent="0.15">
      <c r="A34" s="78">
        <v>45382</v>
      </c>
      <c r="B34" s="82">
        <f t="shared" si="1"/>
        <v>45678</v>
      </c>
      <c r="C34" s="82" t="str">
        <f t="shared" si="0"/>
        <v>火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3" s="81" customFormat="1" ht="16.5" customHeight="1" x14ac:dyDescent="0.15">
      <c r="A35" s="78">
        <v>45383</v>
      </c>
      <c r="B35" s="82">
        <f t="shared" si="1"/>
        <v>45679</v>
      </c>
      <c r="C35" s="82" t="str">
        <f t="shared" si="0"/>
        <v>水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</row>
    <row r="36" spans="1:33" s="81" customFormat="1" ht="16.5" customHeight="1" x14ac:dyDescent="0.15">
      <c r="A36" s="78">
        <v>45384</v>
      </c>
      <c r="B36" s="82">
        <f t="shared" si="1"/>
        <v>45680</v>
      </c>
      <c r="C36" s="82" t="str">
        <f t="shared" si="0"/>
        <v>木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</row>
    <row r="37" spans="1:33" s="81" customFormat="1" ht="16.5" customHeight="1" x14ac:dyDescent="0.15">
      <c r="A37" s="78">
        <v>45385</v>
      </c>
      <c r="B37" s="82">
        <f t="shared" si="1"/>
        <v>45681</v>
      </c>
      <c r="C37" s="82" t="str">
        <f t="shared" si="0"/>
        <v>金</v>
      </c>
      <c r="D37" s="83"/>
      <c r="E37" s="84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4"/>
    </row>
    <row r="38" spans="1:33" s="81" customFormat="1" ht="16.5" customHeight="1" x14ac:dyDescent="0.15">
      <c r="A38" s="78">
        <v>45386</v>
      </c>
      <c r="B38" s="82">
        <f t="shared" si="1"/>
        <v>45682</v>
      </c>
      <c r="C38" s="82" t="str">
        <f t="shared" si="0"/>
        <v>土</v>
      </c>
      <c r="D38" s="83"/>
      <c r="E38" s="83"/>
      <c r="F38" s="83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3"/>
      <c r="AD38" s="84"/>
      <c r="AE38" s="84"/>
      <c r="AF38" s="84"/>
      <c r="AG38" s="83"/>
    </row>
    <row r="39" spans="1:33" s="81" customFormat="1" ht="16.5" customHeight="1" x14ac:dyDescent="0.15">
      <c r="A39" s="78">
        <v>45387</v>
      </c>
      <c r="B39" s="82">
        <f t="shared" si="1"/>
        <v>45683</v>
      </c>
      <c r="C39" s="82" t="str">
        <f t="shared" si="0"/>
        <v>日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</row>
    <row r="40" spans="1:33" s="81" customFormat="1" ht="16.5" customHeight="1" x14ac:dyDescent="0.15">
      <c r="A40" s="78">
        <v>45388</v>
      </c>
      <c r="B40" s="82">
        <f t="shared" si="1"/>
        <v>45684</v>
      </c>
      <c r="C40" s="82" t="str">
        <f t="shared" si="0"/>
        <v>月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4"/>
    </row>
    <row r="41" spans="1:33" s="81" customFormat="1" ht="16.5" customHeight="1" x14ac:dyDescent="0.15">
      <c r="A41" s="78">
        <v>45389</v>
      </c>
      <c r="B41" s="82">
        <f t="shared" si="1"/>
        <v>45685</v>
      </c>
      <c r="C41" s="82" t="str">
        <f t="shared" si="0"/>
        <v>火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</row>
    <row r="42" spans="1:33" s="81" customFormat="1" ht="16.5" customHeight="1" x14ac:dyDescent="0.15">
      <c r="A42" s="78">
        <v>45390</v>
      </c>
      <c r="B42" s="82">
        <f t="shared" si="1"/>
        <v>45686</v>
      </c>
      <c r="C42" s="82" t="str">
        <f t="shared" si="0"/>
        <v>水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81" customFormat="1" ht="16.5" customHeight="1" x14ac:dyDescent="0.15">
      <c r="A43" s="78">
        <v>45391</v>
      </c>
      <c r="B43" s="82">
        <f t="shared" si="1"/>
        <v>45687</v>
      </c>
      <c r="C43" s="82" t="str">
        <f t="shared" si="0"/>
        <v>木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s="81" customFormat="1" ht="16.5" customHeight="1" x14ac:dyDescent="0.15">
      <c r="A44" s="78">
        <v>45392</v>
      </c>
      <c r="B44" s="82">
        <f t="shared" si="1"/>
        <v>45688</v>
      </c>
      <c r="C44" s="82" t="str">
        <f t="shared" si="0"/>
        <v>金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</row>
    <row r="45" spans="1:33" s="81" customFormat="1" ht="16.5" customHeight="1" x14ac:dyDescent="0.15">
      <c r="A45" s="78">
        <v>45393</v>
      </c>
      <c r="B45" s="82">
        <f t="shared" si="1"/>
        <v>45689</v>
      </c>
      <c r="C45" s="82" t="str">
        <f t="shared" si="0"/>
        <v>土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</row>
    <row r="46" spans="1:33" s="81" customFormat="1" ht="16.5" customHeight="1" x14ac:dyDescent="0.15">
      <c r="A46" s="78">
        <v>45394</v>
      </c>
      <c r="B46" s="82">
        <f t="shared" si="1"/>
        <v>45690</v>
      </c>
      <c r="C46" s="82" t="str">
        <f t="shared" si="0"/>
        <v>日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1:33" s="81" customFormat="1" ht="16.5" customHeight="1" x14ac:dyDescent="0.15">
      <c r="A47" s="78">
        <v>45395</v>
      </c>
      <c r="B47" s="82">
        <f t="shared" si="1"/>
        <v>45691</v>
      </c>
      <c r="C47" s="82" t="str">
        <f t="shared" si="0"/>
        <v>月</v>
      </c>
      <c r="D47" s="83"/>
      <c r="E47" s="83"/>
      <c r="F47" s="84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</row>
    <row r="48" spans="1:33" s="81" customFormat="1" ht="16.5" customHeight="1" x14ac:dyDescent="0.15">
      <c r="A48" s="78">
        <v>45396</v>
      </c>
      <c r="B48" s="82">
        <f t="shared" si="1"/>
        <v>45692</v>
      </c>
      <c r="C48" s="82" t="str">
        <f t="shared" si="0"/>
        <v>火</v>
      </c>
      <c r="D48" s="83"/>
      <c r="E48" s="83"/>
      <c r="F48" s="83"/>
      <c r="G48" s="83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3"/>
    </row>
    <row r="49" spans="1:33" s="81" customFormat="1" ht="16.5" customHeight="1" x14ac:dyDescent="0.15">
      <c r="A49" s="78">
        <v>45397</v>
      </c>
      <c r="B49" s="82">
        <f t="shared" si="1"/>
        <v>45693</v>
      </c>
      <c r="C49" s="82" t="str">
        <f t="shared" si="0"/>
        <v>水</v>
      </c>
      <c r="D49" s="83"/>
      <c r="E49" s="84"/>
      <c r="F49" s="83"/>
      <c r="G49" s="83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3"/>
    </row>
    <row r="50" spans="1:33" s="81" customFormat="1" ht="16.5" customHeight="1" x14ac:dyDescent="0.15">
      <c r="A50" s="78">
        <v>45398</v>
      </c>
      <c r="B50" s="82">
        <f t="shared" si="1"/>
        <v>45694</v>
      </c>
      <c r="C50" s="82" t="str">
        <f t="shared" si="0"/>
        <v>木</v>
      </c>
      <c r="D50" s="83"/>
      <c r="E50" s="83"/>
      <c r="F50" s="84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</row>
    <row r="51" spans="1:33" s="81" customFormat="1" ht="16.5" customHeight="1" x14ac:dyDescent="0.15">
      <c r="A51" s="78">
        <v>45399</v>
      </c>
      <c r="B51" s="82">
        <f>B50+1</f>
        <v>45695</v>
      </c>
      <c r="C51" s="82" t="str">
        <f t="shared" si="0"/>
        <v>金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4"/>
    </row>
    <row r="52" spans="1:33" s="81" customFormat="1" ht="16.5" customHeight="1" x14ac:dyDescent="0.15">
      <c r="A52" s="78">
        <v>45400</v>
      </c>
      <c r="B52" s="82">
        <f t="shared" si="1"/>
        <v>45696</v>
      </c>
      <c r="C52" s="82" t="str">
        <f t="shared" si="0"/>
        <v>土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</row>
    <row r="53" spans="1:33" s="81" customFormat="1" ht="16.5" customHeight="1" x14ac:dyDescent="0.15">
      <c r="A53" s="78">
        <v>45401</v>
      </c>
      <c r="B53" s="82">
        <f t="shared" si="1"/>
        <v>45697</v>
      </c>
      <c r="C53" s="82" t="str">
        <f t="shared" si="0"/>
        <v>日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</row>
    <row r="54" spans="1:33" s="81" customFormat="1" ht="16.5" customHeight="1" x14ac:dyDescent="0.15">
      <c r="A54" s="78">
        <v>45402</v>
      </c>
      <c r="B54" s="82">
        <f t="shared" si="1"/>
        <v>45698</v>
      </c>
      <c r="C54" s="82" t="str">
        <f t="shared" si="0"/>
        <v>月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</row>
    <row r="55" spans="1:33" s="81" customFormat="1" ht="16.5" customHeight="1" x14ac:dyDescent="0.15">
      <c r="A55" s="78">
        <v>45403</v>
      </c>
      <c r="B55" s="82">
        <f t="shared" si="1"/>
        <v>45699</v>
      </c>
      <c r="C55" s="82" t="str">
        <f t="shared" si="0"/>
        <v>火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</row>
    <row r="56" spans="1:33" s="81" customFormat="1" ht="16.5" customHeight="1" x14ac:dyDescent="0.15">
      <c r="A56" s="78">
        <v>45404</v>
      </c>
      <c r="B56" s="82">
        <f t="shared" si="1"/>
        <v>45700</v>
      </c>
      <c r="C56" s="82" t="str">
        <f t="shared" si="0"/>
        <v>水</v>
      </c>
      <c r="D56" s="84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s="81" customFormat="1" ht="16.5" customHeight="1" x14ac:dyDescent="0.15">
      <c r="A57" s="78">
        <v>45405</v>
      </c>
      <c r="B57" s="82">
        <f t="shared" si="1"/>
        <v>45701</v>
      </c>
      <c r="C57" s="82" t="str">
        <f t="shared" si="0"/>
        <v>木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4"/>
    </row>
    <row r="58" spans="1:33" s="81" customFormat="1" ht="16.5" customHeight="1" x14ac:dyDescent="0.15">
      <c r="A58" s="78">
        <v>45406</v>
      </c>
      <c r="B58" s="82">
        <f t="shared" si="1"/>
        <v>45702</v>
      </c>
      <c r="C58" s="82" t="str">
        <f t="shared" si="0"/>
        <v>金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4"/>
      <c r="AF58" s="84"/>
      <c r="AG58" s="83"/>
    </row>
    <row r="59" spans="1:33" s="81" customFormat="1" ht="16.5" customHeight="1" x14ac:dyDescent="0.15">
      <c r="A59" s="78">
        <v>45407</v>
      </c>
      <c r="B59" s="82">
        <f t="shared" si="1"/>
        <v>45703</v>
      </c>
      <c r="C59" s="82" t="str">
        <f t="shared" si="0"/>
        <v>土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</row>
    <row r="60" spans="1:33" s="81" customFormat="1" ht="16.5" customHeight="1" x14ac:dyDescent="0.15">
      <c r="A60" s="78">
        <v>45408</v>
      </c>
      <c r="B60" s="82">
        <f t="shared" si="1"/>
        <v>45704</v>
      </c>
      <c r="C60" s="82" t="str">
        <f t="shared" si="0"/>
        <v>日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</row>
    <row r="61" spans="1:33" s="81" customFormat="1" ht="16.5" customHeight="1" x14ac:dyDescent="0.15">
      <c r="A61" s="78">
        <v>45409</v>
      </c>
      <c r="B61" s="82">
        <f t="shared" si="1"/>
        <v>45705</v>
      </c>
      <c r="C61" s="82" t="str">
        <f t="shared" si="0"/>
        <v>月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</row>
    <row r="62" spans="1:33" s="81" customFormat="1" ht="16.5" customHeight="1" x14ac:dyDescent="0.15">
      <c r="A62" s="78">
        <v>45410</v>
      </c>
      <c r="B62" s="82">
        <f t="shared" si="1"/>
        <v>45706</v>
      </c>
      <c r="C62" s="82" t="str">
        <f t="shared" si="0"/>
        <v>火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</row>
    <row r="63" spans="1:33" s="81" customFormat="1" ht="16.5" customHeight="1" x14ac:dyDescent="0.15">
      <c r="A63" s="78">
        <v>45411</v>
      </c>
      <c r="B63" s="82">
        <f t="shared" si="1"/>
        <v>45707</v>
      </c>
      <c r="C63" s="82" t="str">
        <f t="shared" si="0"/>
        <v>水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</row>
    <row r="64" spans="1:33" s="81" customFormat="1" ht="16.5" customHeight="1" x14ac:dyDescent="0.15">
      <c r="A64" s="78">
        <v>45412</v>
      </c>
      <c r="B64" s="82">
        <f t="shared" si="1"/>
        <v>45708</v>
      </c>
      <c r="C64" s="82" t="str">
        <f t="shared" si="0"/>
        <v>木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4"/>
      <c r="AF64" s="84"/>
      <c r="AG64" s="83"/>
    </row>
    <row r="65" spans="1:33" s="81" customFormat="1" ht="16.5" customHeight="1" x14ac:dyDescent="0.15">
      <c r="A65" s="78">
        <v>45413</v>
      </c>
      <c r="B65" s="82">
        <f t="shared" si="1"/>
        <v>45709</v>
      </c>
      <c r="C65" s="82" t="str">
        <f t="shared" si="0"/>
        <v>金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</row>
    <row r="66" spans="1:33" s="81" customFormat="1" ht="16.5" customHeight="1" x14ac:dyDescent="0.15">
      <c r="A66" s="78">
        <v>45414</v>
      </c>
      <c r="B66" s="82">
        <f t="shared" si="1"/>
        <v>45710</v>
      </c>
      <c r="C66" s="82" t="str">
        <f t="shared" si="0"/>
        <v>土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</row>
    <row r="67" spans="1:33" s="81" customFormat="1" ht="16.5" customHeight="1" x14ac:dyDescent="0.15">
      <c r="A67" s="78">
        <v>45415</v>
      </c>
      <c r="B67" s="82">
        <f t="shared" si="1"/>
        <v>45711</v>
      </c>
      <c r="C67" s="82" t="str">
        <f t="shared" si="0"/>
        <v>日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</row>
    <row r="68" spans="1:33" s="81" customFormat="1" ht="16.5" customHeight="1" x14ac:dyDescent="0.15">
      <c r="A68" s="78">
        <v>45416</v>
      </c>
      <c r="B68" s="82">
        <f t="shared" si="1"/>
        <v>45712</v>
      </c>
      <c r="C68" s="82" t="str">
        <f t="shared" si="0"/>
        <v>月</v>
      </c>
      <c r="D68" s="83"/>
      <c r="E68" s="84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4"/>
    </row>
    <row r="69" spans="1:33" s="81" customFormat="1" ht="16.5" customHeight="1" x14ac:dyDescent="0.15">
      <c r="A69" s="78">
        <v>45417</v>
      </c>
      <c r="B69" s="82">
        <f t="shared" si="1"/>
        <v>45713</v>
      </c>
      <c r="C69" s="82" t="str">
        <f t="shared" si="0"/>
        <v>火</v>
      </c>
      <c r="D69" s="83"/>
      <c r="E69" s="83"/>
      <c r="F69" s="83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3"/>
      <c r="AD69" s="84"/>
      <c r="AE69" s="84"/>
      <c r="AF69" s="84"/>
      <c r="AG69" s="83"/>
    </row>
    <row r="70" spans="1:33" s="81" customFormat="1" ht="16.5" customHeight="1" x14ac:dyDescent="0.15">
      <c r="A70" s="78">
        <v>45418</v>
      </c>
      <c r="B70" s="82">
        <f t="shared" si="1"/>
        <v>45714</v>
      </c>
      <c r="C70" s="82" t="str">
        <f t="shared" si="0"/>
        <v>水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</row>
    <row r="71" spans="1:33" s="81" customFormat="1" ht="16.5" customHeight="1" x14ac:dyDescent="0.15">
      <c r="A71" s="78">
        <v>45419</v>
      </c>
      <c r="B71" s="82">
        <f t="shared" si="1"/>
        <v>45715</v>
      </c>
      <c r="C71" s="82" t="str">
        <f t="shared" si="0"/>
        <v>木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4"/>
    </row>
    <row r="72" spans="1:33" s="81" customFormat="1" ht="16.5" customHeight="1" x14ac:dyDescent="0.15">
      <c r="A72" s="78">
        <v>45420</v>
      </c>
      <c r="B72" s="82">
        <f t="shared" si="1"/>
        <v>45716</v>
      </c>
      <c r="C72" s="82" t="str">
        <f t="shared" si="0"/>
        <v>金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</row>
    <row r="73" spans="1:33" s="81" customFormat="1" ht="16.5" customHeight="1" x14ac:dyDescent="0.15">
      <c r="A73" s="78">
        <v>45421</v>
      </c>
      <c r="B73" s="82">
        <f t="shared" si="1"/>
        <v>45717</v>
      </c>
      <c r="C73" s="82" t="str">
        <f t="shared" si="0"/>
        <v>土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1:33" s="81" customFormat="1" ht="16.5" customHeight="1" x14ac:dyDescent="0.15">
      <c r="A74" s="78">
        <v>45422</v>
      </c>
      <c r="B74" s="82">
        <f t="shared" si="1"/>
        <v>45718</v>
      </c>
      <c r="C74" s="82" t="str">
        <f t="shared" si="0"/>
        <v>日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</row>
    <row r="75" spans="1:33" s="81" customFormat="1" ht="16.5" customHeight="1" x14ac:dyDescent="0.15">
      <c r="A75" s="78">
        <v>45423</v>
      </c>
      <c r="B75" s="82">
        <f t="shared" si="1"/>
        <v>45719</v>
      </c>
      <c r="C75" s="82" t="str">
        <f t="shared" si="0"/>
        <v>月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</row>
    <row r="76" spans="1:33" s="81" customFormat="1" ht="16.5" customHeight="1" x14ac:dyDescent="0.15">
      <c r="A76" s="78">
        <v>45424</v>
      </c>
      <c r="B76" s="82">
        <f t="shared" si="1"/>
        <v>45720</v>
      </c>
      <c r="C76" s="82" t="str">
        <f t="shared" si="0"/>
        <v>火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</row>
    <row r="77" spans="1:33" s="81" customFormat="1" ht="16.5" customHeight="1" x14ac:dyDescent="0.15">
      <c r="A77" s="78">
        <v>45425</v>
      </c>
      <c r="B77" s="82">
        <f t="shared" si="1"/>
        <v>45721</v>
      </c>
      <c r="C77" s="82" t="str">
        <f t="shared" si="0"/>
        <v>水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</row>
    <row r="78" spans="1:33" s="81" customFormat="1" ht="16.5" customHeight="1" x14ac:dyDescent="0.15">
      <c r="A78" s="78">
        <v>45426</v>
      </c>
      <c r="B78" s="82">
        <f t="shared" si="1"/>
        <v>45722</v>
      </c>
      <c r="C78" s="82" t="str">
        <f t="shared" si="0"/>
        <v>木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</row>
    <row r="79" spans="1:33" s="81" customFormat="1" ht="16.5" customHeight="1" x14ac:dyDescent="0.15">
      <c r="A79" s="78">
        <v>45427</v>
      </c>
      <c r="B79" s="82">
        <f t="shared" si="1"/>
        <v>45723</v>
      </c>
      <c r="C79" s="82" t="str">
        <f t="shared" ref="C79:C106" si="2">TEXT(B79,"aaa")</f>
        <v>金</v>
      </c>
      <c r="D79" s="83"/>
      <c r="E79" s="83"/>
      <c r="F79" s="83"/>
      <c r="G79" s="83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3"/>
    </row>
    <row r="80" spans="1:33" s="81" customFormat="1" ht="16.5" customHeight="1" x14ac:dyDescent="0.15">
      <c r="A80" s="78">
        <v>45428</v>
      </c>
      <c r="B80" s="82">
        <f t="shared" ref="B80:B106" si="3">B79+1</f>
        <v>45724</v>
      </c>
      <c r="C80" s="82" t="str">
        <f t="shared" si="2"/>
        <v>土</v>
      </c>
      <c r="D80" s="83"/>
      <c r="E80" s="84"/>
      <c r="F80" s="83"/>
      <c r="G80" s="83"/>
      <c r="H80" s="83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3"/>
    </row>
    <row r="81" spans="1:33" s="81" customFormat="1" ht="16.5" customHeight="1" x14ac:dyDescent="0.15">
      <c r="A81" s="78">
        <v>45429</v>
      </c>
      <c r="B81" s="82">
        <f t="shared" si="3"/>
        <v>45725</v>
      </c>
      <c r="C81" s="82" t="str">
        <f t="shared" si="2"/>
        <v>日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</row>
    <row r="82" spans="1:33" s="81" customFormat="1" ht="16.5" customHeight="1" x14ac:dyDescent="0.15">
      <c r="A82" s="78">
        <v>45430</v>
      </c>
      <c r="B82" s="82">
        <f t="shared" si="3"/>
        <v>45726</v>
      </c>
      <c r="C82" s="82" t="str">
        <f t="shared" si="2"/>
        <v>月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4"/>
    </row>
    <row r="83" spans="1:33" s="81" customFormat="1" ht="16.5" customHeight="1" x14ac:dyDescent="0.15">
      <c r="A83" s="78">
        <v>45431</v>
      </c>
      <c r="B83" s="82">
        <f t="shared" si="3"/>
        <v>45727</v>
      </c>
      <c r="C83" s="82" t="str">
        <f t="shared" si="2"/>
        <v>火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</row>
    <row r="84" spans="1:33" s="81" customFormat="1" ht="16.5" customHeight="1" x14ac:dyDescent="0.15">
      <c r="A84" s="78">
        <v>45432</v>
      </c>
      <c r="B84" s="82">
        <f t="shared" si="3"/>
        <v>45728</v>
      </c>
      <c r="C84" s="82" t="str">
        <f t="shared" si="2"/>
        <v>水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</row>
    <row r="85" spans="1:33" s="81" customFormat="1" ht="16.5" customHeight="1" x14ac:dyDescent="0.15">
      <c r="A85" s="78">
        <v>45433</v>
      </c>
      <c r="B85" s="82">
        <f t="shared" si="3"/>
        <v>45729</v>
      </c>
      <c r="C85" s="82" t="str">
        <f t="shared" si="2"/>
        <v>木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</row>
    <row r="86" spans="1:33" s="81" customFormat="1" ht="16.5" customHeight="1" x14ac:dyDescent="0.15">
      <c r="A86" s="78">
        <v>45434</v>
      </c>
      <c r="B86" s="82">
        <f t="shared" si="3"/>
        <v>45730</v>
      </c>
      <c r="C86" s="82" t="str">
        <f t="shared" si="2"/>
        <v>金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s="81" customFormat="1" ht="16.5" customHeight="1" x14ac:dyDescent="0.15">
      <c r="A87" s="78">
        <v>45435</v>
      </c>
      <c r="B87" s="82">
        <f t="shared" si="3"/>
        <v>45731</v>
      </c>
      <c r="C87" s="82" t="str">
        <f t="shared" si="2"/>
        <v>土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s="81" customFormat="1" ht="16.5" customHeight="1" x14ac:dyDescent="0.15">
      <c r="A88" s="78">
        <v>45436</v>
      </c>
      <c r="B88" s="82">
        <f t="shared" si="3"/>
        <v>45732</v>
      </c>
      <c r="C88" s="82" t="str">
        <f t="shared" si="2"/>
        <v>日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4"/>
    </row>
    <row r="89" spans="1:33" s="81" customFormat="1" ht="16.5" customHeight="1" x14ac:dyDescent="0.15">
      <c r="A89" s="78">
        <v>45437</v>
      </c>
      <c r="B89" s="82">
        <f t="shared" si="3"/>
        <v>45733</v>
      </c>
      <c r="C89" s="82" t="str">
        <f t="shared" si="2"/>
        <v>月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4"/>
      <c r="AF89" s="84"/>
      <c r="AG89" s="83"/>
    </row>
    <row r="90" spans="1:33" s="81" customFormat="1" ht="16.5" customHeight="1" x14ac:dyDescent="0.15">
      <c r="A90" s="78">
        <v>45438</v>
      </c>
      <c r="B90" s="82">
        <f t="shared" si="3"/>
        <v>45734</v>
      </c>
      <c r="C90" s="82" t="str">
        <f t="shared" si="2"/>
        <v>火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s="81" customFormat="1" ht="16.5" customHeight="1" x14ac:dyDescent="0.15">
      <c r="A91" s="78">
        <v>45439</v>
      </c>
      <c r="B91" s="82">
        <f t="shared" si="3"/>
        <v>45735</v>
      </c>
      <c r="C91" s="82" t="str">
        <f t="shared" si="2"/>
        <v>水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s="81" customFormat="1" ht="16.5" customHeight="1" x14ac:dyDescent="0.15">
      <c r="A92" s="78">
        <v>45440</v>
      </c>
      <c r="B92" s="82">
        <f t="shared" si="3"/>
        <v>45736</v>
      </c>
      <c r="C92" s="82" t="str">
        <f t="shared" si="2"/>
        <v>木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4"/>
    </row>
    <row r="93" spans="1:33" s="81" customFormat="1" ht="16.5" customHeight="1" x14ac:dyDescent="0.15">
      <c r="A93" s="78">
        <v>45441</v>
      </c>
      <c r="B93" s="82">
        <f t="shared" si="3"/>
        <v>45737</v>
      </c>
      <c r="C93" s="82" t="str">
        <f t="shared" si="2"/>
        <v>金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s="81" customFormat="1" ht="16.5" customHeight="1" x14ac:dyDescent="0.15">
      <c r="B94" s="82">
        <f t="shared" si="3"/>
        <v>45738</v>
      </c>
      <c r="C94" s="82" t="str">
        <f t="shared" si="2"/>
        <v>土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s="81" customFormat="1" ht="16.5" customHeight="1" x14ac:dyDescent="0.15">
      <c r="B95" s="82">
        <f t="shared" si="3"/>
        <v>45739</v>
      </c>
      <c r="C95" s="82" t="str">
        <f t="shared" si="2"/>
        <v>日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4"/>
      <c r="AF95" s="84"/>
      <c r="AG95" s="83"/>
    </row>
    <row r="96" spans="1:33" s="81" customFormat="1" ht="16.5" customHeight="1" x14ac:dyDescent="0.15">
      <c r="B96" s="82">
        <f t="shared" si="3"/>
        <v>45740</v>
      </c>
      <c r="C96" s="82" t="str">
        <f t="shared" si="2"/>
        <v>月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7" s="81" customFormat="1" ht="16.5" customHeight="1" x14ac:dyDescent="0.15">
      <c r="B97" s="82">
        <f t="shared" si="3"/>
        <v>45741</v>
      </c>
      <c r="C97" s="82" t="str">
        <f t="shared" si="2"/>
        <v>火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7" s="81" customFormat="1" ht="16.5" customHeight="1" x14ac:dyDescent="0.15">
      <c r="B98" s="82">
        <f t="shared" si="3"/>
        <v>45742</v>
      </c>
      <c r="C98" s="82" t="str">
        <f t="shared" si="2"/>
        <v>水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7" s="81" customFormat="1" ht="16.5" customHeight="1" x14ac:dyDescent="0.15">
      <c r="B99" s="82">
        <f t="shared" si="3"/>
        <v>45743</v>
      </c>
      <c r="C99" s="82" t="str">
        <f t="shared" si="2"/>
        <v>木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4"/>
    </row>
    <row r="100" spans="1:37" s="81" customFormat="1" ht="16.5" customHeight="1" x14ac:dyDescent="0.15">
      <c r="B100" s="82">
        <f t="shared" si="3"/>
        <v>45744</v>
      </c>
      <c r="C100" s="82" t="str">
        <f t="shared" si="2"/>
        <v>金</v>
      </c>
      <c r="D100" s="83"/>
      <c r="E100" s="83"/>
      <c r="F100" s="83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3"/>
      <c r="AD100" s="84"/>
      <c r="AE100" s="84"/>
      <c r="AF100" s="84"/>
      <c r="AG100" s="83"/>
    </row>
    <row r="101" spans="1:37" s="81" customFormat="1" ht="16.5" customHeight="1" x14ac:dyDescent="0.15">
      <c r="B101" s="82">
        <f t="shared" si="3"/>
        <v>45745</v>
      </c>
      <c r="C101" s="82" t="str">
        <f t="shared" si="2"/>
        <v>土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7" s="81" customFormat="1" ht="16.5" customHeight="1" x14ac:dyDescent="0.15">
      <c r="B102" s="82">
        <f t="shared" si="3"/>
        <v>45746</v>
      </c>
      <c r="C102" s="82" t="str">
        <f t="shared" si="2"/>
        <v>日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4"/>
    </row>
    <row r="103" spans="1:37" s="81" customFormat="1" ht="16.5" customHeight="1" x14ac:dyDescent="0.15">
      <c r="B103" s="82">
        <f t="shared" si="3"/>
        <v>45747</v>
      </c>
      <c r="C103" s="82" t="str">
        <f t="shared" si="2"/>
        <v>月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</row>
    <row r="104" spans="1:37" s="81" customFormat="1" ht="16.5" customHeight="1" x14ac:dyDescent="0.15">
      <c r="B104" s="82">
        <f t="shared" si="3"/>
        <v>45748</v>
      </c>
      <c r="C104" s="82" t="str">
        <f t="shared" si="2"/>
        <v>火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</row>
    <row r="105" spans="1:37" s="85" customFormat="1" ht="16.5" customHeight="1" x14ac:dyDescent="0.15">
      <c r="B105" s="82">
        <f t="shared" si="3"/>
        <v>45749</v>
      </c>
      <c r="C105" s="86" t="str">
        <f t="shared" si="2"/>
        <v>水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</row>
    <row r="106" spans="1:37" s="85" customFormat="1" ht="16.5" customHeight="1" x14ac:dyDescent="0.15">
      <c r="B106" s="82">
        <f t="shared" si="3"/>
        <v>45750</v>
      </c>
      <c r="C106" s="86" t="str">
        <f t="shared" si="2"/>
        <v>木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</row>
    <row r="107" spans="1:37" s="87" customFormat="1" ht="16.5" customHeight="1" x14ac:dyDescent="0.15">
      <c r="B107" s="164" t="s">
        <v>6</v>
      </c>
      <c r="C107" s="165"/>
      <c r="D107" s="88">
        <f>IF(COUNTA(D13)=1,(COUNTIF(D14:D106,"○")),0)</f>
        <v>0</v>
      </c>
      <c r="E107" s="88">
        <f>IF(COUNTA(E13)=1,(COUNTIF(E14:E106,"○")),0)</f>
        <v>0</v>
      </c>
      <c r="F107" s="88">
        <f t="shared" ref="F107:AG107" si="4">IF(COUNTA(F13)=1,(COUNTIF(F14:F106,"○")),0)</f>
        <v>0</v>
      </c>
      <c r="G107" s="88">
        <f t="shared" si="4"/>
        <v>0</v>
      </c>
      <c r="H107" s="88">
        <f t="shared" si="4"/>
        <v>0</v>
      </c>
      <c r="I107" s="88">
        <f t="shared" si="4"/>
        <v>0</v>
      </c>
      <c r="J107" s="88">
        <f t="shared" si="4"/>
        <v>0</v>
      </c>
      <c r="K107" s="88">
        <f t="shared" si="4"/>
        <v>0</v>
      </c>
      <c r="L107" s="88">
        <f t="shared" si="4"/>
        <v>0</v>
      </c>
      <c r="M107" s="88">
        <f t="shared" si="4"/>
        <v>0</v>
      </c>
      <c r="N107" s="88">
        <f t="shared" si="4"/>
        <v>0</v>
      </c>
      <c r="O107" s="88">
        <f t="shared" si="4"/>
        <v>0</v>
      </c>
      <c r="P107" s="88">
        <f t="shared" si="4"/>
        <v>0</v>
      </c>
      <c r="Q107" s="88">
        <f t="shared" si="4"/>
        <v>0</v>
      </c>
      <c r="R107" s="88">
        <f t="shared" si="4"/>
        <v>0</v>
      </c>
      <c r="S107" s="88">
        <f t="shared" si="4"/>
        <v>0</v>
      </c>
      <c r="T107" s="88">
        <f t="shared" si="4"/>
        <v>0</v>
      </c>
      <c r="U107" s="88">
        <f t="shared" si="4"/>
        <v>0</v>
      </c>
      <c r="V107" s="88">
        <f t="shared" si="4"/>
        <v>0</v>
      </c>
      <c r="W107" s="88">
        <f t="shared" si="4"/>
        <v>0</v>
      </c>
      <c r="X107" s="88">
        <f t="shared" si="4"/>
        <v>0</v>
      </c>
      <c r="Y107" s="88">
        <f t="shared" si="4"/>
        <v>0</v>
      </c>
      <c r="Z107" s="88">
        <f t="shared" si="4"/>
        <v>0</v>
      </c>
      <c r="AA107" s="88">
        <f t="shared" si="4"/>
        <v>0</v>
      </c>
      <c r="AB107" s="88">
        <f t="shared" si="4"/>
        <v>0</v>
      </c>
      <c r="AC107" s="88">
        <f t="shared" si="4"/>
        <v>0</v>
      </c>
      <c r="AD107" s="88">
        <f t="shared" si="4"/>
        <v>0</v>
      </c>
      <c r="AE107" s="88">
        <f t="shared" si="4"/>
        <v>0</v>
      </c>
      <c r="AF107" s="88">
        <f>IF(COUNTA(AF13)=1,(COUNTIF(AF14:AF106,"○")),0)</f>
        <v>0</v>
      </c>
      <c r="AG107" s="88">
        <f t="shared" si="4"/>
        <v>0</v>
      </c>
    </row>
    <row r="108" spans="1:37" ht="19.5" thickBot="1" x14ac:dyDescent="0.2">
      <c r="B108" s="89" t="s">
        <v>50</v>
      </c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</row>
    <row r="109" spans="1:37" ht="24.75" thickTop="1" x14ac:dyDescent="0.15">
      <c r="B109" s="93" t="s">
        <v>11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6"/>
      <c r="N109" s="97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</row>
    <row r="110" spans="1:37" ht="22.5" customHeight="1" x14ac:dyDescent="0.15">
      <c r="A110" s="99"/>
      <c r="B110" s="160" t="s">
        <v>52</v>
      </c>
      <c r="C110" s="161"/>
      <c r="D110" s="161"/>
      <c r="E110" s="161"/>
      <c r="F110" s="162"/>
      <c r="G110" s="100">
        <f>SUM(D107:AG107)</f>
        <v>0</v>
      </c>
      <c r="H110" s="101" t="s">
        <v>26</v>
      </c>
      <c r="I110" s="102"/>
      <c r="J110" s="102"/>
      <c r="K110" s="103"/>
      <c r="L110" s="101"/>
      <c r="M110" s="104"/>
      <c r="N110" s="97"/>
      <c r="O110" s="98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98"/>
      <c r="AE110" s="101"/>
      <c r="AF110" s="101"/>
      <c r="AG110" s="98"/>
      <c r="AH110" s="98"/>
      <c r="AI110" s="98"/>
      <c r="AJ110" s="98"/>
      <c r="AK110" s="98"/>
    </row>
    <row r="111" spans="1:37" ht="22.5" customHeight="1" x14ac:dyDescent="0.15">
      <c r="A111" s="99"/>
      <c r="B111" s="157" t="s">
        <v>31</v>
      </c>
      <c r="C111" s="158"/>
      <c r="D111" s="158"/>
      <c r="E111" s="158"/>
      <c r="F111" s="159"/>
      <c r="G111" s="100">
        <f>(G8-D8)+1</f>
        <v>90</v>
      </c>
      <c r="H111" s="101" t="s">
        <v>2</v>
      </c>
      <c r="K111" s="101"/>
      <c r="L111" s="101"/>
      <c r="M111" s="105"/>
      <c r="N111" s="97"/>
      <c r="O111" s="98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6"/>
      <c r="AF111" s="106"/>
      <c r="AG111" s="98"/>
      <c r="AH111" s="98"/>
      <c r="AI111" s="98"/>
      <c r="AJ111" s="98"/>
      <c r="AK111" s="98"/>
    </row>
    <row r="112" spans="1:37" ht="22.5" customHeight="1" thickBot="1" x14ac:dyDescent="0.2">
      <c r="A112" s="99"/>
      <c r="B112" s="157" t="s">
        <v>5</v>
      </c>
      <c r="C112" s="158"/>
      <c r="D112" s="158"/>
      <c r="E112" s="158"/>
      <c r="F112" s="159"/>
      <c r="G112" s="107">
        <f>D9</f>
        <v>6</v>
      </c>
      <c r="H112" s="108" t="s">
        <v>1</v>
      </c>
      <c r="I112" s="109"/>
      <c r="J112" s="109"/>
      <c r="K112" s="109"/>
      <c r="L112" s="109"/>
      <c r="M112" s="110"/>
      <c r="N112" s="97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101"/>
      <c r="AF112" s="101"/>
      <c r="AG112" s="98"/>
      <c r="AH112" s="98"/>
      <c r="AI112" s="98"/>
      <c r="AJ112" s="98"/>
      <c r="AK112" s="98"/>
    </row>
    <row r="113" spans="1:34" ht="9.9499999999999993" customHeight="1" thickTop="1" x14ac:dyDescent="0.15">
      <c r="A113" s="99"/>
      <c r="AD113" s="106"/>
      <c r="AE113" s="106"/>
      <c r="AF113" s="106"/>
    </row>
    <row r="114" spans="1:34" x14ac:dyDescent="0.15">
      <c r="A114" s="99"/>
      <c r="B114" s="64" t="s">
        <v>8</v>
      </c>
    </row>
    <row r="115" spans="1:34" x14ac:dyDescent="0.15">
      <c r="B115" s="99"/>
      <c r="E115" s="99"/>
      <c r="AH115" s="99"/>
    </row>
    <row r="116" spans="1:34" x14ac:dyDescent="0.15">
      <c r="B116" s="99"/>
      <c r="AH116" s="99"/>
    </row>
    <row r="117" spans="1:34" x14ac:dyDescent="0.15">
      <c r="B117" s="99"/>
      <c r="AH117" s="99"/>
    </row>
    <row r="118" spans="1:34" x14ac:dyDescent="0.15">
      <c r="B118" s="99"/>
      <c r="E118" s="99"/>
      <c r="F118" s="99"/>
    </row>
  </sheetData>
  <mergeCells count="16">
    <mergeCell ref="B112:F112"/>
    <mergeCell ref="B111:F111"/>
    <mergeCell ref="B110:F110"/>
    <mergeCell ref="B9:C9"/>
    <mergeCell ref="B13:C13"/>
    <mergeCell ref="B107:C107"/>
    <mergeCell ref="D9:H9"/>
    <mergeCell ref="I6:J6"/>
    <mergeCell ref="K6:L6"/>
    <mergeCell ref="B7:C7"/>
    <mergeCell ref="D7:E7"/>
    <mergeCell ref="G8:H8"/>
    <mergeCell ref="D6:H6"/>
    <mergeCell ref="D8:E8"/>
    <mergeCell ref="B8:C8"/>
    <mergeCell ref="B6:C6"/>
  </mergeCells>
  <phoneticPr fontId="1"/>
  <conditionalFormatting sqref="A14:XFD106">
    <cfRule type="expression" dxfId="15" priority="1">
      <formula>$B14&gt;$G$8</formula>
    </cfRule>
  </conditionalFormatting>
  <dataValidations count="1">
    <dataValidation type="list" allowBlank="1" showInputMessage="1" showErrorMessage="1" sqref="D14:AG106" xr:uid="{AFE9E858-1B65-4243-98B2-D82DF15B339D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1" manualBreakCount="1">
    <brk id="5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ED3A-85B4-43BA-9302-2329A1205D64}">
  <sheetPr>
    <tabColor rgb="FFFFC000"/>
    <pageSetUpPr fitToPage="1"/>
  </sheetPr>
  <dimension ref="A1:AK114"/>
  <sheetViews>
    <sheetView view="pageBreakPreview" zoomScaleNormal="100" zoomScaleSheetLayoutView="100" workbookViewId="0">
      <pane ySplit="9" topLeftCell="A10" activePane="bottomLeft" state="frozen"/>
      <selection pane="bottomLeft" activeCell="K5" sqref="K5:L5"/>
    </sheetView>
  </sheetViews>
  <sheetFormatPr defaultRowHeight="18.75" x14ac:dyDescent="0.15"/>
  <cols>
    <col min="1" max="1" width="1" style="64" customWidth="1"/>
    <col min="2" max="2" width="14.375" style="64" customWidth="1"/>
    <col min="3" max="3" width="5.875" style="64" customWidth="1"/>
    <col min="4" max="9" width="8.375" style="64" customWidth="1"/>
    <col min="10" max="10" width="10.25" style="64" customWidth="1"/>
    <col min="11" max="33" width="8.375" style="64" customWidth="1"/>
    <col min="34" max="34" width="1.125" style="64" customWidth="1"/>
    <col min="35" max="16384" width="9" style="64"/>
  </cols>
  <sheetData>
    <row r="1" spans="1:33" ht="25.5" x14ac:dyDescent="0.15">
      <c r="A1" s="64" t="s">
        <v>53</v>
      </c>
      <c r="M1" s="65"/>
    </row>
    <row r="2" spans="1:33" ht="18.75" customHeight="1" x14ac:dyDescent="0.15">
      <c r="A2" s="66">
        <v>45352</v>
      </c>
      <c r="B2" s="67" t="s">
        <v>69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3" ht="5.0999999999999996" customHeight="1" x14ac:dyDescent="0.15">
      <c r="A3" s="66">
        <v>45353</v>
      </c>
      <c r="C3" s="68"/>
      <c r="D3" s="68"/>
      <c r="E3" s="68"/>
      <c r="F3" s="68"/>
    </row>
    <row r="4" spans="1:33" ht="30.75" customHeight="1" x14ac:dyDescent="0.15">
      <c r="A4" s="66">
        <v>45356</v>
      </c>
      <c r="B4" s="156" t="s">
        <v>7</v>
      </c>
      <c r="C4" s="156"/>
      <c r="D4" s="152"/>
      <c r="E4" s="152"/>
      <c r="F4" s="152"/>
      <c r="G4" s="152"/>
      <c r="H4" s="152"/>
      <c r="I4" s="145"/>
      <c r="J4" s="145"/>
      <c r="K4" s="146"/>
      <c r="L4" s="146"/>
    </row>
    <row r="5" spans="1:33" ht="30.75" customHeight="1" x14ac:dyDescent="0.15">
      <c r="A5" s="66">
        <v>45357</v>
      </c>
      <c r="B5" s="167" t="s">
        <v>58</v>
      </c>
      <c r="C5" s="156"/>
      <c r="D5" s="148">
        <v>45748</v>
      </c>
      <c r="E5" s="149"/>
      <c r="F5" s="69" t="s">
        <v>3</v>
      </c>
      <c r="G5" s="70">
        <v>3</v>
      </c>
      <c r="H5" s="71" t="s">
        <v>14</v>
      </c>
      <c r="I5" s="170" t="s">
        <v>4</v>
      </c>
      <c r="J5" s="170"/>
      <c r="K5" s="171">
        <f>DATE(YEAR(D5),MONTH(D5)+G5,DAY(D5)-1)</f>
        <v>45838</v>
      </c>
      <c r="L5" s="171"/>
      <c r="AD5" s="73"/>
    </row>
    <row r="6" spans="1:33" ht="30.75" customHeight="1" x14ac:dyDescent="0.15">
      <c r="A6" s="66">
        <v>45358</v>
      </c>
      <c r="B6" s="167" t="s">
        <v>23</v>
      </c>
      <c r="C6" s="167"/>
      <c r="D6" s="166">
        <f>COUNTA(D9:AG9)</f>
        <v>6</v>
      </c>
      <c r="E6" s="166"/>
      <c r="F6" s="166"/>
      <c r="G6" s="166"/>
      <c r="H6" s="166"/>
      <c r="I6" s="172" t="s">
        <v>17</v>
      </c>
      <c r="J6" s="170"/>
      <c r="K6" s="173">
        <f>ROUNDUP((((K5-D5)+1)*D6)/7,0)</f>
        <v>78</v>
      </c>
      <c r="L6" s="173"/>
    </row>
    <row r="7" spans="1:33" ht="6" customHeight="1" x14ac:dyDescent="0.15">
      <c r="A7" s="66">
        <v>45359</v>
      </c>
    </row>
    <row r="8" spans="1:33" ht="18" customHeight="1" x14ac:dyDescent="0.15">
      <c r="A8" s="66">
        <v>45360</v>
      </c>
      <c r="B8" s="76" t="s">
        <v>10</v>
      </c>
    </row>
    <row r="9" spans="1:33" ht="33" customHeight="1" thickBot="1" x14ac:dyDescent="0.2">
      <c r="A9" s="66">
        <v>45361</v>
      </c>
      <c r="B9" s="163" t="s">
        <v>46</v>
      </c>
      <c r="C9" s="163"/>
      <c r="D9" s="77" t="s">
        <v>61</v>
      </c>
      <c r="E9" s="77" t="s">
        <v>62</v>
      </c>
      <c r="F9" s="77" t="s">
        <v>63</v>
      </c>
      <c r="G9" s="77" t="s">
        <v>64</v>
      </c>
      <c r="H9" s="77" t="s">
        <v>65</v>
      </c>
      <c r="I9" s="77" t="s">
        <v>66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</row>
    <row r="10" spans="1:33" s="81" customFormat="1" ht="16.5" customHeight="1" thickTop="1" x14ac:dyDescent="0.15">
      <c r="A10" s="78">
        <v>45362</v>
      </c>
      <c r="B10" s="79">
        <f>D5</f>
        <v>45748</v>
      </c>
      <c r="C10" s="79" t="str">
        <f>TEXT(B10,"aaa")</f>
        <v>火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s="81" customFormat="1" ht="16.5" customHeight="1" x14ac:dyDescent="0.15">
      <c r="A11" s="78">
        <v>45363</v>
      </c>
      <c r="B11" s="82">
        <f>B10+1</f>
        <v>45749</v>
      </c>
      <c r="C11" s="82" t="str">
        <f t="shared" ref="C11:C74" si="0">TEXT(B11,"aaa")</f>
        <v>水</v>
      </c>
      <c r="D11" s="80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</row>
    <row r="12" spans="1:33" s="81" customFormat="1" ht="16.5" customHeight="1" x14ac:dyDescent="0.15">
      <c r="A12" s="78">
        <v>45364</v>
      </c>
      <c r="B12" s="82">
        <f t="shared" ref="B12:B75" si="1">B11+1</f>
        <v>45750</v>
      </c>
      <c r="C12" s="82" t="str">
        <f t="shared" si="0"/>
        <v>木</v>
      </c>
      <c r="D12" s="80"/>
      <c r="E12" s="83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</row>
    <row r="13" spans="1:33" s="81" customFormat="1" ht="16.5" customHeight="1" x14ac:dyDescent="0.15">
      <c r="A13" s="78">
        <v>45365</v>
      </c>
      <c r="B13" s="82">
        <f t="shared" si="1"/>
        <v>45751</v>
      </c>
      <c r="C13" s="82" t="str">
        <f t="shared" si="0"/>
        <v>金</v>
      </c>
      <c r="D13" s="80"/>
      <c r="E13" s="83"/>
      <c r="F13" s="83"/>
      <c r="G13" s="83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3"/>
    </row>
    <row r="14" spans="1:33" s="81" customFormat="1" ht="16.5" customHeight="1" x14ac:dyDescent="0.15">
      <c r="A14" s="78">
        <v>45366</v>
      </c>
      <c r="B14" s="82">
        <f t="shared" si="1"/>
        <v>45752</v>
      </c>
      <c r="C14" s="82" t="str">
        <f t="shared" si="0"/>
        <v>土</v>
      </c>
      <c r="D14" s="80"/>
      <c r="E14" s="84"/>
      <c r="F14" s="83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3"/>
    </row>
    <row r="15" spans="1:33" s="81" customFormat="1" ht="16.5" customHeight="1" x14ac:dyDescent="0.15">
      <c r="A15" s="78">
        <v>45367</v>
      </c>
      <c r="B15" s="82">
        <f t="shared" si="1"/>
        <v>45753</v>
      </c>
      <c r="C15" s="82" t="str">
        <f t="shared" si="0"/>
        <v>日</v>
      </c>
      <c r="D15" s="80"/>
      <c r="E15" s="83"/>
      <c r="F15" s="84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1:33" s="81" customFormat="1" ht="16.5" customHeight="1" x14ac:dyDescent="0.15">
      <c r="A16" s="78">
        <v>45368</v>
      </c>
      <c r="B16" s="82">
        <f t="shared" si="1"/>
        <v>45754</v>
      </c>
      <c r="C16" s="82" t="str">
        <f t="shared" si="0"/>
        <v>月</v>
      </c>
      <c r="D16" s="80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4"/>
    </row>
    <row r="17" spans="1:33" s="81" customFormat="1" ht="16.5" customHeight="1" x14ac:dyDescent="0.15">
      <c r="A17" s="78">
        <v>45369</v>
      </c>
      <c r="B17" s="82">
        <f t="shared" si="1"/>
        <v>45755</v>
      </c>
      <c r="C17" s="82" t="str">
        <f t="shared" si="0"/>
        <v>火</v>
      </c>
      <c r="D17" s="80"/>
      <c r="E17" s="80"/>
      <c r="F17" s="80"/>
      <c r="G17" s="80"/>
      <c r="H17" s="80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</row>
    <row r="18" spans="1:33" s="81" customFormat="1" ht="16.5" customHeight="1" x14ac:dyDescent="0.15">
      <c r="A18" s="78">
        <v>45370</v>
      </c>
      <c r="B18" s="82">
        <f t="shared" si="1"/>
        <v>45756</v>
      </c>
      <c r="C18" s="82" t="str">
        <f t="shared" si="0"/>
        <v>水</v>
      </c>
      <c r="D18" s="80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</row>
    <row r="19" spans="1:33" s="81" customFormat="1" ht="16.5" customHeight="1" x14ac:dyDescent="0.15">
      <c r="A19" s="78">
        <v>45371</v>
      </c>
      <c r="B19" s="82">
        <f t="shared" si="1"/>
        <v>45757</v>
      </c>
      <c r="C19" s="82" t="str">
        <f t="shared" si="0"/>
        <v>木</v>
      </c>
      <c r="D19" s="80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</row>
    <row r="20" spans="1:33" s="81" customFormat="1" ht="16.5" customHeight="1" x14ac:dyDescent="0.15">
      <c r="A20" s="78">
        <v>45372</v>
      </c>
      <c r="B20" s="82">
        <f t="shared" si="1"/>
        <v>45758</v>
      </c>
      <c r="C20" s="82" t="str">
        <f t="shared" si="0"/>
        <v>金</v>
      </c>
      <c r="D20" s="80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</row>
    <row r="21" spans="1:33" s="81" customFormat="1" ht="16.5" customHeight="1" x14ac:dyDescent="0.15">
      <c r="A21" s="78">
        <v>45373</v>
      </c>
      <c r="B21" s="82">
        <f t="shared" si="1"/>
        <v>45759</v>
      </c>
      <c r="C21" s="82" t="str">
        <f t="shared" si="0"/>
        <v>土</v>
      </c>
      <c r="D21" s="80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</row>
    <row r="22" spans="1:33" s="81" customFormat="1" ht="16.5" customHeight="1" x14ac:dyDescent="0.15">
      <c r="A22" s="78">
        <v>45374</v>
      </c>
      <c r="B22" s="82">
        <f t="shared" si="1"/>
        <v>45760</v>
      </c>
      <c r="C22" s="82" t="str">
        <f t="shared" si="0"/>
        <v>日</v>
      </c>
      <c r="D22" s="80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</row>
    <row r="23" spans="1:33" s="81" customFormat="1" ht="16.5" customHeight="1" x14ac:dyDescent="0.15">
      <c r="A23" s="78">
        <v>45375</v>
      </c>
      <c r="B23" s="82">
        <f t="shared" si="1"/>
        <v>45761</v>
      </c>
      <c r="C23" s="82" t="str">
        <f t="shared" si="0"/>
        <v>月</v>
      </c>
      <c r="D23" s="80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84"/>
      <c r="AG23" s="83"/>
    </row>
    <row r="24" spans="1:33" s="81" customFormat="1" ht="16.5" customHeight="1" x14ac:dyDescent="0.15">
      <c r="A24" s="78">
        <v>45376</v>
      </c>
      <c r="B24" s="82">
        <f t="shared" si="1"/>
        <v>45762</v>
      </c>
      <c r="C24" s="82" t="str">
        <f t="shared" si="0"/>
        <v>火</v>
      </c>
      <c r="D24" s="80"/>
      <c r="E24" s="80"/>
      <c r="F24" s="80"/>
      <c r="G24" s="80"/>
      <c r="H24" s="80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</row>
    <row r="25" spans="1:33" s="81" customFormat="1" ht="16.5" customHeight="1" x14ac:dyDescent="0.15">
      <c r="A25" s="78">
        <v>45377</v>
      </c>
      <c r="B25" s="82">
        <f t="shared" si="1"/>
        <v>45763</v>
      </c>
      <c r="C25" s="82" t="str">
        <f t="shared" si="0"/>
        <v>水</v>
      </c>
      <c r="D25" s="80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</row>
    <row r="26" spans="1:33" s="81" customFormat="1" ht="16.5" customHeight="1" x14ac:dyDescent="0.15">
      <c r="A26" s="78">
        <v>45378</v>
      </c>
      <c r="B26" s="82">
        <f t="shared" si="1"/>
        <v>45764</v>
      </c>
      <c r="C26" s="82" t="str">
        <f t="shared" si="0"/>
        <v>木</v>
      </c>
      <c r="D26" s="80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4"/>
    </row>
    <row r="27" spans="1:33" s="81" customFormat="1" ht="16.5" customHeight="1" x14ac:dyDescent="0.15">
      <c r="A27" s="78">
        <v>45379</v>
      </c>
      <c r="B27" s="82">
        <f t="shared" si="1"/>
        <v>45765</v>
      </c>
      <c r="C27" s="82" t="str">
        <f t="shared" si="0"/>
        <v>金</v>
      </c>
      <c r="D27" s="80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</row>
    <row r="28" spans="1:33" s="81" customFormat="1" ht="16.5" customHeight="1" x14ac:dyDescent="0.15">
      <c r="A28" s="78">
        <v>45380</v>
      </c>
      <c r="B28" s="82">
        <f t="shared" si="1"/>
        <v>45766</v>
      </c>
      <c r="C28" s="82" t="str">
        <f t="shared" si="0"/>
        <v>土</v>
      </c>
      <c r="D28" s="80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</row>
    <row r="29" spans="1:33" s="81" customFormat="1" ht="16.5" customHeight="1" x14ac:dyDescent="0.15">
      <c r="A29" s="78">
        <v>45381</v>
      </c>
      <c r="B29" s="82">
        <f t="shared" si="1"/>
        <v>45767</v>
      </c>
      <c r="C29" s="82" t="str">
        <f t="shared" si="0"/>
        <v>日</v>
      </c>
      <c r="D29" s="80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  <c r="AF29" s="84"/>
      <c r="AG29" s="83"/>
    </row>
    <row r="30" spans="1:33" s="81" customFormat="1" ht="16.5" customHeight="1" x14ac:dyDescent="0.15">
      <c r="A30" s="78">
        <v>45382</v>
      </c>
      <c r="B30" s="82">
        <f t="shared" si="1"/>
        <v>45768</v>
      </c>
      <c r="C30" s="82" t="str">
        <f t="shared" si="0"/>
        <v>月</v>
      </c>
      <c r="D30" s="80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</row>
    <row r="31" spans="1:33" s="81" customFormat="1" ht="16.5" customHeight="1" x14ac:dyDescent="0.15">
      <c r="A31" s="78">
        <v>45383</v>
      </c>
      <c r="B31" s="82">
        <f t="shared" si="1"/>
        <v>45769</v>
      </c>
      <c r="C31" s="82" t="str">
        <f t="shared" si="0"/>
        <v>火</v>
      </c>
      <c r="D31" s="80"/>
      <c r="E31" s="80"/>
      <c r="F31" s="80"/>
      <c r="G31" s="80"/>
      <c r="H31" s="80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</row>
    <row r="32" spans="1:33" s="81" customFormat="1" ht="16.5" customHeight="1" x14ac:dyDescent="0.15">
      <c r="A32" s="78">
        <v>45384</v>
      </c>
      <c r="B32" s="82">
        <f t="shared" si="1"/>
        <v>45770</v>
      </c>
      <c r="C32" s="82" t="str">
        <f t="shared" si="0"/>
        <v>水</v>
      </c>
      <c r="D32" s="80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</row>
    <row r="33" spans="1:33" s="81" customFormat="1" ht="16.5" customHeight="1" x14ac:dyDescent="0.15">
      <c r="A33" s="78">
        <v>45385</v>
      </c>
      <c r="B33" s="82">
        <f t="shared" si="1"/>
        <v>45771</v>
      </c>
      <c r="C33" s="82" t="str">
        <f t="shared" si="0"/>
        <v>木</v>
      </c>
      <c r="D33" s="80"/>
      <c r="E33" s="84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</row>
    <row r="34" spans="1:33" s="81" customFormat="1" ht="16.5" customHeight="1" x14ac:dyDescent="0.15">
      <c r="A34" s="78">
        <v>45386</v>
      </c>
      <c r="B34" s="82">
        <f t="shared" si="1"/>
        <v>45772</v>
      </c>
      <c r="C34" s="82" t="str">
        <f t="shared" si="0"/>
        <v>金</v>
      </c>
      <c r="D34" s="80"/>
      <c r="E34" s="83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3"/>
      <c r="AD34" s="84"/>
      <c r="AE34" s="84"/>
      <c r="AF34" s="84"/>
      <c r="AG34" s="83"/>
    </row>
    <row r="35" spans="1:33" s="81" customFormat="1" ht="16.5" customHeight="1" x14ac:dyDescent="0.15">
      <c r="A35" s="78">
        <v>45387</v>
      </c>
      <c r="B35" s="82">
        <f t="shared" si="1"/>
        <v>45773</v>
      </c>
      <c r="C35" s="82" t="str">
        <f t="shared" si="0"/>
        <v>土</v>
      </c>
      <c r="D35" s="8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</row>
    <row r="36" spans="1:33" s="81" customFormat="1" ht="16.5" customHeight="1" x14ac:dyDescent="0.15">
      <c r="A36" s="78">
        <v>45388</v>
      </c>
      <c r="B36" s="82">
        <f t="shared" si="1"/>
        <v>45774</v>
      </c>
      <c r="C36" s="82" t="str">
        <f t="shared" si="0"/>
        <v>日</v>
      </c>
      <c r="D36" s="8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4"/>
    </row>
    <row r="37" spans="1:33" s="81" customFormat="1" ht="16.5" customHeight="1" x14ac:dyDescent="0.15">
      <c r="A37" s="78">
        <v>45389</v>
      </c>
      <c r="B37" s="82">
        <f t="shared" si="1"/>
        <v>45775</v>
      </c>
      <c r="C37" s="82" t="str">
        <f t="shared" si="0"/>
        <v>月</v>
      </c>
      <c r="D37" s="8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</row>
    <row r="38" spans="1:33" s="81" customFormat="1" ht="16.5" customHeight="1" x14ac:dyDescent="0.15">
      <c r="A38" s="78">
        <v>45390</v>
      </c>
      <c r="B38" s="82">
        <f t="shared" si="1"/>
        <v>45776</v>
      </c>
      <c r="C38" s="82" t="str">
        <f t="shared" si="0"/>
        <v>火</v>
      </c>
      <c r="D38" s="80"/>
      <c r="E38" s="80"/>
      <c r="F38" s="80"/>
      <c r="G38" s="80"/>
      <c r="H38" s="80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  <row r="39" spans="1:33" s="81" customFormat="1" ht="16.5" customHeight="1" x14ac:dyDescent="0.15">
      <c r="A39" s="78">
        <v>45391</v>
      </c>
      <c r="B39" s="82">
        <f t="shared" si="1"/>
        <v>45777</v>
      </c>
      <c r="C39" s="82" t="str">
        <f t="shared" si="0"/>
        <v>水</v>
      </c>
      <c r="D39" s="8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</row>
    <row r="40" spans="1:33" s="81" customFormat="1" ht="16.5" customHeight="1" x14ac:dyDescent="0.15">
      <c r="A40" s="78">
        <v>45392</v>
      </c>
      <c r="B40" s="82">
        <f t="shared" si="1"/>
        <v>45778</v>
      </c>
      <c r="C40" s="82" t="str">
        <f t="shared" si="0"/>
        <v>木</v>
      </c>
      <c r="D40" s="8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</row>
    <row r="41" spans="1:33" s="81" customFormat="1" ht="16.5" customHeight="1" x14ac:dyDescent="0.15">
      <c r="A41" s="78">
        <v>45393</v>
      </c>
      <c r="B41" s="82">
        <f t="shared" si="1"/>
        <v>45779</v>
      </c>
      <c r="C41" s="82" t="str">
        <f t="shared" si="0"/>
        <v>金</v>
      </c>
      <c r="D41" s="80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</row>
    <row r="42" spans="1:33" s="81" customFormat="1" ht="16.5" customHeight="1" x14ac:dyDescent="0.15">
      <c r="A42" s="78">
        <v>45394</v>
      </c>
      <c r="B42" s="82">
        <f t="shared" si="1"/>
        <v>45780</v>
      </c>
      <c r="C42" s="82" t="str">
        <f t="shared" si="0"/>
        <v>土</v>
      </c>
      <c r="D42" s="80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s="81" customFormat="1" ht="16.5" customHeight="1" x14ac:dyDescent="0.15">
      <c r="A43" s="78">
        <v>45395</v>
      </c>
      <c r="B43" s="82">
        <f t="shared" si="1"/>
        <v>45781</v>
      </c>
      <c r="C43" s="82" t="str">
        <f t="shared" si="0"/>
        <v>日</v>
      </c>
      <c r="D43" s="80"/>
      <c r="E43" s="83"/>
      <c r="F43" s="84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s="81" customFormat="1" ht="16.5" customHeight="1" x14ac:dyDescent="0.15">
      <c r="A44" s="78">
        <v>45396</v>
      </c>
      <c r="B44" s="82">
        <f t="shared" si="1"/>
        <v>45782</v>
      </c>
      <c r="C44" s="82" t="str">
        <f t="shared" si="0"/>
        <v>月</v>
      </c>
      <c r="D44" s="80"/>
      <c r="E44" s="83"/>
      <c r="F44" s="83"/>
      <c r="G44" s="83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3"/>
    </row>
    <row r="45" spans="1:33" s="81" customFormat="1" ht="16.5" customHeight="1" x14ac:dyDescent="0.15">
      <c r="A45" s="78">
        <v>45397</v>
      </c>
      <c r="B45" s="82">
        <f t="shared" si="1"/>
        <v>45783</v>
      </c>
      <c r="C45" s="82" t="str">
        <f t="shared" si="0"/>
        <v>火</v>
      </c>
      <c r="D45" s="80"/>
      <c r="E45" s="84"/>
      <c r="F45" s="83"/>
      <c r="G45" s="83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3"/>
    </row>
    <row r="46" spans="1:33" s="81" customFormat="1" ht="16.5" customHeight="1" x14ac:dyDescent="0.15">
      <c r="A46" s="78">
        <v>45398</v>
      </c>
      <c r="B46" s="82">
        <f t="shared" si="1"/>
        <v>45784</v>
      </c>
      <c r="C46" s="82" t="str">
        <f t="shared" si="0"/>
        <v>水</v>
      </c>
      <c r="D46" s="80"/>
      <c r="E46" s="83"/>
      <c r="F46" s="84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1:33" s="81" customFormat="1" ht="16.5" customHeight="1" x14ac:dyDescent="0.15">
      <c r="A47" s="78">
        <v>45399</v>
      </c>
      <c r="B47" s="82">
        <f>B46+1</f>
        <v>45785</v>
      </c>
      <c r="C47" s="82" t="str">
        <f t="shared" si="0"/>
        <v>木</v>
      </c>
      <c r="D47" s="80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4"/>
    </row>
    <row r="48" spans="1:33" s="81" customFormat="1" ht="16.5" customHeight="1" x14ac:dyDescent="0.15">
      <c r="A48" s="78">
        <v>45400</v>
      </c>
      <c r="B48" s="82">
        <f t="shared" si="1"/>
        <v>45786</v>
      </c>
      <c r="C48" s="82" t="str">
        <f t="shared" si="0"/>
        <v>金</v>
      </c>
      <c r="D48" s="80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s="81" customFormat="1" ht="16.5" customHeight="1" x14ac:dyDescent="0.15">
      <c r="A49" s="78">
        <v>45401</v>
      </c>
      <c r="B49" s="82">
        <f t="shared" si="1"/>
        <v>45787</v>
      </c>
      <c r="C49" s="82" t="str">
        <f t="shared" si="0"/>
        <v>土</v>
      </c>
      <c r="D49" s="80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</row>
    <row r="50" spans="1:33" s="81" customFormat="1" ht="16.5" customHeight="1" x14ac:dyDescent="0.15">
      <c r="A50" s="78">
        <v>45402</v>
      </c>
      <c r="B50" s="82">
        <f t="shared" si="1"/>
        <v>45788</v>
      </c>
      <c r="C50" s="82" t="str">
        <f t="shared" si="0"/>
        <v>日</v>
      </c>
      <c r="D50" s="80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</row>
    <row r="51" spans="1:33" s="81" customFormat="1" ht="16.5" customHeight="1" x14ac:dyDescent="0.15">
      <c r="A51" s="78">
        <v>45403</v>
      </c>
      <c r="B51" s="82">
        <f t="shared" si="1"/>
        <v>45789</v>
      </c>
      <c r="C51" s="82" t="str">
        <f t="shared" si="0"/>
        <v>月</v>
      </c>
      <c r="D51" s="80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</row>
    <row r="52" spans="1:33" s="81" customFormat="1" ht="16.5" customHeight="1" x14ac:dyDescent="0.15">
      <c r="A52" s="78">
        <v>45404</v>
      </c>
      <c r="B52" s="82">
        <f t="shared" si="1"/>
        <v>45790</v>
      </c>
      <c r="C52" s="82" t="str">
        <f t="shared" si="0"/>
        <v>火</v>
      </c>
      <c r="D52" s="80"/>
      <c r="E52" s="80"/>
      <c r="F52" s="80"/>
      <c r="G52" s="80"/>
      <c r="H52" s="80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</row>
    <row r="53" spans="1:33" s="81" customFormat="1" ht="16.5" customHeight="1" x14ac:dyDescent="0.15">
      <c r="A53" s="78">
        <v>45405</v>
      </c>
      <c r="B53" s="82">
        <f t="shared" si="1"/>
        <v>45791</v>
      </c>
      <c r="C53" s="82" t="str">
        <f t="shared" si="0"/>
        <v>水</v>
      </c>
      <c r="D53" s="80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4"/>
    </row>
    <row r="54" spans="1:33" s="81" customFormat="1" ht="16.5" customHeight="1" x14ac:dyDescent="0.15">
      <c r="A54" s="78">
        <v>45406</v>
      </c>
      <c r="B54" s="82">
        <f t="shared" si="1"/>
        <v>45792</v>
      </c>
      <c r="C54" s="82" t="str">
        <f t="shared" si="0"/>
        <v>木</v>
      </c>
      <c r="D54" s="80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4"/>
      <c r="AF54" s="84"/>
      <c r="AG54" s="83"/>
    </row>
    <row r="55" spans="1:33" s="81" customFormat="1" ht="16.5" customHeight="1" x14ac:dyDescent="0.15">
      <c r="A55" s="78">
        <v>45407</v>
      </c>
      <c r="B55" s="82">
        <f t="shared" si="1"/>
        <v>45793</v>
      </c>
      <c r="C55" s="82" t="str">
        <f t="shared" si="0"/>
        <v>金</v>
      </c>
      <c r="D55" s="80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</row>
    <row r="56" spans="1:33" s="81" customFormat="1" ht="16.5" customHeight="1" x14ac:dyDescent="0.15">
      <c r="A56" s="78">
        <v>45408</v>
      </c>
      <c r="B56" s="82">
        <f t="shared" si="1"/>
        <v>45794</v>
      </c>
      <c r="C56" s="82" t="str">
        <f t="shared" si="0"/>
        <v>土</v>
      </c>
      <c r="D56" s="80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s="81" customFormat="1" ht="16.5" customHeight="1" x14ac:dyDescent="0.15">
      <c r="A57" s="78">
        <v>45409</v>
      </c>
      <c r="B57" s="82">
        <f t="shared" si="1"/>
        <v>45795</v>
      </c>
      <c r="C57" s="82" t="str">
        <f t="shared" si="0"/>
        <v>日</v>
      </c>
      <c r="D57" s="80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4"/>
    </row>
    <row r="58" spans="1:33" s="81" customFormat="1" ht="16.5" customHeight="1" x14ac:dyDescent="0.15">
      <c r="A58" s="78">
        <v>45410</v>
      </c>
      <c r="B58" s="82">
        <f t="shared" si="1"/>
        <v>45796</v>
      </c>
      <c r="C58" s="82" t="str">
        <f t="shared" si="0"/>
        <v>月</v>
      </c>
      <c r="D58" s="80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</row>
    <row r="59" spans="1:33" s="81" customFormat="1" ht="16.5" customHeight="1" x14ac:dyDescent="0.15">
      <c r="A59" s="78">
        <v>45411</v>
      </c>
      <c r="B59" s="82">
        <f t="shared" si="1"/>
        <v>45797</v>
      </c>
      <c r="C59" s="82" t="str">
        <f t="shared" si="0"/>
        <v>火</v>
      </c>
      <c r="D59" s="80"/>
      <c r="E59" s="80"/>
      <c r="F59" s="80"/>
      <c r="G59" s="80"/>
      <c r="H59" s="80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</row>
    <row r="60" spans="1:33" s="81" customFormat="1" ht="16.5" customHeight="1" x14ac:dyDescent="0.15">
      <c r="A60" s="78">
        <v>45412</v>
      </c>
      <c r="B60" s="82">
        <f t="shared" si="1"/>
        <v>45798</v>
      </c>
      <c r="C60" s="82" t="str">
        <f t="shared" si="0"/>
        <v>水</v>
      </c>
      <c r="D60" s="80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4"/>
      <c r="AF60" s="84"/>
      <c r="AG60" s="83"/>
    </row>
    <row r="61" spans="1:33" s="81" customFormat="1" ht="16.5" customHeight="1" x14ac:dyDescent="0.15">
      <c r="A61" s="78">
        <v>45413</v>
      </c>
      <c r="B61" s="82">
        <f t="shared" si="1"/>
        <v>45799</v>
      </c>
      <c r="C61" s="82" t="str">
        <f t="shared" si="0"/>
        <v>木</v>
      </c>
      <c r="D61" s="80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s="81" customFormat="1" ht="16.5" customHeight="1" x14ac:dyDescent="0.15">
      <c r="A62" s="78">
        <v>45414</v>
      </c>
      <c r="B62" s="82">
        <f t="shared" si="1"/>
        <v>45800</v>
      </c>
      <c r="C62" s="82" t="str">
        <f t="shared" si="0"/>
        <v>金</v>
      </c>
      <c r="D62" s="80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</row>
    <row r="63" spans="1:33" s="81" customFormat="1" ht="16.5" customHeight="1" x14ac:dyDescent="0.15">
      <c r="A63" s="78">
        <v>45415</v>
      </c>
      <c r="B63" s="82">
        <f t="shared" si="1"/>
        <v>45801</v>
      </c>
      <c r="C63" s="82" t="str">
        <f t="shared" si="0"/>
        <v>土</v>
      </c>
      <c r="D63" s="80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</row>
    <row r="64" spans="1:33" s="81" customFormat="1" ht="16.5" customHeight="1" x14ac:dyDescent="0.15">
      <c r="A64" s="78">
        <v>45416</v>
      </c>
      <c r="B64" s="82">
        <f t="shared" si="1"/>
        <v>45802</v>
      </c>
      <c r="C64" s="82" t="str">
        <f t="shared" si="0"/>
        <v>日</v>
      </c>
      <c r="D64" s="80"/>
      <c r="E64" s="84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4"/>
    </row>
    <row r="65" spans="1:33" s="81" customFormat="1" ht="16.5" customHeight="1" x14ac:dyDescent="0.15">
      <c r="A65" s="78">
        <v>45417</v>
      </c>
      <c r="B65" s="82">
        <f t="shared" si="1"/>
        <v>45803</v>
      </c>
      <c r="C65" s="82" t="str">
        <f t="shared" si="0"/>
        <v>月</v>
      </c>
      <c r="D65" s="80"/>
      <c r="E65" s="83"/>
      <c r="F65" s="83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3"/>
      <c r="AD65" s="84"/>
      <c r="AE65" s="84"/>
      <c r="AF65" s="84"/>
      <c r="AG65" s="83"/>
    </row>
    <row r="66" spans="1:33" s="81" customFormat="1" ht="16.5" customHeight="1" x14ac:dyDescent="0.15">
      <c r="A66" s="78">
        <v>45418</v>
      </c>
      <c r="B66" s="82">
        <f t="shared" si="1"/>
        <v>45804</v>
      </c>
      <c r="C66" s="82" t="str">
        <f t="shared" si="0"/>
        <v>火</v>
      </c>
      <c r="D66" s="80"/>
      <c r="E66" s="80"/>
      <c r="F66" s="80"/>
      <c r="G66" s="80"/>
      <c r="H66" s="80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</row>
    <row r="67" spans="1:33" s="81" customFormat="1" ht="16.5" customHeight="1" x14ac:dyDescent="0.15">
      <c r="A67" s="78">
        <v>45419</v>
      </c>
      <c r="B67" s="82">
        <f t="shared" si="1"/>
        <v>45805</v>
      </c>
      <c r="C67" s="82" t="str">
        <f t="shared" si="0"/>
        <v>水</v>
      </c>
      <c r="D67" s="80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4"/>
    </row>
    <row r="68" spans="1:33" s="81" customFormat="1" ht="16.5" customHeight="1" x14ac:dyDescent="0.15">
      <c r="A68" s="78">
        <v>45420</v>
      </c>
      <c r="B68" s="82">
        <f t="shared" si="1"/>
        <v>45806</v>
      </c>
      <c r="C68" s="82" t="str">
        <f t="shared" si="0"/>
        <v>木</v>
      </c>
      <c r="D68" s="80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</row>
    <row r="69" spans="1:33" s="81" customFormat="1" ht="16.5" customHeight="1" x14ac:dyDescent="0.15">
      <c r="A69" s="78">
        <v>45421</v>
      </c>
      <c r="B69" s="82">
        <f t="shared" si="1"/>
        <v>45807</v>
      </c>
      <c r="C69" s="82" t="str">
        <f t="shared" si="0"/>
        <v>金</v>
      </c>
      <c r="D69" s="80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</row>
    <row r="70" spans="1:33" s="81" customFormat="1" ht="16.5" customHeight="1" x14ac:dyDescent="0.15">
      <c r="A70" s="78">
        <v>45422</v>
      </c>
      <c r="B70" s="82">
        <f t="shared" si="1"/>
        <v>45808</v>
      </c>
      <c r="C70" s="82" t="str">
        <f t="shared" si="0"/>
        <v>土</v>
      </c>
      <c r="D70" s="80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</row>
    <row r="71" spans="1:33" s="81" customFormat="1" ht="16.5" customHeight="1" x14ac:dyDescent="0.15">
      <c r="A71" s="78">
        <v>45423</v>
      </c>
      <c r="B71" s="82">
        <f t="shared" si="1"/>
        <v>45809</v>
      </c>
      <c r="C71" s="82" t="str">
        <f t="shared" si="0"/>
        <v>日</v>
      </c>
      <c r="D71" s="80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</row>
    <row r="72" spans="1:33" s="81" customFormat="1" ht="16.5" customHeight="1" x14ac:dyDescent="0.15">
      <c r="A72" s="78">
        <v>45424</v>
      </c>
      <c r="B72" s="82">
        <f t="shared" si="1"/>
        <v>45810</v>
      </c>
      <c r="C72" s="82" t="str">
        <f t="shared" si="0"/>
        <v>月</v>
      </c>
      <c r="D72" s="80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</row>
    <row r="73" spans="1:33" s="81" customFormat="1" ht="16.5" customHeight="1" x14ac:dyDescent="0.15">
      <c r="A73" s="78">
        <v>45425</v>
      </c>
      <c r="B73" s="82">
        <f t="shared" si="1"/>
        <v>45811</v>
      </c>
      <c r="C73" s="82" t="str">
        <f t="shared" si="0"/>
        <v>火</v>
      </c>
      <c r="D73" s="80"/>
      <c r="E73" s="80"/>
      <c r="F73" s="80"/>
      <c r="G73" s="80"/>
      <c r="H73" s="80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1:33" s="81" customFormat="1" ht="16.5" customHeight="1" x14ac:dyDescent="0.15">
      <c r="A74" s="78">
        <v>45426</v>
      </c>
      <c r="B74" s="82">
        <f t="shared" si="1"/>
        <v>45812</v>
      </c>
      <c r="C74" s="82" t="str">
        <f t="shared" si="0"/>
        <v>水</v>
      </c>
      <c r="D74" s="80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</row>
    <row r="75" spans="1:33" s="81" customFormat="1" ht="16.5" customHeight="1" x14ac:dyDescent="0.15">
      <c r="A75" s="78">
        <v>45427</v>
      </c>
      <c r="B75" s="82">
        <f t="shared" si="1"/>
        <v>45813</v>
      </c>
      <c r="C75" s="82" t="str">
        <f t="shared" ref="C75:C102" si="2">TEXT(B75,"aaa")</f>
        <v>木</v>
      </c>
      <c r="D75" s="80"/>
      <c r="E75" s="83"/>
      <c r="F75" s="83"/>
      <c r="G75" s="83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3"/>
    </row>
    <row r="76" spans="1:33" s="81" customFormat="1" ht="16.5" customHeight="1" x14ac:dyDescent="0.15">
      <c r="A76" s="78">
        <v>45428</v>
      </c>
      <c r="B76" s="82">
        <f t="shared" ref="B76:B102" si="3">B75+1</f>
        <v>45814</v>
      </c>
      <c r="C76" s="82" t="str">
        <f t="shared" si="2"/>
        <v>金</v>
      </c>
      <c r="D76" s="80"/>
      <c r="E76" s="84"/>
      <c r="F76" s="83"/>
      <c r="G76" s="83"/>
      <c r="H76" s="83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3"/>
    </row>
    <row r="77" spans="1:33" s="81" customFormat="1" ht="16.5" customHeight="1" x14ac:dyDescent="0.15">
      <c r="A77" s="78">
        <v>45429</v>
      </c>
      <c r="B77" s="82">
        <f t="shared" si="3"/>
        <v>45815</v>
      </c>
      <c r="C77" s="82" t="str">
        <f t="shared" si="2"/>
        <v>土</v>
      </c>
      <c r="D77" s="80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</row>
    <row r="78" spans="1:33" s="81" customFormat="1" ht="16.5" customHeight="1" x14ac:dyDescent="0.15">
      <c r="A78" s="78">
        <v>45430</v>
      </c>
      <c r="B78" s="82">
        <f t="shared" si="3"/>
        <v>45816</v>
      </c>
      <c r="C78" s="82" t="str">
        <f t="shared" si="2"/>
        <v>日</v>
      </c>
      <c r="D78" s="80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4"/>
    </row>
    <row r="79" spans="1:33" s="81" customFormat="1" ht="16.5" customHeight="1" x14ac:dyDescent="0.15">
      <c r="A79" s="78">
        <v>45431</v>
      </c>
      <c r="B79" s="82">
        <f t="shared" si="3"/>
        <v>45817</v>
      </c>
      <c r="C79" s="82" t="str">
        <f t="shared" si="2"/>
        <v>月</v>
      </c>
      <c r="D79" s="80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</row>
    <row r="80" spans="1:33" s="81" customFormat="1" ht="16.5" customHeight="1" x14ac:dyDescent="0.15">
      <c r="A80" s="78">
        <v>45432</v>
      </c>
      <c r="B80" s="82">
        <f t="shared" si="3"/>
        <v>45818</v>
      </c>
      <c r="C80" s="82" t="str">
        <f t="shared" si="2"/>
        <v>火</v>
      </c>
      <c r="D80" s="80"/>
      <c r="E80" s="80"/>
      <c r="F80" s="80"/>
      <c r="G80" s="80"/>
      <c r="H80" s="80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</row>
    <row r="81" spans="1:33" s="81" customFormat="1" ht="16.5" customHeight="1" x14ac:dyDescent="0.15">
      <c r="A81" s="78">
        <v>45433</v>
      </c>
      <c r="B81" s="82">
        <f t="shared" si="3"/>
        <v>45819</v>
      </c>
      <c r="C81" s="82" t="str">
        <f t="shared" si="2"/>
        <v>水</v>
      </c>
      <c r="D81" s="80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</row>
    <row r="82" spans="1:33" s="81" customFormat="1" ht="16.5" customHeight="1" x14ac:dyDescent="0.15">
      <c r="A82" s="78">
        <v>45434</v>
      </c>
      <c r="B82" s="82">
        <f t="shared" si="3"/>
        <v>45820</v>
      </c>
      <c r="C82" s="82" t="str">
        <f t="shared" si="2"/>
        <v>木</v>
      </c>
      <c r="D82" s="80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</row>
    <row r="83" spans="1:33" s="81" customFormat="1" ht="16.5" customHeight="1" x14ac:dyDescent="0.15">
      <c r="A83" s="78">
        <v>45435</v>
      </c>
      <c r="B83" s="82">
        <f t="shared" si="3"/>
        <v>45821</v>
      </c>
      <c r="C83" s="82" t="str">
        <f t="shared" si="2"/>
        <v>金</v>
      </c>
      <c r="D83" s="80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</row>
    <row r="84" spans="1:33" s="81" customFormat="1" ht="16.5" customHeight="1" x14ac:dyDescent="0.15">
      <c r="A84" s="78">
        <v>45436</v>
      </c>
      <c r="B84" s="82">
        <f t="shared" si="3"/>
        <v>45822</v>
      </c>
      <c r="C84" s="82" t="str">
        <f t="shared" si="2"/>
        <v>土</v>
      </c>
      <c r="D84" s="80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4"/>
    </row>
    <row r="85" spans="1:33" s="81" customFormat="1" ht="16.5" customHeight="1" x14ac:dyDescent="0.15">
      <c r="A85" s="78">
        <v>45437</v>
      </c>
      <c r="B85" s="82">
        <f t="shared" si="3"/>
        <v>45823</v>
      </c>
      <c r="C85" s="82" t="str">
        <f t="shared" si="2"/>
        <v>日</v>
      </c>
      <c r="D85" s="80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84"/>
      <c r="AG85" s="83"/>
    </row>
    <row r="86" spans="1:33" s="81" customFormat="1" ht="16.5" customHeight="1" x14ac:dyDescent="0.15">
      <c r="A86" s="78">
        <v>45438</v>
      </c>
      <c r="B86" s="82">
        <f t="shared" si="3"/>
        <v>45824</v>
      </c>
      <c r="C86" s="82" t="str">
        <f t="shared" si="2"/>
        <v>月</v>
      </c>
      <c r="D86" s="80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s="81" customFormat="1" ht="16.5" customHeight="1" x14ac:dyDescent="0.15">
      <c r="A87" s="78">
        <v>45439</v>
      </c>
      <c r="B87" s="82">
        <f t="shared" si="3"/>
        <v>45825</v>
      </c>
      <c r="C87" s="82" t="str">
        <f t="shared" si="2"/>
        <v>火</v>
      </c>
      <c r="D87" s="80"/>
      <c r="E87" s="80"/>
      <c r="F87" s="80"/>
      <c r="G87" s="80"/>
      <c r="H87" s="80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s="81" customFormat="1" ht="16.5" customHeight="1" x14ac:dyDescent="0.15">
      <c r="A88" s="78">
        <v>45440</v>
      </c>
      <c r="B88" s="82">
        <f t="shared" si="3"/>
        <v>45826</v>
      </c>
      <c r="C88" s="82" t="str">
        <f t="shared" si="2"/>
        <v>水</v>
      </c>
      <c r="D88" s="80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4"/>
    </row>
    <row r="89" spans="1:33" s="81" customFormat="1" ht="16.5" customHeight="1" x14ac:dyDescent="0.15">
      <c r="A89" s="78">
        <v>45441</v>
      </c>
      <c r="B89" s="82">
        <f t="shared" si="3"/>
        <v>45827</v>
      </c>
      <c r="C89" s="82" t="str">
        <f t="shared" si="2"/>
        <v>木</v>
      </c>
      <c r="D89" s="80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1:33" s="81" customFormat="1" ht="16.5" customHeight="1" x14ac:dyDescent="0.15">
      <c r="B90" s="82">
        <f t="shared" si="3"/>
        <v>45828</v>
      </c>
      <c r="C90" s="82" t="str">
        <f t="shared" si="2"/>
        <v>金</v>
      </c>
      <c r="D90" s="80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s="81" customFormat="1" ht="16.5" customHeight="1" x14ac:dyDescent="0.15">
      <c r="B91" s="82">
        <f t="shared" si="3"/>
        <v>45829</v>
      </c>
      <c r="C91" s="82" t="str">
        <f t="shared" si="2"/>
        <v>土</v>
      </c>
      <c r="D91" s="80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4"/>
      <c r="AF91" s="84"/>
      <c r="AG91" s="83"/>
    </row>
    <row r="92" spans="1:33" s="81" customFormat="1" ht="16.5" customHeight="1" x14ac:dyDescent="0.15">
      <c r="B92" s="82">
        <f t="shared" si="3"/>
        <v>45830</v>
      </c>
      <c r="C92" s="82" t="str">
        <f t="shared" si="2"/>
        <v>日</v>
      </c>
      <c r="D92" s="80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s="81" customFormat="1" ht="16.5" customHeight="1" x14ac:dyDescent="0.15">
      <c r="B93" s="82">
        <f t="shared" si="3"/>
        <v>45831</v>
      </c>
      <c r="C93" s="82" t="str">
        <f t="shared" si="2"/>
        <v>月</v>
      </c>
      <c r="D93" s="80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s="81" customFormat="1" ht="16.5" customHeight="1" x14ac:dyDescent="0.15">
      <c r="B94" s="82">
        <f t="shared" si="3"/>
        <v>45832</v>
      </c>
      <c r="C94" s="82" t="str">
        <f t="shared" si="2"/>
        <v>火</v>
      </c>
      <c r="D94" s="80"/>
      <c r="E94" s="80"/>
      <c r="F94" s="80"/>
      <c r="G94" s="80"/>
      <c r="H94" s="80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s="81" customFormat="1" ht="16.5" customHeight="1" x14ac:dyDescent="0.15">
      <c r="B95" s="82">
        <f t="shared" si="3"/>
        <v>45833</v>
      </c>
      <c r="C95" s="82" t="str">
        <f t="shared" si="2"/>
        <v>水</v>
      </c>
      <c r="D95" s="80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4"/>
    </row>
    <row r="96" spans="1:33" s="81" customFormat="1" ht="16.5" customHeight="1" x14ac:dyDescent="0.15">
      <c r="B96" s="82">
        <f t="shared" si="3"/>
        <v>45834</v>
      </c>
      <c r="C96" s="82" t="str">
        <f t="shared" si="2"/>
        <v>木</v>
      </c>
      <c r="D96" s="80"/>
      <c r="E96" s="83"/>
      <c r="F96" s="83"/>
      <c r="G96" s="83"/>
      <c r="H96" s="83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3"/>
      <c r="AD96" s="84"/>
      <c r="AE96" s="84"/>
      <c r="AF96" s="84"/>
      <c r="AG96" s="83"/>
    </row>
    <row r="97" spans="1:37" s="81" customFormat="1" ht="16.5" customHeight="1" x14ac:dyDescent="0.15">
      <c r="B97" s="82">
        <f t="shared" si="3"/>
        <v>45835</v>
      </c>
      <c r="C97" s="82" t="str">
        <f t="shared" si="2"/>
        <v>金</v>
      </c>
      <c r="D97" s="80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7" s="81" customFormat="1" ht="16.5" customHeight="1" x14ac:dyDescent="0.15">
      <c r="B98" s="82">
        <f t="shared" si="3"/>
        <v>45836</v>
      </c>
      <c r="C98" s="82" t="str">
        <f t="shared" si="2"/>
        <v>土</v>
      </c>
      <c r="D98" s="80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4"/>
    </row>
    <row r="99" spans="1:37" s="81" customFormat="1" ht="16.5" customHeight="1" x14ac:dyDescent="0.15">
      <c r="B99" s="82">
        <f t="shared" si="3"/>
        <v>45837</v>
      </c>
      <c r="C99" s="82" t="str">
        <f t="shared" si="2"/>
        <v>日</v>
      </c>
      <c r="D99" s="80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7" s="81" customFormat="1" ht="16.5" customHeight="1" x14ac:dyDescent="0.15">
      <c r="B100" s="82">
        <f t="shared" si="3"/>
        <v>45838</v>
      </c>
      <c r="C100" s="82" t="str">
        <f t="shared" si="2"/>
        <v>月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7" s="85" customFormat="1" ht="16.5" customHeight="1" x14ac:dyDescent="0.15">
      <c r="B101" s="82">
        <f t="shared" si="3"/>
        <v>45839</v>
      </c>
      <c r="C101" s="86" t="str">
        <f t="shared" si="2"/>
        <v>火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7" s="85" customFormat="1" ht="16.5" customHeight="1" x14ac:dyDescent="0.15">
      <c r="B102" s="82">
        <f t="shared" si="3"/>
        <v>45840</v>
      </c>
      <c r="C102" s="86" t="str">
        <f t="shared" si="2"/>
        <v>水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</row>
    <row r="103" spans="1:37" s="87" customFormat="1" ht="16.5" customHeight="1" x14ac:dyDescent="0.15">
      <c r="B103" s="164" t="s">
        <v>6</v>
      </c>
      <c r="C103" s="165"/>
      <c r="D103" s="88">
        <f>IF(COUNTA(D9)=1,(COUNTIF(D10:D102,"○")),0)</f>
        <v>0</v>
      </c>
      <c r="E103" s="88">
        <f>IF(COUNTA(E9)=1,(COUNTIF(E10:E102,"○")),0)</f>
        <v>0</v>
      </c>
      <c r="F103" s="88">
        <f t="shared" ref="F103:AG103" si="4">IF(COUNTA(F9)=1,(COUNTIF(F10:F102,"○")),0)</f>
        <v>0</v>
      </c>
      <c r="G103" s="88">
        <f t="shared" si="4"/>
        <v>0</v>
      </c>
      <c r="H103" s="88">
        <f t="shared" si="4"/>
        <v>0</v>
      </c>
      <c r="I103" s="88">
        <f t="shared" si="4"/>
        <v>0</v>
      </c>
      <c r="J103" s="88">
        <f t="shared" si="4"/>
        <v>0</v>
      </c>
      <c r="K103" s="88">
        <f t="shared" si="4"/>
        <v>0</v>
      </c>
      <c r="L103" s="88">
        <f t="shared" si="4"/>
        <v>0</v>
      </c>
      <c r="M103" s="88">
        <f t="shared" si="4"/>
        <v>0</v>
      </c>
      <c r="N103" s="88">
        <f t="shared" si="4"/>
        <v>0</v>
      </c>
      <c r="O103" s="88">
        <f t="shared" si="4"/>
        <v>0</v>
      </c>
      <c r="P103" s="88">
        <f t="shared" si="4"/>
        <v>0</v>
      </c>
      <c r="Q103" s="88">
        <f t="shared" si="4"/>
        <v>0</v>
      </c>
      <c r="R103" s="88">
        <f t="shared" si="4"/>
        <v>0</v>
      </c>
      <c r="S103" s="88">
        <f t="shared" si="4"/>
        <v>0</v>
      </c>
      <c r="T103" s="88">
        <f t="shared" si="4"/>
        <v>0</v>
      </c>
      <c r="U103" s="88">
        <f t="shared" si="4"/>
        <v>0</v>
      </c>
      <c r="V103" s="88">
        <f t="shared" si="4"/>
        <v>0</v>
      </c>
      <c r="W103" s="88">
        <f t="shared" si="4"/>
        <v>0</v>
      </c>
      <c r="X103" s="88">
        <f t="shared" si="4"/>
        <v>0</v>
      </c>
      <c r="Y103" s="88">
        <f t="shared" si="4"/>
        <v>0</v>
      </c>
      <c r="Z103" s="88">
        <f t="shared" si="4"/>
        <v>0</v>
      </c>
      <c r="AA103" s="88">
        <f t="shared" si="4"/>
        <v>0</v>
      </c>
      <c r="AB103" s="88">
        <f t="shared" si="4"/>
        <v>0</v>
      </c>
      <c r="AC103" s="88">
        <f t="shared" si="4"/>
        <v>0</v>
      </c>
      <c r="AD103" s="88">
        <f t="shared" si="4"/>
        <v>0</v>
      </c>
      <c r="AE103" s="88">
        <f t="shared" si="4"/>
        <v>0</v>
      </c>
      <c r="AF103" s="88">
        <f>IF(COUNTA(AF9)=1,(COUNTIF(AF10:AF102,"○")),0)</f>
        <v>0</v>
      </c>
      <c r="AG103" s="88">
        <f t="shared" si="4"/>
        <v>0</v>
      </c>
    </row>
    <row r="104" spans="1:37" ht="19.5" thickBot="1" x14ac:dyDescent="0.2">
      <c r="B104" s="89" t="s">
        <v>59</v>
      </c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</row>
    <row r="105" spans="1:37" ht="24.75" thickTop="1" x14ac:dyDescent="0.15">
      <c r="B105" s="93" t="s">
        <v>11</v>
      </c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6"/>
      <c r="N105" s="97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</row>
    <row r="106" spans="1:37" ht="36" customHeight="1" x14ac:dyDescent="0.15">
      <c r="A106" s="99"/>
      <c r="B106" s="112" t="s">
        <v>15</v>
      </c>
      <c r="C106" s="98"/>
      <c r="D106" s="98"/>
      <c r="E106" s="101"/>
      <c r="F106" s="98"/>
      <c r="G106" s="98"/>
      <c r="H106" s="98"/>
      <c r="I106" s="98"/>
      <c r="J106" s="98"/>
      <c r="K106" s="98"/>
      <c r="L106" s="98"/>
      <c r="M106" s="113" t="str">
        <f>IF(COUNTIF(D103:AG103,"&gt;=1")=D6,"達成","未達成")</f>
        <v>未達成</v>
      </c>
      <c r="N106" s="97"/>
      <c r="O106" s="98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98"/>
      <c r="AE106" s="101"/>
      <c r="AF106" s="101"/>
      <c r="AG106" s="98"/>
      <c r="AH106" s="98"/>
      <c r="AI106" s="98"/>
      <c r="AJ106" s="98"/>
      <c r="AK106" s="98"/>
    </row>
    <row r="107" spans="1:37" ht="19.5" customHeight="1" x14ac:dyDescent="0.15">
      <c r="A107" s="99"/>
      <c r="B107" s="112" t="s">
        <v>16</v>
      </c>
      <c r="C107" s="101"/>
      <c r="D107" s="101"/>
      <c r="E107" s="101"/>
      <c r="F107" s="101"/>
      <c r="G107" s="101"/>
      <c r="H107" s="101"/>
      <c r="I107" s="101"/>
      <c r="J107" s="101"/>
      <c r="K107" s="103"/>
      <c r="L107" s="101"/>
      <c r="M107" s="113" t="str">
        <f>IF(G110&gt;=1,"達成","未達成")</f>
        <v>未達成</v>
      </c>
      <c r="N107" s="97"/>
      <c r="O107" s="98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6"/>
      <c r="AF107" s="106"/>
      <c r="AG107" s="98"/>
      <c r="AH107" s="98"/>
      <c r="AI107" s="98"/>
      <c r="AJ107" s="98"/>
      <c r="AK107" s="98"/>
    </row>
    <row r="108" spans="1:37" ht="18.95" customHeight="1" x14ac:dyDescent="0.15">
      <c r="A108" s="99"/>
      <c r="B108" s="168" t="s">
        <v>34</v>
      </c>
      <c r="C108" s="169"/>
      <c r="D108" s="169"/>
      <c r="E108" s="169"/>
      <c r="F108" s="169"/>
      <c r="G108" s="169"/>
      <c r="H108" s="169"/>
      <c r="I108" s="169"/>
      <c r="J108" s="169"/>
      <c r="K108" s="114" t="e">
        <f>ROUNDDOWN((E109-L109)/L109*100,0)</f>
        <v>#DIV/0!</v>
      </c>
      <c r="L108" s="115" t="s">
        <v>25</v>
      </c>
      <c r="M108" s="113" t="e">
        <f>IF(K108&gt;=25,"達成","未達成")</f>
        <v>#DIV/0!</v>
      </c>
      <c r="N108" s="97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101"/>
      <c r="AF108" s="101"/>
      <c r="AG108" s="98"/>
      <c r="AH108" s="98"/>
      <c r="AI108" s="98"/>
      <c r="AJ108" s="98"/>
      <c r="AK108" s="98"/>
    </row>
    <row r="109" spans="1:37" ht="38.25" customHeight="1" x14ac:dyDescent="0.15">
      <c r="A109" s="99"/>
      <c r="B109" s="160" t="s">
        <v>67</v>
      </c>
      <c r="C109" s="161"/>
      <c r="D109" s="162"/>
      <c r="E109" s="100">
        <f>SUM(D103:AG103)</f>
        <v>0</v>
      </c>
      <c r="F109" s="101" t="s">
        <v>26</v>
      </c>
      <c r="G109" s="174" t="s">
        <v>35</v>
      </c>
      <c r="H109" s="174"/>
      <c r="I109" s="101"/>
      <c r="J109" s="175" t="s">
        <v>68</v>
      </c>
      <c r="K109" s="175"/>
      <c r="L109" s="116">
        <f>'様式2　実施拡大事業主用(評価期間前３か月）'!$G$110</f>
        <v>0</v>
      </c>
      <c r="M109" s="117" t="s">
        <v>26</v>
      </c>
      <c r="AD109" s="106"/>
      <c r="AE109" s="106"/>
      <c r="AF109" s="106"/>
    </row>
    <row r="110" spans="1:37" ht="36" customHeight="1" x14ac:dyDescent="0.15">
      <c r="A110" s="99"/>
      <c r="B110" s="160" t="s">
        <v>60</v>
      </c>
      <c r="C110" s="161"/>
      <c r="D110" s="162"/>
      <c r="E110" s="100">
        <f>(K5-D5)+1</f>
        <v>91</v>
      </c>
      <c r="F110" s="101" t="s">
        <v>2</v>
      </c>
      <c r="G110" s="118">
        <f>ROUNDDOWN(E109/((E110*E111)/7),1)</f>
        <v>0</v>
      </c>
      <c r="H110" s="101"/>
      <c r="I110" s="101"/>
      <c r="J110" s="111"/>
      <c r="K110" s="119"/>
      <c r="L110" s="120"/>
      <c r="M110" s="121"/>
    </row>
    <row r="111" spans="1:37" ht="18.95" customHeight="1" thickBot="1" x14ac:dyDescent="0.2">
      <c r="B111" s="176" t="s">
        <v>5</v>
      </c>
      <c r="C111" s="177"/>
      <c r="D111" s="178"/>
      <c r="E111" s="107">
        <f>D6</f>
        <v>6</v>
      </c>
      <c r="F111" s="108" t="s">
        <v>1</v>
      </c>
      <c r="G111" s="122" t="s">
        <v>9</v>
      </c>
      <c r="H111" s="109"/>
      <c r="I111" s="109"/>
      <c r="J111" s="109"/>
      <c r="K111" s="123"/>
      <c r="L111" s="123"/>
      <c r="M111" s="110"/>
      <c r="AH111" s="99"/>
    </row>
    <row r="112" spans="1:37" ht="19.5" thickTop="1" x14ac:dyDescent="0.15">
      <c r="B112" s="99"/>
      <c r="AH112" s="99"/>
    </row>
    <row r="113" spans="2:34" x14ac:dyDescent="0.15">
      <c r="B113" s="99"/>
      <c r="AH113" s="99"/>
    </row>
    <row r="114" spans="2:34" x14ac:dyDescent="0.15">
      <c r="B114" s="99"/>
      <c r="E114" s="99"/>
      <c r="F114" s="99"/>
    </row>
  </sheetData>
  <mergeCells count="20">
    <mergeCell ref="B109:D109"/>
    <mergeCell ref="G109:H109"/>
    <mergeCell ref="J109:K109"/>
    <mergeCell ref="B110:D110"/>
    <mergeCell ref="B111:D111"/>
    <mergeCell ref="K4:L4"/>
    <mergeCell ref="B5:C5"/>
    <mergeCell ref="D5:E5"/>
    <mergeCell ref="B108:J108"/>
    <mergeCell ref="B6:C6"/>
    <mergeCell ref="D6:H6"/>
    <mergeCell ref="B9:C9"/>
    <mergeCell ref="B4:C4"/>
    <mergeCell ref="D4:H4"/>
    <mergeCell ref="I4:J4"/>
    <mergeCell ref="B103:C103"/>
    <mergeCell ref="I5:J5"/>
    <mergeCell ref="K5:L5"/>
    <mergeCell ref="I6:J6"/>
    <mergeCell ref="K6:L6"/>
  </mergeCells>
  <phoneticPr fontId="1"/>
  <conditionalFormatting sqref="A10:XFD102">
    <cfRule type="expression" dxfId="14" priority="16">
      <formula>$B10&gt;$K$5</formula>
    </cfRule>
  </conditionalFormatting>
  <conditionalFormatting sqref="M106">
    <cfRule type="containsText" dxfId="13" priority="3" operator="containsText" text="未達成">
      <formula>NOT(ISERROR(SEARCH("未達成",M106)))</formula>
    </cfRule>
  </conditionalFormatting>
  <conditionalFormatting sqref="M106:M108">
    <cfRule type="cellIs" dxfId="12" priority="1" operator="equal">
      <formula>"未達成"</formula>
    </cfRule>
    <cfRule type="cellIs" dxfId="11" priority="2" operator="equal">
      <formula>"達成"</formula>
    </cfRule>
  </conditionalFormatting>
  <dataValidations count="1">
    <dataValidation type="list" allowBlank="1" showInputMessage="1" showErrorMessage="1" sqref="D10:AG102" xr:uid="{F935A529-BE07-4743-9B3B-DF39A558273B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B4C9-57DA-48BC-8AE1-4CCDABF6AB3E}">
  <sheetPr>
    <pageSetUpPr fitToPage="1"/>
  </sheetPr>
  <dimension ref="A1:AK118"/>
  <sheetViews>
    <sheetView view="pageBreakPreview" zoomScaleNormal="100" zoomScaleSheetLayoutView="100" workbookViewId="0">
      <selection activeCell="J111" sqref="J111"/>
    </sheetView>
  </sheetViews>
  <sheetFormatPr defaultRowHeight="18.75" x14ac:dyDescent="0.15"/>
  <cols>
    <col min="1" max="1" width="1" style="1" customWidth="1"/>
    <col min="2" max="2" width="13" style="1" customWidth="1"/>
    <col min="3" max="3" width="4.875" style="1" customWidth="1"/>
    <col min="4" max="8" width="8.375" style="1" customWidth="1"/>
    <col min="9" max="9" width="11.375" style="1" customWidth="1"/>
    <col min="10" max="10" width="12.625" style="1" customWidth="1"/>
    <col min="11" max="11" width="9.875" style="1" customWidth="1"/>
    <col min="12" max="12" width="10.125" style="1" customWidth="1"/>
    <col min="13" max="33" width="8.375" style="1" customWidth="1"/>
    <col min="34" max="34" width="1.125" style="1" customWidth="1"/>
    <col min="35" max="16384" width="9" style="1"/>
  </cols>
  <sheetData>
    <row r="1" spans="1:34" ht="25.5" x14ac:dyDescent="0.15">
      <c r="A1" s="1" t="s">
        <v>36</v>
      </c>
      <c r="M1" s="2"/>
    </row>
    <row r="2" spans="1:34" ht="18.75" customHeight="1" x14ac:dyDescent="0.15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4" ht="5.0999999999999996" customHeight="1" x14ac:dyDescent="0.15">
      <c r="C3" s="4"/>
      <c r="D3" s="4"/>
      <c r="E3" s="4"/>
      <c r="F3" s="4"/>
    </row>
    <row r="4" spans="1:34" ht="16.5" customHeight="1" x14ac:dyDescent="0.15">
      <c r="B4" s="138" t="s">
        <v>7</v>
      </c>
      <c r="C4" s="138"/>
      <c r="D4" s="189" t="s">
        <v>12</v>
      </c>
      <c r="E4" s="189"/>
      <c r="F4" s="189"/>
      <c r="G4" s="189"/>
      <c r="I4" s="140" t="s">
        <v>4</v>
      </c>
      <c r="J4" s="140"/>
      <c r="K4" s="141">
        <f>DATE(YEAR(D5),MONTH(D5)+G5,DAY(D5)-1)</f>
        <v>45169</v>
      </c>
      <c r="L4" s="141"/>
    </row>
    <row r="5" spans="1:34" ht="31.5" customHeight="1" x14ac:dyDescent="0.15">
      <c r="B5" s="127" t="s">
        <v>22</v>
      </c>
      <c r="C5" s="138"/>
      <c r="D5" s="190">
        <v>45078</v>
      </c>
      <c r="E5" s="190"/>
      <c r="F5" s="5" t="s">
        <v>3</v>
      </c>
      <c r="G5" s="6">
        <v>3</v>
      </c>
      <c r="H5" s="7" t="s">
        <v>14</v>
      </c>
      <c r="I5" s="191" t="s">
        <v>17</v>
      </c>
      <c r="J5" s="140"/>
      <c r="K5" s="192">
        <f>ROUNDUP((((K4-D5)+1)*D6)/7,0)</f>
        <v>66</v>
      </c>
      <c r="L5" s="192"/>
      <c r="AH5" s="7"/>
    </row>
    <row r="6" spans="1:34" ht="30.75" customHeight="1" x14ac:dyDescent="0.15">
      <c r="B6" s="127" t="s">
        <v>23</v>
      </c>
      <c r="C6" s="127"/>
      <c r="D6" s="128">
        <v>5</v>
      </c>
      <c r="E6" s="128"/>
      <c r="F6" s="128"/>
      <c r="G6" s="8" t="s">
        <v>1</v>
      </c>
      <c r="H6" s="9"/>
      <c r="I6" s="9"/>
      <c r="J6" s="9"/>
      <c r="K6" s="9" t="s">
        <v>13</v>
      </c>
      <c r="L6" s="9"/>
    </row>
    <row r="7" spans="1:34" ht="6" customHeight="1" x14ac:dyDescent="0.15"/>
    <row r="8" spans="1:34" ht="18" customHeight="1" x14ac:dyDescent="0.15">
      <c r="B8" s="10" t="s">
        <v>10</v>
      </c>
    </row>
    <row r="9" spans="1:34" ht="33" customHeight="1" x14ac:dyDescent="0.15">
      <c r="B9" s="129" t="s">
        <v>24</v>
      </c>
      <c r="C9" s="129"/>
      <c r="D9" s="61" t="s">
        <v>0</v>
      </c>
      <c r="E9" s="61" t="s">
        <v>18</v>
      </c>
      <c r="F9" s="61" t="s">
        <v>19</v>
      </c>
      <c r="G9" s="61" t="s">
        <v>20</v>
      </c>
      <c r="H9" s="61" t="s">
        <v>21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4" s="12" customFormat="1" ht="16.5" customHeight="1" x14ac:dyDescent="0.15">
      <c r="B10" s="13">
        <f>D5</f>
        <v>45078</v>
      </c>
      <c r="C10" s="13" t="str">
        <f>TEXT(B10,"aaa")</f>
        <v>木</v>
      </c>
      <c r="D10" s="62"/>
      <c r="E10" s="62"/>
      <c r="F10" s="62"/>
      <c r="G10" s="62"/>
      <c r="H10" s="6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12" customFormat="1" ht="16.5" customHeight="1" x14ac:dyDescent="0.15">
      <c r="B11" s="13">
        <f>B10+1</f>
        <v>45079</v>
      </c>
      <c r="C11" s="13" t="str">
        <f t="shared" ref="C11:C74" si="0">TEXT(B11,"aaa")</f>
        <v>金</v>
      </c>
      <c r="D11" s="62"/>
      <c r="E11" s="62" t="s">
        <v>8</v>
      </c>
      <c r="F11" s="62" t="s">
        <v>8</v>
      </c>
      <c r="G11" s="62"/>
      <c r="H11" s="62" t="s">
        <v>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4" s="12" customFormat="1" ht="16.5" customHeight="1" x14ac:dyDescent="0.15">
      <c r="B12" s="13">
        <f t="shared" ref="B12:B75" si="1">B11+1</f>
        <v>45080</v>
      </c>
      <c r="C12" s="13" t="str">
        <f t="shared" si="0"/>
        <v>土</v>
      </c>
      <c r="D12" s="62"/>
      <c r="E12" s="62"/>
      <c r="F12" s="63"/>
      <c r="G12" s="62"/>
      <c r="H12" s="62" t="s">
        <v>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4" s="12" customFormat="1" ht="16.5" customHeight="1" x14ac:dyDescent="0.15">
      <c r="B13" s="13">
        <f t="shared" si="1"/>
        <v>45081</v>
      </c>
      <c r="C13" s="13" t="str">
        <f t="shared" si="0"/>
        <v>日</v>
      </c>
      <c r="D13" s="62" t="s">
        <v>8</v>
      </c>
      <c r="E13" s="62"/>
      <c r="F13" s="62"/>
      <c r="G13" s="62"/>
      <c r="H13" s="62" t="s">
        <v>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s="12" customFormat="1" ht="16.5" customHeight="1" x14ac:dyDescent="0.15">
      <c r="B14" s="13">
        <f t="shared" si="1"/>
        <v>45082</v>
      </c>
      <c r="C14" s="13" t="str">
        <f t="shared" si="0"/>
        <v>月</v>
      </c>
      <c r="D14" s="62"/>
      <c r="E14" s="63"/>
      <c r="F14" s="62"/>
      <c r="G14" s="62"/>
      <c r="H14" s="6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s="12" customFormat="1" ht="16.5" customHeight="1" x14ac:dyDescent="0.15">
      <c r="B15" s="13">
        <f t="shared" si="1"/>
        <v>45083</v>
      </c>
      <c r="C15" s="13" t="str">
        <f t="shared" si="0"/>
        <v>火</v>
      </c>
      <c r="D15" s="62"/>
      <c r="E15" s="62"/>
      <c r="F15" s="63"/>
      <c r="G15" s="62"/>
      <c r="H15" s="6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s="12" customFormat="1" ht="16.5" customHeight="1" x14ac:dyDescent="0.15">
      <c r="B16" s="13">
        <f t="shared" si="1"/>
        <v>45084</v>
      </c>
      <c r="C16" s="13" t="str">
        <f t="shared" si="0"/>
        <v>水</v>
      </c>
      <c r="D16" s="62"/>
      <c r="E16" s="62"/>
      <c r="F16" s="62"/>
      <c r="G16" s="62"/>
      <c r="H16" s="62" t="s">
        <v>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"/>
    </row>
    <row r="17" spans="2:33" s="12" customFormat="1" ht="16.5" customHeight="1" x14ac:dyDescent="0.15">
      <c r="B17" s="13">
        <f t="shared" si="1"/>
        <v>45085</v>
      </c>
      <c r="C17" s="13" t="str">
        <f t="shared" si="0"/>
        <v>木</v>
      </c>
      <c r="D17" s="62" t="s">
        <v>8</v>
      </c>
      <c r="E17" s="62" t="s">
        <v>8</v>
      </c>
      <c r="F17" s="62"/>
      <c r="G17" s="62"/>
      <c r="H17" s="62" t="s">
        <v>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s="12" customFormat="1" ht="16.5" customHeight="1" x14ac:dyDescent="0.15">
      <c r="B18" s="13">
        <f t="shared" si="1"/>
        <v>45086</v>
      </c>
      <c r="C18" s="13" t="str">
        <f t="shared" si="0"/>
        <v>金</v>
      </c>
      <c r="D18" s="62" t="s">
        <v>8</v>
      </c>
      <c r="E18" s="62"/>
      <c r="F18" s="62"/>
      <c r="G18" s="62"/>
      <c r="H18" s="62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s="12" customFormat="1" ht="16.5" customHeight="1" x14ac:dyDescent="0.15">
      <c r="B19" s="13">
        <f t="shared" si="1"/>
        <v>45087</v>
      </c>
      <c r="C19" s="13" t="str">
        <f t="shared" si="0"/>
        <v>土</v>
      </c>
      <c r="D19" s="62" t="s">
        <v>8</v>
      </c>
      <c r="E19" s="62"/>
      <c r="F19" s="62"/>
      <c r="G19" s="62"/>
      <c r="H19" s="62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s="12" customFormat="1" ht="16.5" customHeight="1" x14ac:dyDescent="0.15">
      <c r="B20" s="13">
        <f t="shared" si="1"/>
        <v>45088</v>
      </c>
      <c r="C20" s="13" t="str">
        <f t="shared" si="0"/>
        <v>日</v>
      </c>
      <c r="D20" s="62" t="s">
        <v>8</v>
      </c>
      <c r="E20" s="62" t="s">
        <v>8</v>
      </c>
      <c r="F20" s="62"/>
      <c r="G20" s="62"/>
      <c r="H20" s="62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s="12" customFormat="1" ht="16.5" customHeight="1" x14ac:dyDescent="0.15">
      <c r="B21" s="13">
        <f t="shared" si="1"/>
        <v>45089</v>
      </c>
      <c r="C21" s="13" t="str">
        <f t="shared" si="0"/>
        <v>月</v>
      </c>
      <c r="D21" s="62"/>
      <c r="E21" s="62"/>
      <c r="F21" s="62"/>
      <c r="G21" s="62"/>
      <c r="H21" s="6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s="12" customFormat="1" ht="16.5" customHeight="1" x14ac:dyDescent="0.15">
      <c r="B22" s="13">
        <f t="shared" si="1"/>
        <v>45090</v>
      </c>
      <c r="C22" s="13" t="str">
        <f t="shared" si="0"/>
        <v>火</v>
      </c>
      <c r="D22" s="62"/>
      <c r="E22" s="62"/>
      <c r="F22" s="62"/>
      <c r="G22" s="62"/>
      <c r="H22" s="6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2:33" s="12" customFormat="1" ht="16.5" customHeight="1" x14ac:dyDescent="0.15">
      <c r="B23" s="13">
        <f t="shared" si="1"/>
        <v>45091</v>
      </c>
      <c r="C23" s="13" t="str">
        <f t="shared" si="0"/>
        <v>水</v>
      </c>
      <c r="D23" s="62"/>
      <c r="E23" s="62"/>
      <c r="F23" s="62"/>
      <c r="G23" s="62"/>
      <c r="H23" s="62" t="s">
        <v>8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3"/>
      <c r="AG23" s="14"/>
    </row>
    <row r="24" spans="2:33" s="12" customFormat="1" ht="16.5" customHeight="1" x14ac:dyDescent="0.15">
      <c r="B24" s="13">
        <f t="shared" si="1"/>
        <v>45092</v>
      </c>
      <c r="C24" s="13" t="str">
        <f t="shared" si="0"/>
        <v>木</v>
      </c>
      <c r="D24" s="62"/>
      <c r="E24" s="62"/>
      <c r="F24" s="62" t="s">
        <v>8</v>
      </c>
      <c r="G24" s="62"/>
      <c r="H24" s="62" t="s">
        <v>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s="12" customFormat="1" ht="16.5" customHeight="1" x14ac:dyDescent="0.15">
      <c r="B25" s="13">
        <f t="shared" si="1"/>
        <v>45093</v>
      </c>
      <c r="C25" s="13" t="str">
        <f t="shared" si="0"/>
        <v>金</v>
      </c>
      <c r="D25" s="62"/>
      <c r="E25" s="62" t="s">
        <v>8</v>
      </c>
      <c r="F25" s="62" t="s">
        <v>8</v>
      </c>
      <c r="G25" s="62"/>
      <c r="H25" s="62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s="12" customFormat="1" ht="16.5" customHeight="1" x14ac:dyDescent="0.15">
      <c r="B26" s="13">
        <f t="shared" si="1"/>
        <v>45094</v>
      </c>
      <c r="C26" s="13" t="str">
        <f t="shared" si="0"/>
        <v>土</v>
      </c>
      <c r="D26" s="62"/>
      <c r="E26" s="62" t="s">
        <v>8</v>
      </c>
      <c r="F26" s="62"/>
      <c r="G26" s="62"/>
      <c r="H26" s="6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s="12" customFormat="1" ht="16.5" customHeight="1" x14ac:dyDescent="0.15">
      <c r="B27" s="13">
        <f t="shared" si="1"/>
        <v>45095</v>
      </c>
      <c r="C27" s="13" t="str">
        <f t="shared" si="0"/>
        <v>日</v>
      </c>
      <c r="D27" s="62"/>
      <c r="E27" s="62" t="s">
        <v>8</v>
      </c>
      <c r="F27" s="62"/>
      <c r="G27" s="62"/>
      <c r="H27" s="6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s="12" customFormat="1" ht="16.5" customHeight="1" x14ac:dyDescent="0.15">
      <c r="B28" s="13">
        <f t="shared" si="1"/>
        <v>45096</v>
      </c>
      <c r="C28" s="13" t="str">
        <f t="shared" si="0"/>
        <v>月</v>
      </c>
      <c r="D28" s="62"/>
      <c r="E28" s="62"/>
      <c r="F28" s="62"/>
      <c r="G28" s="62"/>
      <c r="H28" s="6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s="12" customFormat="1" ht="16.5" customHeight="1" x14ac:dyDescent="0.15">
      <c r="B29" s="13">
        <f t="shared" si="1"/>
        <v>45097</v>
      </c>
      <c r="C29" s="13" t="str">
        <f t="shared" si="0"/>
        <v>火</v>
      </c>
      <c r="D29" s="62"/>
      <c r="E29" s="62"/>
      <c r="F29" s="62"/>
      <c r="G29" s="62"/>
      <c r="H29" s="6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3"/>
      <c r="AG29" s="14"/>
    </row>
    <row r="30" spans="2:33" s="12" customFormat="1" ht="16.5" customHeight="1" x14ac:dyDescent="0.15">
      <c r="B30" s="13">
        <f t="shared" si="1"/>
        <v>45098</v>
      </c>
      <c r="C30" s="13" t="str">
        <f t="shared" si="0"/>
        <v>水</v>
      </c>
      <c r="D30" s="62" t="s">
        <v>8</v>
      </c>
      <c r="E30" s="62"/>
      <c r="F30" s="62" t="s">
        <v>8</v>
      </c>
      <c r="G30" s="62" t="s">
        <v>8</v>
      </c>
      <c r="H30" s="6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s="12" customFormat="1" ht="16.5" customHeight="1" x14ac:dyDescent="0.15">
      <c r="B31" s="13">
        <f t="shared" si="1"/>
        <v>45099</v>
      </c>
      <c r="C31" s="13" t="str">
        <f t="shared" si="0"/>
        <v>木</v>
      </c>
      <c r="D31" s="62" t="s">
        <v>8</v>
      </c>
      <c r="E31" s="62"/>
      <c r="F31" s="62" t="s">
        <v>8</v>
      </c>
      <c r="G31" s="62" t="s">
        <v>8</v>
      </c>
      <c r="H31" s="62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s="12" customFormat="1" ht="16.5" customHeight="1" x14ac:dyDescent="0.15">
      <c r="B32" s="13">
        <f t="shared" si="1"/>
        <v>45100</v>
      </c>
      <c r="C32" s="13" t="str">
        <f t="shared" si="0"/>
        <v>金</v>
      </c>
      <c r="D32" s="62" t="s">
        <v>8</v>
      </c>
      <c r="E32" s="62"/>
      <c r="F32" s="62" t="s">
        <v>8</v>
      </c>
      <c r="G32" s="62"/>
      <c r="H32" s="62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s="12" customFormat="1" ht="16.5" customHeight="1" x14ac:dyDescent="0.15">
      <c r="B33" s="13">
        <f t="shared" si="1"/>
        <v>45101</v>
      </c>
      <c r="C33" s="13" t="str">
        <f t="shared" si="0"/>
        <v>土</v>
      </c>
      <c r="D33" s="62" t="s">
        <v>8</v>
      </c>
      <c r="E33" s="63"/>
      <c r="F33" s="62"/>
      <c r="G33" s="62"/>
      <c r="H33" s="62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</row>
    <row r="34" spans="2:33" s="12" customFormat="1" ht="16.5" customHeight="1" x14ac:dyDescent="0.15">
      <c r="B34" s="13">
        <f t="shared" si="1"/>
        <v>45102</v>
      </c>
      <c r="C34" s="13" t="str">
        <f t="shared" si="0"/>
        <v>日</v>
      </c>
      <c r="D34" s="62"/>
      <c r="E34" s="62"/>
      <c r="F34" s="62"/>
      <c r="G34" s="63"/>
      <c r="H34" s="6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4"/>
    </row>
    <row r="35" spans="2:33" s="12" customFormat="1" ht="16.5" customHeight="1" x14ac:dyDescent="0.15">
      <c r="B35" s="13">
        <f t="shared" si="1"/>
        <v>45103</v>
      </c>
      <c r="C35" s="13" t="str">
        <f t="shared" si="0"/>
        <v>月</v>
      </c>
      <c r="D35" s="62"/>
      <c r="E35" s="62"/>
      <c r="F35" s="62"/>
      <c r="G35" s="62"/>
      <c r="H35" s="6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s="12" customFormat="1" ht="16.5" customHeight="1" x14ac:dyDescent="0.15">
      <c r="B36" s="13">
        <f t="shared" si="1"/>
        <v>45104</v>
      </c>
      <c r="C36" s="13" t="str">
        <f t="shared" si="0"/>
        <v>火</v>
      </c>
      <c r="D36" s="62"/>
      <c r="E36" s="62"/>
      <c r="F36" s="62"/>
      <c r="G36" s="62"/>
      <c r="H36" s="62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3"/>
    </row>
    <row r="37" spans="2:33" s="12" customFormat="1" ht="16.5" customHeight="1" x14ac:dyDescent="0.15">
      <c r="B37" s="13">
        <f t="shared" si="1"/>
        <v>45105</v>
      </c>
      <c r="C37" s="13" t="str">
        <f t="shared" si="0"/>
        <v>水</v>
      </c>
      <c r="D37" s="62"/>
      <c r="E37" s="62" t="s">
        <v>8</v>
      </c>
      <c r="F37" s="62"/>
      <c r="G37" s="62"/>
      <c r="H37" s="62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s="12" customFormat="1" ht="16.5" customHeight="1" x14ac:dyDescent="0.15">
      <c r="B38" s="13">
        <f t="shared" si="1"/>
        <v>45106</v>
      </c>
      <c r="C38" s="13" t="str">
        <f t="shared" si="0"/>
        <v>木</v>
      </c>
      <c r="D38" s="62"/>
      <c r="E38" s="62" t="s">
        <v>8</v>
      </c>
      <c r="F38" s="62"/>
      <c r="G38" s="62"/>
      <c r="H38" s="62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s="12" customFormat="1" ht="16.5" customHeight="1" x14ac:dyDescent="0.15">
      <c r="B39" s="13">
        <f t="shared" si="1"/>
        <v>45107</v>
      </c>
      <c r="C39" s="13" t="str">
        <f t="shared" si="0"/>
        <v>金</v>
      </c>
      <c r="D39" s="62"/>
      <c r="E39" s="62" t="s">
        <v>8</v>
      </c>
      <c r="F39" s="62"/>
      <c r="G39" s="62" t="s">
        <v>8</v>
      </c>
      <c r="H39" s="6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s="12" customFormat="1" ht="16.5" customHeight="1" x14ac:dyDescent="0.15">
      <c r="B40" s="13">
        <f t="shared" si="1"/>
        <v>45108</v>
      </c>
      <c r="C40" s="13" t="str">
        <f t="shared" si="0"/>
        <v>土</v>
      </c>
      <c r="D40" s="62" t="s">
        <v>8</v>
      </c>
      <c r="E40" s="62" t="s">
        <v>8</v>
      </c>
      <c r="F40" s="62"/>
      <c r="G40" s="62" t="s">
        <v>8</v>
      </c>
      <c r="H40" s="62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s="12" customFormat="1" ht="16.5" customHeight="1" x14ac:dyDescent="0.15">
      <c r="B41" s="13">
        <f t="shared" si="1"/>
        <v>45109</v>
      </c>
      <c r="C41" s="13" t="str">
        <f t="shared" si="0"/>
        <v>日</v>
      </c>
      <c r="D41" s="62" t="s">
        <v>8</v>
      </c>
      <c r="E41" s="62"/>
      <c r="F41" s="62"/>
      <c r="G41" s="62" t="s">
        <v>8</v>
      </c>
      <c r="H41" s="62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s="12" customFormat="1" ht="16.5" customHeight="1" x14ac:dyDescent="0.15">
      <c r="B42" s="13">
        <f t="shared" si="1"/>
        <v>45110</v>
      </c>
      <c r="C42" s="13" t="str">
        <f t="shared" si="0"/>
        <v>月</v>
      </c>
      <c r="D42" s="62"/>
      <c r="E42" s="62"/>
      <c r="F42" s="62"/>
      <c r="G42" s="62"/>
      <c r="H42" s="62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s="12" customFormat="1" ht="16.5" customHeight="1" x14ac:dyDescent="0.15">
      <c r="B43" s="13">
        <f t="shared" si="1"/>
        <v>45111</v>
      </c>
      <c r="C43" s="13" t="str">
        <f t="shared" si="0"/>
        <v>火</v>
      </c>
      <c r="D43" s="62"/>
      <c r="E43" s="62"/>
      <c r="F43" s="63"/>
      <c r="G43" s="62"/>
      <c r="H43" s="62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s="12" customFormat="1" ht="16.5" customHeight="1" x14ac:dyDescent="0.15">
      <c r="B44" s="13">
        <f t="shared" si="1"/>
        <v>45112</v>
      </c>
      <c r="C44" s="13" t="str">
        <f t="shared" si="0"/>
        <v>水</v>
      </c>
      <c r="D44" s="62"/>
      <c r="E44" s="62"/>
      <c r="F44" s="62" t="s">
        <v>8</v>
      </c>
      <c r="G44" s="62"/>
      <c r="H44" s="6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</row>
    <row r="45" spans="2:33" s="12" customFormat="1" ht="16.5" customHeight="1" x14ac:dyDescent="0.15">
      <c r="B45" s="13">
        <f t="shared" si="1"/>
        <v>45113</v>
      </c>
      <c r="C45" s="13" t="str">
        <f t="shared" si="0"/>
        <v>木</v>
      </c>
      <c r="D45" s="62"/>
      <c r="E45" s="63"/>
      <c r="F45" s="62" t="s">
        <v>8</v>
      </c>
      <c r="G45" s="62"/>
      <c r="H45" s="6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</row>
    <row r="46" spans="2:33" s="12" customFormat="1" ht="16.5" customHeight="1" x14ac:dyDescent="0.15">
      <c r="B46" s="13">
        <f t="shared" si="1"/>
        <v>45114</v>
      </c>
      <c r="C46" s="13" t="str">
        <f t="shared" si="0"/>
        <v>金</v>
      </c>
      <c r="D46" s="62"/>
      <c r="E46" s="62"/>
      <c r="F46" s="63"/>
      <c r="G46" s="62"/>
      <c r="H46" s="62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s="12" customFormat="1" ht="16.5" customHeight="1" x14ac:dyDescent="0.15">
      <c r="B47" s="13">
        <f t="shared" si="1"/>
        <v>45115</v>
      </c>
      <c r="C47" s="13" t="str">
        <f t="shared" si="0"/>
        <v>土</v>
      </c>
      <c r="D47" s="62" t="s">
        <v>8</v>
      </c>
      <c r="E47" s="62"/>
      <c r="F47" s="62"/>
      <c r="G47" s="62"/>
      <c r="H47" s="6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3"/>
    </row>
    <row r="48" spans="2:33" s="12" customFormat="1" ht="16.5" customHeight="1" x14ac:dyDescent="0.15">
      <c r="B48" s="13">
        <f t="shared" si="1"/>
        <v>45116</v>
      </c>
      <c r="C48" s="13" t="str">
        <f t="shared" si="0"/>
        <v>日</v>
      </c>
      <c r="D48" s="62" t="s">
        <v>8</v>
      </c>
      <c r="E48" s="62"/>
      <c r="F48" s="62"/>
      <c r="G48" s="62"/>
      <c r="H48" s="62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s="12" customFormat="1" ht="16.5" customHeight="1" x14ac:dyDescent="0.15">
      <c r="B49" s="13">
        <f t="shared" si="1"/>
        <v>45117</v>
      </c>
      <c r="C49" s="13" t="str">
        <f t="shared" si="0"/>
        <v>月</v>
      </c>
      <c r="D49" s="62"/>
      <c r="E49" s="62"/>
      <c r="F49" s="62"/>
      <c r="G49" s="62"/>
      <c r="H49" s="62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s="12" customFormat="1" ht="16.5" customHeight="1" x14ac:dyDescent="0.15">
      <c r="B50" s="13">
        <f t="shared" si="1"/>
        <v>45118</v>
      </c>
      <c r="C50" s="13" t="str">
        <f t="shared" si="0"/>
        <v>火</v>
      </c>
      <c r="D50" s="62"/>
      <c r="E50" s="62"/>
      <c r="F50" s="62"/>
      <c r="G50" s="62"/>
      <c r="H50" s="62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s="12" customFormat="1" ht="16.5" customHeight="1" x14ac:dyDescent="0.15">
      <c r="B51" s="13">
        <f t="shared" si="1"/>
        <v>45119</v>
      </c>
      <c r="C51" s="13" t="str">
        <f t="shared" si="0"/>
        <v>水</v>
      </c>
      <c r="D51" s="62"/>
      <c r="E51" s="62"/>
      <c r="F51" s="62"/>
      <c r="G51" s="62"/>
      <c r="H51" s="62" t="s">
        <v>8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s="12" customFormat="1" ht="16.5" customHeight="1" x14ac:dyDescent="0.15">
      <c r="B52" s="13">
        <f t="shared" si="1"/>
        <v>45120</v>
      </c>
      <c r="C52" s="13" t="str">
        <f t="shared" si="0"/>
        <v>木</v>
      </c>
      <c r="D52" s="63"/>
      <c r="E52" s="62"/>
      <c r="F52" s="62"/>
      <c r="G52" s="62"/>
      <c r="H52" s="62" t="s">
        <v>8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s="12" customFormat="1" ht="16.5" customHeight="1" x14ac:dyDescent="0.15">
      <c r="B53" s="13">
        <f t="shared" si="1"/>
        <v>45121</v>
      </c>
      <c r="C53" s="13" t="str">
        <f t="shared" si="0"/>
        <v>金</v>
      </c>
      <c r="D53" s="62"/>
      <c r="E53" s="62"/>
      <c r="F53" s="62"/>
      <c r="G53" s="62" t="s">
        <v>8</v>
      </c>
      <c r="H53" s="62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3"/>
    </row>
    <row r="54" spans="2:33" s="12" customFormat="1" ht="16.5" customHeight="1" x14ac:dyDescent="0.15">
      <c r="B54" s="13">
        <f t="shared" si="1"/>
        <v>45122</v>
      </c>
      <c r="C54" s="13" t="str">
        <f t="shared" si="0"/>
        <v>土</v>
      </c>
      <c r="D54" s="62"/>
      <c r="E54" s="62" t="s">
        <v>8</v>
      </c>
      <c r="F54" s="62"/>
      <c r="G54" s="62" t="s">
        <v>8</v>
      </c>
      <c r="H54" s="62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3"/>
      <c r="AF54" s="13"/>
      <c r="AG54" s="14"/>
    </row>
    <row r="55" spans="2:33" s="12" customFormat="1" ht="16.5" customHeight="1" x14ac:dyDescent="0.15">
      <c r="B55" s="13">
        <f t="shared" si="1"/>
        <v>45123</v>
      </c>
      <c r="C55" s="13" t="str">
        <f t="shared" si="0"/>
        <v>日</v>
      </c>
      <c r="D55" s="62" t="s">
        <v>8</v>
      </c>
      <c r="E55" s="62" t="s">
        <v>8</v>
      </c>
      <c r="F55" s="62"/>
      <c r="G55" s="62"/>
      <c r="H55" s="62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s="12" customFormat="1" ht="16.5" customHeight="1" x14ac:dyDescent="0.15">
      <c r="B56" s="13">
        <f t="shared" si="1"/>
        <v>45124</v>
      </c>
      <c r="C56" s="13" t="str">
        <f t="shared" si="0"/>
        <v>月</v>
      </c>
      <c r="D56" s="62"/>
      <c r="E56" s="62"/>
      <c r="F56" s="62"/>
      <c r="G56" s="62"/>
      <c r="H56" s="62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 s="12" customFormat="1" ht="16.5" customHeight="1" x14ac:dyDescent="0.15">
      <c r="B57" s="13">
        <f t="shared" si="1"/>
        <v>45125</v>
      </c>
      <c r="C57" s="13" t="str">
        <f t="shared" si="0"/>
        <v>火</v>
      </c>
      <c r="D57" s="62"/>
      <c r="E57" s="62"/>
      <c r="F57" s="62"/>
      <c r="G57" s="62"/>
      <c r="H57" s="62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3"/>
    </row>
    <row r="58" spans="2:33" s="12" customFormat="1" ht="16.5" customHeight="1" x14ac:dyDescent="0.15">
      <c r="B58" s="13">
        <f t="shared" si="1"/>
        <v>45126</v>
      </c>
      <c r="C58" s="13" t="str">
        <f t="shared" si="0"/>
        <v>水</v>
      </c>
      <c r="D58" s="62"/>
      <c r="E58" s="62"/>
      <c r="F58" s="62" t="s">
        <v>8</v>
      </c>
      <c r="G58" s="62"/>
      <c r="H58" s="62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s="12" customFormat="1" ht="16.5" customHeight="1" x14ac:dyDescent="0.15">
      <c r="B59" s="13">
        <f t="shared" si="1"/>
        <v>45127</v>
      </c>
      <c r="C59" s="13" t="str">
        <f t="shared" si="0"/>
        <v>木</v>
      </c>
      <c r="D59" s="62" t="s">
        <v>8</v>
      </c>
      <c r="E59" s="62" t="s">
        <v>8</v>
      </c>
      <c r="F59" s="62"/>
      <c r="G59" s="62"/>
      <c r="H59" s="62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 s="12" customFormat="1" ht="16.5" customHeight="1" x14ac:dyDescent="0.15">
      <c r="B60" s="13">
        <f t="shared" si="1"/>
        <v>45128</v>
      </c>
      <c r="C60" s="13" t="str">
        <f t="shared" si="0"/>
        <v>金</v>
      </c>
      <c r="D60" s="62" t="s">
        <v>8</v>
      </c>
      <c r="E60" s="62"/>
      <c r="F60" s="62" t="s">
        <v>8</v>
      </c>
      <c r="G60" s="62"/>
      <c r="H60" s="62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3"/>
      <c r="AF60" s="13"/>
      <c r="AG60" s="14"/>
    </row>
    <row r="61" spans="2:33" s="12" customFormat="1" ht="16.5" customHeight="1" x14ac:dyDescent="0.15">
      <c r="B61" s="13">
        <f t="shared" si="1"/>
        <v>45129</v>
      </c>
      <c r="C61" s="13" t="str">
        <f t="shared" si="0"/>
        <v>土</v>
      </c>
      <c r="D61" s="62" t="s">
        <v>8</v>
      </c>
      <c r="E61" s="62"/>
      <c r="F61" s="62"/>
      <c r="G61" s="62"/>
      <c r="H61" s="62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 s="12" customFormat="1" ht="16.5" customHeight="1" x14ac:dyDescent="0.15">
      <c r="B62" s="13">
        <f t="shared" si="1"/>
        <v>45130</v>
      </c>
      <c r="C62" s="13" t="str">
        <f t="shared" si="0"/>
        <v>日</v>
      </c>
      <c r="D62" s="62"/>
      <c r="E62" s="62"/>
      <c r="F62" s="62"/>
      <c r="G62" s="62" t="s">
        <v>8</v>
      </c>
      <c r="H62" s="62" t="s">
        <v>8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 s="12" customFormat="1" ht="16.5" customHeight="1" x14ac:dyDescent="0.15">
      <c r="B63" s="13">
        <f t="shared" si="1"/>
        <v>45131</v>
      </c>
      <c r="C63" s="13" t="str">
        <f t="shared" si="0"/>
        <v>月</v>
      </c>
      <c r="D63" s="62"/>
      <c r="E63" s="62"/>
      <c r="F63" s="62"/>
      <c r="G63" s="62"/>
      <c r="H63" s="62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2:33" s="12" customFormat="1" ht="16.5" customHeight="1" x14ac:dyDescent="0.15">
      <c r="B64" s="13">
        <f t="shared" si="1"/>
        <v>45132</v>
      </c>
      <c r="C64" s="13" t="str">
        <f t="shared" si="0"/>
        <v>火</v>
      </c>
      <c r="D64" s="62"/>
      <c r="E64" s="63"/>
      <c r="F64" s="62"/>
      <c r="G64" s="62"/>
      <c r="H64" s="62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3"/>
    </row>
    <row r="65" spans="2:33" s="12" customFormat="1" ht="16.5" customHeight="1" x14ac:dyDescent="0.15">
      <c r="B65" s="13">
        <f t="shared" si="1"/>
        <v>45133</v>
      </c>
      <c r="C65" s="13" t="str">
        <f t="shared" si="0"/>
        <v>水</v>
      </c>
      <c r="D65" s="62"/>
      <c r="E65" s="62"/>
      <c r="F65" s="62"/>
      <c r="G65" s="63"/>
      <c r="H65" s="6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  <c r="AD65" s="13"/>
      <c r="AE65" s="13"/>
      <c r="AF65" s="13"/>
      <c r="AG65" s="14"/>
    </row>
    <row r="66" spans="2:33" s="12" customFormat="1" ht="16.5" customHeight="1" x14ac:dyDescent="0.15">
      <c r="B66" s="13">
        <f t="shared" si="1"/>
        <v>45134</v>
      </c>
      <c r="C66" s="13" t="str">
        <f t="shared" si="0"/>
        <v>木</v>
      </c>
      <c r="D66" s="62"/>
      <c r="E66" s="62"/>
      <c r="F66" s="62"/>
      <c r="G66" s="62"/>
      <c r="H66" s="62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2:33" s="12" customFormat="1" ht="16.5" customHeight="1" x14ac:dyDescent="0.15">
      <c r="B67" s="13">
        <f t="shared" si="1"/>
        <v>45135</v>
      </c>
      <c r="C67" s="13" t="str">
        <f t="shared" si="0"/>
        <v>金</v>
      </c>
      <c r="D67" s="62"/>
      <c r="E67" s="62"/>
      <c r="F67" s="62"/>
      <c r="G67" s="62"/>
      <c r="H67" s="62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3"/>
    </row>
    <row r="68" spans="2:33" s="12" customFormat="1" ht="16.5" customHeight="1" x14ac:dyDescent="0.15">
      <c r="B68" s="13">
        <f t="shared" si="1"/>
        <v>45136</v>
      </c>
      <c r="C68" s="13" t="str">
        <f t="shared" si="0"/>
        <v>土</v>
      </c>
      <c r="D68" s="62"/>
      <c r="E68" s="62"/>
      <c r="F68" s="62"/>
      <c r="G68" s="62"/>
      <c r="H68" s="62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2:33" s="12" customFormat="1" ht="16.5" customHeight="1" x14ac:dyDescent="0.15">
      <c r="B69" s="13">
        <f t="shared" si="1"/>
        <v>45137</v>
      </c>
      <c r="C69" s="13" t="str">
        <f t="shared" si="0"/>
        <v>日</v>
      </c>
      <c r="D69" s="62"/>
      <c r="E69" s="62"/>
      <c r="F69" s="62"/>
      <c r="G69" s="62"/>
      <c r="H69" s="62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2:33" s="12" customFormat="1" ht="16.5" customHeight="1" x14ac:dyDescent="0.15">
      <c r="B70" s="13">
        <f t="shared" si="1"/>
        <v>45138</v>
      </c>
      <c r="C70" s="13" t="str">
        <f t="shared" si="0"/>
        <v>月</v>
      </c>
      <c r="D70" s="62"/>
      <c r="E70" s="62"/>
      <c r="F70" s="62"/>
      <c r="G70" s="62"/>
      <c r="H70" s="62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2:33" s="12" customFormat="1" ht="16.5" customHeight="1" x14ac:dyDescent="0.15">
      <c r="B71" s="13">
        <f t="shared" si="1"/>
        <v>45139</v>
      </c>
      <c r="C71" s="13" t="str">
        <f t="shared" si="0"/>
        <v>火</v>
      </c>
      <c r="D71" s="62"/>
      <c r="E71" s="62"/>
      <c r="F71" s="62"/>
      <c r="G71" s="62"/>
      <c r="H71" s="62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2:33" s="12" customFormat="1" ht="16.5" customHeight="1" x14ac:dyDescent="0.15">
      <c r="B72" s="13">
        <f t="shared" si="1"/>
        <v>45140</v>
      </c>
      <c r="C72" s="13" t="str">
        <f t="shared" si="0"/>
        <v>水</v>
      </c>
      <c r="D72" s="62" t="s">
        <v>8</v>
      </c>
      <c r="E72" s="62"/>
      <c r="F72" s="62"/>
      <c r="G72" s="62"/>
      <c r="H72" s="62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2:33" s="12" customFormat="1" ht="16.5" customHeight="1" x14ac:dyDescent="0.15">
      <c r="B73" s="13">
        <f t="shared" si="1"/>
        <v>45141</v>
      </c>
      <c r="C73" s="13" t="str">
        <f t="shared" si="0"/>
        <v>木</v>
      </c>
      <c r="D73" s="62"/>
      <c r="E73" s="62"/>
      <c r="F73" s="62" t="s">
        <v>8</v>
      </c>
      <c r="G73" s="62"/>
      <c r="H73" s="62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2:33" s="12" customFormat="1" ht="16.5" customHeight="1" x14ac:dyDescent="0.15">
      <c r="B74" s="13">
        <f t="shared" si="1"/>
        <v>45142</v>
      </c>
      <c r="C74" s="13" t="str">
        <f t="shared" si="0"/>
        <v>金</v>
      </c>
      <c r="D74" s="62"/>
      <c r="E74" s="62" t="s">
        <v>8</v>
      </c>
      <c r="F74" s="63"/>
      <c r="G74" s="62"/>
      <c r="H74" s="62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2:33" s="12" customFormat="1" ht="16.5" customHeight="1" x14ac:dyDescent="0.15">
      <c r="B75" s="13">
        <f t="shared" si="1"/>
        <v>45143</v>
      </c>
      <c r="C75" s="13" t="str">
        <f t="shared" ref="C75:C102" si="2">TEXT(B75,"aaa")</f>
        <v>土</v>
      </c>
      <c r="D75" s="62"/>
      <c r="E75" s="62"/>
      <c r="F75" s="62"/>
      <c r="G75" s="62" t="s">
        <v>8</v>
      </c>
      <c r="H75" s="6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</row>
    <row r="76" spans="2:33" s="12" customFormat="1" ht="16.5" customHeight="1" x14ac:dyDescent="0.15">
      <c r="B76" s="13">
        <f t="shared" ref="B76:B102" si="3">B75+1</f>
        <v>45144</v>
      </c>
      <c r="C76" s="13" t="str">
        <f t="shared" si="2"/>
        <v>日</v>
      </c>
      <c r="D76" s="62"/>
      <c r="E76" s="63"/>
      <c r="F76" s="62"/>
      <c r="G76" s="62"/>
      <c r="H76" s="62" t="s">
        <v>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</row>
    <row r="77" spans="2:33" s="12" customFormat="1" ht="16.5" customHeight="1" x14ac:dyDescent="0.15">
      <c r="B77" s="13">
        <f t="shared" si="3"/>
        <v>45145</v>
      </c>
      <c r="C77" s="13" t="str">
        <f t="shared" si="2"/>
        <v>月</v>
      </c>
      <c r="D77" s="62"/>
      <c r="E77" s="62"/>
      <c r="F77" s="63"/>
      <c r="G77" s="62"/>
      <c r="H77" s="62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2:33" s="12" customFormat="1" ht="16.5" customHeight="1" x14ac:dyDescent="0.15">
      <c r="B78" s="13">
        <f t="shared" si="3"/>
        <v>45146</v>
      </c>
      <c r="C78" s="13" t="str">
        <f t="shared" si="2"/>
        <v>火</v>
      </c>
      <c r="D78" s="62"/>
      <c r="E78" s="62"/>
      <c r="F78" s="62"/>
      <c r="G78" s="62"/>
      <c r="H78" s="62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3"/>
    </row>
    <row r="79" spans="2:33" s="12" customFormat="1" ht="16.5" customHeight="1" x14ac:dyDescent="0.15">
      <c r="B79" s="13">
        <f t="shared" si="3"/>
        <v>45147</v>
      </c>
      <c r="C79" s="13" t="str">
        <f t="shared" si="2"/>
        <v>水</v>
      </c>
      <c r="D79" s="62"/>
      <c r="E79" s="62"/>
      <c r="F79" s="62"/>
      <c r="G79" s="62"/>
      <c r="H79" s="62" t="s">
        <v>8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2:33" s="12" customFormat="1" ht="16.5" customHeight="1" x14ac:dyDescent="0.15">
      <c r="B80" s="13">
        <f t="shared" si="3"/>
        <v>45148</v>
      </c>
      <c r="C80" s="13" t="str">
        <f t="shared" si="2"/>
        <v>木</v>
      </c>
      <c r="D80" s="62"/>
      <c r="E80" s="62"/>
      <c r="F80" s="62"/>
      <c r="G80" s="62"/>
      <c r="H80" s="62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33" s="12" customFormat="1" ht="16.5" customHeight="1" x14ac:dyDescent="0.15">
      <c r="B81" s="13">
        <f t="shared" si="3"/>
        <v>45149</v>
      </c>
      <c r="C81" s="13" t="str">
        <f t="shared" si="2"/>
        <v>金</v>
      </c>
      <c r="D81" s="62"/>
      <c r="E81" s="62"/>
      <c r="F81" s="62"/>
      <c r="G81" s="62"/>
      <c r="H81" s="62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2:33" s="12" customFormat="1" ht="16.5" customHeight="1" x14ac:dyDescent="0.15">
      <c r="B82" s="13">
        <f t="shared" si="3"/>
        <v>45150</v>
      </c>
      <c r="C82" s="13" t="str">
        <f t="shared" si="2"/>
        <v>土</v>
      </c>
      <c r="D82" s="62"/>
      <c r="E82" s="62"/>
      <c r="F82" s="62"/>
      <c r="G82" s="62"/>
      <c r="H82" s="62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2:33" s="12" customFormat="1" ht="16.5" customHeight="1" x14ac:dyDescent="0.15">
      <c r="B83" s="13">
        <f t="shared" si="3"/>
        <v>45151</v>
      </c>
      <c r="C83" s="13" t="str">
        <f t="shared" si="2"/>
        <v>日</v>
      </c>
      <c r="D83" s="62"/>
      <c r="E83" s="62"/>
      <c r="F83" s="62"/>
      <c r="G83" s="62"/>
      <c r="H83" s="62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2:33" s="12" customFormat="1" ht="16.5" customHeight="1" x14ac:dyDescent="0.15">
      <c r="B84" s="13">
        <f t="shared" si="3"/>
        <v>45152</v>
      </c>
      <c r="C84" s="13" t="str">
        <f t="shared" si="2"/>
        <v>月</v>
      </c>
      <c r="D84" s="62"/>
      <c r="E84" s="62"/>
      <c r="F84" s="62"/>
      <c r="G84" s="62"/>
      <c r="H84" s="62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3"/>
    </row>
    <row r="85" spans="2:33" s="12" customFormat="1" ht="16.5" customHeight="1" x14ac:dyDescent="0.15">
      <c r="B85" s="13">
        <f t="shared" si="3"/>
        <v>45153</v>
      </c>
      <c r="C85" s="13" t="str">
        <f t="shared" si="2"/>
        <v>火</v>
      </c>
      <c r="D85" s="62"/>
      <c r="E85" s="62"/>
      <c r="F85" s="62"/>
      <c r="G85" s="62"/>
      <c r="H85" s="62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3"/>
      <c r="AF85" s="13"/>
      <c r="AG85" s="14"/>
    </row>
    <row r="86" spans="2:33" s="12" customFormat="1" ht="16.5" customHeight="1" x14ac:dyDescent="0.15">
      <c r="B86" s="13">
        <f t="shared" si="3"/>
        <v>45154</v>
      </c>
      <c r="C86" s="13" t="str">
        <f t="shared" si="2"/>
        <v>水</v>
      </c>
      <c r="D86" s="62"/>
      <c r="E86" s="62"/>
      <c r="F86" s="62"/>
      <c r="G86" s="62"/>
      <c r="H86" s="62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2:33" s="12" customFormat="1" ht="16.5" customHeight="1" x14ac:dyDescent="0.15">
      <c r="B87" s="13">
        <f t="shared" si="3"/>
        <v>45155</v>
      </c>
      <c r="C87" s="13" t="str">
        <f t="shared" si="2"/>
        <v>木</v>
      </c>
      <c r="D87" s="62"/>
      <c r="E87" s="62"/>
      <c r="F87" s="62"/>
      <c r="G87" s="62"/>
      <c r="H87" s="62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2:33" s="12" customFormat="1" ht="16.5" customHeight="1" x14ac:dyDescent="0.15">
      <c r="B88" s="13">
        <f t="shared" si="3"/>
        <v>45156</v>
      </c>
      <c r="C88" s="13" t="str">
        <f t="shared" si="2"/>
        <v>金</v>
      </c>
      <c r="D88" s="62"/>
      <c r="E88" s="62"/>
      <c r="F88" s="62"/>
      <c r="G88" s="62"/>
      <c r="H88" s="62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3"/>
    </row>
    <row r="89" spans="2:33" s="12" customFormat="1" ht="16.5" customHeight="1" x14ac:dyDescent="0.15">
      <c r="B89" s="13">
        <f t="shared" si="3"/>
        <v>45157</v>
      </c>
      <c r="C89" s="13" t="str">
        <f t="shared" si="2"/>
        <v>土</v>
      </c>
      <c r="D89" s="62"/>
      <c r="E89" s="62"/>
      <c r="F89" s="62"/>
      <c r="G89" s="62"/>
      <c r="H89" s="62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2:33" s="12" customFormat="1" ht="16.5" customHeight="1" x14ac:dyDescent="0.15">
      <c r="B90" s="13">
        <f t="shared" si="3"/>
        <v>45158</v>
      </c>
      <c r="C90" s="13" t="str">
        <f t="shared" si="2"/>
        <v>日</v>
      </c>
      <c r="D90" s="62"/>
      <c r="E90" s="62"/>
      <c r="F90" s="62"/>
      <c r="G90" s="62"/>
      <c r="H90" s="62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2:33" s="12" customFormat="1" ht="16.5" customHeight="1" x14ac:dyDescent="0.15">
      <c r="B91" s="13">
        <f t="shared" si="3"/>
        <v>45159</v>
      </c>
      <c r="C91" s="13" t="str">
        <f t="shared" si="2"/>
        <v>月</v>
      </c>
      <c r="D91" s="62"/>
      <c r="E91" s="62"/>
      <c r="F91" s="62"/>
      <c r="G91" s="62"/>
      <c r="H91" s="62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3"/>
      <c r="AF91" s="13"/>
      <c r="AG91" s="14"/>
    </row>
    <row r="92" spans="2:33" s="12" customFormat="1" ht="16.5" customHeight="1" x14ac:dyDescent="0.15">
      <c r="B92" s="13">
        <f t="shared" si="3"/>
        <v>45160</v>
      </c>
      <c r="C92" s="13" t="str">
        <f t="shared" si="2"/>
        <v>火</v>
      </c>
      <c r="D92" s="62"/>
      <c r="E92" s="62"/>
      <c r="F92" s="62"/>
      <c r="G92" s="62"/>
      <c r="H92" s="62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2:33" s="12" customFormat="1" ht="16.5" customHeight="1" x14ac:dyDescent="0.15">
      <c r="B93" s="13">
        <f t="shared" si="3"/>
        <v>45161</v>
      </c>
      <c r="C93" s="13" t="str">
        <f t="shared" si="2"/>
        <v>水</v>
      </c>
      <c r="D93" s="62"/>
      <c r="E93" s="62"/>
      <c r="F93" s="62"/>
      <c r="G93" s="62"/>
      <c r="H93" s="62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2:33" s="12" customFormat="1" ht="16.5" customHeight="1" x14ac:dyDescent="0.15">
      <c r="B94" s="13">
        <f t="shared" si="3"/>
        <v>45162</v>
      </c>
      <c r="C94" s="13" t="str">
        <f t="shared" si="2"/>
        <v>木</v>
      </c>
      <c r="D94" s="62"/>
      <c r="E94" s="62"/>
      <c r="F94" s="62"/>
      <c r="G94" s="62"/>
      <c r="H94" s="6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2:33" s="12" customFormat="1" ht="16.5" customHeight="1" x14ac:dyDescent="0.15">
      <c r="B95" s="13">
        <f t="shared" si="3"/>
        <v>45163</v>
      </c>
      <c r="C95" s="13" t="str">
        <f t="shared" si="2"/>
        <v>金</v>
      </c>
      <c r="D95" s="62"/>
      <c r="E95" s="63"/>
      <c r="F95" s="62"/>
      <c r="G95" s="62"/>
      <c r="H95" s="6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3"/>
    </row>
    <row r="96" spans="2:33" s="12" customFormat="1" ht="16.5" customHeight="1" x14ac:dyDescent="0.15">
      <c r="B96" s="13">
        <f t="shared" si="3"/>
        <v>45164</v>
      </c>
      <c r="C96" s="13" t="str">
        <f t="shared" si="2"/>
        <v>土</v>
      </c>
      <c r="D96" s="62"/>
      <c r="E96" s="62"/>
      <c r="F96" s="62"/>
      <c r="G96" s="63"/>
      <c r="H96" s="6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  <c r="AD96" s="13"/>
      <c r="AE96" s="13"/>
      <c r="AF96" s="13"/>
      <c r="AG96" s="14"/>
    </row>
    <row r="97" spans="1:37" s="12" customFormat="1" ht="16.5" customHeight="1" x14ac:dyDescent="0.15">
      <c r="B97" s="13">
        <f t="shared" si="3"/>
        <v>45165</v>
      </c>
      <c r="C97" s="13" t="str">
        <f t="shared" si="2"/>
        <v>日</v>
      </c>
      <c r="D97" s="62"/>
      <c r="E97" s="62"/>
      <c r="F97" s="62"/>
      <c r="G97" s="62"/>
      <c r="H97" s="62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7" s="12" customFormat="1" ht="16.5" customHeight="1" x14ac:dyDescent="0.15">
      <c r="B98" s="13">
        <f t="shared" si="3"/>
        <v>45166</v>
      </c>
      <c r="C98" s="13" t="str">
        <f t="shared" si="2"/>
        <v>月</v>
      </c>
      <c r="D98" s="62"/>
      <c r="E98" s="62"/>
      <c r="F98" s="62"/>
      <c r="G98" s="62"/>
      <c r="H98" s="62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3"/>
    </row>
    <row r="99" spans="1:37" s="12" customFormat="1" ht="16.5" customHeight="1" x14ac:dyDescent="0.15">
      <c r="B99" s="13">
        <f t="shared" si="3"/>
        <v>45167</v>
      </c>
      <c r="C99" s="13" t="str">
        <f t="shared" si="2"/>
        <v>火</v>
      </c>
      <c r="D99" s="62"/>
      <c r="E99" s="62"/>
      <c r="F99" s="62"/>
      <c r="G99" s="62"/>
      <c r="H99" s="62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2" customFormat="1" ht="16.5" customHeight="1" x14ac:dyDescent="0.15">
      <c r="B100" s="13">
        <f t="shared" si="3"/>
        <v>45168</v>
      </c>
      <c r="C100" s="13" t="str">
        <f t="shared" si="2"/>
        <v>水</v>
      </c>
      <c r="D100" s="62"/>
      <c r="E100" s="62"/>
      <c r="F100" s="62"/>
      <c r="G100" s="62"/>
      <c r="H100" s="62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7" s="12" customFormat="1" ht="16.5" customHeight="1" x14ac:dyDescent="0.15">
      <c r="B101" s="13">
        <f t="shared" si="3"/>
        <v>45169</v>
      </c>
      <c r="C101" s="13" t="str">
        <f t="shared" si="2"/>
        <v>木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2" customFormat="1" ht="16.5" customHeight="1" x14ac:dyDescent="0.15">
      <c r="B102" s="13">
        <f t="shared" si="3"/>
        <v>45170</v>
      </c>
      <c r="C102" s="13" t="str">
        <f t="shared" si="2"/>
        <v>金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15" customFormat="1" ht="16.5" customHeight="1" x14ac:dyDescent="0.15">
      <c r="B103" s="130" t="s">
        <v>6</v>
      </c>
      <c r="C103" s="131"/>
      <c r="D103" s="16">
        <f>IF(COUNTA(D9)=1,(COUNTIF(D10:D102,"○")),0)</f>
        <v>18</v>
      </c>
      <c r="E103" s="16">
        <f t="shared" ref="E103:AG103" si="4">IF(COUNTA(E9)=1,(COUNTIF(E10:E102,"○")),0)</f>
        <v>14</v>
      </c>
      <c r="F103" s="16">
        <f t="shared" si="4"/>
        <v>11</v>
      </c>
      <c r="G103" s="16">
        <f t="shared" si="4"/>
        <v>9</v>
      </c>
      <c r="H103" s="16">
        <f t="shared" si="4"/>
        <v>17</v>
      </c>
      <c r="I103" s="16">
        <f t="shared" si="4"/>
        <v>0</v>
      </c>
      <c r="J103" s="16">
        <f t="shared" si="4"/>
        <v>0</v>
      </c>
      <c r="K103" s="16">
        <f t="shared" si="4"/>
        <v>0</v>
      </c>
      <c r="L103" s="16">
        <f t="shared" si="4"/>
        <v>0</v>
      </c>
      <c r="M103" s="16">
        <f t="shared" si="4"/>
        <v>0</v>
      </c>
      <c r="N103" s="16">
        <f t="shared" si="4"/>
        <v>0</v>
      </c>
      <c r="O103" s="16">
        <f t="shared" si="4"/>
        <v>0</v>
      </c>
      <c r="P103" s="16">
        <f t="shared" si="4"/>
        <v>0</v>
      </c>
      <c r="Q103" s="16">
        <f t="shared" si="4"/>
        <v>0</v>
      </c>
      <c r="R103" s="16">
        <f t="shared" si="4"/>
        <v>0</v>
      </c>
      <c r="S103" s="16">
        <f t="shared" si="4"/>
        <v>0</v>
      </c>
      <c r="T103" s="16">
        <f t="shared" si="4"/>
        <v>0</v>
      </c>
      <c r="U103" s="16">
        <f t="shared" si="4"/>
        <v>0</v>
      </c>
      <c r="V103" s="16">
        <f t="shared" si="4"/>
        <v>0</v>
      </c>
      <c r="W103" s="16">
        <f t="shared" si="4"/>
        <v>0</v>
      </c>
      <c r="X103" s="16">
        <f t="shared" si="4"/>
        <v>0</v>
      </c>
      <c r="Y103" s="16">
        <f t="shared" si="4"/>
        <v>0</v>
      </c>
      <c r="Z103" s="16">
        <f t="shared" si="4"/>
        <v>0</v>
      </c>
      <c r="AA103" s="16">
        <f t="shared" si="4"/>
        <v>0</v>
      </c>
      <c r="AB103" s="16">
        <f t="shared" si="4"/>
        <v>0</v>
      </c>
      <c r="AC103" s="16">
        <f t="shared" si="4"/>
        <v>0</v>
      </c>
      <c r="AD103" s="16">
        <f t="shared" si="4"/>
        <v>0</v>
      </c>
      <c r="AE103" s="16">
        <f t="shared" si="4"/>
        <v>0</v>
      </c>
      <c r="AF103" s="16">
        <f>IF(COUNTA(AF9)=1,(COUNTIF(AF10:AF102,"○")),0)</f>
        <v>0</v>
      </c>
      <c r="AG103" s="16">
        <f t="shared" si="4"/>
        <v>0</v>
      </c>
    </row>
    <row r="104" spans="1:37" ht="42.75" customHeight="1" x14ac:dyDescent="0.15">
      <c r="B104" s="193" t="s">
        <v>42</v>
      </c>
      <c r="C104" s="194"/>
      <c r="D104" s="17" t="str">
        <f>IF(D103=0,"未実施","実施")</f>
        <v>実施</v>
      </c>
      <c r="E104" s="17" t="str">
        <f t="shared" ref="E104:AG104" si="5">IF(E103=0,"未実施","実施")</f>
        <v>実施</v>
      </c>
      <c r="F104" s="17" t="str">
        <f t="shared" si="5"/>
        <v>実施</v>
      </c>
      <c r="G104" s="17" t="str">
        <f>IF(G103=0,"未実施","実施")</f>
        <v>実施</v>
      </c>
      <c r="H104" s="17" t="str">
        <f t="shared" si="5"/>
        <v>実施</v>
      </c>
      <c r="I104" s="17" t="str">
        <f t="shared" si="5"/>
        <v>未実施</v>
      </c>
      <c r="J104" s="17" t="str">
        <f t="shared" si="5"/>
        <v>未実施</v>
      </c>
      <c r="K104" s="17" t="str">
        <f t="shared" si="5"/>
        <v>未実施</v>
      </c>
      <c r="L104" s="17" t="str">
        <f t="shared" si="5"/>
        <v>未実施</v>
      </c>
      <c r="M104" s="17" t="str">
        <f t="shared" si="5"/>
        <v>未実施</v>
      </c>
      <c r="N104" s="17" t="str">
        <f t="shared" si="5"/>
        <v>未実施</v>
      </c>
      <c r="O104" s="17" t="str">
        <f t="shared" si="5"/>
        <v>未実施</v>
      </c>
      <c r="P104" s="17" t="str">
        <f t="shared" si="5"/>
        <v>未実施</v>
      </c>
      <c r="Q104" s="17" t="str">
        <f t="shared" si="5"/>
        <v>未実施</v>
      </c>
      <c r="R104" s="17" t="str">
        <f t="shared" si="5"/>
        <v>未実施</v>
      </c>
      <c r="S104" s="17" t="str">
        <f t="shared" si="5"/>
        <v>未実施</v>
      </c>
      <c r="T104" s="17" t="str">
        <f t="shared" si="5"/>
        <v>未実施</v>
      </c>
      <c r="U104" s="17" t="str">
        <f t="shared" si="5"/>
        <v>未実施</v>
      </c>
      <c r="V104" s="17" t="str">
        <f t="shared" si="5"/>
        <v>未実施</v>
      </c>
      <c r="W104" s="17" t="str">
        <f t="shared" si="5"/>
        <v>未実施</v>
      </c>
      <c r="X104" s="17" t="str">
        <f t="shared" si="5"/>
        <v>未実施</v>
      </c>
      <c r="Y104" s="17" t="str">
        <f t="shared" si="5"/>
        <v>未実施</v>
      </c>
      <c r="Z104" s="17" t="str">
        <f t="shared" si="5"/>
        <v>未実施</v>
      </c>
      <c r="AA104" s="17" t="str">
        <f t="shared" si="5"/>
        <v>未実施</v>
      </c>
      <c r="AB104" s="17" t="str">
        <f t="shared" si="5"/>
        <v>未実施</v>
      </c>
      <c r="AC104" s="17" t="str">
        <f t="shared" si="5"/>
        <v>未実施</v>
      </c>
      <c r="AD104" s="17" t="str">
        <f t="shared" si="5"/>
        <v>未実施</v>
      </c>
      <c r="AE104" s="17" t="str">
        <f t="shared" si="5"/>
        <v>未実施</v>
      </c>
      <c r="AF104" s="17" t="str">
        <f t="shared" si="5"/>
        <v>未実施</v>
      </c>
      <c r="AG104" s="17" t="str">
        <f t="shared" si="5"/>
        <v>未実施</v>
      </c>
    </row>
    <row r="105" spans="1:37" ht="19.5" thickBot="1" x14ac:dyDescent="0.2">
      <c r="B105" s="18" t="s">
        <v>32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7" ht="24.75" thickTop="1" x14ac:dyDescent="0.15">
      <c r="B106" s="22" t="s">
        <v>11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5"/>
      <c r="N106" s="26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1:37" ht="29.25" customHeight="1" x14ac:dyDescent="0.15">
      <c r="B107" s="28" t="s">
        <v>15</v>
      </c>
      <c r="C107" s="27"/>
      <c r="D107" s="27"/>
      <c r="E107" s="29"/>
      <c r="F107" s="27"/>
      <c r="G107" s="27"/>
      <c r="H107" s="27"/>
      <c r="I107" s="27"/>
      <c r="J107" s="27"/>
      <c r="K107" s="27"/>
      <c r="L107" s="27"/>
      <c r="M107" s="30" t="str">
        <f>IF(COUNTIF(D104:AG104,"実施")=D6,"達成","未達成")</f>
        <v>達成</v>
      </c>
      <c r="N107" s="31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1:37" ht="29.25" customHeight="1" x14ac:dyDescent="0.15">
      <c r="A108" s="32"/>
      <c r="B108" s="28" t="s">
        <v>16</v>
      </c>
      <c r="C108" s="29"/>
      <c r="D108" s="29"/>
      <c r="E108" s="29"/>
      <c r="F108" s="29"/>
      <c r="G108" s="29"/>
      <c r="H108" s="29"/>
      <c r="I108" s="29"/>
      <c r="J108" s="29"/>
      <c r="K108" s="33"/>
      <c r="L108" s="29"/>
      <c r="M108" s="30" t="str">
        <f>IF(G111&gt;=1,"達成","未達成")</f>
        <v>達成</v>
      </c>
      <c r="N108" s="26"/>
      <c r="O108" s="27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7"/>
      <c r="AH108" s="27"/>
      <c r="AI108" s="27"/>
      <c r="AJ108" s="27"/>
      <c r="AK108" s="27"/>
    </row>
    <row r="109" spans="1:37" ht="29.25" customHeight="1" x14ac:dyDescent="0.15">
      <c r="A109" s="32"/>
      <c r="B109" s="187" t="s">
        <v>34</v>
      </c>
      <c r="C109" s="188"/>
      <c r="D109" s="188"/>
      <c r="E109" s="188"/>
      <c r="F109" s="188"/>
      <c r="G109" s="188"/>
      <c r="H109" s="188"/>
      <c r="I109" s="188"/>
      <c r="J109" s="188"/>
      <c r="K109" s="34">
        <f>ROUNDDOWN((E110-L110)/L110*100,0)</f>
        <v>32</v>
      </c>
      <c r="L109" s="35" t="s">
        <v>25</v>
      </c>
      <c r="M109" s="30" t="str">
        <f>IF(K109&gt;=25,"達成","未達成")</f>
        <v>達成</v>
      </c>
      <c r="N109" s="26"/>
      <c r="O109" s="27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7"/>
      <c r="AH109" s="27"/>
      <c r="AI109" s="27"/>
      <c r="AJ109" s="27"/>
      <c r="AK109" s="27"/>
    </row>
    <row r="110" spans="1:37" ht="36" customHeight="1" x14ac:dyDescent="0.15">
      <c r="A110" s="32"/>
      <c r="B110" s="179" t="s">
        <v>37</v>
      </c>
      <c r="C110" s="180"/>
      <c r="D110" s="181"/>
      <c r="E110" s="36">
        <f>SUM(D103:AG103)</f>
        <v>69</v>
      </c>
      <c r="F110" s="29" t="s">
        <v>2</v>
      </c>
      <c r="G110" s="182" t="s">
        <v>35</v>
      </c>
      <c r="H110" s="182"/>
      <c r="I110" s="29"/>
      <c r="J110" s="183" t="s">
        <v>45</v>
      </c>
      <c r="K110" s="183"/>
      <c r="L110" s="37">
        <f>'★記入例 実施拡大事業主用(申請前３ヶ月のテレワーク実施状況）'!$E$108</f>
        <v>52</v>
      </c>
      <c r="M110" s="38" t="s">
        <v>26</v>
      </c>
      <c r="N110" s="26"/>
      <c r="O110" s="27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7"/>
      <c r="AE110" s="29"/>
      <c r="AF110" s="29"/>
      <c r="AG110" s="27"/>
      <c r="AH110" s="27"/>
      <c r="AI110" s="27"/>
      <c r="AJ110" s="27"/>
      <c r="AK110" s="27"/>
    </row>
    <row r="111" spans="1:37" ht="19.5" customHeight="1" x14ac:dyDescent="0.15">
      <c r="A111" s="32"/>
      <c r="B111" s="184" t="s">
        <v>44</v>
      </c>
      <c r="C111" s="185"/>
      <c r="D111" s="186"/>
      <c r="E111" s="36">
        <f>(K4-D5)+1</f>
        <v>92</v>
      </c>
      <c r="F111" s="29" t="s">
        <v>2</v>
      </c>
      <c r="G111" s="39">
        <f>ROUNDDOWN(E110/(E111*E112)*7,1)</f>
        <v>1</v>
      </c>
      <c r="H111" s="29"/>
      <c r="I111" s="29"/>
      <c r="J111" s="40"/>
      <c r="K111" s="41"/>
      <c r="L111" s="42"/>
      <c r="M111" s="43" t="s">
        <v>8</v>
      </c>
      <c r="N111" s="26"/>
      <c r="O111" s="27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44"/>
      <c r="AF111" s="44"/>
      <c r="AG111" s="27"/>
      <c r="AH111" s="27"/>
      <c r="AI111" s="27"/>
      <c r="AJ111" s="27"/>
      <c r="AK111" s="27"/>
    </row>
    <row r="112" spans="1:37" ht="18.95" customHeight="1" thickBot="1" x14ac:dyDescent="0.2">
      <c r="A112" s="32"/>
      <c r="B112" s="124" t="s">
        <v>5</v>
      </c>
      <c r="C112" s="125"/>
      <c r="D112" s="126"/>
      <c r="E112" s="45">
        <f>D6</f>
        <v>5</v>
      </c>
      <c r="F112" s="46" t="s">
        <v>1</v>
      </c>
      <c r="G112" s="47" t="s">
        <v>9</v>
      </c>
      <c r="H112" s="48"/>
      <c r="I112" s="48"/>
      <c r="J112" s="48"/>
      <c r="K112" s="49"/>
      <c r="L112" s="49"/>
      <c r="M112" s="50"/>
      <c r="N112" s="26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9"/>
      <c r="AF112" s="29"/>
      <c r="AG112" s="27"/>
      <c r="AH112" s="27"/>
      <c r="AI112" s="27"/>
      <c r="AJ112" s="27"/>
      <c r="AK112" s="27"/>
    </row>
    <row r="113" spans="1:34" ht="9.9499999999999993" customHeight="1" thickTop="1" x14ac:dyDescent="0.15">
      <c r="A113" s="32"/>
      <c r="G113" s="51"/>
      <c r="AD113" s="44"/>
      <c r="AE113" s="44"/>
      <c r="AF113" s="44"/>
    </row>
    <row r="114" spans="1:34" x14ac:dyDescent="0.15">
      <c r="A114" s="32"/>
      <c r="B114" s="1" t="s">
        <v>8</v>
      </c>
    </row>
    <row r="115" spans="1:34" x14ac:dyDescent="0.15">
      <c r="B115" s="32"/>
      <c r="E115" s="32"/>
      <c r="AH115" s="32"/>
    </row>
    <row r="116" spans="1:34" x14ac:dyDescent="0.15">
      <c r="B116" s="32"/>
      <c r="AH116" s="32"/>
    </row>
    <row r="117" spans="1:34" x14ac:dyDescent="0.15">
      <c r="B117" s="32"/>
      <c r="AH117" s="32"/>
    </row>
    <row r="118" spans="1:34" x14ac:dyDescent="0.15">
      <c r="B118" s="32"/>
      <c r="E118" s="32"/>
      <c r="F118" s="32"/>
    </row>
  </sheetData>
  <mergeCells count="19">
    <mergeCell ref="B109:J109"/>
    <mergeCell ref="B4:C4"/>
    <mergeCell ref="D4:G4"/>
    <mergeCell ref="I4:J4"/>
    <mergeCell ref="K4:L4"/>
    <mergeCell ref="B5:C5"/>
    <mergeCell ref="D5:E5"/>
    <mergeCell ref="I5:J5"/>
    <mergeCell ref="K5:L5"/>
    <mergeCell ref="B6:C6"/>
    <mergeCell ref="D6:F6"/>
    <mergeCell ref="B9:C9"/>
    <mergeCell ref="B103:C103"/>
    <mergeCell ref="B104:C104"/>
    <mergeCell ref="B110:D110"/>
    <mergeCell ref="G110:H110"/>
    <mergeCell ref="J110:K110"/>
    <mergeCell ref="B111:D111"/>
    <mergeCell ref="B112:D112"/>
  </mergeCells>
  <phoneticPr fontId="1"/>
  <conditionalFormatting sqref="M107">
    <cfRule type="containsText" dxfId="10" priority="10" operator="containsText" text="未達成">
      <formula>NOT(ISERROR(SEARCH("未達成",M107)))</formula>
    </cfRule>
  </conditionalFormatting>
  <conditionalFormatting sqref="M107:M109">
    <cfRule type="cellIs" dxfId="9" priority="8" operator="equal">
      <formula>"未達成"</formula>
    </cfRule>
    <cfRule type="cellIs" dxfId="8" priority="9" operator="equal">
      <formula>"達成"</formula>
    </cfRule>
  </conditionalFormatting>
  <conditionalFormatting sqref="D104:H104 AC104:AG104">
    <cfRule type="cellIs" dxfId="7" priority="6" operator="equal">
      <formula>"未実施"</formula>
    </cfRule>
    <cfRule type="cellIs" dxfId="6" priority="7" operator="equal">
      <formula>"実施"</formula>
    </cfRule>
  </conditionalFormatting>
  <conditionalFormatting sqref="AB104">
    <cfRule type="cellIs" dxfId="5" priority="4" operator="equal">
      <formula>"未実施"</formula>
    </cfRule>
    <cfRule type="cellIs" dxfId="4" priority="5" operator="equal">
      <formula>"実施"</formula>
    </cfRule>
  </conditionalFormatting>
  <conditionalFormatting sqref="I104:AA104">
    <cfRule type="cellIs" dxfId="3" priority="2" operator="equal">
      <formula>"未実施"</formula>
    </cfRule>
    <cfRule type="cellIs" dxfId="2" priority="3" operator="equal">
      <formula>"実施"</formula>
    </cfRule>
  </conditionalFormatting>
  <conditionalFormatting sqref="A101:XFD102 A10:C100 I10:XFD100">
    <cfRule type="expression" dxfId="1" priority="1">
      <formula>$B10&gt;$K$4</formula>
    </cfRule>
  </conditionalFormatting>
  <dataValidations count="2">
    <dataValidation type="list" allowBlank="1" showInputMessage="1" showErrorMessage="1" sqref="I10:AG102 D101:H102" xr:uid="{FE8A098D-A788-422F-82A1-196DAEC11E06}">
      <formula1>$M$111</formula1>
    </dataValidation>
    <dataValidation type="list" allowBlank="1" showInputMessage="1" showErrorMessage="1" sqref="D10:H100" xr:uid="{0F9B6CE1-9794-49AB-BD27-792C8C9E96DB}">
      <formula1>$M$110</formula1>
    </dataValidation>
  </dataValidations>
  <pageMargins left="0.25" right="0.25" top="0.75" bottom="0.75" header="0.3" footer="0.3"/>
  <pageSetup paperSize="9" scale="50" fitToHeight="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1D207B4FDED94395590F7E2418A477" ma:contentTypeVersion="12" ma:contentTypeDescription="新しいドキュメントを作成します。" ma:contentTypeScope="" ma:versionID="971cd54cda1137bfc87362dece3d932f">
  <xsd:schema xmlns:xsd="http://www.w3.org/2001/XMLSchema" xmlns:xs="http://www.w3.org/2001/XMLSchema" xmlns:p="http://schemas.microsoft.com/office/2006/metadata/properties" xmlns:ns2="396150c1-63d4-47e9-9732-38f898d636d5" xmlns:ns3="4e7e11c5-8d99-4ce7-ae99-520617b064cf" targetNamespace="http://schemas.microsoft.com/office/2006/metadata/properties" ma:root="true" ma:fieldsID="fc960413887dd78d0921669ba41b2ef2" ns2:_="" ns3:_="">
    <xsd:import namespace="396150c1-63d4-47e9-9732-38f898d636d5"/>
    <xsd:import namespace="4e7e11c5-8d99-4ce7-ae99-520617b06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150c1-63d4-47e9-9732-38f898d6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e11c5-8d99-4ce7-ae99-520617b06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4C808-103D-42ED-9FBF-20FA3C0D5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150c1-63d4-47e9-9732-38f898d636d5"/>
    <ds:schemaRef ds:uri="4e7e11c5-8d99-4ce7-ae99-520617b06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DFFCA-A79B-43EF-B228-445549666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★記入例 実施拡大事業主用(申請前３ヶ月のテレワーク実施状況）</vt:lpstr>
      <vt:lpstr>様式2　実施拡大事業主用(評価期間前３か月）</vt:lpstr>
      <vt:lpstr>様式2 新規・実施拡大事業主共通(評価期間)</vt:lpstr>
      <vt:lpstr>★記入例新規・実施拡大事業主共通（評価期間のテレワーク実施状況</vt:lpstr>
      <vt:lpstr>'★記入例 実施拡大事業主用(申請前３ヶ月のテレワーク実施状況）'!Print_Area</vt:lpstr>
      <vt:lpstr>'★記入例新規・実施拡大事業主共通（評価期間のテレワーク実施状況'!Print_Area</vt:lpstr>
      <vt:lpstr>'様式2　実施拡大事業主用(評価期間前３か月）'!Print_Area</vt:lpstr>
      <vt:lpstr>'様式2 新規・実施拡大事業主共通(評価期間)'!Print_Area</vt:lpstr>
      <vt:lpstr>'様式2　実施拡大事業主用(評価期間前３か月）'!Print_Titles</vt:lpstr>
      <vt:lpstr>'様式2 新規・実施拡大事業主共通(評価期間)'!Print_Titles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