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0年度　内定率記者発表\01 高校・中学\03 平成30年9月末\06 HP掲載\"/>
    </mc:Choice>
  </mc:AlternateContent>
  <bookViews>
    <workbookView xWindow="0" yWindow="0" windowWidth="23040" windowHeight="9096"/>
  </bookViews>
  <sheets>
    <sheet name="第６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71" i="1" s="1"/>
  <c r="J71" i="1"/>
  <c r="I71" i="1"/>
  <c r="H71" i="1"/>
  <c r="F71" i="1"/>
  <c r="D71" i="1"/>
  <c r="C71" i="1"/>
  <c r="B71" i="1"/>
  <c r="E70" i="1"/>
  <c r="J69" i="1"/>
  <c r="I69" i="1"/>
  <c r="H69" i="1"/>
  <c r="F69" i="1"/>
  <c r="D69" i="1"/>
  <c r="C69" i="1"/>
  <c r="B69" i="1"/>
  <c r="E68" i="1"/>
  <c r="E69" i="1" s="1"/>
  <c r="J67" i="1"/>
  <c r="I67" i="1"/>
  <c r="H67" i="1"/>
  <c r="G67" i="1"/>
  <c r="F67" i="1"/>
  <c r="D67" i="1"/>
  <c r="C67" i="1"/>
  <c r="B67" i="1"/>
  <c r="E66" i="1"/>
  <c r="E67" i="1" s="1"/>
  <c r="J65" i="1"/>
  <c r="I65" i="1"/>
  <c r="H65" i="1"/>
  <c r="G65" i="1"/>
  <c r="F65" i="1"/>
  <c r="D65" i="1"/>
  <c r="C65" i="1"/>
  <c r="B65" i="1"/>
  <c r="E64" i="1"/>
  <c r="J63" i="1"/>
  <c r="I63" i="1"/>
  <c r="H63" i="1"/>
  <c r="G63" i="1"/>
  <c r="F63" i="1"/>
  <c r="D63" i="1"/>
  <c r="C63" i="1"/>
  <c r="B63" i="1"/>
  <c r="E62" i="1"/>
  <c r="E63" i="1" s="1"/>
  <c r="J61" i="1"/>
  <c r="I61" i="1"/>
  <c r="H61" i="1"/>
  <c r="G61" i="1"/>
  <c r="F61" i="1"/>
  <c r="D61" i="1"/>
  <c r="C61" i="1"/>
  <c r="B61" i="1"/>
  <c r="E60" i="1"/>
  <c r="J59" i="1"/>
  <c r="I59" i="1"/>
  <c r="H59" i="1"/>
  <c r="G59" i="1"/>
  <c r="F59" i="1"/>
  <c r="D59" i="1"/>
  <c r="C59" i="1"/>
  <c r="B59" i="1"/>
  <c r="J58" i="1"/>
  <c r="J57" i="1" s="1"/>
  <c r="E58" i="1"/>
  <c r="E59" i="1" s="1"/>
  <c r="I57" i="1"/>
  <c r="H57" i="1"/>
  <c r="G57" i="1"/>
  <c r="F57" i="1"/>
  <c r="E57" i="1"/>
  <c r="D57" i="1"/>
  <c r="C57" i="1"/>
  <c r="B57" i="1"/>
  <c r="J56" i="1"/>
  <c r="J55" i="1" s="1"/>
  <c r="E56" i="1"/>
  <c r="E55" i="1" s="1"/>
  <c r="I55" i="1"/>
  <c r="H55" i="1"/>
  <c r="G55" i="1"/>
  <c r="F55" i="1"/>
  <c r="D55" i="1"/>
  <c r="C55" i="1"/>
  <c r="B55" i="1"/>
  <c r="J54" i="1"/>
  <c r="E54" i="1"/>
  <c r="E53" i="1" s="1"/>
  <c r="I53" i="1"/>
  <c r="H53" i="1"/>
  <c r="G53" i="1"/>
  <c r="F53" i="1"/>
  <c r="D53" i="1"/>
  <c r="C53" i="1"/>
  <c r="B53" i="1"/>
  <c r="J52" i="1"/>
  <c r="J53" i="1" s="1"/>
  <c r="E52" i="1"/>
  <c r="J51" i="1"/>
  <c r="I51" i="1"/>
  <c r="H51" i="1"/>
  <c r="G51" i="1"/>
  <c r="F51" i="1"/>
  <c r="D51" i="1"/>
  <c r="C51" i="1"/>
  <c r="B51" i="1"/>
  <c r="J50" i="1"/>
  <c r="J49" i="1" s="1"/>
  <c r="E50" i="1"/>
  <c r="E51" i="1" s="1"/>
  <c r="I49" i="1"/>
  <c r="H49" i="1"/>
  <c r="G49" i="1"/>
  <c r="F49" i="1"/>
  <c r="E49" i="1"/>
  <c r="D49" i="1"/>
  <c r="C49" i="1"/>
  <c r="B49" i="1"/>
  <c r="J48" i="1"/>
  <c r="J47" i="1" s="1"/>
  <c r="E48" i="1"/>
  <c r="E47" i="1" s="1"/>
  <c r="I47" i="1"/>
  <c r="H47" i="1"/>
  <c r="G47" i="1"/>
  <c r="D47" i="1"/>
  <c r="C47" i="1"/>
  <c r="B47" i="1"/>
  <c r="J46" i="1"/>
  <c r="J45" i="1" s="1"/>
  <c r="F46" i="1"/>
  <c r="F47" i="1" s="1"/>
  <c r="E46" i="1"/>
  <c r="E45" i="1" s="1"/>
  <c r="I45" i="1"/>
  <c r="H45" i="1"/>
  <c r="G45" i="1"/>
  <c r="D45" i="1"/>
  <c r="C45" i="1"/>
  <c r="B45" i="1"/>
  <c r="J44" i="1"/>
  <c r="J43" i="1" s="1"/>
  <c r="F44" i="1"/>
  <c r="F43" i="1" s="1"/>
  <c r="E44" i="1"/>
  <c r="E43" i="1" s="1"/>
  <c r="I43" i="1"/>
  <c r="H43" i="1"/>
  <c r="G43" i="1"/>
  <c r="D43" i="1"/>
  <c r="C43" i="1"/>
  <c r="B43" i="1"/>
  <c r="J42" i="1"/>
  <c r="F42" i="1"/>
  <c r="F41" i="1" s="1"/>
  <c r="E42" i="1"/>
  <c r="E41" i="1" s="1"/>
  <c r="I41" i="1"/>
  <c r="H41" i="1"/>
  <c r="G41" i="1"/>
  <c r="D41" i="1"/>
  <c r="C41" i="1"/>
  <c r="B41" i="1"/>
  <c r="J40" i="1"/>
  <c r="F40" i="1"/>
  <c r="E40" i="1"/>
  <c r="E39" i="1" s="1"/>
  <c r="I39" i="1"/>
  <c r="H39" i="1"/>
  <c r="G39" i="1"/>
  <c r="F39" i="1"/>
  <c r="D39" i="1"/>
  <c r="C39" i="1"/>
  <c r="B39" i="1"/>
  <c r="J38" i="1"/>
  <c r="F38" i="1"/>
  <c r="E38" i="1"/>
  <c r="J37" i="1"/>
  <c r="I37" i="1"/>
  <c r="H37" i="1"/>
  <c r="G37" i="1"/>
  <c r="F37" i="1"/>
  <c r="E37" i="1"/>
  <c r="D37" i="1"/>
  <c r="C37" i="1"/>
  <c r="B37" i="1"/>
  <c r="J36" i="1"/>
  <c r="F36" i="1"/>
  <c r="E36" i="1"/>
  <c r="I35" i="1"/>
  <c r="H35" i="1"/>
  <c r="G35" i="1"/>
  <c r="F35" i="1"/>
  <c r="D35" i="1"/>
  <c r="C35" i="1"/>
  <c r="B35" i="1"/>
  <c r="J34" i="1"/>
  <c r="J35" i="1" s="1"/>
  <c r="F34" i="1"/>
  <c r="F33" i="1" s="1"/>
  <c r="E34" i="1"/>
  <c r="I33" i="1"/>
  <c r="H33" i="1"/>
  <c r="G33" i="1"/>
  <c r="D33" i="1"/>
  <c r="C33" i="1"/>
  <c r="B33" i="1"/>
  <c r="J32" i="1"/>
  <c r="F32" i="1"/>
  <c r="F31" i="1" s="1"/>
  <c r="E32" i="1"/>
  <c r="I31" i="1"/>
  <c r="H31" i="1"/>
  <c r="G31" i="1"/>
  <c r="D31" i="1"/>
  <c r="C31" i="1"/>
  <c r="B31" i="1"/>
  <c r="J30" i="1"/>
  <c r="F30" i="1"/>
  <c r="F29" i="1" s="1"/>
  <c r="E30" i="1"/>
  <c r="I29" i="1"/>
  <c r="H29" i="1"/>
  <c r="G29" i="1"/>
  <c r="D29" i="1"/>
  <c r="C29" i="1"/>
  <c r="B29" i="1"/>
  <c r="J28" i="1"/>
  <c r="F28" i="1"/>
  <c r="F27" i="1" s="1"/>
  <c r="E28" i="1"/>
  <c r="I27" i="1"/>
  <c r="H27" i="1"/>
  <c r="G27" i="1"/>
  <c r="D27" i="1"/>
  <c r="C27" i="1"/>
  <c r="B27" i="1"/>
  <c r="J26" i="1"/>
  <c r="J25" i="1" s="1"/>
  <c r="F26" i="1"/>
  <c r="E26" i="1"/>
  <c r="E27" i="1" s="1"/>
  <c r="I25" i="1"/>
  <c r="H25" i="1"/>
  <c r="G25" i="1"/>
  <c r="F25" i="1"/>
  <c r="D25" i="1"/>
  <c r="C25" i="1"/>
  <c r="B25" i="1"/>
  <c r="J24" i="1"/>
  <c r="J23" i="1" s="1"/>
  <c r="F24" i="1"/>
  <c r="E24" i="1"/>
  <c r="E23" i="1" s="1"/>
  <c r="I23" i="1"/>
  <c r="H23" i="1"/>
  <c r="G23" i="1"/>
  <c r="F23" i="1"/>
  <c r="D23" i="1"/>
  <c r="C23" i="1"/>
  <c r="B23" i="1"/>
  <c r="J22" i="1"/>
  <c r="J21" i="1" s="1"/>
  <c r="F22" i="1"/>
  <c r="E22" i="1"/>
  <c r="E21" i="1" s="1"/>
  <c r="I21" i="1"/>
  <c r="H21" i="1"/>
  <c r="G21" i="1"/>
  <c r="F21" i="1"/>
  <c r="D21" i="1"/>
  <c r="C21" i="1"/>
  <c r="B21" i="1"/>
  <c r="J20" i="1"/>
  <c r="J19" i="1" s="1"/>
  <c r="F20" i="1"/>
  <c r="E20" i="1"/>
  <c r="E19" i="1" s="1"/>
  <c r="I19" i="1"/>
  <c r="H19" i="1"/>
  <c r="G19" i="1"/>
  <c r="D19" i="1"/>
  <c r="C19" i="1"/>
  <c r="B19" i="1"/>
  <c r="J18" i="1"/>
  <c r="F18" i="1"/>
  <c r="E18" i="1"/>
  <c r="I17" i="1"/>
  <c r="H17" i="1"/>
  <c r="G17" i="1"/>
  <c r="E17" i="1"/>
  <c r="D17" i="1"/>
  <c r="C17" i="1"/>
  <c r="B17" i="1"/>
  <c r="J16" i="1"/>
  <c r="J15" i="1" s="1"/>
  <c r="F16" i="1"/>
  <c r="F15" i="1" s="1"/>
  <c r="E16" i="1"/>
  <c r="I15" i="1"/>
  <c r="H15" i="1"/>
  <c r="G15" i="1"/>
  <c r="E15" i="1"/>
  <c r="D15" i="1"/>
  <c r="C15" i="1"/>
  <c r="B15" i="1"/>
  <c r="J14" i="1"/>
  <c r="J13" i="1" s="1"/>
  <c r="F14" i="1"/>
  <c r="F13" i="1" s="1"/>
  <c r="E14" i="1"/>
  <c r="I13" i="1"/>
  <c r="H13" i="1"/>
  <c r="G13" i="1"/>
  <c r="E13" i="1"/>
  <c r="D13" i="1"/>
  <c r="C13" i="1"/>
  <c r="B13" i="1"/>
  <c r="J17" i="1" l="1"/>
  <c r="J33" i="1"/>
  <c r="E61" i="1"/>
  <c r="E65" i="1"/>
  <c r="E25" i="1"/>
  <c r="F45" i="1"/>
</calcChain>
</file>

<file path=xl/sharedStrings.xml><?xml version="1.0" encoding="utf-8"?>
<sst xmlns="http://schemas.openxmlformats.org/spreadsheetml/2006/main" count="106" uniqueCount="94">
  <si>
    <t>第６表　高校・中学新卒者のハローワーク求人に係る求人・求職・就職内定状況の推移（９月末現在）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30" eb="32">
      <t>シュウショク</t>
    </rPh>
    <rPh sb="32" eb="34">
      <t>ナイテイ</t>
    </rPh>
    <rPh sb="34" eb="36">
      <t>ジョウキョウ</t>
    </rPh>
    <rPh sb="37" eb="39">
      <t>スイイ</t>
    </rPh>
    <rPh sb="41" eb="42">
      <t>ガツ</t>
    </rPh>
    <rPh sb="42" eb="43">
      <t>マツ</t>
    </rPh>
    <rPh sb="43" eb="45">
      <t>ゲンザイ</t>
    </rPh>
    <phoneticPr fontId="3"/>
  </si>
  <si>
    <t>卒業年</t>
    <rPh sb="0" eb="2">
      <t>ソツギョウ</t>
    </rPh>
    <rPh sb="2" eb="3">
      <t>ネン</t>
    </rPh>
    <phoneticPr fontId="3"/>
  </si>
  <si>
    <t>９　月　末　現　在　の　状　況</t>
    <rPh sb="2" eb="3">
      <t>ツキ</t>
    </rPh>
    <rPh sb="4" eb="5">
      <t>スエ</t>
    </rPh>
    <rPh sb="6" eb="7">
      <t>ウツツ</t>
    </rPh>
    <rPh sb="8" eb="9">
      <t>ザイ</t>
    </rPh>
    <rPh sb="12" eb="13">
      <t>ジョウ</t>
    </rPh>
    <rPh sb="14" eb="15">
      <t>イワン</t>
    </rPh>
    <phoneticPr fontId="3"/>
  </si>
  <si>
    <t>高等学校新卒者</t>
  </si>
  <si>
    <t>中学校新卒者</t>
    <rPh sb="0" eb="3">
      <t>チュウガッコウ</t>
    </rPh>
    <rPh sb="3" eb="6">
      <t>シンソツシャ</t>
    </rPh>
    <phoneticPr fontId="3"/>
  </si>
  <si>
    <t>最　終　の</t>
    <phoneticPr fontId="3"/>
  </si>
  <si>
    <t>求人数</t>
    <rPh sb="0" eb="3">
      <t>キュウジンスウ</t>
    </rPh>
    <phoneticPr fontId="3"/>
  </si>
  <si>
    <t>求職者数</t>
    <rPh sb="0" eb="3">
      <t>キュウショクシャ</t>
    </rPh>
    <rPh sb="3" eb="4">
      <t>スウ</t>
    </rPh>
    <phoneticPr fontId="3"/>
  </si>
  <si>
    <t>就職内定者</t>
    <rPh sb="0" eb="2">
      <t>シュウショク</t>
    </rPh>
    <rPh sb="2" eb="4">
      <t>ナイテイ</t>
    </rPh>
    <rPh sb="4" eb="5">
      <t>シャ</t>
    </rPh>
    <phoneticPr fontId="3"/>
  </si>
  <si>
    <t>求人倍率</t>
    <rPh sb="0" eb="2">
      <t>キュウジン</t>
    </rPh>
    <rPh sb="2" eb="4">
      <t>バイリツ</t>
    </rPh>
    <phoneticPr fontId="3"/>
  </si>
  <si>
    <t>就職内定率</t>
    <rPh sb="0" eb="2">
      <t>シュウショク</t>
    </rPh>
    <rPh sb="2" eb="5">
      <t>ナイテイリツ</t>
    </rPh>
    <phoneticPr fontId="3"/>
  </si>
  <si>
    <t>就職決定率</t>
    <rPh sb="0" eb="2">
      <t>シュウショク</t>
    </rPh>
    <rPh sb="2" eb="4">
      <t>ケッテイ</t>
    </rPh>
    <rPh sb="4" eb="5">
      <t>リツ</t>
    </rPh>
    <phoneticPr fontId="3"/>
  </si>
  <si>
    <t>（％）</t>
    <phoneticPr fontId="3"/>
  </si>
  <si>
    <r>
      <t xml:space="preserve"> </t>
    </r>
    <r>
      <rPr>
        <sz val="10"/>
        <color indexed="8"/>
        <rFont val="ＭＳ 明朝"/>
        <family val="1"/>
        <charset val="128"/>
      </rPr>
      <t>数  （％）</t>
    </r>
    <rPh sb="1" eb="2">
      <t>スウ</t>
    </rPh>
    <phoneticPr fontId="3"/>
  </si>
  <si>
    <t>（ﾎﾟｲﾝﾄ）</t>
    <phoneticPr fontId="3"/>
  </si>
  <si>
    <t xml:space="preserve">  （ﾎﾟｲﾝﾄ）</t>
    <phoneticPr fontId="3"/>
  </si>
  <si>
    <t>（ﾎﾟｲﾝﾄ）</t>
    <phoneticPr fontId="3"/>
  </si>
  <si>
    <t xml:space="preserve"> （％）</t>
    <phoneticPr fontId="3"/>
  </si>
  <si>
    <t xml:space="preserve"> （％）</t>
    <phoneticPr fontId="3"/>
  </si>
  <si>
    <t xml:space="preserve">  （ﾎﾟｲﾝﾄ）</t>
    <phoneticPr fontId="3"/>
  </si>
  <si>
    <t xml:space="preserve">　　　　人  </t>
    <rPh sb="4" eb="5">
      <t>ヒト</t>
    </rPh>
    <phoneticPr fontId="3"/>
  </si>
  <si>
    <t>　　　　人</t>
    <rPh sb="4" eb="5">
      <t>ヒト</t>
    </rPh>
    <phoneticPr fontId="3"/>
  </si>
  <si>
    <t>　　　　倍</t>
    <rPh sb="4" eb="5">
      <t>バイ</t>
    </rPh>
    <phoneticPr fontId="3"/>
  </si>
  <si>
    <t>　　　　％</t>
    <phoneticPr fontId="3"/>
  </si>
  <si>
    <t>　　　　％</t>
    <phoneticPr fontId="3"/>
  </si>
  <si>
    <t>昭和63年
３月卒</t>
    <rPh sb="0" eb="2">
      <t>ショウワ</t>
    </rPh>
    <rPh sb="4" eb="5">
      <t>ネン</t>
    </rPh>
    <rPh sb="7" eb="8">
      <t>ガツ</t>
    </rPh>
    <rPh sb="8" eb="9">
      <t>ソツ</t>
    </rPh>
    <phoneticPr fontId="3"/>
  </si>
  <si>
    <t>―</t>
    <phoneticPr fontId="3"/>
  </si>
  <si>
    <t>―</t>
    <phoneticPr fontId="3"/>
  </si>
  <si>
    <t>―</t>
    <phoneticPr fontId="3"/>
  </si>
  <si>
    <t>―</t>
    <phoneticPr fontId="3"/>
  </si>
  <si>
    <t>―</t>
    <phoneticPr fontId="3"/>
  </si>
  <si>
    <t>―</t>
    <phoneticPr fontId="3"/>
  </si>
  <si>
    <t>平成元年
３月卒</t>
    <rPh sb="0" eb="2">
      <t>ヘイセイ</t>
    </rPh>
    <rPh sb="2" eb="4">
      <t>ガンネン</t>
    </rPh>
    <rPh sb="6" eb="7">
      <t>ガツ</t>
    </rPh>
    <rPh sb="7" eb="8">
      <t>ソツ</t>
    </rPh>
    <phoneticPr fontId="3"/>
  </si>
  <si>
    <t>99.6</t>
    <phoneticPr fontId="3"/>
  </si>
  <si>
    <t>平成２年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</si>
  <si>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99.6</t>
    <phoneticPr fontId="3"/>
  </si>
  <si>
    <t>平成３年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</si>
  <si>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99.7</t>
    <phoneticPr fontId="3"/>
  </si>
  <si>
    <t>平成４年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</si>
  <si>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（△ 0.3）</t>
    <phoneticPr fontId="3"/>
  </si>
  <si>
    <t>99.7</t>
    <phoneticPr fontId="3"/>
  </si>
  <si>
    <t>平成５年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</si>
  <si>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（△ 3.4）</t>
    <phoneticPr fontId="3"/>
  </si>
  <si>
    <t>99.5</t>
    <phoneticPr fontId="3"/>
  </si>
  <si>
    <t>平成６年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</si>
  <si>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98.9</t>
    <phoneticPr fontId="3"/>
  </si>
  <si>
    <t>平成７年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</si>
  <si>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 xml:space="preserve">      98.7</t>
    <phoneticPr fontId="3"/>
  </si>
  <si>
    <t>平成８年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</si>
  <si>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98.4</t>
    <phoneticPr fontId="3"/>
  </si>
  <si>
    <t>平成９年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</si>
  <si>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(△ 0.21)</t>
    <phoneticPr fontId="3"/>
  </si>
  <si>
    <t>98.5</t>
    <phoneticPr fontId="3"/>
  </si>
  <si>
    <t>平成10年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</si>
  <si>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(△ 0.20)</t>
    <phoneticPr fontId="3"/>
  </si>
  <si>
    <t>98.2</t>
    <phoneticPr fontId="3"/>
  </si>
  <si>
    <t>平成11年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</si>
  <si>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（△ 0.42）</t>
    <phoneticPr fontId="3"/>
  </si>
  <si>
    <t>(△ 0.41)</t>
    <phoneticPr fontId="3"/>
  </si>
  <si>
    <t>96.8</t>
    <phoneticPr fontId="3"/>
  </si>
  <si>
    <t>平成12年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</si>
  <si>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（△ 0.35）</t>
    <phoneticPr fontId="3"/>
  </si>
  <si>
    <t>95.6</t>
    <phoneticPr fontId="3"/>
  </si>
  <si>
    <t>平成13年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</si>
  <si>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平成14年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</si>
  <si>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94.8</t>
    <phoneticPr fontId="3"/>
  </si>
  <si>
    <t>平成15年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</si>
  <si>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(△ 0.05)</t>
    <phoneticPr fontId="3"/>
  </si>
  <si>
    <t>95.1</t>
    <phoneticPr fontId="3"/>
  </si>
  <si>
    <t>平成16年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</si>
  <si>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(0.01)</t>
    <phoneticPr fontId="3"/>
  </si>
  <si>
    <t>95.9</t>
    <phoneticPr fontId="3"/>
  </si>
  <si>
    <t>平成17年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</si>
  <si>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97.2</t>
    <phoneticPr fontId="3"/>
  </si>
  <si>
    <t>平成18年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</si>
  <si>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平成19年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</si>
  <si>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</si>
  <si>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</si>
  <si>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平成22年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</si>
  <si>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平成23年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</si>
  <si>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平成24年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</si>
  <si>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平成25年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</si>
  <si>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平成26年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</si>
  <si>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平成27年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</si>
  <si>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平成28年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</si>
  <si>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平成29年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</si>
  <si>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平成30年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</si>
  <si>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　　（ ― ）</t>
    <phoneticPr fontId="3"/>
  </si>
  <si>
    <r>
      <t>　</t>
    </r>
    <r>
      <rPr>
        <sz val="8"/>
        <color indexed="8"/>
        <rFont val="ＭＳ 明朝"/>
        <family val="1"/>
        <charset val="128"/>
      </rPr>
      <t xml:space="preserve">  　</t>
    </r>
    <r>
      <rPr>
        <sz val="10"/>
        <color indexed="8"/>
        <rFont val="ＭＳ 明朝"/>
        <family val="1"/>
        <charset val="128"/>
      </rPr>
      <t xml:space="preserve"> ―</t>
    </r>
    <phoneticPr fontId="3"/>
  </si>
  <si>
    <t>平成31年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</si>
  <si>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注１　求職者数とは、学校又はハローワークによる紹介を希望する者の数であり、就職内定者数とは、学校又はハローワークの紹介によって内定した者の数である。</t>
    <rPh sb="0" eb="1">
      <t>チュウ</t>
    </rPh>
    <rPh sb="3" eb="6">
      <t>キュウショクシャ</t>
    </rPh>
    <rPh sb="6" eb="7">
      <t>スウ</t>
    </rPh>
    <rPh sb="10" eb="12">
      <t>ガッコウ</t>
    </rPh>
    <rPh sb="12" eb="13">
      <t>マタ</t>
    </rPh>
    <rPh sb="23" eb="25">
      <t>ショウカイ</t>
    </rPh>
    <rPh sb="26" eb="28">
      <t>キボウ</t>
    </rPh>
    <rPh sb="30" eb="31">
      <t>モノ</t>
    </rPh>
    <rPh sb="32" eb="33">
      <t>カズ</t>
    </rPh>
    <rPh sb="37" eb="39">
      <t>シュウショク</t>
    </rPh>
    <rPh sb="39" eb="42">
      <t>ナイテイシャ</t>
    </rPh>
    <rPh sb="42" eb="43">
      <t>カズ</t>
    </rPh>
    <phoneticPr fontId="3"/>
  </si>
  <si>
    <t>注２　（  　）内は前年同期比である。</t>
    <rPh sb="0" eb="1">
      <t>チュウ</t>
    </rPh>
    <rPh sb="8" eb="9">
      <t>ナイ</t>
    </rPh>
    <rPh sb="10" eb="12">
      <t>ゼンネン</t>
    </rPh>
    <rPh sb="12" eb="15">
      <t>ドウキヒ</t>
    </rPh>
    <phoneticPr fontId="3"/>
  </si>
  <si>
    <t>注３　９月末現在の調査は、昭和６３年３月新卒者より行っている。</t>
    <rPh sb="0" eb="1">
      <t>チュウ</t>
    </rPh>
    <rPh sb="4" eb="6">
      <t>ガツマツ</t>
    </rPh>
    <rPh sb="6" eb="8">
      <t>ゲンザイ</t>
    </rPh>
    <rPh sb="9" eb="11">
      <t>チョウサ</t>
    </rPh>
    <rPh sb="13" eb="15">
      <t>ショウワ</t>
    </rPh>
    <rPh sb="17" eb="18">
      <t>ネン</t>
    </rPh>
    <rPh sb="19" eb="20">
      <t>ガツ</t>
    </rPh>
    <rPh sb="20" eb="23">
      <t>シンソツシャ</t>
    </rPh>
    <rPh sb="25" eb="26">
      <t>オコナ</t>
    </rPh>
    <phoneticPr fontId="3"/>
  </si>
  <si>
    <t>注４　最終の就職決定率は、卒業年の６月末の状況である。</t>
    <rPh sb="0" eb="1">
      <t>チュウ</t>
    </rPh>
    <rPh sb="3" eb="5">
      <t>サイシュウ</t>
    </rPh>
    <rPh sb="6" eb="8">
      <t>シュウショク</t>
    </rPh>
    <rPh sb="8" eb="10">
      <t>ケッテイ</t>
    </rPh>
    <rPh sb="10" eb="11">
      <t>リツ</t>
    </rPh>
    <rPh sb="13" eb="15">
      <t>ソツギョウ</t>
    </rPh>
    <rPh sb="15" eb="16">
      <t>トシ</t>
    </rPh>
    <rPh sb="18" eb="19">
      <t>ガツ</t>
    </rPh>
    <rPh sb="19" eb="20">
      <t>マツ</t>
    </rPh>
    <rPh sb="21" eb="23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</si>
</sst>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\(@\)"/>
    <numFmt numFmtId="177" formatCode="\(0.0\);&quot;△ &quot;0.0"/>
    <numFmt numFmtId="178" formatCode="#,##0_ "/>
    <numFmt numFmtId="179" formatCode="0.00_ "/>
    <numFmt numFmtId="180" formatCode="0.0_ "/>
    <numFmt numFmtId="181" formatCode="\(0.00\);&quot;△ &quot;0.00"/>
    <numFmt numFmtId="182" formatCode="0.0;&quot;（△ &quot;0.0\)"/>
    <numFmt numFmtId="183" formatCode="0_ "/>
    <numFmt numFmtId="184" formatCode="0.00;&quot;（△ &quot;0.00\)"/>
    <numFmt numFmtId="185" formatCode="\(0.00\);&quot;（&quot;0.00\)"/>
    <numFmt numFmtId="186" formatCode="\(0.0\);&quot;（△ &quot;0.0\)"/>
    <numFmt numFmtId="187" formatCode="\(0.00\);&quot;(△ &quot;0.00\)"/>
    <numFmt numFmtId="188" formatCode="\(0.0\);&quot;(△ &quot;0.0\)"/>
    <numFmt numFmtId="189" formatCode="0.0_);[Red]\(0.0\)"/>
    <numFmt numFmtId="190" formatCode="\(\ 0.0\);&quot;(△ &quot;0.0\)"/>
    <numFmt numFmtId="191" formatCode="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7" fillId="0" borderId="21" xfId="0" applyNumberFormat="1" applyFont="1" applyBorder="1" applyAlignment="1">
      <alignment horizontal="right" vertical="center"/>
    </xf>
    <xf numFmtId="177" fontId="7" fillId="0" borderId="16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176" fontId="7" fillId="0" borderId="23" xfId="0" applyNumberFormat="1" applyFont="1" applyBorder="1" applyAlignment="1">
      <alignment horizontal="right" vertical="center"/>
    </xf>
    <xf numFmtId="178" fontId="7" fillId="0" borderId="9" xfId="0" applyNumberFormat="1" applyFont="1" applyBorder="1" applyAlignment="1">
      <alignment horizontal="right" vertical="center"/>
    </xf>
    <xf numFmtId="178" fontId="7" fillId="0" borderId="32" xfId="0" applyNumberFormat="1" applyFont="1" applyBorder="1" applyAlignment="1">
      <alignment horizontal="right" vertical="center"/>
    </xf>
    <xf numFmtId="178" fontId="7" fillId="0" borderId="33" xfId="0" applyNumberFormat="1" applyFont="1" applyBorder="1" applyAlignment="1">
      <alignment horizontal="right" vertical="center"/>
    </xf>
    <xf numFmtId="179" fontId="7" fillId="0" borderId="33" xfId="0" applyNumberFormat="1" applyFont="1" applyBorder="1" applyAlignment="1">
      <alignment horizontal="right" vertical="center"/>
    </xf>
    <xf numFmtId="180" fontId="7" fillId="0" borderId="33" xfId="0" applyNumberFormat="1" applyFont="1" applyBorder="1" applyAlignment="1">
      <alignment horizontal="right" vertical="center"/>
    </xf>
    <xf numFmtId="180" fontId="7" fillId="0" borderId="34" xfId="0" applyNumberFormat="1" applyFont="1" applyBorder="1" applyAlignment="1">
      <alignment horizontal="right" vertical="center"/>
    </xf>
    <xf numFmtId="178" fontId="7" fillId="0" borderId="35" xfId="0" applyNumberFormat="1" applyFont="1" applyBorder="1" applyAlignment="1">
      <alignment horizontal="right" vertical="center"/>
    </xf>
    <xf numFmtId="179" fontId="7" fillId="0" borderId="36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81" fontId="7" fillId="0" borderId="21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82" fontId="7" fillId="0" borderId="20" xfId="0" applyNumberFormat="1" applyFont="1" applyBorder="1" applyAlignment="1">
      <alignment horizontal="right" vertical="center"/>
    </xf>
    <xf numFmtId="181" fontId="7" fillId="0" borderId="23" xfId="0" applyNumberFormat="1" applyFont="1" applyBorder="1" applyAlignment="1">
      <alignment horizontal="right" vertical="center"/>
    </xf>
    <xf numFmtId="178" fontId="7" fillId="0" borderId="19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 vertical="center"/>
    </xf>
    <xf numFmtId="178" fontId="7" fillId="0" borderId="21" xfId="0" applyNumberFormat="1" applyFont="1" applyBorder="1" applyAlignment="1">
      <alignment horizontal="right" vertical="center"/>
    </xf>
    <xf numFmtId="179" fontId="7" fillId="0" borderId="21" xfId="0" applyNumberFormat="1" applyFont="1" applyBorder="1" applyAlignment="1">
      <alignment horizontal="right" vertical="center"/>
    </xf>
    <xf numFmtId="180" fontId="7" fillId="0" borderId="21" xfId="0" applyNumberFormat="1" applyFont="1" applyBorder="1" applyAlignment="1">
      <alignment horizontal="right" vertical="center"/>
    </xf>
    <xf numFmtId="183" fontId="7" fillId="0" borderId="16" xfId="0" applyNumberFormat="1" applyFont="1" applyBorder="1" applyAlignment="1">
      <alignment horizontal="right" vertical="center"/>
    </xf>
    <xf numFmtId="178" fontId="7" fillId="0" borderId="22" xfId="0" applyNumberFormat="1" applyFont="1" applyBorder="1" applyAlignment="1">
      <alignment horizontal="right" vertical="center"/>
    </xf>
    <xf numFmtId="179" fontId="7" fillId="0" borderId="23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15" xfId="0" applyNumberFormat="1" applyFont="1" applyBorder="1" applyAlignment="1">
      <alignment horizontal="right" vertical="center"/>
    </xf>
    <xf numFmtId="181" fontId="7" fillId="0" borderId="15" xfId="0" applyNumberFormat="1" applyFont="1" applyBorder="1" applyAlignment="1">
      <alignment horizontal="right" vertical="center"/>
    </xf>
    <xf numFmtId="177" fontId="7" fillId="0" borderId="38" xfId="0" applyNumberFormat="1" applyFont="1" applyBorder="1" applyAlignment="1">
      <alignment horizontal="right" vertical="center"/>
    </xf>
    <xf numFmtId="177" fontId="7" fillId="0" borderId="17" xfId="0" applyNumberFormat="1" applyFont="1" applyBorder="1" applyAlignment="1">
      <alignment horizontal="right" vertical="center"/>
    </xf>
    <xf numFmtId="182" fontId="7" fillId="0" borderId="14" xfId="0" applyNumberFormat="1" applyFont="1" applyBorder="1" applyAlignment="1">
      <alignment horizontal="right" vertical="center"/>
    </xf>
    <xf numFmtId="181" fontId="7" fillId="0" borderId="18" xfId="0" applyNumberFormat="1" applyFont="1" applyBorder="1" applyAlignment="1">
      <alignment horizontal="right" vertical="center"/>
    </xf>
    <xf numFmtId="183" fontId="7" fillId="0" borderId="34" xfId="0" applyNumberFormat="1" applyFont="1" applyBorder="1" applyAlignment="1">
      <alignment horizontal="right" vertical="center"/>
    </xf>
    <xf numFmtId="182" fontId="7" fillId="0" borderId="21" xfId="0" applyNumberFormat="1" applyFont="1" applyBorder="1" applyAlignment="1">
      <alignment horizontal="right" vertical="center"/>
    </xf>
    <xf numFmtId="182" fontId="7" fillId="0" borderId="15" xfId="0" applyNumberFormat="1" applyFont="1" applyBorder="1" applyAlignment="1">
      <alignment horizontal="right" vertical="center"/>
    </xf>
    <xf numFmtId="182" fontId="7" fillId="0" borderId="19" xfId="0" applyNumberFormat="1" applyFont="1" applyBorder="1" applyAlignment="1">
      <alignment horizontal="right" vertical="center"/>
    </xf>
    <xf numFmtId="184" fontId="7" fillId="0" borderId="21" xfId="0" applyNumberFormat="1" applyFont="1" applyBorder="1" applyAlignment="1">
      <alignment horizontal="right" vertical="center"/>
    </xf>
    <xf numFmtId="182" fontId="7" fillId="0" borderId="38" xfId="0" applyNumberFormat="1" applyFont="1" applyBorder="1" applyAlignment="1">
      <alignment horizontal="right" vertical="center"/>
    </xf>
    <xf numFmtId="182" fontId="7" fillId="0" borderId="22" xfId="0" applyNumberFormat="1" applyFont="1" applyBorder="1" applyAlignment="1">
      <alignment horizontal="right" vertical="center"/>
    </xf>
    <xf numFmtId="184" fontId="7" fillId="0" borderId="23" xfId="0" applyNumberFormat="1" applyFont="1" applyBorder="1" applyAlignment="1">
      <alignment horizontal="right" vertical="center"/>
    </xf>
    <xf numFmtId="178" fontId="7" fillId="0" borderId="39" xfId="0" applyNumberFormat="1" applyFont="1" applyBorder="1" applyAlignment="1">
      <alignment horizontal="right" vertical="center"/>
    </xf>
    <xf numFmtId="184" fontId="7" fillId="0" borderId="15" xfId="0" applyNumberFormat="1" applyFont="1" applyBorder="1" applyAlignment="1">
      <alignment horizontal="right" vertical="center"/>
    </xf>
    <xf numFmtId="182" fontId="7" fillId="0" borderId="17" xfId="0" applyNumberFormat="1" applyFont="1" applyBorder="1" applyAlignment="1">
      <alignment horizontal="right" vertical="center"/>
    </xf>
    <xf numFmtId="184" fontId="7" fillId="0" borderId="18" xfId="0" applyNumberFormat="1" applyFont="1" applyBorder="1" applyAlignment="1">
      <alignment horizontal="right" vertical="center"/>
    </xf>
    <xf numFmtId="182" fontId="7" fillId="0" borderId="16" xfId="0" applyNumberFormat="1" applyFont="1" applyBorder="1" applyAlignment="1">
      <alignment horizontal="right" vertical="center"/>
    </xf>
    <xf numFmtId="182" fontId="7" fillId="0" borderId="6" xfId="0" applyNumberFormat="1" applyFont="1" applyBorder="1" applyAlignment="1">
      <alignment horizontal="right" vertical="center"/>
    </xf>
    <xf numFmtId="185" fontId="7" fillId="0" borderId="21" xfId="0" applyNumberFormat="1" applyFont="1" applyBorder="1" applyAlignment="1">
      <alignment horizontal="right" vertical="center"/>
    </xf>
    <xf numFmtId="186" fontId="7" fillId="0" borderId="6" xfId="0" applyNumberFormat="1" applyFont="1" applyFill="1" applyBorder="1" applyAlignment="1">
      <alignment vertical="center"/>
    </xf>
    <xf numFmtId="186" fontId="7" fillId="0" borderId="14" xfId="0" applyNumberFormat="1" applyFont="1" applyFill="1" applyBorder="1" applyAlignment="1">
      <alignment vertical="center"/>
    </xf>
    <xf numFmtId="187" fontId="7" fillId="0" borderId="15" xfId="0" applyNumberFormat="1" applyFont="1" applyFill="1" applyBorder="1" applyAlignment="1">
      <alignment vertical="center"/>
    </xf>
    <xf numFmtId="188" fontId="7" fillId="0" borderId="15" xfId="0" applyNumberFormat="1" applyFont="1" applyFill="1" applyBorder="1" applyAlignment="1">
      <alignment vertical="center"/>
    </xf>
    <xf numFmtId="179" fontId="7" fillId="0" borderId="33" xfId="0" applyNumberFormat="1" applyFont="1" applyFill="1" applyBorder="1" applyAlignment="1">
      <alignment vertical="center"/>
    </xf>
    <xf numFmtId="180" fontId="7" fillId="0" borderId="40" xfId="0" applyNumberFormat="1" applyFont="1" applyFill="1" applyBorder="1" applyAlignment="1">
      <alignment vertical="center"/>
    </xf>
    <xf numFmtId="38" fontId="7" fillId="0" borderId="22" xfId="1" applyFont="1" applyBorder="1" applyAlignment="1">
      <alignment horizontal="right" vertical="center"/>
    </xf>
    <xf numFmtId="38" fontId="7" fillId="0" borderId="20" xfId="1" applyFont="1" applyBorder="1" applyAlignment="1">
      <alignment horizontal="right" vertical="center"/>
    </xf>
    <xf numFmtId="179" fontId="7" fillId="0" borderId="36" xfId="0" applyNumberFormat="1" applyFont="1" applyFill="1" applyBorder="1" applyAlignment="1">
      <alignment vertical="center"/>
    </xf>
    <xf numFmtId="187" fontId="7" fillId="0" borderId="21" xfId="0" applyNumberFormat="1" applyFont="1" applyFill="1" applyBorder="1" applyAlignment="1">
      <alignment vertical="center"/>
    </xf>
    <xf numFmtId="188" fontId="7" fillId="0" borderId="21" xfId="0" applyNumberFormat="1" applyFont="1" applyFill="1" applyBorder="1" applyAlignment="1">
      <alignment vertical="center"/>
    </xf>
    <xf numFmtId="177" fontId="7" fillId="0" borderId="38" xfId="0" applyNumberFormat="1" applyFont="1" applyFill="1" applyBorder="1" applyAlignment="1">
      <alignment horizontal="right" vertical="center"/>
    </xf>
    <xf numFmtId="184" fontId="7" fillId="0" borderId="23" xfId="0" quotePrefix="1" applyNumberFormat="1" applyFont="1" applyBorder="1" applyAlignment="1">
      <alignment horizontal="right" vertical="center"/>
    </xf>
    <xf numFmtId="183" fontId="7" fillId="0" borderId="34" xfId="0" applyNumberFormat="1" applyFont="1" applyFill="1" applyBorder="1" applyAlignment="1">
      <alignment horizontal="right" vertical="center"/>
    </xf>
    <xf numFmtId="38" fontId="7" fillId="0" borderId="35" xfId="1" applyFont="1" applyBorder="1" applyAlignment="1">
      <alignment horizontal="right" vertical="center"/>
    </xf>
    <xf numFmtId="38" fontId="7" fillId="0" borderId="32" xfId="1" applyFont="1" applyBorder="1" applyAlignment="1">
      <alignment horizontal="right" vertical="center"/>
    </xf>
    <xf numFmtId="186" fontId="7" fillId="0" borderId="17" xfId="0" applyNumberFormat="1" applyFont="1" applyFill="1" applyBorder="1" applyAlignment="1">
      <alignment vertical="center"/>
    </xf>
    <xf numFmtId="187" fontId="7" fillId="0" borderId="18" xfId="0" applyNumberFormat="1" applyFont="1" applyFill="1" applyBorder="1" applyAlignment="1">
      <alignment vertical="center"/>
    </xf>
    <xf numFmtId="178" fontId="7" fillId="0" borderId="9" xfId="0" applyNumberFormat="1" applyFont="1" applyFill="1" applyBorder="1" applyAlignment="1">
      <alignment horizontal="right" vertical="center"/>
    </xf>
    <xf numFmtId="178" fontId="7" fillId="0" borderId="32" xfId="0" applyNumberFormat="1" applyFont="1" applyFill="1" applyBorder="1" applyAlignment="1">
      <alignment horizontal="right" vertical="center"/>
    </xf>
    <xf numFmtId="178" fontId="7" fillId="0" borderId="10" xfId="0" applyNumberFormat="1" applyFont="1" applyFill="1" applyBorder="1" applyAlignment="1">
      <alignment horizontal="right" vertical="center"/>
    </xf>
    <xf numFmtId="180" fontId="7" fillId="0" borderId="33" xfId="0" applyNumberFormat="1" applyFont="1" applyFill="1" applyBorder="1" applyAlignment="1">
      <alignment vertical="center"/>
    </xf>
    <xf numFmtId="38" fontId="7" fillId="0" borderId="35" xfId="1" applyFont="1" applyFill="1" applyBorder="1" applyAlignment="1">
      <alignment horizontal="right" vertical="center"/>
    </xf>
    <xf numFmtId="38" fontId="7" fillId="0" borderId="32" xfId="1" applyFont="1" applyFill="1" applyBorder="1" applyAlignment="1">
      <alignment horizontal="right" vertical="center"/>
    </xf>
    <xf numFmtId="186" fontId="7" fillId="0" borderId="7" xfId="0" applyNumberFormat="1" applyFont="1" applyFill="1" applyBorder="1" applyAlignment="1">
      <alignment vertical="center"/>
    </xf>
    <xf numFmtId="180" fontId="7" fillId="0" borderId="34" xfId="0" applyNumberFormat="1" applyFont="1" applyFill="1" applyBorder="1" applyAlignment="1">
      <alignment vertical="center"/>
    </xf>
    <xf numFmtId="182" fontId="7" fillId="0" borderId="38" xfId="0" applyNumberFormat="1" applyFont="1" applyFill="1" applyBorder="1" applyAlignment="1">
      <alignment horizontal="right" vertical="center"/>
    </xf>
    <xf numFmtId="178" fontId="7" fillId="0" borderId="19" xfId="0" applyNumberFormat="1" applyFont="1" applyFill="1" applyBorder="1" applyAlignment="1">
      <alignment horizontal="right" vertical="center"/>
    </xf>
    <xf numFmtId="178" fontId="7" fillId="0" borderId="2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179" fontId="7" fillId="0" borderId="21" xfId="0" applyNumberFormat="1" applyFont="1" applyFill="1" applyBorder="1" applyAlignment="1">
      <alignment vertical="center"/>
    </xf>
    <xf numFmtId="180" fontId="7" fillId="0" borderId="21" xfId="0" applyNumberFormat="1" applyFont="1" applyFill="1" applyBorder="1" applyAlignment="1">
      <alignment vertical="center"/>
    </xf>
    <xf numFmtId="38" fontId="7" fillId="0" borderId="22" xfId="1" applyFont="1" applyFill="1" applyBorder="1" applyAlignment="1">
      <alignment horizontal="right" vertical="center"/>
    </xf>
    <xf numFmtId="38" fontId="7" fillId="0" borderId="20" xfId="1" applyFont="1" applyFill="1" applyBorder="1" applyAlignment="1">
      <alignment horizontal="right" vertical="center"/>
    </xf>
    <xf numFmtId="179" fontId="7" fillId="0" borderId="23" xfId="0" applyNumberFormat="1" applyFont="1" applyFill="1" applyBorder="1" applyAlignment="1">
      <alignment vertical="center"/>
    </xf>
    <xf numFmtId="189" fontId="4" fillId="0" borderId="16" xfId="0" applyNumberFormat="1" applyFont="1" applyFill="1" applyBorder="1" applyAlignment="1">
      <alignment horizontal="right" vertical="center"/>
    </xf>
    <xf numFmtId="190" fontId="7" fillId="0" borderId="38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191" fontId="4" fillId="0" borderId="16" xfId="0" applyNumberFormat="1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right" vertical="center"/>
    </xf>
    <xf numFmtId="186" fontId="7" fillId="0" borderId="19" xfId="0" applyNumberFormat="1" applyFont="1" applyFill="1" applyBorder="1" applyAlignment="1">
      <alignment vertical="center"/>
    </xf>
    <xf numFmtId="186" fontId="7" fillId="0" borderId="20" xfId="0" applyNumberFormat="1" applyFont="1" applyFill="1" applyBorder="1" applyAlignment="1">
      <alignment vertical="center"/>
    </xf>
    <xf numFmtId="186" fontId="7" fillId="0" borderId="0" xfId="0" applyNumberFormat="1" applyFont="1" applyFill="1" applyBorder="1" applyAlignment="1">
      <alignment vertical="center"/>
    </xf>
    <xf numFmtId="49" fontId="7" fillId="0" borderId="16" xfId="0" applyNumberFormat="1" applyFont="1" applyFill="1" applyBorder="1" applyAlignment="1">
      <alignment horizontal="center" vertical="center"/>
    </xf>
    <xf numFmtId="187" fontId="7" fillId="0" borderId="23" xfId="0" applyNumberFormat="1" applyFont="1" applyFill="1" applyBorder="1" applyAlignment="1">
      <alignment vertical="center"/>
    </xf>
    <xf numFmtId="178" fontId="7" fillId="0" borderId="42" xfId="0" applyNumberFormat="1" applyFont="1" applyFill="1" applyBorder="1" applyAlignment="1">
      <alignment horizontal="right" vertical="center"/>
    </xf>
    <xf numFmtId="178" fontId="7" fillId="0" borderId="43" xfId="0" applyNumberFormat="1" applyFont="1" applyFill="1" applyBorder="1" applyAlignment="1">
      <alignment horizontal="right" vertical="center"/>
    </xf>
    <xf numFmtId="178" fontId="7" fillId="0" borderId="44" xfId="0" applyNumberFormat="1" applyFont="1" applyFill="1" applyBorder="1" applyAlignment="1">
      <alignment horizontal="right" vertical="center"/>
    </xf>
    <xf numFmtId="179" fontId="7" fillId="0" borderId="45" xfId="0" applyNumberFormat="1" applyFont="1" applyFill="1" applyBorder="1" applyAlignment="1">
      <alignment vertical="center"/>
    </xf>
    <xf numFmtId="180" fontId="7" fillId="0" borderId="45" xfId="0" applyNumberFormat="1" applyFont="1" applyFill="1" applyBorder="1" applyAlignment="1">
      <alignment vertical="center"/>
    </xf>
    <xf numFmtId="0" fontId="4" fillId="0" borderId="46" xfId="0" applyFont="1" applyFill="1" applyBorder="1" applyAlignment="1">
      <alignment horizontal="left" vertical="center"/>
    </xf>
    <xf numFmtId="38" fontId="7" fillId="0" borderId="47" xfId="1" applyFont="1" applyFill="1" applyBorder="1" applyAlignment="1">
      <alignment horizontal="right" vertical="center"/>
    </xf>
    <xf numFmtId="38" fontId="7" fillId="0" borderId="43" xfId="1" applyFont="1" applyFill="1" applyBorder="1" applyAlignment="1">
      <alignment horizontal="right" vertical="center"/>
    </xf>
    <xf numFmtId="179" fontId="7" fillId="0" borderId="48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right" vertical="center"/>
    </xf>
    <xf numFmtId="180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38" fontId="7" fillId="0" borderId="0" xfId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view="pageBreakPreview" topLeftCell="A49" zoomScale="75" zoomScaleNormal="100" zoomScaleSheetLayoutView="75" workbookViewId="0">
      <selection activeCell="L64" sqref="L64"/>
    </sheetView>
  </sheetViews>
  <sheetFormatPr defaultColWidth="9" defaultRowHeight="13.2" x14ac:dyDescent="0.2"/>
  <cols>
    <col min="1" max="1" width="11.6640625" style="2" customWidth="1"/>
    <col min="2" max="10" width="13.109375" style="1" customWidth="1"/>
    <col min="11" max="16384" width="9" style="1"/>
  </cols>
  <sheetData>
    <row r="1" spans="1:10" ht="26.25" customHeight="1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3" customHeight="1" thickBot="1" x14ac:dyDescent="0.25"/>
    <row r="3" spans="1:10" ht="20.100000000000001" customHeight="1" x14ac:dyDescent="0.2">
      <c r="A3" s="146" t="s">
        <v>1</v>
      </c>
      <c r="B3" s="149" t="s">
        <v>2</v>
      </c>
      <c r="C3" s="150"/>
      <c r="D3" s="150"/>
      <c r="E3" s="150"/>
      <c r="F3" s="150"/>
      <c r="G3" s="150"/>
      <c r="H3" s="150"/>
      <c r="I3" s="150"/>
      <c r="J3" s="151"/>
    </row>
    <row r="4" spans="1:10" ht="12.9" customHeight="1" thickBot="1" x14ac:dyDescent="0.25">
      <c r="A4" s="147"/>
      <c r="B4" s="152" t="s">
        <v>3</v>
      </c>
      <c r="C4" s="153"/>
      <c r="D4" s="153"/>
      <c r="E4" s="153"/>
      <c r="F4" s="153"/>
      <c r="G4" s="3"/>
      <c r="H4" s="153" t="s">
        <v>4</v>
      </c>
      <c r="I4" s="153"/>
      <c r="J4" s="156"/>
    </row>
    <row r="5" spans="1:10" ht="12.9" customHeight="1" thickTop="1" x14ac:dyDescent="0.15">
      <c r="A5" s="147"/>
      <c r="B5" s="154"/>
      <c r="C5" s="155"/>
      <c r="D5" s="155"/>
      <c r="E5" s="155"/>
      <c r="F5" s="155"/>
      <c r="G5" s="4" t="s">
        <v>5</v>
      </c>
      <c r="H5" s="155"/>
      <c r="I5" s="155"/>
      <c r="J5" s="157"/>
    </row>
    <row r="6" spans="1:10" ht="15" customHeight="1" x14ac:dyDescent="0.2">
      <c r="A6" s="147"/>
      <c r="B6" s="5" t="s">
        <v>6</v>
      </c>
      <c r="C6" s="6" t="s">
        <v>7</v>
      </c>
      <c r="D6" s="7" t="s">
        <v>8</v>
      </c>
      <c r="E6" s="7" t="s">
        <v>9</v>
      </c>
      <c r="F6" s="7" t="s">
        <v>10</v>
      </c>
      <c r="G6" s="8" t="s">
        <v>11</v>
      </c>
      <c r="H6" s="9" t="s">
        <v>6</v>
      </c>
      <c r="I6" s="6" t="s">
        <v>7</v>
      </c>
      <c r="J6" s="10" t="s">
        <v>9</v>
      </c>
    </row>
    <row r="7" spans="1:10" x14ac:dyDescent="0.2">
      <c r="A7" s="147"/>
      <c r="B7" s="11" t="s">
        <v>12</v>
      </c>
      <c r="C7" s="12" t="s">
        <v>12</v>
      </c>
      <c r="D7" s="13" t="s">
        <v>13</v>
      </c>
      <c r="E7" s="14" t="s">
        <v>14</v>
      </c>
      <c r="F7" s="14" t="s">
        <v>15</v>
      </c>
      <c r="G7" s="15" t="s">
        <v>16</v>
      </c>
      <c r="H7" s="16" t="s">
        <v>17</v>
      </c>
      <c r="I7" s="16" t="s">
        <v>18</v>
      </c>
      <c r="J7" s="17" t="s">
        <v>19</v>
      </c>
    </row>
    <row r="8" spans="1:10" s="24" customFormat="1" ht="13.8" thickBot="1" x14ac:dyDescent="0.25">
      <c r="A8" s="148"/>
      <c r="B8" s="18" t="s">
        <v>20</v>
      </c>
      <c r="C8" s="19" t="s">
        <v>21</v>
      </c>
      <c r="D8" s="19" t="s">
        <v>21</v>
      </c>
      <c r="E8" s="20" t="s">
        <v>22</v>
      </c>
      <c r="F8" s="20" t="s">
        <v>23</v>
      </c>
      <c r="G8" s="21" t="s">
        <v>24</v>
      </c>
      <c r="H8" s="22" t="s">
        <v>21</v>
      </c>
      <c r="I8" s="19" t="s">
        <v>21</v>
      </c>
      <c r="J8" s="23" t="s">
        <v>22</v>
      </c>
    </row>
    <row r="9" spans="1:10" ht="17.100000000000001" customHeight="1" thickTop="1" x14ac:dyDescent="0.2">
      <c r="A9" s="138" t="s">
        <v>25</v>
      </c>
      <c r="B9" s="25" t="s">
        <v>26</v>
      </c>
      <c r="C9" s="26" t="s">
        <v>27</v>
      </c>
      <c r="D9" s="27" t="s">
        <v>28</v>
      </c>
      <c r="E9" s="27" t="s">
        <v>29</v>
      </c>
      <c r="F9" s="27" t="s">
        <v>27</v>
      </c>
      <c r="G9" s="28">
        <v>0.4</v>
      </c>
      <c r="H9" s="29" t="s">
        <v>30</v>
      </c>
      <c r="I9" s="26" t="s">
        <v>26</v>
      </c>
      <c r="J9" s="30" t="s">
        <v>31</v>
      </c>
    </row>
    <row r="10" spans="1:10" ht="17.100000000000001" customHeight="1" x14ac:dyDescent="0.2">
      <c r="A10" s="142"/>
      <c r="B10" s="31">
        <v>667930</v>
      </c>
      <c r="C10" s="32">
        <v>503086</v>
      </c>
      <c r="D10" s="33">
        <v>255137</v>
      </c>
      <c r="E10" s="34">
        <v>1.33</v>
      </c>
      <c r="F10" s="35">
        <v>50.7</v>
      </c>
      <c r="G10" s="36">
        <v>99.3</v>
      </c>
      <c r="H10" s="37">
        <v>35397</v>
      </c>
      <c r="I10" s="32">
        <v>30202</v>
      </c>
      <c r="J10" s="38">
        <v>1.17</v>
      </c>
    </row>
    <row r="11" spans="1:10" ht="17.100000000000001" customHeight="1" x14ac:dyDescent="0.2">
      <c r="A11" s="138" t="s">
        <v>32</v>
      </c>
      <c r="B11" s="39">
        <v>41.952450107047149</v>
      </c>
      <c r="C11" s="40">
        <v>0.6237502136811599</v>
      </c>
      <c r="D11" s="41">
        <v>19.949282150374113</v>
      </c>
      <c r="E11" s="42">
        <v>0.54</v>
      </c>
      <c r="F11" s="41">
        <v>9.8000000000000007</v>
      </c>
      <c r="G11" s="28">
        <v>0.29999999999999716</v>
      </c>
      <c r="H11" s="43">
        <v>26.550272621973615</v>
      </c>
      <c r="I11" s="44">
        <v>-14.29375538043838</v>
      </c>
      <c r="J11" s="45">
        <v>0.55853044589583822</v>
      </c>
    </row>
    <row r="12" spans="1:10" ht="17.100000000000001" customHeight="1" x14ac:dyDescent="0.2">
      <c r="A12" s="142"/>
      <c r="B12" s="46">
        <v>948143</v>
      </c>
      <c r="C12" s="47">
        <v>506224</v>
      </c>
      <c r="D12" s="48">
        <v>306035</v>
      </c>
      <c r="E12" s="49">
        <v>1.8729712538322956</v>
      </c>
      <c r="F12" s="50">
        <v>60.454462846486933</v>
      </c>
      <c r="G12" s="51" t="s">
        <v>33</v>
      </c>
      <c r="H12" s="52">
        <v>44795</v>
      </c>
      <c r="I12" s="47">
        <v>25885</v>
      </c>
      <c r="J12" s="53">
        <v>1.7305389221556886</v>
      </c>
    </row>
    <row r="13" spans="1:10" ht="17.100000000000001" customHeight="1" x14ac:dyDescent="0.2">
      <c r="A13" s="140" t="s">
        <v>34</v>
      </c>
      <c r="B13" s="54">
        <f>(B14-B12)/B12*100</f>
        <v>33.701561895199347</v>
      </c>
      <c r="C13" s="55">
        <f>(C14-C12)/C12*100</f>
        <v>1.4147887101362242</v>
      </c>
      <c r="D13" s="56">
        <f>(D14-D12)/D12*100</f>
        <v>14.832617184308985</v>
      </c>
      <c r="E13" s="57">
        <f>E14-E12</f>
        <v>0.59628579641839319</v>
      </c>
      <c r="F13" s="56">
        <f>F14-F12</f>
        <v>7.998514055882822</v>
      </c>
      <c r="G13" s="58">
        <f>G14-G12</f>
        <v>0</v>
      </c>
      <c r="H13" s="59">
        <f>(H14-H12)/H12*100</f>
        <v>36.209398370353831</v>
      </c>
      <c r="I13" s="60">
        <f>(I14-I12)/I12*100</f>
        <v>-12.605756229476532</v>
      </c>
      <c r="J13" s="61">
        <f>J14-J12</f>
        <v>0.96661429153010414</v>
      </c>
    </row>
    <row r="14" spans="1:10" ht="17.100000000000001" customHeight="1" x14ac:dyDescent="0.2">
      <c r="A14" s="142"/>
      <c r="B14" s="31">
        <v>1267682</v>
      </c>
      <c r="C14" s="32">
        <v>513386</v>
      </c>
      <c r="D14" s="33">
        <v>351428</v>
      </c>
      <c r="E14" s="34">
        <f>B14/C14</f>
        <v>2.4692570502506888</v>
      </c>
      <c r="F14" s="35">
        <f>D14/C14*100</f>
        <v>68.452976902369755</v>
      </c>
      <c r="G14" s="62" t="s">
        <v>35</v>
      </c>
      <c r="H14" s="37">
        <v>61015</v>
      </c>
      <c r="I14" s="32">
        <v>22622</v>
      </c>
      <c r="J14" s="38">
        <f>H14/I14</f>
        <v>2.6971532136857927</v>
      </c>
    </row>
    <row r="15" spans="1:10" ht="17.100000000000001" customHeight="1" x14ac:dyDescent="0.2">
      <c r="A15" s="140" t="s">
        <v>36</v>
      </c>
      <c r="B15" s="39">
        <f>(B16-B14)/B14*100</f>
        <v>22.009384056884929</v>
      </c>
      <c r="C15" s="44">
        <f>(C16-C14)/C14*100</f>
        <v>-0.34165325895135434</v>
      </c>
      <c r="D15" s="63">
        <f>(D16-D14)/D14*100</f>
        <v>-0.19235803635453066</v>
      </c>
      <c r="E15" s="57">
        <f>E16-E14</f>
        <v>0.55379662895624104</v>
      </c>
      <c r="F15" s="41">
        <f>F16-F14</f>
        <v>0.10254738070869962</v>
      </c>
      <c r="G15" s="28">
        <f>G16-G14</f>
        <v>0.10000000000000853</v>
      </c>
      <c r="H15" s="43">
        <f>(H16-H14)/H14*100</f>
        <v>17.251495533885112</v>
      </c>
      <c r="I15" s="44">
        <f>(I16-I14)/I14*100</f>
        <v>-15.219697639466007</v>
      </c>
      <c r="J15" s="45">
        <f>J16-J14</f>
        <v>1.0330204137191816</v>
      </c>
    </row>
    <row r="16" spans="1:10" ht="17.100000000000001" customHeight="1" x14ac:dyDescent="0.2">
      <c r="A16" s="142"/>
      <c r="B16" s="46">
        <v>1546691</v>
      </c>
      <c r="C16" s="47">
        <v>511632</v>
      </c>
      <c r="D16" s="48">
        <v>350752</v>
      </c>
      <c r="E16" s="49">
        <f>B16/C16</f>
        <v>3.0230536792069298</v>
      </c>
      <c r="F16" s="50">
        <f>D16/C16*100</f>
        <v>68.555524283078455</v>
      </c>
      <c r="G16" s="51" t="s">
        <v>37</v>
      </c>
      <c r="H16" s="52">
        <v>71541</v>
      </c>
      <c r="I16" s="47">
        <v>19179</v>
      </c>
      <c r="J16" s="53">
        <f>H16/I16</f>
        <v>3.7301736274049744</v>
      </c>
    </row>
    <row r="17" spans="1:10" ht="17.100000000000001" customHeight="1" x14ac:dyDescent="0.2">
      <c r="A17" s="140" t="s">
        <v>38</v>
      </c>
      <c r="B17" s="54">
        <f>(B18-B16)/B16*100</f>
        <v>4.8192560763591432</v>
      </c>
      <c r="C17" s="60">
        <f>(C18-C16)/C16*100</f>
        <v>-3.1579338274384714</v>
      </c>
      <c r="D17" s="64">
        <f>(D18-D16)/D16*100</f>
        <v>-3.4654114588085032</v>
      </c>
      <c r="E17" s="57">
        <f>E18-E16</f>
        <v>0.2490185746908451</v>
      </c>
      <c r="F17" s="64" t="s">
        <v>39</v>
      </c>
      <c r="G17" s="58">
        <f>G18-G16</f>
        <v>0</v>
      </c>
      <c r="H17" s="59">
        <f>(H18-H16)/H16*100</f>
        <v>1.258019876714052E-2</v>
      </c>
      <c r="I17" s="60">
        <f>(I18-I16)/I16*100</f>
        <v>-13.055946608269462</v>
      </c>
      <c r="J17" s="61">
        <f>J18-J16</f>
        <v>0.56068094530866874</v>
      </c>
    </row>
    <row r="18" spans="1:10" ht="17.100000000000001" customHeight="1" x14ac:dyDescent="0.2">
      <c r="A18" s="142"/>
      <c r="B18" s="31">
        <v>1621230</v>
      </c>
      <c r="C18" s="32">
        <v>495475</v>
      </c>
      <c r="D18" s="33">
        <v>338597</v>
      </c>
      <c r="E18" s="34">
        <f>B18/C18</f>
        <v>3.2720722538977749</v>
      </c>
      <c r="F18" s="35">
        <f>D18/C18*100</f>
        <v>68.337857611383015</v>
      </c>
      <c r="G18" s="51" t="s">
        <v>40</v>
      </c>
      <c r="H18" s="37">
        <v>71550</v>
      </c>
      <c r="I18" s="32">
        <v>16675</v>
      </c>
      <c r="J18" s="38">
        <f>H18/I18</f>
        <v>4.2908545727136431</v>
      </c>
    </row>
    <row r="19" spans="1:10" ht="17.100000000000001" customHeight="1" x14ac:dyDescent="0.2">
      <c r="A19" s="140" t="s">
        <v>41</v>
      </c>
      <c r="B19" s="65">
        <f>(B20-B18)/B18*100</f>
        <v>-18.077879141145921</v>
      </c>
      <c r="C19" s="44">
        <f>(C20-C18)/C18*100</f>
        <v>-9.7926232403249411</v>
      </c>
      <c r="D19" s="63">
        <f>(D20-D18)/D18*100</f>
        <v>-14.346848908879878</v>
      </c>
      <c r="E19" s="66">
        <f>E20-E18</f>
        <v>-0.30052925739924596</v>
      </c>
      <c r="F19" s="63" t="s">
        <v>42</v>
      </c>
      <c r="G19" s="67">
        <f>G20-G18</f>
        <v>-0.20000000000000284</v>
      </c>
      <c r="H19" s="68">
        <f>(H20-H18)/H18*100</f>
        <v>-22.139762403913345</v>
      </c>
      <c r="I19" s="44">
        <f>(I20-I18)/I18*100</f>
        <v>-13.763118440779609</v>
      </c>
      <c r="J19" s="69">
        <f>J20-J18</f>
        <v>-0.41679337660794058</v>
      </c>
    </row>
    <row r="20" spans="1:10" ht="17.100000000000001" customHeight="1" x14ac:dyDescent="0.2">
      <c r="A20" s="142"/>
      <c r="B20" s="70">
        <v>1328146</v>
      </c>
      <c r="C20" s="47">
        <v>446955</v>
      </c>
      <c r="D20" s="48">
        <v>290019</v>
      </c>
      <c r="E20" s="49">
        <f>B20/C20</f>
        <v>2.9715429964985289</v>
      </c>
      <c r="F20" s="50">
        <f>D20/C20*100</f>
        <v>64.887740376547981</v>
      </c>
      <c r="G20" s="51" t="s">
        <v>43</v>
      </c>
      <c r="H20" s="52">
        <v>55709</v>
      </c>
      <c r="I20" s="47">
        <v>14380</v>
      </c>
      <c r="J20" s="53">
        <f>H20/I20</f>
        <v>3.8740611961057025</v>
      </c>
    </row>
    <row r="21" spans="1:10" ht="17.100000000000001" customHeight="1" x14ac:dyDescent="0.2">
      <c r="A21" s="140" t="s">
        <v>44</v>
      </c>
      <c r="B21" s="65">
        <f>(B22-B20)/B20*100</f>
        <v>-34.15001061630273</v>
      </c>
      <c r="C21" s="60">
        <f>(C22-C20)/C20*100</f>
        <v>-12.220469622221476</v>
      </c>
      <c r="D21" s="64">
        <f>(D22-D20)/D20*100</f>
        <v>-20.235915577944894</v>
      </c>
      <c r="E21" s="71">
        <f>E22-E20</f>
        <v>-0.7423663999675032</v>
      </c>
      <c r="F21" s="64">
        <f>F22-F20</f>
        <v>-5.9251191472413893</v>
      </c>
      <c r="G21" s="67">
        <f>G22-G20</f>
        <v>-0.59999999999999432</v>
      </c>
      <c r="H21" s="72">
        <f>(H22-H20)/H20*100</f>
        <v>-38.593405015347606</v>
      </c>
      <c r="I21" s="60">
        <f>(I22-I20)/I20*100</f>
        <v>-10.611961057023645</v>
      </c>
      <c r="J21" s="73">
        <f>J22-J20</f>
        <v>-1.2127106437484598</v>
      </c>
    </row>
    <row r="22" spans="1:10" ht="17.100000000000001" customHeight="1" x14ac:dyDescent="0.2">
      <c r="A22" s="142"/>
      <c r="B22" s="31">
        <v>874584</v>
      </c>
      <c r="C22" s="32">
        <v>392335</v>
      </c>
      <c r="D22" s="33">
        <v>231331</v>
      </c>
      <c r="E22" s="34">
        <f>B22/C22</f>
        <v>2.2291765965310257</v>
      </c>
      <c r="F22" s="35">
        <f>D22/C22*100</f>
        <v>58.962621229306592</v>
      </c>
      <c r="G22" s="62" t="s">
        <v>45</v>
      </c>
      <c r="H22" s="37">
        <v>34209</v>
      </c>
      <c r="I22" s="32">
        <v>12854</v>
      </c>
      <c r="J22" s="38">
        <f>H22/I22</f>
        <v>2.6613505523572427</v>
      </c>
    </row>
    <row r="23" spans="1:10" ht="17.100000000000001" customHeight="1" x14ac:dyDescent="0.2">
      <c r="A23" s="140" t="s">
        <v>46</v>
      </c>
      <c r="B23" s="65">
        <f>(B24-B22)/B22*100</f>
        <v>-34.051503343303793</v>
      </c>
      <c r="C23" s="44">
        <f>(C24-C22)/C22*100</f>
        <v>-9.2076924057246998</v>
      </c>
      <c r="D23" s="63">
        <f>(D24-D22)/D22*100</f>
        <v>-15.669322313049266</v>
      </c>
      <c r="E23" s="66">
        <f>E24-E22</f>
        <v>-0.60997724783222451</v>
      </c>
      <c r="F23" s="63">
        <f>F24-F22</f>
        <v>-4.1963316810064271</v>
      </c>
      <c r="G23" s="74">
        <f>G24-G22</f>
        <v>-0.20000000000000284</v>
      </c>
      <c r="H23" s="68">
        <f>(H24-H22)/H22*100</f>
        <v>-40.445496799087962</v>
      </c>
      <c r="I23" s="44">
        <f>(I24-I22)/I22*100</f>
        <v>-14.789170686167729</v>
      </c>
      <c r="J23" s="69">
        <f>J24-J22</f>
        <v>-0.80131220669851899</v>
      </c>
    </row>
    <row r="24" spans="1:10" ht="17.100000000000001" customHeight="1" x14ac:dyDescent="0.2">
      <c r="A24" s="142"/>
      <c r="B24" s="46">
        <v>576775</v>
      </c>
      <c r="C24" s="47">
        <v>356210</v>
      </c>
      <c r="D24" s="48">
        <v>195083</v>
      </c>
      <c r="E24" s="34">
        <f>B24/C24</f>
        <v>1.6191993486988012</v>
      </c>
      <c r="F24" s="50">
        <f>D24/C24*100</f>
        <v>54.766289548300165</v>
      </c>
      <c r="G24" s="51" t="s">
        <v>47</v>
      </c>
      <c r="H24" s="52">
        <v>20373</v>
      </c>
      <c r="I24" s="47">
        <v>10953</v>
      </c>
      <c r="J24" s="53">
        <f>H24/I24</f>
        <v>1.8600383456587237</v>
      </c>
    </row>
    <row r="25" spans="1:10" ht="17.100000000000001" customHeight="1" x14ac:dyDescent="0.2">
      <c r="A25" s="140" t="s">
        <v>48</v>
      </c>
      <c r="B25" s="75">
        <f>(B26-B24)/B24*100</f>
        <v>-19.655324866715791</v>
      </c>
      <c r="C25" s="60">
        <f>(C26-C24)/C24*100</f>
        <v>-7.002891552735746</v>
      </c>
      <c r="D25" s="60">
        <f>(D26-D24)/D24*100</f>
        <v>-13.236929922135706</v>
      </c>
      <c r="E25" s="66">
        <f>E26-E24</f>
        <v>-0.22029514813429851</v>
      </c>
      <c r="F25" s="64">
        <f>F26-F24</f>
        <v>-3.6712447956097236</v>
      </c>
      <c r="G25" s="67">
        <f>G26-G24</f>
        <v>-0.29999999999999716</v>
      </c>
      <c r="H25" s="72">
        <f>(H26-H24)/H24*100</f>
        <v>-29.936680901192751</v>
      </c>
      <c r="I25" s="60">
        <f>(I26-I24)/I24*100</f>
        <v>-9.9150917556833758</v>
      </c>
      <c r="J25" s="73">
        <f>J26-J24</f>
        <v>-0.41339802945319004</v>
      </c>
    </row>
    <row r="26" spans="1:10" ht="17.100000000000001" customHeight="1" x14ac:dyDescent="0.2">
      <c r="A26" s="142"/>
      <c r="B26" s="31">
        <v>463408</v>
      </c>
      <c r="C26" s="32">
        <v>331265</v>
      </c>
      <c r="D26" s="32">
        <v>169260</v>
      </c>
      <c r="E26" s="34">
        <f>B26/C26</f>
        <v>1.3989042005645027</v>
      </c>
      <c r="F26" s="35">
        <f>D26/C26*100</f>
        <v>51.095044752690441</v>
      </c>
      <c r="G26" s="62" t="s">
        <v>49</v>
      </c>
      <c r="H26" s="37">
        <v>14274</v>
      </c>
      <c r="I26" s="32">
        <v>9867</v>
      </c>
      <c r="J26" s="38">
        <f>H26/I26</f>
        <v>1.4466403162055337</v>
      </c>
    </row>
    <row r="27" spans="1:10" ht="17.100000000000001" customHeight="1" x14ac:dyDescent="0.2">
      <c r="A27" s="140" t="s">
        <v>50</v>
      </c>
      <c r="B27" s="65">
        <f>(B28-B26)/B26*100</f>
        <v>-3.3508269171011289</v>
      </c>
      <c r="C27" s="44">
        <f>(C28-C26)/C26*100</f>
        <v>-7.0846603172686526</v>
      </c>
      <c r="D27" s="44">
        <f>(D28-D26)/D26*100</f>
        <v>-4.5521682618456811</v>
      </c>
      <c r="E27" s="42">
        <f>E28-E26</f>
        <v>5.6215424121977886E-2</v>
      </c>
      <c r="F27" s="41">
        <f>F28-F26</f>
        <v>1.3926418969086427</v>
      </c>
      <c r="G27" s="28">
        <f>G28-G26</f>
        <v>9.9999999999994316E-2</v>
      </c>
      <c r="H27" s="68">
        <f>(H28-H26)/H26*100</f>
        <v>-24.674232870954182</v>
      </c>
      <c r="I27" s="44">
        <f>(I28-I26)/I26*100</f>
        <v>-12.384716732542818</v>
      </c>
      <c r="J27" s="69" t="s">
        <v>51</v>
      </c>
    </row>
    <row r="28" spans="1:10" ht="17.100000000000001" customHeight="1" x14ac:dyDescent="0.2">
      <c r="A28" s="142"/>
      <c r="B28" s="46">
        <v>447880</v>
      </c>
      <c r="C28" s="47">
        <v>307796</v>
      </c>
      <c r="D28" s="47">
        <v>161555</v>
      </c>
      <c r="E28" s="49">
        <f>B28/C28</f>
        <v>1.4551196246864806</v>
      </c>
      <c r="F28" s="50">
        <f>D28/C28*100</f>
        <v>52.487686649599084</v>
      </c>
      <c r="G28" s="51" t="s">
        <v>52</v>
      </c>
      <c r="H28" s="52">
        <v>10752</v>
      </c>
      <c r="I28" s="47">
        <v>8645</v>
      </c>
      <c r="J28" s="53">
        <f>H28/I28</f>
        <v>1.2437246963562754</v>
      </c>
    </row>
    <row r="29" spans="1:10" ht="17.100000000000001" customHeight="1" x14ac:dyDescent="0.2">
      <c r="A29" s="140" t="s">
        <v>53</v>
      </c>
      <c r="B29" s="54">
        <f>(B30-B28)/B28*100</f>
        <v>4.8394659283736718</v>
      </c>
      <c r="C29" s="60">
        <f>(C30-C28)/C28*100</f>
        <v>-6.0416639592457342</v>
      </c>
      <c r="D29" s="60">
        <f>(D30-D28)/D28*100</f>
        <v>-0.43205100430194054</v>
      </c>
      <c r="E29" s="57">
        <v>0.16</v>
      </c>
      <c r="F29" s="56">
        <f>F30-F28</f>
        <v>3.1336826450067221</v>
      </c>
      <c r="G29" s="67">
        <f>G30-G28</f>
        <v>-0.29999999999999716</v>
      </c>
      <c r="H29" s="72">
        <f>(H30-H28)/H28*100</f>
        <v>-16.238839285714285</v>
      </c>
      <c r="I29" s="55">
        <f>(I30-I28)/I28*100</f>
        <v>0.43956043956043955</v>
      </c>
      <c r="J29" s="73" t="s">
        <v>54</v>
      </c>
    </row>
    <row r="30" spans="1:10" ht="17.100000000000001" customHeight="1" x14ac:dyDescent="0.2">
      <c r="A30" s="142"/>
      <c r="B30" s="31">
        <v>469555</v>
      </c>
      <c r="C30" s="32">
        <v>289200</v>
      </c>
      <c r="D30" s="32">
        <v>160857</v>
      </c>
      <c r="E30" s="34">
        <f>B30/C30</f>
        <v>1.623634163208852</v>
      </c>
      <c r="F30" s="35">
        <f>D30/C30*100</f>
        <v>55.621369294605806</v>
      </c>
      <c r="G30" s="62" t="s">
        <v>55</v>
      </c>
      <c r="H30" s="37">
        <v>9006</v>
      </c>
      <c r="I30" s="32">
        <v>8683</v>
      </c>
      <c r="J30" s="38">
        <f>H30/I30</f>
        <v>1.0371991247264771</v>
      </c>
    </row>
    <row r="31" spans="1:10" ht="17.100000000000001" customHeight="1" x14ac:dyDescent="0.2">
      <c r="A31" s="140" t="s">
        <v>56</v>
      </c>
      <c r="B31" s="65">
        <f>(B32-B30)/B30*100</f>
        <v>-33.433996017505933</v>
      </c>
      <c r="C31" s="44">
        <f>(C32-C30)/C30*100</f>
        <v>-9.7486168741355463</v>
      </c>
      <c r="D31" s="44">
        <f>(D32-D30)/D30*100</f>
        <v>-20.699130283419436</v>
      </c>
      <c r="E31" s="66" t="s">
        <v>57</v>
      </c>
      <c r="F31" s="63">
        <f>F32-F30</f>
        <v>-6.7487336947943106</v>
      </c>
      <c r="G31" s="74">
        <f>G32-G30</f>
        <v>-1.4000000000000057</v>
      </c>
      <c r="H31" s="68">
        <f>(H32-H30)/H30*100</f>
        <v>-39.407061958694207</v>
      </c>
      <c r="I31" s="44">
        <f>(I32-I30)/I30*100</f>
        <v>-0.62190487158816077</v>
      </c>
      <c r="J31" s="73" t="s">
        <v>58</v>
      </c>
    </row>
    <row r="32" spans="1:10" ht="17.100000000000001" customHeight="1" x14ac:dyDescent="0.2">
      <c r="A32" s="142"/>
      <c r="B32" s="46">
        <v>312564</v>
      </c>
      <c r="C32" s="47">
        <v>261007</v>
      </c>
      <c r="D32" s="32">
        <v>127561</v>
      </c>
      <c r="E32" s="34">
        <f>B32/C32</f>
        <v>1.1975311006984486</v>
      </c>
      <c r="F32" s="35">
        <f>D32/C32*100</f>
        <v>48.872635599811495</v>
      </c>
      <c r="G32" s="51" t="s">
        <v>59</v>
      </c>
      <c r="H32" s="52">
        <v>5457</v>
      </c>
      <c r="I32" s="47">
        <v>8629</v>
      </c>
      <c r="J32" s="53">
        <f>H32/I32</f>
        <v>0.63240236412098738</v>
      </c>
    </row>
    <row r="33" spans="1:10" ht="17.100000000000001" customHeight="1" x14ac:dyDescent="0.2">
      <c r="A33" s="140" t="s">
        <v>60</v>
      </c>
      <c r="B33" s="75">
        <f>(B34-B32)/B32*100</f>
        <v>-35.20367028832495</v>
      </c>
      <c r="C33" s="60">
        <f>(C34-C32)/C32*100</f>
        <v>-9.2388326749857281</v>
      </c>
      <c r="D33" s="63">
        <f>(D34-D32)/D32*100</f>
        <v>-23.479746944599057</v>
      </c>
      <c r="E33" s="66" t="s">
        <v>61</v>
      </c>
      <c r="F33" s="63">
        <f>F34-F32</f>
        <v>-7.6683788256560774</v>
      </c>
      <c r="G33" s="67">
        <f>G34-G32</f>
        <v>-1.2000000000000028</v>
      </c>
      <c r="H33" s="72">
        <f>(H34-H32)/H32*100</f>
        <v>-38.079530877771667</v>
      </c>
      <c r="I33" s="60">
        <f>(I34-I32)/I32*100</f>
        <v>-8.7611542473055977</v>
      </c>
      <c r="J33" s="73">
        <f>J34-J32</f>
        <v>-0.20321399882186381</v>
      </c>
    </row>
    <row r="34" spans="1:10" ht="17.100000000000001" customHeight="1" x14ac:dyDescent="0.2">
      <c r="A34" s="142"/>
      <c r="B34" s="31">
        <v>202530</v>
      </c>
      <c r="C34" s="32">
        <v>236893</v>
      </c>
      <c r="D34" s="33">
        <v>97610</v>
      </c>
      <c r="E34" s="34">
        <f>B34/C34</f>
        <v>0.85494294892630851</v>
      </c>
      <c r="F34" s="35">
        <f>D34/C34*100</f>
        <v>41.204256774155418</v>
      </c>
      <c r="G34" s="62" t="s">
        <v>62</v>
      </c>
      <c r="H34" s="37">
        <v>3379</v>
      </c>
      <c r="I34" s="32">
        <v>7873</v>
      </c>
      <c r="J34" s="38">
        <f>H34/I34</f>
        <v>0.42918836529912358</v>
      </c>
    </row>
    <row r="35" spans="1:10" ht="17.100000000000001" customHeight="1" x14ac:dyDescent="0.2">
      <c r="A35" s="140" t="s">
        <v>63</v>
      </c>
      <c r="B35" s="54">
        <f>(B36-B34)/B34*100</f>
        <v>1.504962227818101</v>
      </c>
      <c r="C35" s="60">
        <f>(C36-C34)/C34*100</f>
        <v>-2.2187232210322807</v>
      </c>
      <c r="D35" s="56">
        <f>(D36-D34)/D34*100</f>
        <v>0.78270668988833103</v>
      </c>
      <c r="E35" s="76">
        <v>-0.04</v>
      </c>
      <c r="F35" s="56">
        <f>F36-F34</f>
        <v>1.2647788289649782</v>
      </c>
      <c r="G35" s="58">
        <f>G36-G34</f>
        <v>0.30000000000001137</v>
      </c>
      <c r="H35" s="72">
        <f>(H36-H34)/H34*100</f>
        <v>-29.416987274341523</v>
      </c>
      <c r="I35" s="60">
        <f>(I36-I34)/I34*100</f>
        <v>-9.9453829544011185</v>
      </c>
      <c r="J35" s="73">
        <f>J36-J34</f>
        <v>-9.2799084622113726E-2</v>
      </c>
    </row>
    <row r="36" spans="1:10" ht="17.100000000000001" customHeight="1" x14ac:dyDescent="0.2">
      <c r="A36" s="142"/>
      <c r="B36" s="31">
        <v>205578</v>
      </c>
      <c r="C36" s="32">
        <v>231637</v>
      </c>
      <c r="D36" s="33">
        <v>98374</v>
      </c>
      <c r="E36" s="34">
        <f>B36/C36</f>
        <v>0.88750070152868499</v>
      </c>
      <c r="F36" s="35">
        <f>D36/C36*100</f>
        <v>42.469035603120396</v>
      </c>
      <c r="G36" s="36">
        <v>95.9</v>
      </c>
      <c r="H36" s="37">
        <v>2385</v>
      </c>
      <c r="I36" s="32">
        <v>7090</v>
      </c>
      <c r="J36" s="38">
        <f>H36/I36</f>
        <v>0.33638928067700985</v>
      </c>
    </row>
    <row r="37" spans="1:10" ht="17.100000000000001" customHeight="1" x14ac:dyDescent="0.2">
      <c r="A37" s="140" t="s">
        <v>64</v>
      </c>
      <c r="B37" s="65">
        <f>(B38-B36)/B36*100</f>
        <v>-10.022473221842803</v>
      </c>
      <c r="C37" s="44">
        <f>(C38-C36)/C36*100</f>
        <v>-3.8361747043866052</v>
      </c>
      <c r="D37" s="63">
        <f>(D38-D36)/D36*100</f>
        <v>-16.228881615060889</v>
      </c>
      <c r="E37" s="66">
        <f>E38-E36</f>
        <v>-5.7093655095672324E-2</v>
      </c>
      <c r="F37" s="63">
        <f>F38-F36</f>
        <v>-5.4730176278924532</v>
      </c>
      <c r="G37" s="74">
        <f>G38-G36</f>
        <v>-1.1000000000000085</v>
      </c>
      <c r="H37" s="72">
        <f>(H38-H36)/H36*100</f>
        <v>-18.532494758909852</v>
      </c>
      <c r="I37" s="44">
        <f>(I38-I36)/I36*100</f>
        <v>-4.5275035260930885</v>
      </c>
      <c r="J37" s="69">
        <f>J38-J36</f>
        <v>-4.9345404181220243E-2</v>
      </c>
    </row>
    <row r="38" spans="1:10" ht="17.100000000000001" customHeight="1" x14ac:dyDescent="0.2">
      <c r="A38" s="141"/>
      <c r="B38" s="46">
        <v>184974</v>
      </c>
      <c r="C38" s="47">
        <v>222751</v>
      </c>
      <c r="D38" s="48">
        <v>82409</v>
      </c>
      <c r="E38" s="49">
        <f>B38/C38</f>
        <v>0.83040704643301266</v>
      </c>
      <c r="F38" s="50">
        <f>D38/C38*100</f>
        <v>36.996017975227943</v>
      </c>
      <c r="G38" s="51" t="s">
        <v>65</v>
      </c>
      <c r="H38" s="52">
        <v>1943</v>
      </c>
      <c r="I38" s="47">
        <v>6769</v>
      </c>
      <c r="J38" s="53">
        <f>H38/I38</f>
        <v>0.28704387649578961</v>
      </c>
    </row>
    <row r="39" spans="1:10" ht="17.100000000000001" customHeight="1" x14ac:dyDescent="0.2">
      <c r="A39" s="140" t="s">
        <v>66</v>
      </c>
      <c r="B39" s="77">
        <f>ROUND((B40-B38)/B38*100,1)</f>
        <v>-18.899999999999999</v>
      </c>
      <c r="C39" s="78">
        <f>ROUND((C40-C38)/C38*100,1)</f>
        <v>-6.6</v>
      </c>
      <c r="D39" s="78">
        <f>ROUND((D40-D38)/D38*100,1)</f>
        <v>-15.7</v>
      </c>
      <c r="E39" s="79">
        <f>E40-E38</f>
        <v>-0.11040704643301269</v>
      </c>
      <c r="F39" s="80">
        <f>F40-F38</f>
        <v>-3.5960179752279444</v>
      </c>
      <c r="G39" s="58">
        <f>G40-G38</f>
        <v>0.29999999999999716</v>
      </c>
      <c r="H39" s="78">
        <f>ROUND((H40-H38)/H38*100,1)</f>
        <v>-24.4</v>
      </c>
      <c r="I39" s="78">
        <f>ROUND((I40-I38)/I38*100,1)</f>
        <v>-10.6</v>
      </c>
      <c r="J39" s="73" t="s">
        <v>67</v>
      </c>
    </row>
    <row r="40" spans="1:10" ht="17.100000000000001" customHeight="1" x14ac:dyDescent="0.2">
      <c r="A40" s="141"/>
      <c r="B40" s="46">
        <v>150101</v>
      </c>
      <c r="C40" s="47">
        <v>208083</v>
      </c>
      <c r="D40" s="48">
        <v>69504</v>
      </c>
      <c r="E40" s="81">
        <f>ROUND(B40/C40,2)</f>
        <v>0.72</v>
      </c>
      <c r="F40" s="82">
        <f>ROUND(D40/C40*100,1)</f>
        <v>33.4</v>
      </c>
      <c r="G40" s="51" t="s">
        <v>68</v>
      </c>
      <c r="H40" s="83">
        <v>1469</v>
      </c>
      <c r="I40" s="84">
        <v>6050</v>
      </c>
      <c r="J40" s="85">
        <f>ROUND(H40/I40,2)</f>
        <v>0.24</v>
      </c>
    </row>
    <row r="41" spans="1:10" ht="17.100000000000001" customHeight="1" x14ac:dyDescent="0.2">
      <c r="A41" s="140" t="s">
        <v>69</v>
      </c>
      <c r="B41" s="77">
        <f>ROUND((B42-B40)/B40*100,1)</f>
        <v>1</v>
      </c>
      <c r="C41" s="78">
        <f>ROUND((C42-C40)/C40*100,1)</f>
        <v>-3.5</v>
      </c>
      <c r="D41" s="78">
        <f>ROUND((D42-D40)/D40*100,1)</f>
        <v>-0.3</v>
      </c>
      <c r="E41" s="86">
        <f>E42-E40</f>
        <v>4.0000000000000036E-2</v>
      </c>
      <c r="F41" s="87">
        <f>F42-F40</f>
        <v>1.1000000000000014</v>
      </c>
      <c r="G41" s="88">
        <f>G42-G40</f>
        <v>0.80000000000001137</v>
      </c>
      <c r="H41" s="78">
        <f>ROUND((H42-H40)/H40*100,1)</f>
        <v>-10.4</v>
      </c>
      <c r="I41" s="78">
        <f>ROUND((I42-I40)/I40*100,1)</f>
        <v>-12.2</v>
      </c>
      <c r="J41" s="89" t="s">
        <v>70</v>
      </c>
    </row>
    <row r="42" spans="1:10" ht="17.100000000000001" customHeight="1" x14ac:dyDescent="0.2">
      <c r="A42" s="142"/>
      <c r="B42" s="31">
        <v>151676</v>
      </c>
      <c r="C42" s="32">
        <v>200774</v>
      </c>
      <c r="D42" s="33">
        <v>69318</v>
      </c>
      <c r="E42" s="81">
        <f>ROUND(B42/C42,2)</f>
        <v>0.76</v>
      </c>
      <c r="F42" s="82">
        <f>ROUND(D42/C42*100,1)</f>
        <v>34.5</v>
      </c>
      <c r="G42" s="90" t="s">
        <v>71</v>
      </c>
      <c r="H42" s="91">
        <v>1316</v>
      </c>
      <c r="I42" s="92">
        <v>5314</v>
      </c>
      <c r="J42" s="85">
        <f>ROUND(H42/I42,2)</f>
        <v>0.25</v>
      </c>
    </row>
    <row r="43" spans="1:10" ht="17.100000000000001" customHeight="1" x14ac:dyDescent="0.2">
      <c r="A43" s="143" t="s">
        <v>72</v>
      </c>
      <c r="B43" s="77">
        <f>ROUND((B44-B42)/B42*100,1)</f>
        <v>25.9</v>
      </c>
      <c r="C43" s="78">
        <f>ROUND((C44-C42)/C42*100,1)</f>
        <v>-2</v>
      </c>
      <c r="D43" s="93">
        <f>ROUND((D44-D42)/D42*100,1)</f>
        <v>10.6</v>
      </c>
      <c r="E43" s="79">
        <f>E44-E42</f>
        <v>0.20999999999999996</v>
      </c>
      <c r="F43" s="80">
        <f>F44-F42</f>
        <v>4.3999999999999986</v>
      </c>
      <c r="G43" s="88">
        <f>G44-G42</f>
        <v>1.2999999999999972</v>
      </c>
      <c r="H43" s="78">
        <f>ROUND((H44-H42)/H42*100,1)</f>
        <v>-0.7</v>
      </c>
      <c r="I43" s="78">
        <f>ROUND((I44-I42)/I42*100,1)</f>
        <v>-14.4</v>
      </c>
      <c r="J43" s="94">
        <f>J44-J42</f>
        <v>3.999999999999998E-2</v>
      </c>
    </row>
    <row r="44" spans="1:10" ht="17.100000000000001" customHeight="1" x14ac:dyDescent="0.2">
      <c r="A44" s="144"/>
      <c r="B44" s="95">
        <v>191016</v>
      </c>
      <c r="C44" s="96">
        <v>196773</v>
      </c>
      <c r="D44" s="97">
        <v>76641</v>
      </c>
      <c r="E44" s="81">
        <f>ROUND(B44/C44,2)</f>
        <v>0.97</v>
      </c>
      <c r="F44" s="98">
        <f>ROUND(D44/C44*100,1)</f>
        <v>38.9</v>
      </c>
      <c r="G44" s="90" t="s">
        <v>73</v>
      </c>
      <c r="H44" s="99">
        <v>1307</v>
      </c>
      <c r="I44" s="100">
        <v>4549</v>
      </c>
      <c r="J44" s="85">
        <f>ROUND(H44/I44,2)</f>
        <v>0.28999999999999998</v>
      </c>
    </row>
    <row r="45" spans="1:10" ht="17.100000000000001" customHeight="1" x14ac:dyDescent="0.2">
      <c r="A45" s="143" t="s">
        <v>74</v>
      </c>
      <c r="B45" s="77">
        <f>ROUND((B46-B44)/B44*100,1)</f>
        <v>23.3</v>
      </c>
      <c r="C45" s="78">
        <f>ROUND((C46-C44)/C44*100,1)</f>
        <v>0</v>
      </c>
      <c r="D45" s="101">
        <f>ROUND((D46-D44)/D44*100,1)</f>
        <v>12.9</v>
      </c>
      <c r="E45" s="79">
        <f>E46-E44</f>
        <v>0.22999999999999998</v>
      </c>
      <c r="F45" s="80">
        <f>F46-F44</f>
        <v>5.1000000000000014</v>
      </c>
      <c r="G45" s="88">
        <f>G46-G44</f>
        <v>0.89999999999999147</v>
      </c>
      <c r="H45" s="78">
        <f>ROUND((H46-H44)/H44*100,1)</f>
        <v>11.5</v>
      </c>
      <c r="I45" s="78">
        <f>ROUND((I46-I44)/I44*100,1)</f>
        <v>-7.7</v>
      </c>
      <c r="J45" s="94">
        <f>J46-J44</f>
        <v>0.06</v>
      </c>
    </row>
    <row r="46" spans="1:10" ht="17.100000000000001" customHeight="1" x14ac:dyDescent="0.2">
      <c r="A46" s="144"/>
      <c r="B46" s="95">
        <v>235571</v>
      </c>
      <c r="C46" s="96">
        <v>196803</v>
      </c>
      <c r="D46" s="97">
        <v>86502</v>
      </c>
      <c r="E46" s="81">
        <f>ROUND(B46/C46,2)</f>
        <v>1.2</v>
      </c>
      <c r="F46" s="98">
        <f>ROUND(D46/C46*100,1)</f>
        <v>44</v>
      </c>
      <c r="G46" s="102">
        <v>98.1</v>
      </c>
      <c r="H46" s="99">
        <v>1457</v>
      </c>
      <c r="I46" s="100">
        <v>4201</v>
      </c>
      <c r="J46" s="85">
        <f>ROUND(H46/I46,2)</f>
        <v>0.35</v>
      </c>
    </row>
    <row r="47" spans="1:10" ht="17.100000000000001" customHeight="1" x14ac:dyDescent="0.2">
      <c r="A47" s="143" t="s">
        <v>75</v>
      </c>
      <c r="B47" s="77">
        <f>ROUND((B48-B46)/B46*100,1)</f>
        <v>21</v>
      </c>
      <c r="C47" s="78">
        <f>ROUND((C48-C46)/C46*100,1)</f>
        <v>0.4</v>
      </c>
      <c r="D47" s="101">
        <f>ROUND((D48-D46)/D46*100,1)</f>
        <v>10.5</v>
      </c>
      <c r="E47" s="79">
        <f>E48-E46</f>
        <v>0.24</v>
      </c>
      <c r="F47" s="80">
        <f>F48-F46</f>
        <v>4.3999999999999986</v>
      </c>
      <c r="G47" s="88">
        <f>G48-G46</f>
        <v>0.30000000000001137</v>
      </c>
      <c r="H47" s="78">
        <f>ROUND((H48-H46)/H46*100,1)</f>
        <v>17.399999999999999</v>
      </c>
      <c r="I47" s="78">
        <f>ROUND((I48-I46)/I46*100,1)</f>
        <v>-16.399999999999999</v>
      </c>
      <c r="J47" s="94">
        <f>J48-J46</f>
        <v>0.14000000000000001</v>
      </c>
    </row>
    <row r="48" spans="1:10" ht="17.100000000000001" customHeight="1" x14ac:dyDescent="0.2">
      <c r="A48" s="144"/>
      <c r="B48" s="95">
        <v>284959</v>
      </c>
      <c r="C48" s="96">
        <v>197519</v>
      </c>
      <c r="D48" s="97">
        <v>95582</v>
      </c>
      <c r="E48" s="81">
        <f>ROUND(B48/C48,2)</f>
        <v>1.44</v>
      </c>
      <c r="F48" s="98">
        <v>48.4</v>
      </c>
      <c r="G48" s="102">
        <v>98.4</v>
      </c>
      <c r="H48" s="99">
        <v>1710</v>
      </c>
      <c r="I48" s="100">
        <v>3512</v>
      </c>
      <c r="J48" s="85">
        <f>ROUND(H48/I48,2)</f>
        <v>0.49</v>
      </c>
    </row>
    <row r="49" spans="1:10" ht="17.100000000000001" customHeight="1" x14ac:dyDescent="0.2">
      <c r="A49" s="138" t="s">
        <v>76</v>
      </c>
      <c r="B49" s="77">
        <f>ROUND((B50-B48)/B48*100,1)</f>
        <v>7</v>
      </c>
      <c r="C49" s="78">
        <f>ROUND((C50-C48)/C48*100,1)</f>
        <v>-1.5</v>
      </c>
      <c r="D49" s="101">
        <f>ROUND((D50-D48)/D48*100,1)</f>
        <v>1.1000000000000001</v>
      </c>
      <c r="E49" s="79">
        <f>E50-E48</f>
        <v>0.13000000000000012</v>
      </c>
      <c r="F49" s="80">
        <f>F50-F48</f>
        <v>1.3000000000000043</v>
      </c>
      <c r="G49" s="103">
        <f>G50-G48</f>
        <v>-0.10000000000000853</v>
      </c>
      <c r="H49" s="78">
        <f>ROUND((H50-H48)/H48*100,1)</f>
        <v>1.7</v>
      </c>
      <c r="I49" s="78">
        <f>ROUND((I50-I48)/I48*100,1)</f>
        <v>-2.6</v>
      </c>
      <c r="J49" s="94">
        <f>J50-J48</f>
        <v>2.0000000000000018E-2</v>
      </c>
    </row>
    <row r="50" spans="1:10" ht="17.100000000000001" customHeight="1" x14ac:dyDescent="0.2">
      <c r="A50" s="141"/>
      <c r="B50" s="104">
        <v>304788</v>
      </c>
      <c r="C50" s="105">
        <v>194538</v>
      </c>
      <c r="D50" s="106">
        <v>96658</v>
      </c>
      <c r="E50" s="107">
        <f>ROUND(B50/C50,2)</f>
        <v>1.57</v>
      </c>
      <c r="F50" s="108">
        <v>49.7</v>
      </c>
      <c r="G50" s="102">
        <v>98.3</v>
      </c>
      <c r="H50" s="109">
        <v>1739</v>
      </c>
      <c r="I50" s="110">
        <v>3420</v>
      </c>
      <c r="J50" s="111">
        <f>ROUND(H50/I50,2)</f>
        <v>0.51</v>
      </c>
    </row>
    <row r="51" spans="1:10" ht="17.100000000000001" customHeight="1" x14ac:dyDescent="0.2">
      <c r="A51" s="140" t="s">
        <v>77</v>
      </c>
      <c r="B51" s="77">
        <f>ROUND((B52-B50)/B50*100,1)</f>
        <v>-3.8</v>
      </c>
      <c r="C51" s="78">
        <f>ROUND((C52-C50)/C50*100,1)</f>
        <v>-1</v>
      </c>
      <c r="D51" s="101">
        <f>ROUND((D52-D50)/D50*100,1)</f>
        <v>1.6</v>
      </c>
      <c r="E51" s="79">
        <f>E52-E50</f>
        <v>-5.0000000000000044E-2</v>
      </c>
      <c r="F51" s="80">
        <f>F52-F50</f>
        <v>1.2999999999999972</v>
      </c>
      <c r="G51" s="103">
        <f>G52-G50</f>
        <v>-0.5</v>
      </c>
      <c r="H51" s="78">
        <f>ROUND((H52-H50)/H50*100,1)</f>
        <v>-6.6</v>
      </c>
      <c r="I51" s="78">
        <f>ROUND((I52-I50)/I50*100,1)</f>
        <v>-13.4</v>
      </c>
      <c r="J51" s="94">
        <f>J52-J50</f>
        <v>4.0000000000000036E-2</v>
      </c>
    </row>
    <row r="52" spans="1:10" ht="17.100000000000001" customHeight="1" x14ac:dyDescent="0.2">
      <c r="A52" s="141"/>
      <c r="B52" s="104">
        <v>293269</v>
      </c>
      <c r="C52" s="105">
        <v>192634</v>
      </c>
      <c r="D52" s="106">
        <v>98203</v>
      </c>
      <c r="E52" s="107">
        <f>ROUND(B52/C52,2)</f>
        <v>1.52</v>
      </c>
      <c r="F52" s="108">
        <v>51</v>
      </c>
      <c r="G52" s="112">
        <v>97.8</v>
      </c>
      <c r="H52" s="109">
        <v>1624</v>
      </c>
      <c r="I52" s="110">
        <v>2961</v>
      </c>
      <c r="J52" s="111">
        <f>ROUND(H52/I52,2)</f>
        <v>0.55000000000000004</v>
      </c>
    </row>
    <row r="53" spans="1:10" ht="17.100000000000001" customHeight="1" x14ac:dyDescent="0.2">
      <c r="A53" s="140" t="s">
        <v>78</v>
      </c>
      <c r="B53" s="77">
        <f>ROUND((B54-B52)/B52*100,1)</f>
        <v>-46.7</v>
      </c>
      <c r="C53" s="78">
        <f>ROUND((C54-C52)/C52*100,1)</f>
        <v>-8.6999999999999993</v>
      </c>
      <c r="D53" s="101">
        <f>ROUND((D54-D52)/D52*100,1)</f>
        <v>-32.700000000000003</v>
      </c>
      <c r="E53" s="79">
        <f>E54-E52</f>
        <v>-0.63</v>
      </c>
      <c r="F53" s="80">
        <f>F54-F52</f>
        <v>-13.399999999999999</v>
      </c>
      <c r="G53" s="103">
        <f>G54-G52</f>
        <v>-0.59999999999999432</v>
      </c>
      <c r="H53" s="78">
        <f>ROUND((H54-H52)/H52*100,1)</f>
        <v>-50.9</v>
      </c>
      <c r="I53" s="78">
        <f>ROUND((I54-I52)/I52*100,1)</f>
        <v>-4.4000000000000004</v>
      </c>
      <c r="J53" s="94">
        <f>J54-J52</f>
        <v>-0.27</v>
      </c>
    </row>
    <row r="54" spans="1:10" ht="17.100000000000001" customHeight="1" x14ac:dyDescent="0.2">
      <c r="A54" s="141"/>
      <c r="B54" s="104">
        <v>156212</v>
      </c>
      <c r="C54" s="105">
        <v>175799</v>
      </c>
      <c r="D54" s="106">
        <v>66131</v>
      </c>
      <c r="E54" s="107">
        <f>ROUND(B54/C54,2)</f>
        <v>0.89</v>
      </c>
      <c r="F54" s="108">
        <v>37.6</v>
      </c>
      <c r="G54" s="112">
        <v>97.2</v>
      </c>
      <c r="H54" s="109">
        <v>798</v>
      </c>
      <c r="I54" s="110">
        <v>2830</v>
      </c>
      <c r="J54" s="111">
        <f>ROUND(H54/I54,2)</f>
        <v>0.28000000000000003</v>
      </c>
    </row>
    <row r="55" spans="1:10" ht="17.100000000000001" customHeight="1" x14ac:dyDescent="0.2">
      <c r="A55" s="140" t="s">
        <v>79</v>
      </c>
      <c r="B55" s="77">
        <f>ROUND((B56-B54)/B54*100,1)</f>
        <v>-3.1</v>
      </c>
      <c r="C55" s="78">
        <f>ROUND((C56-C54)/C54*100,1)</f>
        <v>-0.7</v>
      </c>
      <c r="D55" s="101">
        <f>ROUND((D56-D54)/D54*100,1)</f>
        <v>7.2</v>
      </c>
      <c r="E55" s="79">
        <f>E56-E54</f>
        <v>-2.0000000000000018E-2</v>
      </c>
      <c r="F55" s="80">
        <f>F56-F54</f>
        <v>3</v>
      </c>
      <c r="G55" s="113">
        <f>G56-G54</f>
        <v>0.59999999999999432</v>
      </c>
      <c r="H55" s="78">
        <f>ROUND((H56-H54)/H54*100,1)</f>
        <v>-9.4</v>
      </c>
      <c r="I55" s="78">
        <f>ROUND((I56-I54)/I54*100,1)</f>
        <v>-19.2</v>
      </c>
      <c r="J55" s="94">
        <f>J56-J54</f>
        <v>3.999999999999998E-2</v>
      </c>
    </row>
    <row r="56" spans="1:10" ht="17.100000000000001" customHeight="1" x14ac:dyDescent="0.2">
      <c r="A56" s="141"/>
      <c r="B56" s="104">
        <v>151356</v>
      </c>
      <c r="C56" s="105">
        <v>174526</v>
      </c>
      <c r="D56" s="106">
        <v>70910</v>
      </c>
      <c r="E56" s="107">
        <f>ROUND(B56/C56,2)</f>
        <v>0.87</v>
      </c>
      <c r="F56" s="108">
        <v>40.6</v>
      </c>
      <c r="G56" s="114">
        <v>97.8</v>
      </c>
      <c r="H56" s="109">
        <v>723</v>
      </c>
      <c r="I56" s="110">
        <v>2286</v>
      </c>
      <c r="J56" s="111">
        <f>ROUND(H56/I56,2)</f>
        <v>0.32</v>
      </c>
    </row>
    <row r="57" spans="1:10" ht="17.100000000000001" customHeight="1" x14ac:dyDescent="0.2">
      <c r="A57" s="140" t="s">
        <v>80</v>
      </c>
      <c r="B57" s="77">
        <f>ROUND((B58-B56)/B56*100,1)</f>
        <v>5.9</v>
      </c>
      <c r="C57" s="78">
        <f>ROUND((C58-C56)/C56*100,1)</f>
        <v>-0.1</v>
      </c>
      <c r="D57" s="101">
        <f>ROUND((D58-D56)/D56*100,1)</f>
        <v>2.1</v>
      </c>
      <c r="E57" s="79">
        <f>E58-E56</f>
        <v>5.0000000000000044E-2</v>
      </c>
      <c r="F57" s="80">
        <f>F58-F56</f>
        <v>0.89999999999999858</v>
      </c>
      <c r="G57" s="113">
        <f>G58-G56</f>
        <v>0.70000000000000284</v>
      </c>
      <c r="H57" s="78">
        <f>ROUND((H58-H56)/H56*100,1)</f>
        <v>-10.8</v>
      </c>
      <c r="I57" s="78">
        <f>ROUND((I58-I56)/I56*100,1)</f>
        <v>-23.9</v>
      </c>
      <c r="J57" s="94">
        <f>J58-J56</f>
        <v>4.9999999999999989E-2</v>
      </c>
    </row>
    <row r="58" spans="1:10" ht="17.100000000000001" customHeight="1" x14ac:dyDescent="0.2">
      <c r="A58" s="141"/>
      <c r="B58" s="104">
        <v>160286</v>
      </c>
      <c r="C58" s="105">
        <v>174297</v>
      </c>
      <c r="D58" s="106">
        <v>72410</v>
      </c>
      <c r="E58" s="107">
        <f>ROUND(B58/C58,2)</f>
        <v>0.92</v>
      </c>
      <c r="F58" s="108">
        <v>41.5</v>
      </c>
      <c r="G58" s="114">
        <v>98.5</v>
      </c>
      <c r="H58" s="109">
        <v>645</v>
      </c>
      <c r="I58" s="110">
        <v>1739</v>
      </c>
      <c r="J58" s="111">
        <f>ROUND(H58/I58,2)</f>
        <v>0.37</v>
      </c>
    </row>
    <row r="59" spans="1:10" ht="17.100000000000001" customHeight="1" x14ac:dyDescent="0.2">
      <c r="A59" s="140" t="s">
        <v>81</v>
      </c>
      <c r="B59" s="77">
        <f>ROUND((B60-B58)/B58*100,1)</f>
        <v>13.3</v>
      </c>
      <c r="C59" s="78">
        <f>ROUND((C60-C58)/C58*100,1)</f>
        <v>3.4</v>
      </c>
      <c r="D59" s="101">
        <f>ROUND((D60-D58)/D58*100,1)</f>
        <v>2</v>
      </c>
      <c r="E59" s="79">
        <f>E60-E58</f>
        <v>8.9999999999999969E-2</v>
      </c>
      <c r="F59" s="80">
        <f>F60-F58</f>
        <v>-0.5</v>
      </c>
      <c r="G59" s="113">
        <f>G60-G58</f>
        <v>0.5</v>
      </c>
      <c r="H59" s="78">
        <f>ROUND((H60-H58)/H58*100,1)</f>
        <v>-2.5</v>
      </c>
      <c r="I59" s="78">
        <f>ROUND((I60-I58)/I58*100,1)</f>
        <v>-8.3000000000000007</v>
      </c>
      <c r="J59" s="94">
        <f>J60-J58</f>
        <v>2.0000000000000018E-2</v>
      </c>
    </row>
    <row r="60" spans="1:10" ht="17.100000000000001" customHeight="1" x14ac:dyDescent="0.2">
      <c r="A60" s="141"/>
      <c r="B60" s="104">
        <v>181524</v>
      </c>
      <c r="C60" s="105">
        <v>180209</v>
      </c>
      <c r="D60" s="106">
        <v>73892</v>
      </c>
      <c r="E60" s="107">
        <f>ROUND(B60/C60,2)</f>
        <v>1.01</v>
      </c>
      <c r="F60" s="108">
        <v>41</v>
      </c>
      <c r="G60" s="115">
        <v>99</v>
      </c>
      <c r="H60" s="109">
        <v>629</v>
      </c>
      <c r="I60" s="110">
        <v>1594</v>
      </c>
      <c r="J60" s="111">
        <v>0.39</v>
      </c>
    </row>
    <row r="61" spans="1:10" ht="17.100000000000001" customHeight="1" x14ac:dyDescent="0.2">
      <c r="A61" s="140" t="s">
        <v>82</v>
      </c>
      <c r="B61" s="77">
        <f>ROUND((B62-B60)/B60*100,1)</f>
        <v>16.3</v>
      </c>
      <c r="C61" s="78">
        <f>ROUND((C62-C60)/C60*100,1)</f>
        <v>-3.6</v>
      </c>
      <c r="D61" s="101">
        <f>ROUND((D62-D60)/D60*100,1)</f>
        <v>7.1</v>
      </c>
      <c r="E61" s="79">
        <f>E62-E60</f>
        <v>0.20999999999999996</v>
      </c>
      <c r="F61" s="80">
        <f>F62-F60</f>
        <v>4.6000000000000014</v>
      </c>
      <c r="G61" s="113">
        <f>G62-G60</f>
        <v>0.29999999999999716</v>
      </c>
      <c r="H61" s="78">
        <f>ROUND((H62-H60)/H60*100,1)</f>
        <v>25.9</v>
      </c>
      <c r="I61" s="78">
        <f>ROUND((I62-I60)/I60*100,1)</f>
        <v>-10.4</v>
      </c>
      <c r="J61" s="94">
        <f>J62-J60</f>
        <v>0.16000000000000003</v>
      </c>
    </row>
    <row r="62" spans="1:10" ht="17.100000000000001" customHeight="1" x14ac:dyDescent="0.2">
      <c r="A62" s="142"/>
      <c r="B62" s="104">
        <v>211144</v>
      </c>
      <c r="C62" s="105">
        <v>173651</v>
      </c>
      <c r="D62" s="106">
        <v>79144</v>
      </c>
      <c r="E62" s="107">
        <f>ROUND(B62/C62,2)</f>
        <v>1.22</v>
      </c>
      <c r="F62" s="108">
        <v>45.6</v>
      </c>
      <c r="G62" s="115">
        <v>99.3</v>
      </c>
      <c r="H62" s="109">
        <v>792</v>
      </c>
      <c r="I62" s="110">
        <v>1429</v>
      </c>
      <c r="J62" s="111">
        <v>0.55000000000000004</v>
      </c>
    </row>
    <row r="63" spans="1:10" ht="17.100000000000001" customHeight="1" x14ac:dyDescent="0.2">
      <c r="A63" s="140" t="s">
        <v>83</v>
      </c>
      <c r="B63" s="77">
        <f>ROUND((B64-B62)/B62*100,1)</f>
        <v>32.6</v>
      </c>
      <c r="C63" s="78">
        <f>ROUND((C64-C62)/C62*100,1)</f>
        <v>1.5</v>
      </c>
      <c r="D63" s="101">
        <f>ROUND((D64-D62)/D62*100,1)</f>
        <v>21.2</v>
      </c>
      <c r="E63" s="79">
        <f>E64-E62</f>
        <v>0.37000000000000011</v>
      </c>
      <c r="F63" s="80">
        <f>F64-F62</f>
        <v>8.7999999999999972</v>
      </c>
      <c r="G63" s="113">
        <f>G64-G62</f>
        <v>0.29999999999999716</v>
      </c>
      <c r="H63" s="78">
        <f>ROUND((H64-H62)/H62*100,1)</f>
        <v>10.6</v>
      </c>
      <c r="I63" s="78">
        <f>ROUND((I64-I62)/I62*100,1)</f>
        <v>-8.6999999999999993</v>
      </c>
      <c r="J63" s="94">
        <f>J64-J62</f>
        <v>0.12</v>
      </c>
    </row>
    <row r="64" spans="1:10" ht="17.100000000000001" customHeight="1" x14ac:dyDescent="0.2">
      <c r="A64" s="142"/>
      <c r="B64" s="95">
        <v>279900</v>
      </c>
      <c r="C64" s="96">
        <v>176330</v>
      </c>
      <c r="D64" s="97">
        <v>95960</v>
      </c>
      <c r="E64" s="81">
        <f>ROUND(B64/C64,2)</f>
        <v>1.59</v>
      </c>
      <c r="F64" s="98">
        <v>54.4</v>
      </c>
      <c r="G64" s="116">
        <v>99.6</v>
      </c>
      <c r="H64" s="99">
        <v>876</v>
      </c>
      <c r="I64" s="100">
        <v>1304</v>
      </c>
      <c r="J64" s="85">
        <v>0.67</v>
      </c>
    </row>
    <row r="65" spans="1:10" ht="17.100000000000001" customHeight="1" x14ac:dyDescent="0.2">
      <c r="A65" s="140" t="s">
        <v>84</v>
      </c>
      <c r="B65" s="77">
        <f>ROUND((B66-B64)/B64*100,1)</f>
        <v>15.2</v>
      </c>
      <c r="C65" s="78">
        <f>ROUND((C66-C64)/C64*100,1)</f>
        <v>0.2</v>
      </c>
      <c r="D65" s="101">
        <f>ROUND((D66-D64)/D64*100,1)</f>
        <v>3.2</v>
      </c>
      <c r="E65" s="79">
        <f>E66-E64</f>
        <v>0.24</v>
      </c>
      <c r="F65" s="80">
        <f>F66-F64</f>
        <v>1.7000000000000028</v>
      </c>
      <c r="G65" s="113">
        <f>G66-G64</f>
        <v>0.10000000000000853</v>
      </c>
      <c r="H65" s="78">
        <f>ROUND((H66-H64)/H64*100,1)</f>
        <v>14.8</v>
      </c>
      <c r="I65" s="78">
        <f>ROUND((I66-I64)/I64*100,1)</f>
        <v>-11.3</v>
      </c>
      <c r="J65" s="94">
        <f>J66-J64</f>
        <v>0.19999999999999996</v>
      </c>
    </row>
    <row r="66" spans="1:10" ht="17.100000000000001" customHeight="1" x14ac:dyDescent="0.2">
      <c r="A66" s="142"/>
      <c r="B66" s="95">
        <v>322432</v>
      </c>
      <c r="C66" s="96">
        <v>176668</v>
      </c>
      <c r="D66" s="97">
        <v>99047</v>
      </c>
      <c r="E66" s="81">
        <f>ROUND(B66/C66,2)</f>
        <v>1.83</v>
      </c>
      <c r="F66" s="98">
        <v>56.1</v>
      </c>
      <c r="G66" s="116">
        <v>99.7</v>
      </c>
      <c r="H66" s="99">
        <v>1006</v>
      </c>
      <c r="I66" s="100">
        <v>1156</v>
      </c>
      <c r="J66" s="85">
        <v>0.87</v>
      </c>
    </row>
    <row r="67" spans="1:10" ht="16.5" customHeight="1" x14ac:dyDescent="0.2">
      <c r="A67" s="140" t="s">
        <v>85</v>
      </c>
      <c r="B67" s="77">
        <f>ROUND((B68-B66)/B66*100,1)</f>
        <v>11.6</v>
      </c>
      <c r="C67" s="78">
        <f>ROUND((C68-C66)/C66*100,1)</f>
        <v>-0.1</v>
      </c>
      <c r="D67" s="101">
        <f>ROUND((D68-D66)/D66*100,1)</f>
        <v>7.6</v>
      </c>
      <c r="E67" s="79">
        <f>E68-E66</f>
        <v>0.20999999999999996</v>
      </c>
      <c r="F67" s="80">
        <f>F68-F66</f>
        <v>4.2999999999999972</v>
      </c>
      <c r="G67" s="113">
        <f>G68-G66</f>
        <v>-0.20000000000000284</v>
      </c>
      <c r="H67" s="78">
        <f>ROUND((H68-H66)/H66*100,1)</f>
        <v>13.3</v>
      </c>
      <c r="I67" s="78">
        <f>ROUND((I68-I66)/I66*100,1)</f>
        <v>-6.1</v>
      </c>
      <c r="J67" s="94">
        <f>J68-J66</f>
        <v>0.18000000000000005</v>
      </c>
    </row>
    <row r="68" spans="1:10" ht="17.100000000000001" customHeight="1" x14ac:dyDescent="0.2">
      <c r="A68" s="142"/>
      <c r="B68" s="95">
        <v>359788</v>
      </c>
      <c r="C68" s="96">
        <v>176553</v>
      </c>
      <c r="D68" s="97">
        <v>106617</v>
      </c>
      <c r="E68" s="81">
        <f>ROUND(B68/C68,2)</f>
        <v>2.04</v>
      </c>
      <c r="F68" s="98">
        <v>60.4</v>
      </c>
      <c r="G68" s="116">
        <v>99.5</v>
      </c>
      <c r="H68" s="99">
        <v>1140</v>
      </c>
      <c r="I68" s="100">
        <v>1086</v>
      </c>
      <c r="J68" s="85">
        <v>1.05</v>
      </c>
    </row>
    <row r="69" spans="1:10" ht="16.5" customHeight="1" x14ac:dyDescent="0.2">
      <c r="A69" s="138" t="s">
        <v>86</v>
      </c>
      <c r="B69" s="117">
        <f>ROUND((B70-B68)/B68*100,1)</f>
        <v>13.3</v>
      </c>
      <c r="C69" s="118">
        <f>ROUND((C70-C68)/C68*100,1)</f>
        <v>-2.4</v>
      </c>
      <c r="D69" s="119">
        <f>ROUND((D70-D68)/D68*100,1)</f>
        <v>1.4</v>
      </c>
      <c r="E69" s="86">
        <f>E70-E68</f>
        <v>0.31999999999999984</v>
      </c>
      <c r="F69" s="87">
        <f>F70-F68</f>
        <v>2.3000000000000043</v>
      </c>
      <c r="G69" s="120" t="s">
        <v>87</v>
      </c>
      <c r="H69" s="118">
        <f>ROUND((H70-H68)/H68*100,1)</f>
        <v>3.5</v>
      </c>
      <c r="I69" s="118">
        <f>ROUND((I70-I68)/I68*100,1)</f>
        <v>-4.5999999999999996</v>
      </c>
      <c r="J69" s="121">
        <f>J70-J68</f>
        <v>8.9999999999999858E-2</v>
      </c>
    </row>
    <row r="70" spans="1:10" ht="16.5" customHeight="1" thickBot="1" x14ac:dyDescent="0.25">
      <c r="A70" s="139"/>
      <c r="B70" s="122">
        <v>407491</v>
      </c>
      <c r="C70" s="123">
        <v>172399</v>
      </c>
      <c r="D70" s="124">
        <v>108123</v>
      </c>
      <c r="E70" s="125">
        <f>ROUND(B70/C70,2)</f>
        <v>2.36</v>
      </c>
      <c r="F70" s="126">
        <v>62.7</v>
      </c>
      <c r="G70" s="127" t="s">
        <v>88</v>
      </c>
      <c r="H70" s="128">
        <v>1180</v>
      </c>
      <c r="I70" s="129">
        <v>1036</v>
      </c>
      <c r="J70" s="130">
        <v>1.1399999999999999</v>
      </c>
    </row>
    <row r="71" spans="1:10" ht="16.5" customHeight="1" x14ac:dyDescent="0.2">
      <c r="A71" s="138" t="s">
        <v>89</v>
      </c>
      <c r="B71" s="117">
        <f>ROUND((B72-B70)/B70*100,1)</f>
        <v>11.3</v>
      </c>
      <c r="C71" s="118">
        <f>ROUND((C72-C70)/C70*100,1)</f>
        <v>0.1</v>
      </c>
      <c r="D71" s="119">
        <f>ROUND((D72-D70)/D70*100,1)</f>
        <v>-0.5</v>
      </c>
      <c r="E71" s="86">
        <f>E72-E70</f>
        <v>0.27</v>
      </c>
      <c r="F71" s="87">
        <f>F72-F70</f>
        <v>-0.40000000000000568</v>
      </c>
      <c r="G71" s="120" t="s">
        <v>87</v>
      </c>
      <c r="H71" s="118">
        <f>ROUND((H72-H70)/H70*100,1)</f>
        <v>13.9</v>
      </c>
      <c r="I71" s="118">
        <f>ROUND((I72-I70)/I70*100,1)</f>
        <v>-18</v>
      </c>
      <c r="J71" s="121">
        <f>J72-J70</f>
        <v>0.44000000000000017</v>
      </c>
    </row>
    <row r="72" spans="1:10" ht="16.5" customHeight="1" thickBot="1" x14ac:dyDescent="0.25">
      <c r="A72" s="139"/>
      <c r="B72" s="122">
        <v>453641</v>
      </c>
      <c r="C72" s="123">
        <v>172647</v>
      </c>
      <c r="D72" s="124">
        <v>107542</v>
      </c>
      <c r="E72" s="125">
        <f>ROUND(B72/C72,2)</f>
        <v>2.63</v>
      </c>
      <c r="F72" s="126">
        <v>62.3</v>
      </c>
      <c r="G72" s="127" t="s">
        <v>88</v>
      </c>
      <c r="H72" s="128">
        <v>1344</v>
      </c>
      <c r="I72" s="129">
        <v>850</v>
      </c>
      <c r="J72" s="130">
        <v>1.58</v>
      </c>
    </row>
    <row r="73" spans="1:10" x14ac:dyDescent="0.2">
      <c r="A73" s="131"/>
      <c r="B73" s="106"/>
      <c r="C73" s="106"/>
      <c r="D73" s="106"/>
      <c r="E73" s="132"/>
      <c r="F73" s="133"/>
      <c r="G73" s="134"/>
      <c r="H73" s="135"/>
      <c r="I73" s="135"/>
      <c r="J73" s="132"/>
    </row>
    <row r="74" spans="1:10" x14ac:dyDescent="0.2">
      <c r="A74" s="136" t="s">
        <v>90</v>
      </c>
      <c r="B74" s="137"/>
      <c r="C74" s="137"/>
      <c r="D74" s="137"/>
      <c r="E74" s="137"/>
      <c r="F74" s="137"/>
      <c r="G74" s="137"/>
      <c r="H74" s="137"/>
      <c r="I74" s="137"/>
      <c r="J74" s="137"/>
    </row>
    <row r="75" spans="1:10" x14ac:dyDescent="0.2">
      <c r="A75" s="136" t="s">
        <v>91</v>
      </c>
    </row>
    <row r="76" spans="1:10" x14ac:dyDescent="0.2">
      <c r="A76" s="136" t="s">
        <v>92</v>
      </c>
    </row>
    <row r="77" spans="1:10" x14ac:dyDescent="0.2">
      <c r="A77" s="136" t="s">
        <v>93</v>
      </c>
    </row>
    <row r="78" spans="1:10" x14ac:dyDescent="0.2">
      <c r="A78" s="1"/>
    </row>
    <row r="79" spans="1:10" x14ac:dyDescent="0.2">
      <c r="A79" s="1"/>
    </row>
    <row r="80" spans="1:10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</sheetData>
  <mergeCells count="37">
    <mergeCell ref="A9:A10"/>
    <mergeCell ref="A1:J1"/>
    <mergeCell ref="A3:A8"/>
    <mergeCell ref="B3:J3"/>
    <mergeCell ref="B4:F5"/>
    <mergeCell ref="H4:J5"/>
    <mergeCell ref="A33:A34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57:A58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71:A72"/>
    <mergeCell ref="A59:A60"/>
    <mergeCell ref="A61:A62"/>
    <mergeCell ref="A63:A64"/>
    <mergeCell ref="A65:A66"/>
    <mergeCell ref="A67:A68"/>
    <mergeCell ref="A69:A70"/>
  </mergeCells>
  <phoneticPr fontId="3"/>
  <printOptions horizontalCentered="1" verticalCentered="1"/>
  <pageMargins left="0.19685039370078741" right="0.19685039370078741" top="0.19685039370078741" bottom="0.23622047244094491" header="0.51181102362204722" footer="0.19685039370078741"/>
  <pageSetup paperSize="9" scale="68" firstPageNumber="5" orientation="portrait" useFirstPageNumber="1" horizontalDpi="300" verticalDpi="300" r:id="rId1"/>
  <headerFooter scaleWithDoc="0" alignWithMargins="0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