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555000/WorkingDocLib/03　若年者就職援助係/（★一時避難用★）/03　若年者雇用対策係/01若年係/33 内定率/R8年度　内定率記者発表/01　高校・中学/01　令和８年３月末現在/04 HP掲載・e-Stat等/HP/"/>
    </mc:Choice>
  </mc:AlternateContent>
  <xr:revisionPtr revIDLastSave="1" documentId="8_{B6C6BA25-BFA8-4291-AEA1-4EF86F932CBE}" xr6:coauthVersionLast="47" xr6:coauthVersionMax="47" xr10:uidLastSave="{968BCDC1-E9E5-451F-AE8B-0261778AF86B}"/>
  <bookViews>
    <workbookView xWindow="1125" yWindow="1185" windowWidth="23220" windowHeight="13755" xr2:uid="{91AA0EAD-27CF-46BC-B3D3-F513B4D02985}"/>
  </bookViews>
  <sheets>
    <sheet name="第１・２表" sheetId="1" r:id="rId1"/>
    <sheet name="第３表" sheetId="2" r:id="rId2"/>
    <sheet name="第４・５表" sheetId="3" r:id="rId3"/>
    <sheet name="第６表" sheetId="4" r:id="rId4"/>
  </sheets>
  <definedNames>
    <definedName name="_xlnm.Print_Area" localSheetId="0">第１・２表!$A$1:$Y$51</definedName>
    <definedName name="_xlnm.Print_Area" localSheetId="1">第３表!$A$1:$R$55</definedName>
    <definedName name="_xlnm.Print_Area" localSheetId="2">第４・５表!$A$1:$G$58</definedName>
    <definedName name="_xlnm.Print_Area" localSheetId="3">第６表!$A$1:$H$184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4" i="4" l="1"/>
  <c r="S174" i="4"/>
  <c r="R174" i="4"/>
  <c r="Q174" i="4"/>
  <c r="P174" i="4"/>
  <c r="O174" i="4"/>
  <c r="T172" i="4"/>
  <c r="S172" i="4"/>
  <c r="R172" i="4"/>
  <c r="Q172" i="4"/>
  <c r="P172" i="4"/>
  <c r="O172" i="4"/>
  <c r="M172" i="4"/>
  <c r="L172" i="4"/>
  <c r="K172" i="4"/>
  <c r="J172" i="4"/>
  <c r="I172" i="4"/>
  <c r="M171" i="4"/>
  <c r="L171" i="4"/>
  <c r="K171" i="4"/>
  <c r="J171" i="4"/>
  <c r="I171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N169" i="4"/>
  <c r="M169" i="4"/>
  <c r="L169" i="4"/>
  <c r="K169" i="4"/>
  <c r="J169" i="4"/>
  <c r="I169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N167" i="4"/>
  <c r="M167" i="4"/>
  <c r="L167" i="4"/>
  <c r="K167" i="4"/>
  <c r="J167" i="4"/>
  <c r="I167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N165" i="4"/>
  <c r="M165" i="4"/>
  <c r="L165" i="4"/>
  <c r="K165" i="4"/>
  <c r="J165" i="4"/>
  <c r="I165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N163" i="4"/>
  <c r="M163" i="4"/>
  <c r="L163" i="4"/>
  <c r="K163" i="4"/>
  <c r="J163" i="4"/>
  <c r="I163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N161" i="4"/>
  <c r="M161" i="4"/>
  <c r="L161" i="4"/>
  <c r="K161" i="4"/>
  <c r="J161" i="4"/>
  <c r="I161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N159" i="4"/>
  <c r="M159" i="4"/>
  <c r="L159" i="4"/>
  <c r="K159" i="4"/>
  <c r="J159" i="4"/>
  <c r="I159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N157" i="4"/>
  <c r="M157" i="4"/>
  <c r="L157" i="4"/>
  <c r="K157" i="4"/>
  <c r="J157" i="4"/>
  <c r="I157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N155" i="4"/>
  <c r="M155" i="4"/>
  <c r="L155" i="4"/>
  <c r="K155" i="4"/>
  <c r="J155" i="4"/>
  <c r="I155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N153" i="4"/>
  <c r="M153" i="4"/>
  <c r="L153" i="4"/>
  <c r="K153" i="4"/>
  <c r="J153" i="4"/>
  <c r="I153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N151" i="4"/>
  <c r="M151" i="4"/>
  <c r="L151" i="4"/>
  <c r="K151" i="4"/>
  <c r="J151" i="4"/>
  <c r="I151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N149" i="4"/>
  <c r="M149" i="4"/>
  <c r="L149" i="4"/>
  <c r="K149" i="4"/>
  <c r="J149" i="4"/>
  <c r="I149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N147" i="4"/>
  <c r="M147" i="4"/>
  <c r="L147" i="4"/>
  <c r="K147" i="4"/>
  <c r="J147" i="4"/>
  <c r="I147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N145" i="4"/>
  <c r="M145" i="4"/>
  <c r="L145" i="4"/>
  <c r="K145" i="4"/>
  <c r="J145" i="4"/>
  <c r="I145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N143" i="4"/>
  <c r="M143" i="4"/>
  <c r="L143" i="4"/>
  <c r="K143" i="4"/>
  <c r="J143" i="4"/>
  <c r="I143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N141" i="4"/>
  <c r="M141" i="4"/>
  <c r="L141" i="4"/>
  <c r="K141" i="4"/>
  <c r="J141" i="4"/>
  <c r="I141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N139" i="4"/>
  <c r="M139" i="4"/>
  <c r="L139" i="4"/>
  <c r="K139" i="4"/>
  <c r="J139" i="4"/>
  <c r="I139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N137" i="4"/>
  <c r="M137" i="4"/>
  <c r="L137" i="4"/>
  <c r="K137" i="4"/>
  <c r="J137" i="4"/>
  <c r="I137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N135" i="4"/>
  <c r="M135" i="4"/>
  <c r="L135" i="4"/>
  <c r="K135" i="4"/>
  <c r="J135" i="4"/>
  <c r="I135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N133" i="4"/>
  <c r="M133" i="4"/>
  <c r="L133" i="4"/>
  <c r="K133" i="4"/>
  <c r="J133" i="4"/>
  <c r="I133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N131" i="4"/>
  <c r="M131" i="4"/>
  <c r="L131" i="4"/>
  <c r="K131" i="4"/>
  <c r="J131" i="4"/>
  <c r="I131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N129" i="4"/>
  <c r="M129" i="4"/>
  <c r="L129" i="4"/>
  <c r="K129" i="4"/>
  <c r="J129" i="4"/>
  <c r="I129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N127" i="4"/>
  <c r="M127" i="4"/>
  <c r="L127" i="4"/>
  <c r="K127" i="4"/>
  <c r="J127" i="4"/>
  <c r="I127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N125" i="4"/>
  <c r="M125" i="4"/>
  <c r="L125" i="4"/>
  <c r="K125" i="4"/>
  <c r="J125" i="4"/>
  <c r="I125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N123" i="4"/>
  <c r="M123" i="4"/>
  <c r="L123" i="4"/>
  <c r="K123" i="4"/>
  <c r="J123" i="4"/>
  <c r="I123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N121" i="4"/>
  <c r="M121" i="4"/>
  <c r="L121" i="4"/>
  <c r="K121" i="4"/>
  <c r="J121" i="4"/>
  <c r="I121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N119" i="4"/>
  <c r="M119" i="4"/>
  <c r="L119" i="4"/>
  <c r="K119" i="4"/>
  <c r="J119" i="4"/>
  <c r="I119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N117" i="4"/>
  <c r="M117" i="4"/>
  <c r="L117" i="4"/>
  <c r="K117" i="4"/>
  <c r="J117" i="4"/>
  <c r="I117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N115" i="4"/>
  <c r="M115" i="4"/>
  <c r="L115" i="4"/>
  <c r="K115" i="4"/>
  <c r="J115" i="4"/>
  <c r="I115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N113" i="4"/>
  <c r="M113" i="4"/>
  <c r="L113" i="4"/>
  <c r="K113" i="4"/>
  <c r="J113" i="4"/>
  <c r="I113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N111" i="4"/>
  <c r="M111" i="4"/>
  <c r="L111" i="4"/>
  <c r="K111" i="4"/>
  <c r="J111" i="4"/>
  <c r="I111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N109" i="4"/>
  <c r="M109" i="4"/>
  <c r="L109" i="4"/>
  <c r="K109" i="4"/>
  <c r="J109" i="4"/>
  <c r="I109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N107" i="4"/>
  <c r="M107" i="4"/>
  <c r="L107" i="4"/>
  <c r="K107" i="4"/>
  <c r="J107" i="4"/>
  <c r="I107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N105" i="4"/>
  <c r="M105" i="4"/>
  <c r="L105" i="4"/>
  <c r="K105" i="4"/>
  <c r="J105" i="4"/>
  <c r="I105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N103" i="4"/>
  <c r="M103" i="4"/>
  <c r="L103" i="4"/>
  <c r="K103" i="4"/>
  <c r="J103" i="4"/>
  <c r="I103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N101" i="4"/>
  <c r="M101" i="4"/>
  <c r="L101" i="4"/>
  <c r="K101" i="4"/>
  <c r="J101" i="4"/>
  <c r="I101" i="4"/>
  <c r="T81" i="4"/>
  <c r="S81" i="4"/>
  <c r="R81" i="4"/>
  <c r="Q81" i="4"/>
  <c r="P81" i="4"/>
  <c r="N80" i="4"/>
  <c r="M80" i="4"/>
  <c r="L80" i="4"/>
  <c r="K80" i="4"/>
  <c r="J80" i="4"/>
  <c r="I80" i="4"/>
  <c r="U79" i="4"/>
  <c r="T79" i="4"/>
  <c r="S79" i="4"/>
  <c r="R79" i="4"/>
  <c r="Q79" i="4"/>
  <c r="P79" i="4"/>
  <c r="N79" i="4"/>
  <c r="M79" i="4"/>
  <c r="L79" i="4"/>
  <c r="K79" i="4"/>
  <c r="J79" i="4"/>
  <c r="I79" i="4"/>
  <c r="N78" i="4"/>
  <c r="M78" i="4"/>
  <c r="L78" i="4"/>
  <c r="K78" i="4"/>
  <c r="J78" i="4"/>
  <c r="I78" i="4"/>
  <c r="U77" i="4"/>
  <c r="T77" i="4"/>
  <c r="S77" i="4"/>
  <c r="R77" i="4"/>
  <c r="Q77" i="4"/>
  <c r="P77" i="4"/>
  <c r="N77" i="4"/>
  <c r="M77" i="4"/>
  <c r="L77" i="4"/>
  <c r="K77" i="4"/>
  <c r="J77" i="4"/>
  <c r="I77" i="4"/>
  <c r="N76" i="4"/>
  <c r="M76" i="4"/>
  <c r="L76" i="4"/>
  <c r="K76" i="4"/>
  <c r="J76" i="4"/>
  <c r="I76" i="4"/>
  <c r="U75" i="4"/>
  <c r="T75" i="4"/>
  <c r="S75" i="4"/>
  <c r="R75" i="4"/>
  <c r="Q75" i="4"/>
  <c r="P75" i="4"/>
  <c r="N75" i="4"/>
  <c r="M75" i="4"/>
  <c r="L75" i="4"/>
  <c r="K75" i="4"/>
  <c r="J75" i="4"/>
  <c r="I75" i="4"/>
  <c r="N74" i="4"/>
  <c r="M74" i="4"/>
  <c r="L74" i="4"/>
  <c r="K74" i="4"/>
  <c r="J74" i="4"/>
  <c r="I74" i="4"/>
  <c r="U73" i="4"/>
  <c r="T73" i="4"/>
  <c r="S73" i="4"/>
  <c r="R73" i="4"/>
  <c r="Q73" i="4"/>
  <c r="P73" i="4"/>
  <c r="N73" i="4"/>
  <c r="M73" i="4"/>
  <c r="L73" i="4"/>
  <c r="K73" i="4"/>
  <c r="J73" i="4"/>
  <c r="I73" i="4"/>
  <c r="N72" i="4"/>
  <c r="M72" i="4"/>
  <c r="L72" i="4"/>
  <c r="K72" i="4"/>
  <c r="J72" i="4"/>
  <c r="I72" i="4"/>
  <c r="U71" i="4"/>
  <c r="T71" i="4"/>
  <c r="S71" i="4"/>
  <c r="R71" i="4"/>
  <c r="Q71" i="4"/>
  <c r="P71" i="4"/>
  <c r="N71" i="4"/>
  <c r="M71" i="4"/>
  <c r="L71" i="4"/>
  <c r="K71" i="4"/>
  <c r="J71" i="4"/>
  <c r="I71" i="4"/>
  <c r="N70" i="4"/>
  <c r="M70" i="4"/>
  <c r="L70" i="4"/>
  <c r="K70" i="4"/>
  <c r="J70" i="4"/>
  <c r="I70" i="4"/>
  <c r="U69" i="4"/>
  <c r="T69" i="4"/>
  <c r="S69" i="4"/>
  <c r="R69" i="4"/>
  <c r="Q69" i="4"/>
  <c r="P69" i="4"/>
  <c r="N69" i="4"/>
  <c r="M69" i="4"/>
  <c r="L69" i="4"/>
  <c r="K69" i="4"/>
  <c r="J69" i="4"/>
  <c r="I69" i="4"/>
  <c r="N68" i="4"/>
  <c r="M68" i="4"/>
  <c r="L68" i="4"/>
  <c r="K68" i="4"/>
  <c r="J68" i="4"/>
  <c r="I68" i="4"/>
  <c r="U67" i="4"/>
  <c r="T67" i="4"/>
  <c r="S67" i="4"/>
  <c r="R67" i="4"/>
  <c r="Q67" i="4"/>
  <c r="P67" i="4"/>
  <c r="N67" i="4"/>
  <c r="M67" i="4"/>
  <c r="L67" i="4"/>
  <c r="K67" i="4"/>
  <c r="J67" i="4"/>
  <c r="I67" i="4"/>
  <c r="N66" i="4"/>
  <c r="M66" i="4"/>
  <c r="L66" i="4"/>
  <c r="K66" i="4"/>
  <c r="J66" i="4"/>
  <c r="I66" i="4"/>
  <c r="U65" i="4"/>
  <c r="T65" i="4"/>
  <c r="S65" i="4"/>
  <c r="R65" i="4"/>
  <c r="Q65" i="4"/>
  <c r="P65" i="4"/>
  <c r="N65" i="4"/>
  <c r="M65" i="4"/>
  <c r="L65" i="4"/>
  <c r="K65" i="4"/>
  <c r="J65" i="4"/>
  <c r="I65" i="4"/>
  <c r="N64" i="4"/>
  <c r="M64" i="4"/>
  <c r="L64" i="4"/>
  <c r="K64" i="4"/>
  <c r="J64" i="4"/>
  <c r="I64" i="4"/>
  <c r="U63" i="4"/>
  <c r="T63" i="4"/>
  <c r="S63" i="4"/>
  <c r="R63" i="4"/>
  <c r="Q63" i="4"/>
  <c r="P63" i="4"/>
  <c r="N63" i="4"/>
  <c r="M63" i="4"/>
  <c r="L63" i="4"/>
  <c r="K63" i="4"/>
  <c r="J63" i="4"/>
  <c r="I63" i="4"/>
  <c r="N62" i="4"/>
  <c r="M62" i="4"/>
  <c r="L62" i="4"/>
  <c r="K62" i="4"/>
  <c r="J62" i="4"/>
  <c r="I62" i="4"/>
  <c r="U61" i="4"/>
  <c r="T61" i="4"/>
  <c r="S61" i="4"/>
  <c r="R61" i="4"/>
  <c r="Q61" i="4"/>
  <c r="P61" i="4"/>
  <c r="N61" i="4"/>
  <c r="M61" i="4"/>
  <c r="L61" i="4"/>
  <c r="K61" i="4"/>
  <c r="J61" i="4"/>
  <c r="I61" i="4"/>
  <c r="N60" i="4"/>
  <c r="M60" i="4"/>
  <c r="L60" i="4"/>
  <c r="K60" i="4"/>
  <c r="J60" i="4"/>
  <c r="I60" i="4"/>
  <c r="U59" i="4"/>
  <c r="T59" i="4"/>
  <c r="S59" i="4"/>
  <c r="R59" i="4"/>
  <c r="Q59" i="4"/>
  <c r="P59" i="4"/>
  <c r="N59" i="4"/>
  <c r="M59" i="4"/>
  <c r="L59" i="4"/>
  <c r="K59" i="4"/>
  <c r="J59" i="4"/>
  <c r="I59" i="4"/>
  <c r="N58" i="4"/>
  <c r="M58" i="4"/>
  <c r="L58" i="4"/>
  <c r="K58" i="4"/>
  <c r="J58" i="4"/>
  <c r="I58" i="4"/>
  <c r="U57" i="4"/>
  <c r="T57" i="4"/>
  <c r="S57" i="4"/>
  <c r="R57" i="4"/>
  <c r="Q57" i="4"/>
  <c r="P57" i="4"/>
  <c r="N57" i="4"/>
  <c r="M57" i="4"/>
  <c r="L57" i="4"/>
  <c r="K57" i="4"/>
  <c r="J57" i="4"/>
  <c r="I57" i="4"/>
  <c r="N56" i="4"/>
  <c r="M56" i="4"/>
  <c r="L56" i="4"/>
  <c r="K56" i="4"/>
  <c r="J56" i="4"/>
  <c r="I56" i="4"/>
  <c r="U55" i="4"/>
  <c r="T55" i="4"/>
  <c r="S55" i="4"/>
  <c r="R55" i="4"/>
  <c r="Q55" i="4"/>
  <c r="P55" i="4"/>
  <c r="N55" i="4"/>
  <c r="M55" i="4"/>
  <c r="L55" i="4"/>
  <c r="K55" i="4"/>
  <c r="J55" i="4"/>
  <c r="I55" i="4"/>
  <c r="N54" i="4"/>
  <c r="M54" i="4"/>
  <c r="L54" i="4"/>
  <c r="K54" i="4"/>
  <c r="J54" i="4"/>
  <c r="I54" i="4"/>
  <c r="U53" i="4"/>
  <c r="T53" i="4"/>
  <c r="S53" i="4"/>
  <c r="R53" i="4"/>
  <c r="Q53" i="4"/>
  <c r="P53" i="4"/>
  <c r="N53" i="4"/>
  <c r="M53" i="4"/>
  <c r="L53" i="4"/>
  <c r="K53" i="4"/>
  <c r="J53" i="4"/>
  <c r="I53" i="4"/>
  <c r="N52" i="4"/>
  <c r="M52" i="4"/>
  <c r="L52" i="4"/>
  <c r="K52" i="4"/>
  <c r="J52" i="4"/>
  <c r="I52" i="4"/>
  <c r="U51" i="4"/>
  <c r="T51" i="4"/>
  <c r="S51" i="4"/>
  <c r="R51" i="4"/>
  <c r="Q51" i="4"/>
  <c r="P51" i="4"/>
  <c r="N51" i="4"/>
  <c r="M51" i="4"/>
  <c r="L51" i="4"/>
  <c r="K51" i="4"/>
  <c r="J51" i="4"/>
  <c r="I51" i="4"/>
  <c r="N50" i="4"/>
  <c r="M50" i="4"/>
  <c r="L50" i="4"/>
  <c r="K50" i="4"/>
  <c r="J50" i="4"/>
  <c r="I50" i="4"/>
  <c r="U49" i="4"/>
  <c r="T49" i="4"/>
  <c r="S49" i="4"/>
  <c r="R49" i="4"/>
  <c r="Q49" i="4"/>
  <c r="P49" i="4"/>
  <c r="N49" i="4"/>
  <c r="M49" i="4"/>
  <c r="L49" i="4"/>
  <c r="K49" i="4"/>
  <c r="J49" i="4"/>
  <c r="I49" i="4"/>
  <c r="N48" i="4"/>
  <c r="M48" i="4"/>
  <c r="L48" i="4"/>
  <c r="K48" i="4"/>
  <c r="J48" i="4"/>
  <c r="I48" i="4"/>
  <c r="U47" i="4"/>
  <c r="T47" i="4"/>
  <c r="S47" i="4"/>
  <c r="R47" i="4"/>
  <c r="Q47" i="4"/>
  <c r="P47" i="4"/>
  <c r="N47" i="4"/>
  <c r="M47" i="4"/>
  <c r="L47" i="4"/>
  <c r="K47" i="4"/>
  <c r="J47" i="4"/>
  <c r="I47" i="4"/>
  <c r="N46" i="4"/>
  <c r="M46" i="4"/>
  <c r="L46" i="4"/>
  <c r="K46" i="4"/>
  <c r="J46" i="4"/>
  <c r="I46" i="4"/>
  <c r="U45" i="4"/>
  <c r="T45" i="4"/>
  <c r="S45" i="4"/>
  <c r="R45" i="4"/>
  <c r="Q45" i="4"/>
  <c r="P45" i="4"/>
  <c r="N45" i="4"/>
  <c r="M45" i="4"/>
  <c r="L45" i="4"/>
  <c r="K45" i="4"/>
  <c r="J45" i="4"/>
  <c r="I45" i="4"/>
  <c r="N44" i="4"/>
  <c r="M44" i="4"/>
  <c r="L44" i="4"/>
  <c r="K44" i="4"/>
  <c r="J44" i="4"/>
  <c r="I44" i="4"/>
  <c r="U43" i="4"/>
  <c r="T43" i="4"/>
  <c r="S43" i="4"/>
  <c r="R43" i="4"/>
  <c r="Q43" i="4"/>
  <c r="P43" i="4"/>
  <c r="N43" i="4"/>
  <c r="M43" i="4"/>
  <c r="L43" i="4"/>
  <c r="K43" i="4"/>
  <c r="J43" i="4"/>
  <c r="I43" i="4"/>
  <c r="N42" i="4"/>
  <c r="M42" i="4"/>
  <c r="L42" i="4"/>
  <c r="K42" i="4"/>
  <c r="J42" i="4"/>
  <c r="I42" i="4"/>
  <c r="U41" i="4"/>
  <c r="T41" i="4"/>
  <c r="S41" i="4"/>
  <c r="R41" i="4"/>
  <c r="Q41" i="4"/>
  <c r="P41" i="4"/>
  <c r="N41" i="4"/>
  <c r="M41" i="4"/>
  <c r="L41" i="4"/>
  <c r="K41" i="4"/>
  <c r="J41" i="4"/>
  <c r="I41" i="4"/>
  <c r="N40" i="4"/>
  <c r="M40" i="4"/>
  <c r="L40" i="4"/>
  <c r="K40" i="4"/>
  <c r="J40" i="4"/>
  <c r="I40" i="4"/>
  <c r="U39" i="4"/>
  <c r="T39" i="4"/>
  <c r="S39" i="4"/>
  <c r="R39" i="4"/>
  <c r="Q39" i="4"/>
  <c r="P39" i="4"/>
  <c r="N39" i="4"/>
  <c r="M39" i="4"/>
  <c r="L39" i="4"/>
  <c r="K39" i="4"/>
  <c r="J39" i="4"/>
  <c r="I39" i="4"/>
  <c r="N38" i="4"/>
  <c r="M38" i="4"/>
  <c r="L38" i="4"/>
  <c r="K38" i="4"/>
  <c r="J38" i="4"/>
  <c r="I38" i="4"/>
  <c r="U37" i="4"/>
  <c r="T37" i="4"/>
  <c r="S37" i="4"/>
  <c r="R37" i="4"/>
  <c r="Q37" i="4"/>
  <c r="P37" i="4"/>
  <c r="N37" i="4"/>
  <c r="M37" i="4"/>
  <c r="L37" i="4"/>
  <c r="K37" i="4"/>
  <c r="J37" i="4"/>
  <c r="I37" i="4"/>
  <c r="N36" i="4"/>
  <c r="M36" i="4"/>
  <c r="L36" i="4"/>
  <c r="K36" i="4"/>
  <c r="J36" i="4"/>
  <c r="I36" i="4"/>
  <c r="U35" i="4"/>
  <c r="T35" i="4"/>
  <c r="S35" i="4"/>
  <c r="R35" i="4"/>
  <c r="Q35" i="4"/>
  <c r="P35" i="4"/>
  <c r="N35" i="4"/>
  <c r="M35" i="4"/>
  <c r="L35" i="4"/>
  <c r="K35" i="4"/>
  <c r="J35" i="4"/>
  <c r="I35" i="4"/>
  <c r="N34" i="4"/>
  <c r="M34" i="4"/>
  <c r="L34" i="4"/>
  <c r="K34" i="4"/>
  <c r="J34" i="4"/>
  <c r="I34" i="4"/>
  <c r="U33" i="4"/>
  <c r="T33" i="4"/>
  <c r="S33" i="4"/>
  <c r="R33" i="4"/>
  <c r="Q33" i="4"/>
  <c r="P33" i="4"/>
  <c r="N33" i="4"/>
  <c r="M33" i="4"/>
  <c r="L33" i="4"/>
  <c r="K33" i="4"/>
  <c r="J33" i="4"/>
  <c r="I33" i="4"/>
  <c r="N32" i="4"/>
  <c r="M32" i="4"/>
  <c r="L32" i="4"/>
  <c r="K32" i="4"/>
  <c r="J32" i="4"/>
  <c r="I32" i="4"/>
  <c r="U31" i="4"/>
  <c r="T31" i="4"/>
  <c r="S31" i="4"/>
  <c r="R31" i="4"/>
  <c r="Q31" i="4"/>
  <c r="P31" i="4"/>
  <c r="N31" i="4"/>
  <c r="M31" i="4"/>
  <c r="L31" i="4"/>
  <c r="K31" i="4"/>
  <c r="J31" i="4"/>
  <c r="I31" i="4"/>
  <c r="N30" i="4"/>
  <c r="M30" i="4"/>
  <c r="L30" i="4"/>
  <c r="K30" i="4"/>
  <c r="J30" i="4"/>
  <c r="I30" i="4"/>
  <c r="U29" i="4"/>
  <c r="T29" i="4"/>
  <c r="S29" i="4"/>
  <c r="R29" i="4"/>
  <c r="Q29" i="4"/>
  <c r="P29" i="4"/>
  <c r="N29" i="4"/>
  <c r="M29" i="4"/>
  <c r="L29" i="4"/>
  <c r="K29" i="4"/>
  <c r="J29" i="4"/>
  <c r="I29" i="4"/>
  <c r="N28" i="4"/>
  <c r="M28" i="4"/>
  <c r="L28" i="4"/>
  <c r="K28" i="4"/>
  <c r="J28" i="4"/>
  <c r="I28" i="4"/>
  <c r="U27" i="4"/>
  <c r="T27" i="4"/>
  <c r="S27" i="4"/>
  <c r="R27" i="4"/>
  <c r="Q27" i="4"/>
  <c r="P27" i="4"/>
  <c r="N27" i="4"/>
  <c r="M27" i="4"/>
  <c r="L27" i="4"/>
  <c r="K27" i="4"/>
  <c r="J27" i="4"/>
  <c r="I27" i="4"/>
  <c r="N26" i="4"/>
  <c r="M26" i="4"/>
  <c r="L26" i="4"/>
  <c r="K26" i="4"/>
  <c r="J26" i="4"/>
  <c r="I26" i="4"/>
  <c r="U25" i="4"/>
  <c r="T25" i="4"/>
  <c r="S25" i="4"/>
  <c r="R25" i="4"/>
  <c r="Q25" i="4"/>
  <c r="P25" i="4"/>
  <c r="N25" i="4"/>
  <c r="M25" i="4"/>
  <c r="L25" i="4"/>
  <c r="K25" i="4"/>
  <c r="J25" i="4"/>
  <c r="I25" i="4"/>
  <c r="N24" i="4"/>
  <c r="M24" i="4"/>
  <c r="L24" i="4"/>
  <c r="K24" i="4"/>
  <c r="J24" i="4"/>
  <c r="I24" i="4"/>
  <c r="U23" i="4"/>
  <c r="T23" i="4"/>
  <c r="S23" i="4"/>
  <c r="R23" i="4"/>
  <c r="Q23" i="4"/>
  <c r="P23" i="4"/>
  <c r="N23" i="4"/>
  <c r="M23" i="4"/>
  <c r="L23" i="4"/>
  <c r="K23" i="4"/>
  <c r="J23" i="4"/>
  <c r="I23" i="4"/>
  <c r="N22" i="4"/>
  <c r="M22" i="4"/>
  <c r="L22" i="4"/>
  <c r="K22" i="4"/>
  <c r="J22" i="4"/>
  <c r="I22" i="4"/>
  <c r="U21" i="4"/>
  <c r="T21" i="4"/>
  <c r="S21" i="4"/>
  <c r="R21" i="4"/>
  <c r="Q21" i="4"/>
  <c r="P21" i="4"/>
  <c r="N21" i="4"/>
  <c r="M21" i="4"/>
  <c r="L21" i="4"/>
  <c r="K21" i="4"/>
  <c r="J21" i="4"/>
  <c r="I21" i="4"/>
  <c r="N20" i="4"/>
  <c r="M20" i="4"/>
  <c r="L20" i="4"/>
  <c r="K20" i="4"/>
  <c r="J20" i="4"/>
  <c r="I20" i="4"/>
  <c r="U19" i="4"/>
  <c r="T19" i="4"/>
  <c r="S19" i="4"/>
  <c r="R19" i="4"/>
  <c r="Q19" i="4"/>
  <c r="P19" i="4"/>
  <c r="N19" i="4"/>
  <c r="M19" i="4"/>
  <c r="L19" i="4"/>
  <c r="K19" i="4"/>
  <c r="J19" i="4"/>
  <c r="I19" i="4"/>
  <c r="N18" i="4"/>
  <c r="M18" i="4"/>
  <c r="L18" i="4"/>
  <c r="K18" i="4"/>
  <c r="J18" i="4"/>
  <c r="I18" i="4"/>
  <c r="U17" i="4"/>
  <c r="T17" i="4"/>
  <c r="S17" i="4"/>
  <c r="R17" i="4"/>
  <c r="Q17" i="4"/>
  <c r="P17" i="4"/>
  <c r="N17" i="4"/>
  <c r="M17" i="4"/>
  <c r="L17" i="4"/>
  <c r="K17" i="4"/>
  <c r="J17" i="4"/>
  <c r="I17" i="4"/>
  <c r="N16" i="4"/>
  <c r="M16" i="4"/>
  <c r="L16" i="4"/>
  <c r="K16" i="4"/>
  <c r="J16" i="4"/>
  <c r="I16" i="4"/>
  <c r="U15" i="4"/>
  <c r="T15" i="4"/>
  <c r="S15" i="4"/>
  <c r="R15" i="4"/>
  <c r="Q15" i="4"/>
  <c r="P15" i="4"/>
  <c r="N15" i="4"/>
  <c r="M15" i="4"/>
  <c r="L15" i="4"/>
  <c r="K15" i="4"/>
  <c r="J15" i="4"/>
  <c r="I15" i="4"/>
  <c r="N14" i="4"/>
  <c r="M14" i="4"/>
  <c r="L14" i="4"/>
  <c r="K14" i="4"/>
  <c r="J14" i="4"/>
  <c r="I14" i="4"/>
  <c r="U13" i="4"/>
  <c r="T13" i="4"/>
  <c r="S13" i="4"/>
  <c r="R13" i="4"/>
  <c r="Q13" i="4"/>
  <c r="P13" i="4"/>
  <c r="N13" i="4"/>
  <c r="M13" i="4"/>
  <c r="L13" i="4"/>
  <c r="K13" i="4"/>
  <c r="J13" i="4"/>
  <c r="I13" i="4"/>
  <c r="N12" i="4"/>
  <c r="M12" i="4"/>
  <c r="L12" i="4"/>
  <c r="K12" i="4"/>
  <c r="J12" i="4"/>
  <c r="I12" i="4"/>
  <c r="U11" i="4"/>
  <c r="T11" i="4"/>
  <c r="S11" i="4"/>
  <c r="R11" i="4"/>
  <c r="Q11" i="4"/>
  <c r="P11" i="4"/>
  <c r="N11" i="4"/>
  <c r="M11" i="4"/>
  <c r="L11" i="4"/>
  <c r="K11" i="4"/>
  <c r="J11" i="4"/>
  <c r="I11" i="4"/>
  <c r="N10" i="4"/>
  <c r="M10" i="4"/>
  <c r="L10" i="4"/>
  <c r="K10" i="4"/>
  <c r="J10" i="4"/>
  <c r="I10" i="4"/>
  <c r="N9" i="4"/>
  <c r="M9" i="4"/>
  <c r="L9" i="4"/>
  <c r="K9" i="4"/>
  <c r="J9" i="4"/>
  <c r="I9" i="4"/>
  <c r="F57" i="3"/>
  <c r="G57" i="3" s="1"/>
  <c r="F56" i="3"/>
  <c r="G56" i="3" s="1"/>
  <c r="F55" i="3"/>
  <c r="G55" i="3" s="1"/>
  <c r="F54" i="3"/>
  <c r="G54" i="3" s="1"/>
  <c r="G53" i="3"/>
  <c r="F53" i="3"/>
  <c r="G52" i="3"/>
  <c r="F52" i="3"/>
  <c r="F51" i="3"/>
  <c r="G51" i="3" s="1"/>
  <c r="F45" i="3"/>
  <c r="G45" i="3" s="1"/>
  <c r="F44" i="3"/>
  <c r="G44" i="3" s="1"/>
  <c r="F43" i="3"/>
  <c r="G43" i="3" s="1"/>
  <c r="F42" i="3"/>
  <c r="G42" i="3" s="1"/>
  <c r="F41" i="3"/>
  <c r="G41" i="3" s="1"/>
  <c r="G40" i="3"/>
  <c r="F40" i="3"/>
  <c r="G39" i="3"/>
  <c r="F39" i="3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G32" i="3"/>
  <c r="F32" i="3"/>
  <c r="G31" i="3"/>
  <c r="F31" i="3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G24" i="3"/>
  <c r="F24" i="3"/>
  <c r="G23" i="3"/>
  <c r="F23" i="3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G16" i="3"/>
  <c r="F16" i="3"/>
  <c r="G15" i="3"/>
  <c r="F15" i="3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G8" i="3"/>
  <c r="F8" i="3"/>
  <c r="G7" i="3"/>
  <c r="F7" i="3"/>
  <c r="F6" i="3"/>
  <c r="G6" i="3" s="1"/>
  <c r="F5" i="3"/>
  <c r="G5" i="3" s="1"/>
  <c r="F4" i="3"/>
  <c r="G4" i="3" s="1"/>
</calcChain>
</file>

<file path=xl/sharedStrings.xml><?xml version="1.0" encoding="utf-8"?>
<sst xmlns="http://schemas.openxmlformats.org/spreadsheetml/2006/main" count="442" uniqueCount="259">
  <si>
    <t>第１表 令和８年３月高校新卒者のハローワーク求人に係る地域別求人・求職・就職内定状況</t>
    <rPh sb="4" eb="6">
      <t>レイワ</t>
    </rPh>
    <rPh sb="22" eb="24">
      <t>キュウジン</t>
    </rPh>
    <rPh sb="25" eb="26">
      <t>カカ</t>
    </rPh>
    <rPh sb="36" eb="38">
      <t>シュウショク</t>
    </rPh>
    <rPh sb="38" eb="40">
      <t>ナイテイ</t>
    </rPh>
    <rPh sb="40" eb="42">
      <t>ジョウキョウ</t>
    </rPh>
    <phoneticPr fontId="5"/>
  </si>
  <si>
    <t>　求人数</t>
    <phoneticPr fontId="5"/>
  </si>
  <si>
    <t>　求職者数</t>
    <phoneticPr fontId="5"/>
  </si>
  <si>
    <t>　就職内定者数</t>
    <phoneticPr fontId="5"/>
  </si>
  <si>
    <t>　求人倍率</t>
    <phoneticPr fontId="5"/>
  </si>
  <si>
    <t>　就職内定率</t>
    <phoneticPr fontId="5"/>
  </si>
  <si>
    <t>前年３月比</t>
    <rPh sb="3" eb="4">
      <t>ガツ</t>
    </rPh>
    <phoneticPr fontId="5"/>
  </si>
  <si>
    <t>男女計</t>
  </si>
  <si>
    <t>うち男子</t>
  </si>
  <si>
    <t>うち女子</t>
  </si>
  <si>
    <t>前年３月差</t>
    <rPh sb="3" eb="4">
      <t>ガツ</t>
    </rPh>
    <rPh sb="4" eb="5">
      <t>サ</t>
    </rPh>
    <phoneticPr fontId="5"/>
  </si>
  <si>
    <t>人</t>
  </si>
  <si>
    <t>％</t>
  </si>
  <si>
    <t>倍</t>
    <rPh sb="0" eb="1">
      <t>バイ</t>
    </rPh>
    <phoneticPr fontId="5"/>
  </si>
  <si>
    <t>ﾎﾟｲﾝﾄ</t>
  </si>
  <si>
    <t>計</t>
  </si>
  <si>
    <t>北海道</t>
  </si>
  <si>
    <t>東　北</t>
  </si>
  <si>
    <t>関　東</t>
  </si>
  <si>
    <t>京　浜</t>
  </si>
  <si>
    <t>甲信越</t>
  </si>
  <si>
    <t>北　陸</t>
  </si>
  <si>
    <t>東　海</t>
  </si>
  <si>
    <t>近　畿</t>
  </si>
  <si>
    <t>京阪神</t>
  </si>
  <si>
    <t>山　陰</t>
  </si>
  <si>
    <t>山　陽</t>
  </si>
  <si>
    <t>四　国</t>
  </si>
  <si>
    <t>北九州</t>
  </si>
  <si>
    <t>南九州</t>
  </si>
  <si>
    <t>注１ （ ）内は、前年同期における状況である。</t>
    <rPh sb="9" eb="11">
      <t>ゼンネン</t>
    </rPh>
    <rPh sb="11" eb="13">
      <t>ドウキ</t>
    </rPh>
    <phoneticPr fontId="5"/>
  </si>
  <si>
    <t xml:space="preserve">注２ 「求職者数」とは、学校又はハローワークの紹介を希望する者のみの数であり、「就職内定者数」とは、学校又はハローワークの紹介によって内定した者のみの数である。
</t>
    <phoneticPr fontId="5"/>
  </si>
  <si>
    <t>注３ 地域区分は次のとおりである。</t>
    <phoneticPr fontId="5"/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</si>
  <si>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5"/>
  </si>
  <si>
    <t>注４ 比率については小数第２位を四捨五入している。ただし、求人倍率は小数第３位を四捨五入している。</t>
    <rPh sb="10" eb="11">
      <t>チイ</t>
    </rPh>
    <phoneticPr fontId="5"/>
  </si>
  <si>
    <t>第２表 令和８年３月中学新卒者のハローワーク求人に係る求人・求職・就職内定状況</t>
    <rPh sb="4" eb="6">
      <t>レイワ</t>
    </rPh>
    <rPh sb="7" eb="8">
      <t>ネン</t>
    </rPh>
    <rPh sb="22" eb="24">
      <t>キュウジン</t>
    </rPh>
    <rPh sb="25" eb="26">
      <t>カカ</t>
    </rPh>
    <rPh sb="33" eb="35">
      <t>シュウショク</t>
    </rPh>
    <rPh sb="35" eb="37">
      <t>ナイテイ</t>
    </rPh>
    <phoneticPr fontId="5"/>
  </si>
  <si>
    <t xml:space="preserve"> 就職内定者数</t>
    <phoneticPr fontId="5"/>
  </si>
  <si>
    <t xml:space="preserve"> 就職内定率</t>
    <phoneticPr fontId="5"/>
  </si>
  <si>
    <t>前年３月比</t>
    <phoneticPr fontId="5"/>
  </si>
  <si>
    <t>前年３月差</t>
    <rPh sb="4" eb="5">
      <t>サ</t>
    </rPh>
    <phoneticPr fontId="5"/>
  </si>
  <si>
    <t>前年比</t>
  </si>
  <si>
    <t>前年差</t>
  </si>
  <si>
    <t xml:space="preserve">注２ 「求職者数」とは、ハローワークの紹介を希望する者のみの数であり、「就職内定者数」とは、ハローワークの紹介によって内定した者のみの数である。
</t>
    <phoneticPr fontId="5"/>
  </si>
  <si>
    <t>注３ 比率については小数第２位を四捨五入している。ただし、求人倍率は小数第３位を四捨五入している。</t>
    <rPh sb="10" eb="11">
      <t>チイ</t>
    </rPh>
    <phoneticPr fontId="5"/>
  </si>
  <si>
    <t>第３表　令和８年３月高校新卒者のハローワーク求人に係る都道府県別求人・求職・就職内定状況</t>
    <rPh sb="0" eb="1">
      <t>ダイ</t>
    </rPh>
    <rPh sb="2" eb="3">
      <t>ヒョウ</t>
    </rPh>
    <rPh sb="4" eb="6">
      <t>レイワ</t>
    </rPh>
    <rPh sb="7" eb="8">
      <t>ネン</t>
    </rPh>
    <rPh sb="9" eb="10">
      <t>ガツ</t>
    </rPh>
    <rPh sb="10" eb="12">
      <t>コウコウ</t>
    </rPh>
    <rPh sb="12" eb="15">
      <t>シンソツシャ</t>
    </rPh>
    <rPh sb="22" eb="24">
      <t>キュウジン</t>
    </rPh>
    <rPh sb="25" eb="26">
      <t>カカ</t>
    </rPh>
    <rPh sb="27" eb="31">
      <t>トドウフケン</t>
    </rPh>
    <rPh sb="31" eb="32">
      <t>ベツ</t>
    </rPh>
    <rPh sb="32" eb="34">
      <t>キュウジン</t>
    </rPh>
    <rPh sb="35" eb="37">
      <t>キュウショク</t>
    </rPh>
    <rPh sb="38" eb="40">
      <t>シュウショク</t>
    </rPh>
    <rPh sb="40" eb="42">
      <t>ナイテイ</t>
    </rPh>
    <rPh sb="42" eb="44">
      <t>ジョウキョウ</t>
    </rPh>
    <phoneticPr fontId="15"/>
  </si>
  <si>
    <t>都道府県</t>
    <rPh sb="0" eb="4">
      <t>トドウフケン</t>
    </rPh>
    <phoneticPr fontId="15"/>
  </si>
  <si>
    <t>地域区分</t>
    <phoneticPr fontId="15"/>
  </si>
  <si>
    <t>求人数（人）</t>
    <rPh sb="4" eb="5">
      <t>ニン</t>
    </rPh>
    <phoneticPr fontId="15"/>
  </si>
  <si>
    <t>求職者数（人）</t>
    <rPh sb="0" eb="3">
      <t>キュウショクシャ</t>
    </rPh>
    <rPh sb="3" eb="4">
      <t>スウ</t>
    </rPh>
    <rPh sb="5" eb="6">
      <t>ニン</t>
    </rPh>
    <phoneticPr fontId="15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</si>
  <si>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15"/>
  </si>
  <si>
    <t>求人倍率
　（倍）</t>
    <rPh sb="0" eb="2">
      <t>キュウジン</t>
    </rPh>
    <rPh sb="2" eb="4">
      <t>バイリツ</t>
    </rPh>
    <rPh sb="7" eb="8">
      <t>バイ</t>
    </rPh>
    <phoneticPr fontId="15"/>
  </si>
  <si>
    <t>就職内定率（％）</t>
    <rPh sb="0" eb="2">
      <t>シュウショク</t>
    </rPh>
    <rPh sb="2" eb="5">
      <t>ナイテイリツ</t>
    </rPh>
    <phoneticPr fontId="15"/>
  </si>
  <si>
    <t>前年比増減(%)</t>
    <rPh sb="0" eb="2">
      <t>ゼンネン</t>
    </rPh>
    <rPh sb="2" eb="3">
      <t>ヒ</t>
    </rPh>
    <rPh sb="3" eb="5">
      <t>ゾウゲン</t>
    </rPh>
    <phoneticPr fontId="19"/>
  </si>
  <si>
    <t>前年比増減(%)</t>
    <rPh sb="0" eb="3">
      <t>ゼンネンヒ</t>
    </rPh>
    <rPh sb="3" eb="5">
      <t>ゾウゲン</t>
    </rPh>
    <phoneticPr fontId="19"/>
  </si>
  <si>
    <t>男子</t>
  </si>
  <si>
    <t>女子</t>
  </si>
  <si>
    <t>前年差
（ﾎﾟｲﾝﾄ）</t>
    <rPh sb="0" eb="3">
      <t>ゼンネンサ</t>
    </rPh>
    <phoneticPr fontId="19"/>
  </si>
  <si>
    <t>男子</t>
    <rPh sb="0" eb="2">
      <t>ダンシ</t>
    </rPh>
    <phoneticPr fontId="19"/>
  </si>
  <si>
    <t>北海道</t>
    <phoneticPr fontId="15"/>
  </si>
  <si>
    <t>青森</t>
    <phoneticPr fontId="15"/>
  </si>
  <si>
    <t>東北</t>
  </si>
  <si>
    <t>岩手</t>
    <phoneticPr fontId="15"/>
  </si>
  <si>
    <t>宮城</t>
    <phoneticPr fontId="15"/>
  </si>
  <si>
    <t>秋田</t>
    <phoneticPr fontId="15"/>
  </si>
  <si>
    <t>山形</t>
    <phoneticPr fontId="15"/>
  </si>
  <si>
    <t>福島</t>
    <phoneticPr fontId="15"/>
  </si>
  <si>
    <t>茨城</t>
    <phoneticPr fontId="15"/>
  </si>
  <si>
    <t>関東</t>
  </si>
  <si>
    <t>栃木</t>
    <phoneticPr fontId="15"/>
  </si>
  <si>
    <t>群馬</t>
    <phoneticPr fontId="15"/>
  </si>
  <si>
    <t>埼玉</t>
    <phoneticPr fontId="15"/>
  </si>
  <si>
    <t>千葉</t>
    <phoneticPr fontId="15"/>
  </si>
  <si>
    <t>東京</t>
    <phoneticPr fontId="15"/>
  </si>
  <si>
    <t>京浜</t>
  </si>
  <si>
    <t>神奈川</t>
    <phoneticPr fontId="15"/>
  </si>
  <si>
    <t>新潟</t>
    <phoneticPr fontId="15"/>
  </si>
  <si>
    <t>富山</t>
    <phoneticPr fontId="15"/>
  </si>
  <si>
    <t>北陸</t>
  </si>
  <si>
    <t>石川</t>
    <phoneticPr fontId="15"/>
  </si>
  <si>
    <t>福井</t>
    <phoneticPr fontId="15"/>
  </si>
  <si>
    <t>山梨</t>
    <phoneticPr fontId="15"/>
  </si>
  <si>
    <t>長野</t>
    <phoneticPr fontId="15"/>
  </si>
  <si>
    <t>岐阜</t>
    <phoneticPr fontId="15"/>
  </si>
  <si>
    <t>東海</t>
  </si>
  <si>
    <t>静岡</t>
    <phoneticPr fontId="15"/>
  </si>
  <si>
    <t>愛知</t>
    <phoneticPr fontId="15"/>
  </si>
  <si>
    <t>三重</t>
    <phoneticPr fontId="15"/>
  </si>
  <si>
    <t>滋賀</t>
    <phoneticPr fontId="15"/>
  </si>
  <si>
    <t>近畿</t>
  </si>
  <si>
    <t>京都</t>
    <phoneticPr fontId="15"/>
  </si>
  <si>
    <t>大阪</t>
    <phoneticPr fontId="15"/>
  </si>
  <si>
    <t>兵庫</t>
    <phoneticPr fontId="15"/>
  </si>
  <si>
    <t>奈良</t>
    <phoneticPr fontId="15"/>
  </si>
  <si>
    <t>和歌山</t>
    <phoneticPr fontId="15"/>
  </si>
  <si>
    <t>鳥取</t>
    <phoneticPr fontId="15"/>
  </si>
  <si>
    <t>山陰</t>
  </si>
  <si>
    <t>島根</t>
    <phoneticPr fontId="15"/>
  </si>
  <si>
    <t>岡山</t>
    <phoneticPr fontId="15"/>
  </si>
  <si>
    <t>山陽</t>
  </si>
  <si>
    <t>広島</t>
    <phoneticPr fontId="15"/>
  </si>
  <si>
    <t>山口</t>
    <phoneticPr fontId="15"/>
  </si>
  <si>
    <t>徳島</t>
    <phoneticPr fontId="15"/>
  </si>
  <si>
    <t>四国</t>
  </si>
  <si>
    <t>香川</t>
    <phoneticPr fontId="15"/>
  </si>
  <si>
    <t>愛媛</t>
    <phoneticPr fontId="15"/>
  </si>
  <si>
    <t>高知</t>
    <phoneticPr fontId="15"/>
  </si>
  <si>
    <t>福岡</t>
    <phoneticPr fontId="15"/>
  </si>
  <si>
    <t>佐賀</t>
    <phoneticPr fontId="15"/>
  </si>
  <si>
    <t>長崎</t>
    <phoneticPr fontId="15"/>
  </si>
  <si>
    <t>熊本</t>
    <phoneticPr fontId="15"/>
  </si>
  <si>
    <t>大分</t>
    <phoneticPr fontId="15"/>
  </si>
  <si>
    <t>宮崎</t>
    <phoneticPr fontId="15"/>
  </si>
  <si>
    <t>鹿児島</t>
    <phoneticPr fontId="15"/>
  </si>
  <si>
    <t>沖縄</t>
    <phoneticPr fontId="15"/>
  </si>
  <si>
    <t>合  計</t>
    <phoneticPr fontId="15"/>
  </si>
  <si>
    <t>注１　「求職者数」とは、学校又はハローワークの紹介を希望する者のみの数であり、「就職内定者数」とは、学校又はハローワークの紹介によって内定した者のみの数である。</t>
    <phoneticPr fontId="19"/>
  </si>
  <si>
    <t>注２　比率については小数第２位を四捨五入している。ただし、求人倍率は小数第３位を四捨五入している。</t>
    <phoneticPr fontId="19"/>
  </si>
  <si>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15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</si>
  <si>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5"/>
  </si>
  <si>
    <t>令和７年３月</t>
    <phoneticPr fontId="15"/>
  </si>
  <si>
    <t>令和８年３月</t>
    <phoneticPr fontId="15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</si>
  <si>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4" eb="5">
      <t>ヒト</t>
    </rPh>
    <phoneticPr fontId="15"/>
  </si>
  <si>
    <r>
      <t>増減率</t>
    </r>
    <r>
      <rPr>
        <sz val="8"/>
        <rFont val="ＭＳ 明朝"/>
        <family val="1"/>
        <charset val="128"/>
      </rPr>
      <t>(％)</t>
    </r>
    <rPh sb="0" eb="3">
      <t>ゾウゲンリツ</t>
    </rPh>
    <phoneticPr fontId="15"/>
  </si>
  <si>
    <t>A,B 農・林・漁業</t>
    <phoneticPr fontId="15"/>
  </si>
  <si>
    <t>C 鉱業，採石業，砂利採取業</t>
    <phoneticPr fontId="15"/>
  </si>
  <si>
    <t>D 建    設    業</t>
    <phoneticPr fontId="15"/>
  </si>
  <si>
    <t>E 製    造    業</t>
    <phoneticPr fontId="15"/>
  </si>
  <si>
    <t>食料品製造業</t>
    <phoneticPr fontId="15"/>
  </si>
  <si>
    <t>飲料・たばこ・飼料製造業</t>
    <phoneticPr fontId="15"/>
  </si>
  <si>
    <t xml:space="preserve">繊維工業 </t>
    <phoneticPr fontId="15"/>
  </si>
  <si>
    <t>木材・木製品製造業</t>
    <phoneticPr fontId="15"/>
  </si>
  <si>
    <t>家具・装備品製造業</t>
    <phoneticPr fontId="15"/>
  </si>
  <si>
    <t>パルプ・紙・紙加工品製造業</t>
    <phoneticPr fontId="15"/>
  </si>
  <si>
    <t>印刷・同関連業</t>
    <phoneticPr fontId="15"/>
  </si>
  <si>
    <t>化学工業</t>
    <phoneticPr fontId="15"/>
  </si>
  <si>
    <t>石油製品・石炭製品製造業</t>
    <phoneticPr fontId="15"/>
  </si>
  <si>
    <t>プラスチック製品製造業</t>
    <phoneticPr fontId="15"/>
  </si>
  <si>
    <t>ゴム製品製造業</t>
    <phoneticPr fontId="15"/>
  </si>
  <si>
    <t>窯業・土石製品製造業</t>
    <phoneticPr fontId="15"/>
  </si>
  <si>
    <t>鉄鋼業</t>
    <phoneticPr fontId="15"/>
  </si>
  <si>
    <t>非鉄金属製造業</t>
    <phoneticPr fontId="15"/>
  </si>
  <si>
    <t>金属製品製造業</t>
    <phoneticPr fontId="15"/>
  </si>
  <si>
    <t>はん用機械器具製造業</t>
    <phoneticPr fontId="15"/>
  </si>
  <si>
    <t>生産用機械器具製造業</t>
    <phoneticPr fontId="15"/>
  </si>
  <si>
    <t>業務用機械器具製造業</t>
    <phoneticPr fontId="15"/>
  </si>
  <si>
    <t>電子部品・デバイス・電子回路製造業</t>
    <phoneticPr fontId="15"/>
  </si>
  <si>
    <t>電気機械器具製造業</t>
    <phoneticPr fontId="15"/>
  </si>
  <si>
    <t>情報通信機械器具製造業</t>
    <phoneticPr fontId="15"/>
  </si>
  <si>
    <t>輸送用機械器具製造業</t>
    <phoneticPr fontId="15"/>
  </si>
  <si>
    <t>その他の製造業</t>
    <phoneticPr fontId="15"/>
  </si>
  <si>
    <t>F 電気・ガス・熱供給・水道業</t>
    <phoneticPr fontId="15"/>
  </si>
  <si>
    <t>G 情報通信業</t>
    <phoneticPr fontId="15"/>
  </si>
  <si>
    <t>H 運輸業，郵便業</t>
    <phoneticPr fontId="15"/>
  </si>
  <si>
    <t>I 卸売業，小売業</t>
    <phoneticPr fontId="15"/>
  </si>
  <si>
    <t>J 金融業，保険業</t>
    <phoneticPr fontId="15"/>
  </si>
  <si>
    <t>K 不動産業，物品賃貸業</t>
    <phoneticPr fontId="15"/>
  </si>
  <si>
    <t>L 学術研究，専門・技術サービス業</t>
    <phoneticPr fontId="15"/>
  </si>
  <si>
    <t>M 宿泊業，飲食サービス業</t>
    <phoneticPr fontId="15"/>
  </si>
  <si>
    <t>N 生活関連サービス業，娯楽業</t>
    <phoneticPr fontId="15"/>
  </si>
  <si>
    <t>O 教育，学習支援業</t>
    <phoneticPr fontId="15"/>
  </si>
  <si>
    <t>P 医療，福祉</t>
    <phoneticPr fontId="15"/>
  </si>
  <si>
    <t>Q 複合サービス事業</t>
    <phoneticPr fontId="15"/>
  </si>
  <si>
    <t>R サービス業(他に分類されないもの)</t>
    <phoneticPr fontId="15"/>
  </si>
  <si>
    <t>S,T 公務，その他</t>
    <phoneticPr fontId="15"/>
  </si>
  <si>
    <t>合　　　 　　計</t>
    <phoneticPr fontId="15"/>
  </si>
  <si>
    <t>注１　比率については小数第２位を四捨五入している。</t>
    <rPh sb="0" eb="1">
      <t>チュウ</t>
    </rPh>
    <rPh sb="3" eb="5">
      <t>ヒリツ</t>
    </rPh>
    <rPh sb="10" eb="12">
      <t>ショウスウ</t>
    </rPh>
    <rPh sb="12" eb="13">
      <t>ダイ</t>
    </rPh>
    <rPh sb="14" eb="15">
      <t>イ</t>
    </rPh>
    <rPh sb="16" eb="20">
      <t>シシャゴニュウ</t>
    </rPh>
    <phoneticPr fontId="15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</si>
  <si>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15"/>
  </si>
  <si>
    <t>規　模　別</t>
    <phoneticPr fontId="15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</si>
  <si>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phoneticPr fontId="15"/>
  </si>
  <si>
    <t>29人以下</t>
    <phoneticPr fontId="15"/>
  </si>
  <si>
    <t>30～99人</t>
    <phoneticPr fontId="15"/>
  </si>
  <si>
    <t>100～299人</t>
    <phoneticPr fontId="15"/>
  </si>
  <si>
    <t>300～499人</t>
    <phoneticPr fontId="15"/>
  </si>
  <si>
    <t>500～999人</t>
    <phoneticPr fontId="15"/>
  </si>
  <si>
    <t>1,000人以上</t>
    <phoneticPr fontId="15"/>
  </si>
  <si>
    <t>合　　　　　　計</t>
    <phoneticPr fontId="15"/>
  </si>
  <si>
    <t>第６表　高校・中学新卒者のハローワーク求人に係る求人・求職・就職内定状況の推移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phoneticPr fontId="15"/>
  </si>
  <si>
    <t>（１）高校新卒者の状況</t>
    <rPh sb="3" eb="5">
      <t>コウコウ</t>
    </rPh>
    <rPh sb="5" eb="8">
      <t>シンソツシャ</t>
    </rPh>
    <rPh sb="9" eb="11">
      <t>ジョウキョウ</t>
    </rPh>
    <phoneticPr fontId="15"/>
  </si>
  <si>
    <t>卒業年</t>
    <rPh sb="0" eb="2">
      <t>ソツギョウ</t>
    </rPh>
    <rPh sb="2" eb="3">
      <t>ネン</t>
    </rPh>
    <phoneticPr fontId="15"/>
  </si>
  <si>
    <t>３　月　末　現　在　の　状　況</t>
    <phoneticPr fontId="15"/>
  </si>
  <si>
    <t>卒 業 年 の 
６月末現在</t>
    <rPh sb="0" eb="1">
      <t>ソツ</t>
    </rPh>
    <rPh sb="2" eb="3">
      <t>ギョウ</t>
    </rPh>
    <rPh sb="4" eb="5">
      <t>トシ</t>
    </rPh>
    <rPh sb="10" eb="11">
      <t>ガツ</t>
    </rPh>
    <rPh sb="11" eb="12">
      <t>マツ</t>
    </rPh>
    <rPh sb="12" eb="14">
      <t>ゲンザイ</t>
    </rPh>
    <phoneticPr fontId="15"/>
  </si>
  <si>
    <t>求人数</t>
    <rPh sb="0" eb="3">
      <t>キュウジンスウ</t>
    </rPh>
    <phoneticPr fontId="15"/>
  </si>
  <si>
    <t>求職者数</t>
    <rPh sb="0" eb="3">
      <t>キュウショクシャ</t>
    </rPh>
    <rPh sb="3" eb="4">
      <t>スウ</t>
    </rPh>
    <phoneticPr fontId="15"/>
  </si>
  <si>
    <t>就職内定者数</t>
    <rPh sb="0" eb="2">
      <t>シュウショク</t>
    </rPh>
    <rPh sb="2" eb="4">
      <t>ナイテイ</t>
    </rPh>
    <rPh sb="4" eb="5">
      <t>シャ</t>
    </rPh>
    <rPh sb="5" eb="6">
      <t>スウ</t>
    </rPh>
    <phoneticPr fontId="15"/>
  </si>
  <si>
    <t>求人倍率</t>
    <rPh sb="0" eb="2">
      <t>キュウジン</t>
    </rPh>
    <rPh sb="2" eb="4">
      <t>バイリツ</t>
    </rPh>
    <phoneticPr fontId="15"/>
  </si>
  <si>
    <t>就職内定率</t>
    <rPh sb="0" eb="2">
      <t>シュウショク</t>
    </rPh>
    <rPh sb="2" eb="5">
      <t>ナイテイリツ</t>
    </rPh>
    <phoneticPr fontId="15"/>
  </si>
  <si>
    <t>就職決定率</t>
    <rPh sb="0" eb="2">
      <t>シュウショク</t>
    </rPh>
    <rPh sb="2" eb="4">
      <t>ケッテイ</t>
    </rPh>
    <rPh sb="4" eb="5">
      <t>リツ</t>
    </rPh>
    <phoneticPr fontId="15"/>
  </si>
  <si>
    <t>（％）</t>
    <phoneticPr fontId="15"/>
  </si>
  <si>
    <t xml:space="preserve"> （％）</t>
    <phoneticPr fontId="15"/>
  </si>
  <si>
    <t>（ﾎﾟｲﾝﾄ）</t>
    <phoneticPr fontId="15"/>
  </si>
  <si>
    <t xml:space="preserve">  （ﾎﾟｲﾝﾄ）</t>
    <phoneticPr fontId="15"/>
  </si>
  <si>
    <t xml:space="preserve">人  </t>
    <rPh sb="0" eb="1">
      <t>ヒト</t>
    </rPh>
    <phoneticPr fontId="15"/>
  </si>
  <si>
    <t>人</t>
    <rPh sb="0" eb="1">
      <t>ヒト</t>
    </rPh>
    <phoneticPr fontId="15"/>
  </si>
  <si>
    <t>倍</t>
    <rPh sb="0" eb="1">
      <t>バイ</t>
    </rPh>
    <phoneticPr fontId="15"/>
  </si>
  <si>
    <t>％</t>
    <phoneticPr fontId="15"/>
  </si>
  <si>
    <t>高校新卒者</t>
    <phoneticPr fontId="15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</si>
  <si>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15"/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</si>
  <si>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15"/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</si>
  <si>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15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</si>
  <si>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15"/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</si>
  <si>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15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</si>
  <si>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15"/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</si>
  <si>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15"/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</si>
  <si>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15"/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</si>
  <si>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15"/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</si>
  <si>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15"/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</si>
  <si>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</si>
  <si>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</si>
  <si>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</si>
  <si>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</si>
  <si>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</si>
  <si>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</si>
  <si>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</si>
  <si>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</si>
  <si>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</si>
  <si>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</si>
  <si>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</si>
  <si>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</si>
  <si>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</si>
  <si>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</si>
  <si>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</si>
  <si>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</si>
  <si>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</si>
  <si>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</si>
  <si>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</si>
  <si>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</si>
  <si>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平成30年３月卒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</si>
  <si>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平成31年３月卒</t>
    <rPh sb="0" eb="2">
      <t>ヘイセイ</t>
    </rPh>
    <rPh sb="4" eb="5">
      <t>ネン</t>
    </rPh>
    <rPh sb="6" eb="7">
      <t>ガツ</t>
    </rPh>
    <rPh sb="7" eb="8">
      <t>ソツ</t>
    </rPh>
    <phoneticPr fontId="15"/>
  </si>
  <si>
    <t>令和２年３月卒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5"/>
  </si>
  <si>
    <t>令和３年３月卒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5"/>
  </si>
  <si>
    <t>令和４年３月卒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5"/>
  </si>
  <si>
    <t>令和５年３月卒</t>
  </si>
  <si>
    <t>令和６年３月卒</t>
  </si>
  <si>
    <t>令和７年３月卒</t>
  </si>
  <si>
    <t>令和８年３月卒</t>
  </si>
  <si>
    <t>－</t>
  </si>
  <si>
    <t>　注１　（　）内は、対前年同期における状況である。　</t>
    <rPh sb="1" eb="2">
      <t>チュウ</t>
    </rPh>
    <phoneticPr fontId="15"/>
  </si>
  <si>
    <t xml:space="preserve">  注２　「求職者数」とは、学校又はハローワークの紹介を希望する者のみの数であり、「就職内定者数」とは、学校又はハローワークの紹介によって内定した者のみの数である。
</t>
    <phoneticPr fontId="15"/>
  </si>
  <si>
    <t xml:space="preserve">  注３　比率については小数第２位を四捨五入している。ただし、求人倍率は小数第３位を四捨五入している。</t>
    <phoneticPr fontId="15"/>
  </si>
  <si>
    <t>　注４　「卒業年の６月末現在」は、職業安定局雇用政策課「新規学卒者の職業紹介状況」による。</t>
    <phoneticPr fontId="19"/>
  </si>
  <si>
    <t>(※)平成23年３月卒の数には、東日本大震災の影響により集計ができなかった、岩手県、宮城県及び福島県の求人数、求職者数及び就職者数の一部の数が含まれてない。そのため、平成24年３月卒の前年比の計算にあたっては、上記の平成23年３月卒で集計ができなかった求人数、求職者数及び就職者数の一部の数を除いた値で計算を行った。</t>
    <rPh sb="3" eb="5">
      <t>ヘイセイ</t>
    </rPh>
    <rPh sb="7" eb="8">
      <t>ネン</t>
    </rPh>
    <rPh sb="9" eb="10">
      <t>ガツ</t>
    </rPh>
    <rPh sb="10" eb="11">
      <t>ソツ</t>
    </rPh>
    <rPh sb="12" eb="13">
      <t>カズ</t>
    </rPh>
    <rPh sb="51" eb="54">
      <t>キュウジンスウ</t>
    </rPh>
    <rPh sb="55" eb="56">
      <t>モトム</t>
    </rPh>
    <rPh sb="56" eb="57">
      <t>ショク</t>
    </rPh>
    <rPh sb="57" eb="58">
      <t>シャ</t>
    </rPh>
    <rPh sb="58" eb="59">
      <t>スウ</t>
    </rPh>
    <rPh sb="83" eb="85">
      <t>ヘイセイ</t>
    </rPh>
    <rPh sb="87" eb="88">
      <t>ネン</t>
    </rPh>
    <rPh sb="89" eb="90">
      <t>ツキ</t>
    </rPh>
    <rPh sb="90" eb="91">
      <t>ソツ</t>
    </rPh>
    <rPh sb="92" eb="95">
      <t>ゼンネンヒ</t>
    </rPh>
    <rPh sb="96" eb="98">
      <t>ケイサン</t>
    </rPh>
    <rPh sb="105" eb="107">
      <t>ジョウキ</t>
    </rPh>
    <rPh sb="108" eb="110">
      <t>ヘイセイ</t>
    </rPh>
    <rPh sb="112" eb="113">
      <t>ネン</t>
    </rPh>
    <rPh sb="114" eb="115">
      <t>ツキ</t>
    </rPh>
    <rPh sb="115" eb="116">
      <t>ソツ</t>
    </rPh>
    <rPh sb="146" eb="147">
      <t>ノゾ</t>
    </rPh>
    <rPh sb="149" eb="150">
      <t>アタイ</t>
    </rPh>
    <rPh sb="151" eb="153">
      <t>ケイサン</t>
    </rPh>
    <rPh sb="154" eb="155">
      <t>オコナ</t>
    </rPh>
    <phoneticPr fontId="15"/>
  </si>
  <si>
    <t>（２）中学新卒者の状況</t>
    <rPh sb="3" eb="5">
      <t>チュウガク</t>
    </rPh>
    <rPh sb="5" eb="8">
      <t>シンソツシャ</t>
    </rPh>
    <rPh sb="9" eb="11">
      <t>ジョウキョウ</t>
    </rPh>
    <phoneticPr fontId="15"/>
  </si>
  <si>
    <t>求人数</t>
    <rPh sb="0" eb="3">
      <t>キュウジンスウ</t>
    </rPh>
    <phoneticPr fontId="32"/>
  </si>
  <si>
    <t>求職者数</t>
    <rPh sb="0" eb="3">
      <t>キュウショクシャ</t>
    </rPh>
    <rPh sb="3" eb="4">
      <t>スウ</t>
    </rPh>
    <phoneticPr fontId="32"/>
  </si>
  <si>
    <t>就職内定者数</t>
    <rPh sb="0" eb="2">
      <t>シュウショク</t>
    </rPh>
    <rPh sb="2" eb="4">
      <t>ナイテイ</t>
    </rPh>
    <rPh sb="4" eb="5">
      <t>シャ</t>
    </rPh>
    <rPh sb="5" eb="6">
      <t>スウ</t>
    </rPh>
    <phoneticPr fontId="32"/>
  </si>
  <si>
    <t>求人倍率</t>
    <rPh sb="0" eb="2">
      <t>キュウジン</t>
    </rPh>
    <rPh sb="2" eb="4">
      <t>バイリツ</t>
    </rPh>
    <phoneticPr fontId="32"/>
  </si>
  <si>
    <t>就職内定率</t>
    <rPh sb="0" eb="2">
      <t>シュウショク</t>
    </rPh>
    <rPh sb="2" eb="5">
      <t>ナイテイリツ</t>
    </rPh>
    <phoneticPr fontId="32"/>
  </si>
  <si>
    <t>（％）</t>
  </si>
  <si>
    <t xml:space="preserve"> （％）</t>
  </si>
  <si>
    <t>（ﾎﾟｲﾝﾄ）</t>
  </si>
  <si>
    <t xml:space="preserve">  （ﾎﾟｲﾝﾄ）</t>
  </si>
  <si>
    <t xml:space="preserve">人  </t>
    <rPh sb="0" eb="1">
      <t>ヒト</t>
    </rPh>
    <phoneticPr fontId="32"/>
  </si>
  <si>
    <t>人</t>
    <rPh sb="0" eb="1">
      <t>ヒト</t>
    </rPh>
    <phoneticPr fontId="32"/>
  </si>
  <si>
    <t>倍</t>
    <rPh sb="0" eb="1">
      <t>バイ</t>
    </rPh>
    <phoneticPr fontId="32"/>
  </si>
  <si>
    <t>中学新卒者</t>
    <phoneticPr fontId="15"/>
  </si>
  <si>
    <t>　　　　令和３年３月卒</t>
    <rPh sb="4" eb="6">
      <t>レイワ</t>
    </rPh>
    <rPh sb="7" eb="8">
      <t>ネン</t>
    </rPh>
    <rPh sb="8" eb="9">
      <t>ヘイネン</t>
    </rPh>
    <rPh sb="9" eb="10">
      <t>ガツ</t>
    </rPh>
    <rPh sb="10" eb="11">
      <t>ソツ</t>
    </rPh>
    <phoneticPr fontId="15"/>
  </si>
  <si>
    <t>　注１　（　）内は、対前年同期における状況である。</t>
    <rPh sb="1" eb="2">
      <t>チュウ</t>
    </rPh>
    <phoneticPr fontId="15"/>
  </si>
  <si>
    <t xml:space="preserve">  注２　「求職者数」とは、ハローワークの紹介を希望する者のみの数であり、「就職内定者数」とは、ハローワークの紹介によって内定した者のみの数である。
</t>
    <phoneticPr fontId="15"/>
  </si>
  <si>
    <t>（令和８年３月末現在）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</si>
</sst>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\(#,##0\)"/>
    <numFmt numFmtId="177" formatCode="\(0.00\)"/>
    <numFmt numFmtId="178" formatCode="\(0.0\)"/>
    <numFmt numFmtId="179" formatCode="0.0;&quot;△&quot;0.0"/>
    <numFmt numFmtId="180" formatCode="0.00;&quot;△&quot;0.00"/>
    <numFmt numFmtId="181" formatCode="0.0"/>
    <numFmt numFmtId="182" formatCode="\ﾎ\ﾟ\ｲ\ﾝ\ﾄ"/>
    <numFmt numFmtId="183" formatCode="0.0;\△0.0"/>
    <numFmt numFmtId="184" formatCode="0.00;\△0.00"/>
    <numFmt numFmtId="185" formatCode="&quot;（報告月&quot;m&quot;月）&quot;"/>
    <numFmt numFmtId="186" formatCode="#,##0;&quot;△ &quot;#,##0"/>
    <numFmt numFmtId="187" formatCode="0.0%;&quot;△&quot;0.0%"/>
    <numFmt numFmtId="188" formatCode="\(0.0\);&quot;(△&quot;0.0\)"/>
    <numFmt numFmtId="189" formatCode="\(0.00\);&quot;(△&quot;0.00\)"/>
    <numFmt numFmtId="190" formatCode="\(0.0\);&quot;△ &quot;0.0"/>
    <numFmt numFmtId="191" formatCode="0.00_);[Red]\(0.00\)"/>
    <numFmt numFmtId="192" formatCode="#,##0_ "/>
    <numFmt numFmtId="193" formatCode="0.00_ "/>
    <numFmt numFmtId="194" formatCode="0.0_ "/>
    <numFmt numFmtId="195" formatCode="\(\ 0.0\);&quot;(△ &quot;0.0\)"/>
    <numFmt numFmtId="196" formatCode="_ * #,##0.0_ ;_ * \-#,##0.0_ ;_ * &quot;-&quot;?_ ;_ @_ "/>
    <numFmt numFmtId="197" formatCode="\(0.0\);&quot;（△ &quot;0.0\)"/>
    <numFmt numFmtId="198" formatCode="\(0.0\);&quot;(△ &quot;0.0\)"/>
  </numFmts>
  <fonts count="33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3"/>
      <name val="ｺﾞｼｯｸ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color rgb="FF000000"/>
      <name val="HG丸ｺﾞｼｯｸM-PRO"/>
      <family val="3"/>
      <charset val="128"/>
    </font>
    <font>
      <sz val="12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10"/>
      <color rgb="FF000000"/>
      <name val="ＭＳ 明朝"/>
      <family val="1"/>
      <charset val="128"/>
    </font>
    <font>
      <sz val="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3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1" fillId="0" borderId="0"/>
    <xf numFmtId="38" fontId="1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89">
    <xf numFmtId="0" fontId="0" fillId="0" borderId="0" xfId="0"/>
    <xf numFmtId="0" fontId="2" fillId="0" borderId="0" xfId="1" applyFont="1"/>
    <xf numFmtId="0" fontId="4" fillId="0" borderId="0" xfId="1" quotePrefix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0" fontId="7" fillId="0" borderId="2" xfId="1" applyFont="1" applyBorder="1"/>
    <xf numFmtId="0" fontId="7" fillId="0" borderId="3" xfId="1" applyFont="1" applyBorder="1" applyAlignment="1">
      <alignment horizontal="left"/>
    </xf>
    <xf numFmtId="0" fontId="7" fillId="0" borderId="4" xfId="1" applyFont="1" applyBorder="1"/>
    <xf numFmtId="0" fontId="7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8" xfId="1" applyFont="1" applyBorder="1" applyAlignment="1">
      <alignment horizontal="center"/>
    </xf>
    <xf numFmtId="0" fontId="7" fillId="0" borderId="9" xfId="1" applyFont="1" applyBorder="1"/>
    <xf numFmtId="0" fontId="7" fillId="0" borderId="10" xfId="1" applyFont="1" applyBorder="1" applyAlignment="1">
      <alignment horizontal="center" shrinkToFit="1"/>
    </xf>
    <xf numFmtId="0" fontId="7" fillId="0" borderId="10" xfId="1" applyFont="1" applyBorder="1" applyAlignment="1">
      <alignment horizontal="center"/>
    </xf>
    <xf numFmtId="0" fontId="7" fillId="0" borderId="11" xfId="1" applyFont="1" applyBorder="1"/>
    <xf numFmtId="0" fontId="7" fillId="0" borderId="12" xfId="1" applyFont="1" applyBorder="1" applyAlignment="1">
      <alignment horizontal="center" shrinkToFit="1"/>
    </xf>
    <xf numFmtId="0" fontId="7" fillId="0" borderId="13" xfId="1" quotePrefix="1" applyFont="1" applyBorder="1" applyAlignment="1">
      <alignment horizontal="center"/>
    </xf>
    <xf numFmtId="0" fontId="7" fillId="0" borderId="14" xfId="1" applyFont="1" applyBorder="1" applyAlignment="1">
      <alignment horizontal="center" shrinkToFit="1"/>
    </xf>
    <xf numFmtId="0" fontId="7" fillId="0" borderId="0" xfId="1" applyFont="1"/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right"/>
    </xf>
    <xf numFmtId="0" fontId="7" fillId="0" borderId="17" xfId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8" fillId="0" borderId="19" xfId="1" applyFont="1" applyBorder="1" applyAlignment="1">
      <alignment horizontal="right"/>
    </xf>
    <xf numFmtId="0" fontId="8" fillId="0" borderId="17" xfId="1" applyFont="1" applyBorder="1" applyAlignment="1">
      <alignment horizontal="right"/>
    </xf>
    <xf numFmtId="0" fontId="8" fillId="0" borderId="20" xfId="1" applyFont="1" applyBorder="1" applyAlignment="1">
      <alignment horizontal="right"/>
    </xf>
    <xf numFmtId="176" fontId="7" fillId="0" borderId="8" xfId="1" applyNumberFormat="1" applyFont="1" applyBorder="1" applyAlignment="1">
      <alignment horizontal="center"/>
    </xf>
    <xf numFmtId="176" fontId="8" fillId="0" borderId="9" xfId="1" applyNumberFormat="1" applyFont="1" applyBorder="1"/>
    <xf numFmtId="176" fontId="8" fillId="0" borderId="21" xfId="1" applyNumberFormat="1" applyFont="1" applyBorder="1"/>
    <xf numFmtId="177" fontId="8" fillId="0" borderId="21" xfId="1" applyNumberFormat="1" applyFont="1" applyBorder="1"/>
    <xf numFmtId="177" fontId="8" fillId="0" borderId="22" xfId="1" applyNumberFormat="1" applyFont="1" applyBorder="1"/>
    <xf numFmtId="178" fontId="8" fillId="0" borderId="0" xfId="1" applyNumberFormat="1" applyFont="1"/>
    <xf numFmtId="178" fontId="8" fillId="0" borderId="21" xfId="1" applyNumberFormat="1" applyFont="1" applyBorder="1"/>
    <xf numFmtId="178" fontId="8" fillId="0" borderId="23" xfId="1" applyNumberFormat="1" applyFont="1" applyBorder="1"/>
    <xf numFmtId="0" fontId="7" fillId="0" borderId="24" xfId="1" applyFont="1" applyBorder="1" applyAlignment="1">
      <alignment horizontal="center"/>
    </xf>
    <xf numFmtId="37" fontId="8" fillId="0" borderId="25" xfId="1" applyNumberFormat="1" applyFont="1" applyBorder="1"/>
    <xf numFmtId="179" fontId="8" fillId="0" borderId="26" xfId="1" applyNumberFormat="1" applyFont="1" applyBorder="1"/>
    <xf numFmtId="37" fontId="8" fillId="0" borderId="26" xfId="1" applyNumberFormat="1" applyFont="1" applyBorder="1"/>
    <xf numFmtId="2" fontId="8" fillId="0" borderId="26" xfId="1" applyNumberFormat="1" applyFont="1" applyBorder="1"/>
    <xf numFmtId="180" fontId="8" fillId="0" borderId="27" xfId="1" applyNumberFormat="1" applyFont="1" applyBorder="1"/>
    <xf numFmtId="181" fontId="8" fillId="0" borderId="28" xfId="1" applyNumberFormat="1" applyFont="1" applyBorder="1"/>
    <xf numFmtId="181" fontId="8" fillId="0" borderId="26" xfId="1" applyNumberFormat="1" applyFont="1" applyBorder="1"/>
    <xf numFmtId="179" fontId="8" fillId="0" borderId="29" xfId="1" applyNumberFormat="1" applyFont="1" applyBorder="1"/>
    <xf numFmtId="179" fontId="8" fillId="0" borderId="21" xfId="1" applyNumberFormat="1" applyFont="1" applyBorder="1"/>
    <xf numFmtId="180" fontId="8" fillId="0" borderId="22" xfId="1" applyNumberFormat="1" applyFont="1" applyBorder="1"/>
    <xf numFmtId="179" fontId="8" fillId="0" borderId="23" xfId="1" applyNumberFormat="1" applyFont="1" applyBorder="1"/>
    <xf numFmtId="0" fontId="7" fillId="0" borderId="30" xfId="1" applyFont="1" applyBorder="1" applyAlignment="1">
      <alignment horizontal="center"/>
    </xf>
    <xf numFmtId="37" fontId="8" fillId="0" borderId="31" xfId="2" applyNumberFormat="1" applyFont="1" applyBorder="1"/>
    <xf numFmtId="179" fontId="8" fillId="0" borderId="32" xfId="1" applyNumberFormat="1" applyFont="1" applyBorder="1"/>
    <xf numFmtId="37" fontId="8" fillId="0" borderId="32" xfId="1" applyNumberFormat="1" applyFont="1" applyBorder="1"/>
    <xf numFmtId="2" fontId="8" fillId="0" borderId="32" xfId="1" applyNumberFormat="1" applyFont="1" applyBorder="1"/>
    <xf numFmtId="180" fontId="8" fillId="0" borderId="33" xfId="1" applyNumberFormat="1" applyFont="1" applyBorder="1"/>
    <xf numFmtId="181" fontId="8" fillId="0" borderId="31" xfId="1" applyNumberFormat="1" applyFont="1" applyBorder="1"/>
    <xf numFmtId="181" fontId="8" fillId="0" borderId="32" xfId="1" applyNumberFormat="1" applyFont="1" applyBorder="1"/>
    <xf numFmtId="179" fontId="8" fillId="0" borderId="34" xfId="1" applyNumberFormat="1" applyFont="1" applyBorder="1"/>
    <xf numFmtId="0" fontId="6" fillId="0" borderId="31" xfId="1" applyFont="1" applyBorder="1"/>
    <xf numFmtId="176" fontId="8" fillId="0" borderId="0" xfId="2" applyNumberFormat="1" applyFont="1"/>
    <xf numFmtId="0" fontId="7" fillId="0" borderId="30" xfId="1" quotePrefix="1" applyFont="1" applyBorder="1" applyAlignment="1">
      <alignment horizontal="center"/>
    </xf>
    <xf numFmtId="37" fontId="8" fillId="0" borderId="32" xfId="1" quotePrefix="1" applyNumberFormat="1" applyFont="1" applyBorder="1" applyAlignment="1">
      <alignment horizontal="right"/>
    </xf>
    <xf numFmtId="37" fontId="8" fillId="0" borderId="35" xfId="1" applyNumberFormat="1" applyFont="1" applyBorder="1"/>
    <xf numFmtId="0" fontId="7" fillId="0" borderId="36" xfId="1" applyFont="1" applyBorder="1" applyAlignment="1">
      <alignment horizontal="center"/>
    </xf>
    <xf numFmtId="37" fontId="8" fillId="0" borderId="37" xfId="1" applyNumberFormat="1" applyFont="1" applyBorder="1"/>
    <xf numFmtId="179" fontId="8" fillId="0" borderId="38" xfId="1" applyNumberFormat="1" applyFont="1" applyBorder="1"/>
    <xf numFmtId="37" fontId="8" fillId="0" borderId="38" xfId="1" applyNumberFormat="1" applyFont="1" applyBorder="1"/>
    <xf numFmtId="2" fontId="8" fillId="0" borderId="38" xfId="1" applyNumberFormat="1" applyFont="1" applyBorder="1"/>
    <xf numFmtId="180" fontId="8" fillId="0" borderId="39" xfId="1" applyNumberFormat="1" applyFont="1" applyBorder="1"/>
    <xf numFmtId="181" fontId="8" fillId="0" borderId="40" xfId="1" applyNumberFormat="1" applyFont="1" applyBorder="1"/>
    <xf numFmtId="181" fontId="8" fillId="0" borderId="38" xfId="1" applyNumberFormat="1" applyFont="1" applyBorder="1"/>
    <xf numFmtId="179" fontId="8" fillId="0" borderId="41" xfId="1" applyNumberFormat="1" applyFont="1" applyBorder="1"/>
    <xf numFmtId="0" fontId="7" fillId="0" borderId="0" xfId="1" applyFont="1" applyAlignment="1">
      <alignment wrapText="1"/>
    </xf>
    <xf numFmtId="0" fontId="7" fillId="0" borderId="0" xfId="1" quotePrefix="1" applyFont="1" applyAlignment="1">
      <alignment horizontal="left"/>
    </xf>
    <xf numFmtId="37" fontId="7" fillId="0" borderId="0" xfId="1" applyNumberFormat="1" applyFont="1"/>
    <xf numFmtId="179" fontId="7" fillId="0" borderId="0" xfId="1" applyNumberFormat="1" applyFont="1"/>
    <xf numFmtId="2" fontId="7" fillId="0" borderId="0" xfId="1" applyNumberFormat="1" applyFont="1"/>
    <xf numFmtId="180" fontId="7" fillId="0" borderId="0" xfId="1" applyNumberFormat="1" applyFont="1"/>
    <xf numFmtId="181" fontId="7" fillId="0" borderId="0" xfId="1" applyNumberFormat="1" applyFont="1"/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center"/>
    </xf>
    <xf numFmtId="0" fontId="4" fillId="0" borderId="0" xfId="1" applyFont="1"/>
    <xf numFmtId="0" fontId="10" fillId="0" borderId="0" xfId="1" applyFont="1"/>
    <xf numFmtId="0" fontId="7" fillId="0" borderId="1" xfId="1" applyFont="1" applyBorder="1"/>
    <xf numFmtId="0" fontId="12" fillId="0" borderId="5" xfId="3" applyFont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0" borderId="4" xfId="3" applyFont="1" applyBorder="1" applyAlignment="1">
      <alignment vertical="center"/>
    </xf>
    <xf numFmtId="0" fontId="12" fillId="0" borderId="7" xfId="3" applyFont="1" applyBorder="1" applyAlignment="1">
      <alignment vertical="center"/>
    </xf>
    <xf numFmtId="0" fontId="7" fillId="0" borderId="8" xfId="1" applyFont="1" applyBorder="1"/>
    <xf numFmtId="0" fontId="7" fillId="0" borderId="42" xfId="1" applyFont="1" applyBorder="1" applyAlignment="1">
      <alignment horizontal="center" shrinkToFit="1"/>
    </xf>
    <xf numFmtId="0" fontId="12" fillId="0" borderId="10" xfId="3" applyFont="1" applyBorder="1" applyAlignment="1">
      <alignment horizontal="center" vertical="center"/>
    </xf>
    <xf numFmtId="0" fontId="12" fillId="0" borderId="42" xfId="3" applyFont="1" applyBorder="1" applyAlignment="1">
      <alignment horizontal="center" vertical="center"/>
    </xf>
    <xf numFmtId="0" fontId="12" fillId="0" borderId="13" xfId="3" quotePrefix="1" applyFont="1" applyBorder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7" fillId="0" borderId="15" xfId="1" applyFont="1" applyBorder="1"/>
    <xf numFmtId="0" fontId="7" fillId="0" borderId="19" xfId="1" applyFont="1" applyBorder="1" applyAlignment="1">
      <alignment horizontal="right"/>
    </xf>
    <xf numFmtId="182" fontId="7" fillId="0" borderId="20" xfId="1" applyNumberFormat="1" applyFont="1" applyBorder="1" applyAlignment="1">
      <alignment horizontal="right"/>
    </xf>
    <xf numFmtId="0" fontId="12" fillId="0" borderId="18" xfId="3" applyFont="1" applyBorder="1" applyAlignment="1">
      <alignment horizontal="right"/>
    </xf>
    <xf numFmtId="0" fontId="12" fillId="0" borderId="17" xfId="3" applyFont="1" applyBorder="1" applyAlignment="1">
      <alignment horizontal="right"/>
    </xf>
    <xf numFmtId="0" fontId="12" fillId="0" borderId="16" xfId="3" applyFont="1" applyBorder="1" applyAlignment="1">
      <alignment horizontal="right"/>
    </xf>
    <xf numFmtId="182" fontId="12" fillId="0" borderId="18" xfId="3" applyNumberFormat="1" applyFont="1" applyBorder="1" applyAlignment="1">
      <alignment horizontal="right"/>
    </xf>
    <xf numFmtId="182" fontId="12" fillId="0" borderId="20" xfId="3" applyNumberFormat="1" applyFont="1" applyBorder="1" applyAlignment="1">
      <alignment horizontal="right"/>
    </xf>
    <xf numFmtId="176" fontId="8" fillId="0" borderId="0" xfId="1" applyNumberFormat="1" applyFont="1"/>
    <xf numFmtId="176" fontId="8" fillId="0" borderId="22" xfId="1" applyNumberFormat="1" applyFont="1" applyBorder="1"/>
    <xf numFmtId="177" fontId="8" fillId="0" borderId="0" xfId="1" applyNumberFormat="1" applyFont="1"/>
    <xf numFmtId="176" fontId="8" fillId="0" borderId="23" xfId="1" applyNumberFormat="1" applyFont="1" applyBorder="1"/>
    <xf numFmtId="176" fontId="13" fillId="0" borderId="21" xfId="3" applyNumberFormat="1" applyFont="1" applyBorder="1"/>
    <xf numFmtId="0" fontId="13" fillId="0" borderId="22" xfId="3" applyFont="1" applyBorder="1"/>
    <xf numFmtId="178" fontId="13" fillId="0" borderId="0" xfId="3" applyNumberFormat="1" applyFont="1"/>
    <xf numFmtId="178" fontId="13" fillId="0" borderId="21" xfId="3" applyNumberFormat="1" applyFont="1" applyBorder="1"/>
    <xf numFmtId="176" fontId="13" fillId="0" borderId="23" xfId="3" applyNumberFormat="1" applyFont="1" applyBorder="1"/>
    <xf numFmtId="0" fontId="7" fillId="0" borderId="36" xfId="1" applyFont="1" applyBorder="1"/>
    <xf numFmtId="37" fontId="8" fillId="0" borderId="40" xfId="1" applyNumberFormat="1" applyFont="1" applyBorder="1"/>
    <xf numFmtId="179" fontId="8" fillId="0" borderId="39" xfId="1" applyNumberFormat="1" applyFont="1" applyBorder="1"/>
    <xf numFmtId="2" fontId="8" fillId="0" borderId="40" xfId="1" applyNumberFormat="1" applyFont="1" applyBorder="1"/>
    <xf numFmtId="180" fontId="8" fillId="0" borderId="41" xfId="1" applyNumberFormat="1" applyFont="1" applyBorder="1"/>
    <xf numFmtId="37" fontId="13" fillId="0" borderId="38" xfId="3" applyNumberFormat="1" applyFont="1" applyBorder="1"/>
    <xf numFmtId="179" fontId="13" fillId="0" borderId="38" xfId="3" applyNumberFormat="1" applyFont="1" applyBorder="1"/>
    <xf numFmtId="179" fontId="13" fillId="0" borderId="39" xfId="3" applyNumberFormat="1" applyFont="1" applyBorder="1"/>
    <xf numFmtId="179" fontId="13" fillId="0" borderId="40" xfId="3" applyNumberFormat="1" applyFont="1" applyBorder="1"/>
    <xf numFmtId="179" fontId="13" fillId="0" borderId="41" xfId="3" applyNumberFormat="1" applyFont="1" applyBorder="1"/>
    <xf numFmtId="179" fontId="6" fillId="0" borderId="0" xfId="1" applyNumberFormat="1" applyFont="1"/>
    <xf numFmtId="0" fontId="14" fillId="0" borderId="0" xfId="2" applyFont="1" applyAlignment="1">
      <alignment horizontal="left" vertical="center"/>
    </xf>
    <xf numFmtId="0" fontId="16" fillId="0" borderId="0" xfId="2" quotePrefix="1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7" fillId="0" borderId="0" xfId="2" quotePrefix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8" fillId="0" borderId="4" xfId="2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8" fillId="0" borderId="48" xfId="2" applyFont="1" applyBorder="1" applyAlignment="1">
      <alignment horizontal="center" vertical="center" wrapText="1"/>
    </xf>
    <xf numFmtId="0" fontId="10" fillId="0" borderId="49" xfId="2" applyFont="1" applyBorder="1" applyAlignment="1">
      <alignment horizontal="center" vertical="center"/>
    </xf>
    <xf numFmtId="0" fontId="8" fillId="0" borderId="50" xfId="2" applyFont="1" applyBorder="1" applyAlignment="1">
      <alignment horizontal="center" vertical="center"/>
    </xf>
    <xf numFmtId="0" fontId="8" fillId="0" borderId="51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24" xfId="2" applyFont="1" applyBorder="1" applyAlignment="1">
      <alignment horizontal="left" vertical="center"/>
    </xf>
    <xf numFmtId="0" fontId="10" fillId="0" borderId="54" xfId="2" quotePrefix="1" applyFont="1" applyBorder="1" applyAlignment="1">
      <alignment horizontal="left" vertical="center"/>
    </xf>
    <xf numFmtId="37" fontId="7" fillId="0" borderId="55" xfId="2" applyNumberFormat="1" applyFont="1" applyBorder="1"/>
    <xf numFmtId="183" fontId="7" fillId="0" borderId="56" xfId="2" applyNumberFormat="1" applyFont="1" applyBorder="1"/>
    <xf numFmtId="183" fontId="7" fillId="0" borderId="57" xfId="2" applyNumberFormat="1" applyFont="1" applyBorder="1"/>
    <xf numFmtId="37" fontId="7" fillId="0" borderId="58" xfId="2" applyNumberFormat="1" applyFont="1" applyBorder="1"/>
    <xf numFmtId="37" fontId="7" fillId="0" borderId="59" xfId="2" applyNumberFormat="1" applyFont="1" applyBorder="1"/>
    <xf numFmtId="37" fontId="7" fillId="0" borderId="56" xfId="2" applyNumberFormat="1" applyFont="1" applyBorder="1"/>
    <xf numFmtId="2" fontId="7" fillId="0" borderId="55" xfId="2" applyNumberFormat="1" applyFont="1" applyBorder="1"/>
    <xf numFmtId="184" fontId="7" fillId="0" borderId="60" xfId="2" applyNumberFormat="1" applyFont="1" applyBorder="1"/>
    <xf numFmtId="181" fontId="7" fillId="0" borderId="17" xfId="2" applyNumberFormat="1" applyFont="1" applyBorder="1"/>
    <xf numFmtId="183" fontId="7" fillId="0" borderId="60" xfId="2" applyNumberFormat="1" applyFont="1" applyBorder="1"/>
    <xf numFmtId="181" fontId="7" fillId="0" borderId="61" xfId="2" applyNumberFormat="1" applyFont="1" applyBorder="1"/>
    <xf numFmtId="181" fontId="7" fillId="0" borderId="62" xfId="2" applyNumberFormat="1" applyFont="1" applyBorder="1"/>
    <xf numFmtId="0" fontId="8" fillId="0" borderId="0" xfId="1" applyFont="1" applyAlignment="1">
      <alignment vertical="center"/>
    </xf>
    <xf numFmtId="0" fontId="10" fillId="0" borderId="8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37" fontId="7" fillId="0" borderId="63" xfId="2" applyNumberFormat="1" applyFont="1" applyBorder="1"/>
    <xf numFmtId="183" fontId="7" fillId="0" borderId="64" xfId="2" applyNumberFormat="1" applyFont="1" applyBorder="1"/>
    <xf numFmtId="183" fontId="7" fillId="0" borderId="65" xfId="2" applyNumberFormat="1" applyFont="1" applyBorder="1"/>
    <xf numFmtId="37" fontId="7" fillId="0" borderId="66" xfId="2" applyNumberFormat="1" applyFont="1" applyBorder="1"/>
    <xf numFmtId="37" fontId="7" fillId="0" borderId="67" xfId="2" applyNumberFormat="1" applyFont="1" applyBorder="1"/>
    <xf numFmtId="37" fontId="7" fillId="0" borderId="68" xfId="2" applyNumberFormat="1" applyFont="1" applyBorder="1"/>
    <xf numFmtId="2" fontId="7" fillId="0" borderId="63" xfId="2" applyNumberFormat="1" applyFont="1" applyBorder="1"/>
    <xf numFmtId="184" fontId="7" fillId="0" borderId="64" xfId="2" applyNumberFormat="1" applyFont="1" applyBorder="1"/>
    <xf numFmtId="181" fontId="7" fillId="0" borderId="63" xfId="2" applyNumberFormat="1" applyFont="1" applyBorder="1"/>
    <xf numFmtId="181" fontId="7" fillId="0" borderId="69" xfId="2" applyNumberFormat="1" applyFont="1" applyBorder="1"/>
    <xf numFmtId="181" fontId="7" fillId="0" borderId="70" xfId="2" applyNumberFormat="1" applyFont="1" applyBorder="1"/>
    <xf numFmtId="0" fontId="10" fillId="0" borderId="71" xfId="2" applyFont="1" applyBorder="1" applyAlignment="1">
      <alignment horizontal="left" vertical="center"/>
    </xf>
    <xf numFmtId="0" fontId="10" fillId="0" borderId="72" xfId="2" applyFont="1" applyBorder="1" applyAlignment="1">
      <alignment horizontal="left" vertical="center"/>
    </xf>
    <xf numFmtId="37" fontId="7" fillId="0" borderId="73" xfId="2" applyNumberFormat="1" applyFont="1" applyBorder="1"/>
    <xf numFmtId="183" fontId="7" fillId="0" borderId="74" xfId="2" applyNumberFormat="1" applyFont="1" applyBorder="1"/>
    <xf numFmtId="183" fontId="7" fillId="0" borderId="75" xfId="2" applyNumberFormat="1" applyFont="1" applyBorder="1"/>
    <xf numFmtId="37" fontId="7" fillId="0" borderId="76" xfId="2" applyNumberFormat="1" applyFont="1" applyBorder="1"/>
    <xf numFmtId="37" fontId="7" fillId="0" borderId="72" xfId="2" applyNumberFormat="1" applyFont="1" applyBorder="1"/>
    <xf numFmtId="37" fontId="7" fillId="0" borderId="77" xfId="2" applyNumberFormat="1" applyFont="1" applyBorder="1"/>
    <xf numFmtId="2" fontId="7" fillId="0" borderId="73" xfId="2" applyNumberFormat="1" applyFont="1" applyBorder="1"/>
    <xf numFmtId="184" fontId="7" fillId="0" borderId="74" xfId="2" applyNumberFormat="1" applyFont="1" applyBorder="1"/>
    <xf numFmtId="181" fontId="7" fillId="0" borderId="73" xfId="2" applyNumberFormat="1" applyFont="1" applyBorder="1"/>
    <xf numFmtId="181" fontId="7" fillId="0" borderId="78" xfId="2" applyNumberFormat="1" applyFont="1" applyBorder="1"/>
    <xf numFmtId="181" fontId="7" fillId="0" borderId="79" xfId="2" applyNumberFormat="1" applyFont="1" applyBorder="1"/>
    <xf numFmtId="0" fontId="10" fillId="0" borderId="80" xfId="2" applyFont="1" applyBorder="1" applyAlignment="1">
      <alignment horizontal="left" vertical="center"/>
    </xf>
    <xf numFmtId="0" fontId="10" fillId="0" borderId="81" xfId="2" applyFont="1" applyBorder="1" applyAlignment="1">
      <alignment horizontal="left" vertical="center"/>
    </xf>
    <xf numFmtId="37" fontId="7" fillId="0" borderId="82" xfId="2" applyNumberFormat="1" applyFont="1" applyBorder="1"/>
    <xf numFmtId="183" fontId="7" fillId="0" borderId="83" xfId="2" applyNumberFormat="1" applyFont="1" applyBorder="1"/>
    <xf numFmtId="183" fontId="7" fillId="0" borderId="84" xfId="2" applyNumberFormat="1" applyFont="1" applyBorder="1"/>
    <xf numFmtId="37" fontId="7" fillId="0" borderId="85" xfId="2" applyNumberFormat="1" applyFont="1" applyBorder="1"/>
    <xf numFmtId="37" fontId="7" fillId="0" borderId="86" xfId="2" applyNumberFormat="1" applyFont="1" applyBorder="1"/>
    <xf numFmtId="37" fontId="7" fillId="0" borderId="87" xfId="2" applyNumberFormat="1" applyFont="1" applyBorder="1"/>
    <xf numFmtId="2" fontId="7" fillId="0" borderId="82" xfId="2" applyNumberFormat="1" applyFont="1" applyBorder="1"/>
    <xf numFmtId="184" fontId="7" fillId="0" borderId="83" xfId="2" applyNumberFormat="1" applyFont="1" applyBorder="1"/>
    <xf numFmtId="181" fontId="7" fillId="0" borderId="82" xfId="2" applyNumberFormat="1" applyFont="1" applyBorder="1"/>
    <xf numFmtId="181" fontId="7" fillId="0" borderId="88" xfId="2" applyNumberFormat="1" applyFont="1" applyBorder="1"/>
    <xf numFmtId="181" fontId="7" fillId="0" borderId="89" xfId="2" applyNumberFormat="1" applyFont="1" applyBorder="1"/>
    <xf numFmtId="0" fontId="10" fillId="0" borderId="30" xfId="2" applyFont="1" applyBorder="1" applyAlignment="1">
      <alignment horizontal="left" vertical="center"/>
    </xf>
    <xf numFmtId="0" fontId="10" fillId="0" borderId="90" xfId="2" applyFont="1" applyBorder="1" applyAlignment="1">
      <alignment horizontal="left" vertical="center"/>
    </xf>
    <xf numFmtId="37" fontId="7" fillId="0" borderId="32" xfId="2" applyNumberFormat="1" applyFont="1" applyBorder="1"/>
    <xf numFmtId="183" fontId="7" fillId="0" borderId="91" xfId="2" applyNumberFormat="1" applyFont="1" applyBorder="1"/>
    <xf numFmtId="183" fontId="7" fillId="0" borderId="92" xfId="2" applyNumberFormat="1" applyFont="1" applyBorder="1"/>
    <xf numFmtId="37" fontId="7" fillId="0" borderId="93" xfId="2" applyNumberFormat="1" applyFont="1" applyBorder="1"/>
    <xf numFmtId="37" fontId="7" fillId="0" borderId="35" xfId="2" applyNumberFormat="1" applyFont="1" applyBorder="1"/>
    <xf numFmtId="37" fontId="7" fillId="0" borderId="31" xfId="2" applyNumberFormat="1" applyFont="1" applyBorder="1"/>
    <xf numFmtId="2" fontId="7" fillId="0" borderId="32" xfId="2" applyNumberFormat="1" applyFont="1" applyBorder="1"/>
    <xf numFmtId="184" fontId="7" fillId="0" borderId="91" xfId="2" applyNumberFormat="1" applyFont="1" applyBorder="1"/>
    <xf numFmtId="0" fontId="10" fillId="0" borderId="9" xfId="2" applyFont="1" applyBorder="1" applyAlignment="1">
      <alignment horizontal="left" vertical="center"/>
    </xf>
    <xf numFmtId="0" fontId="10" fillId="0" borderId="94" xfId="2" applyFont="1" applyBorder="1" applyAlignment="1">
      <alignment horizontal="left" vertical="center"/>
    </xf>
    <xf numFmtId="37" fontId="7" fillId="0" borderId="95" xfId="2" applyNumberFormat="1" applyFont="1" applyBorder="1"/>
    <xf numFmtId="183" fontId="7" fillId="0" borderId="96" xfId="2" applyNumberFormat="1" applyFont="1" applyBorder="1"/>
    <xf numFmtId="183" fontId="7" fillId="0" borderId="97" xfId="2" applyNumberFormat="1" applyFont="1" applyBorder="1"/>
    <xf numFmtId="37" fontId="7" fillId="0" borderId="98" xfId="2" applyNumberFormat="1" applyFont="1" applyBorder="1"/>
    <xf numFmtId="37" fontId="7" fillId="0" borderId="99" xfId="2" applyNumberFormat="1" applyFont="1" applyBorder="1"/>
    <xf numFmtId="37" fontId="7" fillId="0" borderId="100" xfId="2" applyNumberFormat="1" applyFont="1" applyBorder="1"/>
    <xf numFmtId="2" fontId="7" fillId="0" borderId="95" xfId="2" applyNumberFormat="1" applyFont="1" applyBorder="1"/>
    <xf numFmtId="184" fontId="7" fillId="0" borderId="96" xfId="2" applyNumberFormat="1" applyFont="1" applyBorder="1"/>
    <xf numFmtId="181" fontId="7" fillId="0" borderId="95" xfId="2" applyNumberFormat="1" applyFont="1" applyBorder="1"/>
    <xf numFmtId="181" fontId="7" fillId="0" borderId="101" xfId="2" applyNumberFormat="1" applyFont="1" applyBorder="1"/>
    <xf numFmtId="181" fontId="7" fillId="0" borderId="102" xfId="2" applyNumberFormat="1" applyFont="1" applyBorder="1"/>
    <xf numFmtId="0" fontId="10" fillId="0" borderId="103" xfId="2" applyFont="1" applyBorder="1" applyAlignment="1">
      <alignment horizontal="left" vertical="center"/>
    </xf>
    <xf numFmtId="0" fontId="10" fillId="0" borderId="104" xfId="2" applyFont="1" applyBorder="1" applyAlignment="1">
      <alignment horizontal="left" vertical="center"/>
    </xf>
    <xf numFmtId="0" fontId="10" fillId="0" borderId="105" xfId="2" applyFont="1" applyBorder="1" applyAlignment="1">
      <alignment horizontal="left" vertical="center"/>
    </xf>
    <xf numFmtId="37" fontId="7" fillId="0" borderId="26" xfId="2" applyNumberFormat="1" applyFont="1" applyBorder="1"/>
    <xf numFmtId="183" fontId="7" fillId="0" borderId="106" xfId="2" applyNumberFormat="1" applyFont="1" applyBorder="1"/>
    <xf numFmtId="183" fontId="7" fillId="0" borderId="107" xfId="2" applyNumberFormat="1" applyFont="1" applyBorder="1"/>
    <xf numFmtId="37" fontId="7" fillId="0" borderId="108" xfId="2" applyNumberFormat="1" applyFont="1" applyBorder="1"/>
    <xf numFmtId="37" fontId="7" fillId="0" borderId="25" xfId="2" applyNumberFormat="1" applyFont="1" applyBorder="1"/>
    <xf numFmtId="37" fontId="7" fillId="0" borderId="28" xfId="2" applyNumberFormat="1" applyFont="1" applyBorder="1"/>
    <xf numFmtId="2" fontId="7" fillId="0" borderId="26" xfId="2" applyNumberFormat="1" applyFont="1" applyBorder="1"/>
    <xf numFmtId="184" fontId="7" fillId="0" borderId="106" xfId="2" applyNumberFormat="1" applyFont="1" applyBorder="1"/>
    <xf numFmtId="0" fontId="10" fillId="0" borderId="25" xfId="2" applyFont="1" applyBorder="1" applyAlignment="1">
      <alignment horizontal="left" vertical="center"/>
    </xf>
    <xf numFmtId="0" fontId="10" fillId="0" borderId="35" xfId="2" applyFont="1" applyBorder="1" applyAlignment="1">
      <alignment horizontal="left" vertical="center"/>
    </xf>
    <xf numFmtId="0" fontId="10" fillId="0" borderId="86" xfId="2" applyFont="1" applyBorder="1" applyAlignment="1">
      <alignment horizontal="left" vertical="center"/>
    </xf>
    <xf numFmtId="0" fontId="10" fillId="0" borderId="109" xfId="2" applyFont="1" applyBorder="1" applyAlignment="1">
      <alignment horizontal="left" vertical="center"/>
    </xf>
    <xf numFmtId="37" fontId="7" fillId="0" borderId="110" xfId="2" applyNumberFormat="1" applyFont="1" applyBorder="1"/>
    <xf numFmtId="183" fontId="7" fillId="0" borderId="111" xfId="2" applyNumberFormat="1" applyFont="1" applyBorder="1"/>
    <xf numFmtId="183" fontId="7" fillId="0" borderId="112" xfId="2" applyNumberFormat="1" applyFont="1" applyBorder="1"/>
    <xf numFmtId="37" fontId="7" fillId="0" borderId="113" xfId="2" applyNumberFormat="1" applyFont="1" applyBorder="1"/>
    <xf numFmtId="37" fontId="7" fillId="0" borderId="114" xfId="2" applyNumberFormat="1" applyFont="1" applyBorder="1"/>
    <xf numFmtId="37" fontId="7" fillId="0" borderId="115" xfId="2" applyNumberFormat="1" applyFont="1" applyBorder="1"/>
    <xf numFmtId="2" fontId="7" fillId="0" borderId="110" xfId="2" applyNumberFormat="1" applyFont="1" applyBorder="1"/>
    <xf numFmtId="184" fontId="7" fillId="0" borderId="111" xfId="2" applyNumberFormat="1" applyFont="1" applyBorder="1"/>
    <xf numFmtId="181" fontId="7" fillId="0" borderId="110" xfId="2" applyNumberFormat="1" applyFont="1" applyBorder="1"/>
    <xf numFmtId="181" fontId="7" fillId="0" borderId="116" xfId="2" applyNumberFormat="1" applyFont="1" applyBorder="1"/>
    <xf numFmtId="181" fontId="7" fillId="0" borderId="117" xfId="2" applyNumberFormat="1" applyFont="1" applyBorder="1"/>
    <xf numFmtId="0" fontId="10" fillId="0" borderId="118" xfId="2" applyFont="1" applyBorder="1" applyAlignment="1">
      <alignment horizontal="left" vertical="center"/>
    </xf>
    <xf numFmtId="0" fontId="10" fillId="0" borderId="40" xfId="2" applyFont="1" applyBorder="1" applyAlignment="1">
      <alignment vertical="center"/>
    </xf>
    <xf numFmtId="183" fontId="7" fillId="0" borderId="119" xfId="2" applyNumberFormat="1" applyFont="1" applyBorder="1"/>
    <xf numFmtId="37" fontId="7" fillId="0" borderId="38" xfId="2" applyNumberFormat="1" applyFont="1" applyBorder="1"/>
    <xf numFmtId="183" fontId="7" fillId="0" borderId="120" xfId="2" applyNumberFormat="1" applyFont="1" applyBorder="1"/>
    <xf numFmtId="37" fontId="7" fillId="0" borderId="121" xfId="2" applyNumberFormat="1" applyFont="1" applyBorder="1"/>
    <xf numFmtId="37" fontId="7" fillId="0" borderId="37" xfId="2" applyNumberFormat="1" applyFont="1" applyBorder="1"/>
    <xf numFmtId="37" fontId="7" fillId="0" borderId="40" xfId="2" applyNumberFormat="1" applyFont="1" applyBorder="1"/>
    <xf numFmtId="2" fontId="7" fillId="0" borderId="38" xfId="2" applyNumberFormat="1" applyFont="1" applyBorder="1"/>
    <xf numFmtId="184" fontId="7" fillId="0" borderId="119" xfId="2" applyNumberFormat="1" applyFont="1" applyBorder="1"/>
    <xf numFmtId="181" fontId="7" fillId="0" borderId="38" xfId="2" applyNumberFormat="1" applyFont="1" applyBorder="1"/>
    <xf numFmtId="181" fontId="7" fillId="0" borderId="122" xfId="2" applyNumberFormat="1" applyFont="1" applyBorder="1"/>
    <xf numFmtId="181" fontId="7" fillId="0" borderId="123" xfId="2" applyNumberFormat="1" applyFont="1" applyBorder="1"/>
    <xf numFmtId="0" fontId="7" fillId="0" borderId="0" xfId="1" applyFont="1" applyAlignment="1">
      <alignment vertical="center"/>
    </xf>
    <xf numFmtId="0" fontId="20" fillId="0" borderId="0" xfId="2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185" fontId="21" fillId="0" borderId="0" xfId="3" applyNumberFormat="1" applyFont="1" applyAlignment="1">
      <alignment horizontal="left" vertical="center"/>
    </xf>
    <xf numFmtId="186" fontId="21" fillId="0" borderId="0" xfId="3" applyNumberFormat="1" applyFont="1" applyAlignment="1">
      <alignment horizontal="left" vertical="center"/>
    </xf>
    <xf numFmtId="187" fontId="21" fillId="0" borderId="0" xfId="3" applyNumberFormat="1" applyFont="1" applyAlignment="1">
      <alignment horizontal="left" vertical="center"/>
    </xf>
    <xf numFmtId="0" fontId="21" fillId="0" borderId="0" xfId="3" applyFont="1" applyAlignment="1">
      <alignment vertical="center"/>
    </xf>
    <xf numFmtId="0" fontId="22" fillId="0" borderId="125" xfId="3" applyFont="1" applyBorder="1" applyAlignment="1">
      <alignment vertical="center"/>
    </xf>
    <xf numFmtId="0" fontId="22" fillId="0" borderId="126" xfId="3" applyFont="1" applyBorder="1" applyAlignment="1">
      <alignment vertical="center"/>
    </xf>
    <xf numFmtId="0" fontId="23" fillId="0" borderId="0" xfId="0" applyFont="1"/>
    <xf numFmtId="186" fontId="22" fillId="0" borderId="127" xfId="3" applyNumberFormat="1" applyFont="1" applyBorder="1" applyAlignment="1">
      <alignment horizontal="center" vertical="center"/>
    </xf>
    <xf numFmtId="187" fontId="22" fillId="0" borderId="106" xfId="3" applyNumberFormat="1" applyFont="1" applyBorder="1" applyAlignment="1">
      <alignment horizontal="center" vertical="center"/>
    </xf>
    <xf numFmtId="0" fontId="22" fillId="0" borderId="128" xfId="3" applyFont="1" applyBorder="1" applyAlignment="1">
      <alignment vertical="center"/>
    </xf>
    <xf numFmtId="38" fontId="22" fillId="0" borderId="95" xfId="4" applyFont="1" applyFill="1" applyBorder="1" applyAlignment="1">
      <alignment vertical="center"/>
    </xf>
    <xf numFmtId="186" fontId="22" fillId="0" borderId="129" xfId="4" applyNumberFormat="1" applyFont="1" applyFill="1" applyBorder="1" applyAlignment="1">
      <alignment vertical="center"/>
    </xf>
    <xf numFmtId="179" fontId="22" fillId="0" borderId="99" xfId="0" applyNumberFormat="1" applyFont="1" applyBorder="1" applyAlignment="1">
      <alignment vertical="center"/>
    </xf>
    <xf numFmtId="0" fontId="24" fillId="0" borderId="0" xfId="0" applyFont="1"/>
    <xf numFmtId="0" fontId="22" fillId="0" borderId="42" xfId="3" applyFont="1" applyBorder="1" applyAlignment="1">
      <alignment vertical="center"/>
    </xf>
    <xf numFmtId="0" fontId="10" fillId="0" borderId="22" xfId="3" applyFont="1" applyBorder="1" applyAlignment="1">
      <alignment vertical="center"/>
    </xf>
    <xf numFmtId="0" fontId="22" fillId="0" borderId="128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10" fillId="0" borderId="27" xfId="3" applyFont="1" applyBorder="1" applyAlignment="1">
      <alignment vertical="center"/>
    </xf>
    <xf numFmtId="0" fontId="6" fillId="0" borderId="0" xfId="0" applyFont="1" applyAlignment="1">
      <alignment vertical="center"/>
    </xf>
    <xf numFmtId="0" fontId="22" fillId="0" borderId="0" xfId="3" applyFont="1" applyAlignment="1">
      <alignment vertical="center"/>
    </xf>
    <xf numFmtId="186" fontId="22" fillId="0" borderId="0" xfId="3" applyNumberFormat="1" applyFont="1" applyAlignment="1">
      <alignment vertical="center"/>
    </xf>
    <xf numFmtId="187" fontId="22" fillId="0" borderId="0" xfId="3" applyNumberFormat="1" applyFont="1" applyAlignment="1">
      <alignment vertical="center"/>
    </xf>
    <xf numFmtId="186" fontId="21" fillId="0" borderId="0" xfId="3" applyNumberFormat="1" applyFont="1" applyAlignment="1">
      <alignment vertical="center"/>
    </xf>
    <xf numFmtId="187" fontId="21" fillId="0" borderId="0" xfId="3" applyNumberFormat="1" applyFont="1" applyAlignment="1">
      <alignment vertical="center"/>
    </xf>
    <xf numFmtId="186" fontId="22" fillId="0" borderId="13" xfId="3" applyNumberFormat="1" applyFont="1" applyBorder="1" applyAlignment="1">
      <alignment vertical="center"/>
    </xf>
    <xf numFmtId="187" fontId="22" fillId="0" borderId="124" xfId="3" applyNumberFormat="1" applyFont="1" applyBorder="1" applyAlignment="1">
      <alignment vertical="center"/>
    </xf>
    <xf numFmtId="186" fontId="22" fillId="0" borderId="130" xfId="3" applyNumberFormat="1" applyFont="1" applyBorder="1" applyAlignment="1">
      <alignment horizontal="center" vertical="center"/>
    </xf>
    <xf numFmtId="187" fontId="22" fillId="0" borderId="131" xfId="3" applyNumberFormat="1" applyFont="1" applyBorder="1" applyAlignment="1">
      <alignment horizontal="center" vertical="center"/>
    </xf>
    <xf numFmtId="38" fontId="22" fillId="0" borderId="95" xfId="3" applyNumberFormat="1" applyFont="1" applyBorder="1" applyAlignment="1">
      <alignment vertical="center"/>
    </xf>
    <xf numFmtId="38" fontId="21" fillId="0" borderId="0" xfId="3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26" fillId="0" borderId="0" xfId="3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3" fillId="0" borderId="135" xfId="3" applyFont="1" applyBorder="1" applyAlignment="1">
      <alignment horizontal="center" vertical="center" wrapText="1"/>
    </xf>
    <xf numFmtId="0" fontId="10" fillId="0" borderId="13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8" xfId="0" applyFont="1" applyBorder="1" applyAlignment="1">
      <alignment horizontal="center" vertical="center"/>
    </xf>
    <xf numFmtId="0" fontId="29" fillId="0" borderId="139" xfId="3" applyFont="1" applyBorder="1" applyAlignment="1">
      <alignment horizontal="center" vertical="center"/>
    </xf>
    <xf numFmtId="0" fontId="10" fillId="0" borderId="140" xfId="0" applyFont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141" xfId="0" applyFont="1" applyBorder="1" applyAlignment="1">
      <alignment horizontal="right" vertical="center"/>
    </xf>
    <xf numFmtId="0" fontId="29" fillId="0" borderId="139" xfId="3" applyFont="1" applyBorder="1" applyAlignment="1">
      <alignment horizontal="right" vertical="center"/>
    </xf>
    <xf numFmtId="0" fontId="10" fillId="0" borderId="143" xfId="0" applyFont="1" applyBorder="1" applyAlignment="1">
      <alignment horizontal="right" vertical="center" wrapText="1"/>
    </xf>
    <xf numFmtId="0" fontId="10" fillId="0" borderId="39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144" xfId="0" applyFont="1" applyBorder="1" applyAlignment="1">
      <alignment horizontal="right" vertical="center"/>
    </xf>
    <xf numFmtId="0" fontId="29" fillId="0" borderId="145" xfId="3" applyFont="1" applyBorder="1" applyAlignment="1">
      <alignment horizontal="right" vertical="center"/>
    </xf>
    <xf numFmtId="188" fontId="29" fillId="0" borderId="140" xfId="3" applyNumberFormat="1" applyFont="1" applyBorder="1" applyAlignment="1">
      <alignment horizontal="right" vertical="center"/>
    </xf>
    <xf numFmtId="188" fontId="29" fillId="0" borderId="22" xfId="3" applyNumberFormat="1" applyFont="1" applyBorder="1" applyAlignment="1">
      <alignment horizontal="right" vertical="center"/>
    </xf>
    <xf numFmtId="188" fontId="29" fillId="0" borderId="21" xfId="3" applyNumberFormat="1" applyFont="1" applyBorder="1" applyAlignment="1">
      <alignment horizontal="right" vertical="center"/>
    </xf>
    <xf numFmtId="189" fontId="29" fillId="0" borderId="21" xfId="3" applyNumberFormat="1" applyFont="1" applyBorder="1" applyAlignment="1">
      <alignment horizontal="right" vertical="center"/>
    </xf>
    <xf numFmtId="188" fontId="29" fillId="0" borderId="141" xfId="3" applyNumberFormat="1" applyFont="1" applyBorder="1" applyAlignment="1">
      <alignment horizontal="right" vertical="center"/>
    </xf>
    <xf numFmtId="188" fontId="29" fillId="0" borderId="146" xfId="3" applyNumberFormat="1" applyFont="1" applyBorder="1" applyAlignment="1">
      <alignment horizontal="right" vertical="center"/>
    </xf>
    <xf numFmtId="190" fontId="0" fillId="0" borderId="0" xfId="0" applyNumberFormat="1"/>
    <xf numFmtId="191" fontId="0" fillId="0" borderId="0" xfId="0" applyNumberFormat="1"/>
    <xf numFmtId="192" fontId="29" fillId="0" borderId="148" xfId="3" applyNumberFormat="1" applyFont="1" applyBorder="1" applyAlignment="1">
      <alignment horizontal="right" vertical="center"/>
    </xf>
    <xf numFmtId="192" fontId="29" fillId="0" borderId="27" xfId="3" applyNumberFormat="1" applyFont="1" applyBorder="1" applyAlignment="1">
      <alignment horizontal="right" vertical="center"/>
    </xf>
    <xf numFmtId="192" fontId="29" fillId="0" borderId="26" xfId="3" applyNumberFormat="1" applyFont="1" applyBorder="1" applyAlignment="1">
      <alignment horizontal="right" vertical="center"/>
    </xf>
    <xf numFmtId="193" fontId="29" fillId="0" borderId="26" xfId="3" applyNumberFormat="1" applyFont="1" applyBorder="1" applyAlignment="1">
      <alignment horizontal="right" vertical="center"/>
    </xf>
    <xf numFmtId="194" fontId="29" fillId="0" borderId="149" xfId="3" applyNumberFormat="1" applyFont="1" applyBorder="1" applyAlignment="1">
      <alignment horizontal="right" vertical="center"/>
    </xf>
    <xf numFmtId="194" fontId="29" fillId="0" borderId="150" xfId="3" applyNumberFormat="1" applyFont="1" applyBorder="1" applyAlignment="1">
      <alignment horizontal="right" vertical="center"/>
    </xf>
    <xf numFmtId="192" fontId="0" fillId="0" borderId="0" xfId="0" applyNumberFormat="1"/>
    <xf numFmtId="194" fontId="0" fillId="0" borderId="0" xfId="0" applyNumberFormat="1"/>
    <xf numFmtId="49" fontId="0" fillId="0" borderId="0" xfId="0" applyNumberFormat="1"/>
    <xf numFmtId="188" fontId="29" fillId="0" borderId="139" xfId="3" applyNumberFormat="1" applyFont="1" applyBorder="1" applyAlignment="1">
      <alignment horizontal="right" vertical="center"/>
    </xf>
    <xf numFmtId="193" fontId="0" fillId="0" borderId="0" xfId="0" applyNumberFormat="1"/>
    <xf numFmtId="192" fontId="29" fillId="0" borderId="140" xfId="3" applyNumberFormat="1" applyFont="1" applyBorder="1" applyAlignment="1">
      <alignment horizontal="right" vertical="center"/>
    </xf>
    <xf numFmtId="192" fontId="29" fillId="0" borderId="22" xfId="3" applyNumberFormat="1" applyFont="1" applyBorder="1" applyAlignment="1">
      <alignment horizontal="right" vertical="center"/>
    </xf>
    <xf numFmtId="192" fontId="29" fillId="0" borderId="21" xfId="3" applyNumberFormat="1" applyFont="1" applyBorder="1" applyAlignment="1">
      <alignment horizontal="right" vertical="center"/>
    </xf>
    <xf numFmtId="193" fontId="29" fillId="0" borderId="21" xfId="3" applyNumberFormat="1" applyFont="1" applyBorder="1" applyAlignment="1">
      <alignment horizontal="right" vertical="center"/>
    </xf>
    <xf numFmtId="194" fontId="29" fillId="0" borderId="141" xfId="3" applyNumberFormat="1" applyFont="1" applyBorder="1" applyAlignment="1">
      <alignment horizontal="right" vertical="center"/>
    </xf>
    <xf numFmtId="194" fontId="29" fillId="0" borderId="139" xfId="3" applyNumberFormat="1" applyFont="1" applyBorder="1" applyAlignment="1">
      <alignment horizontal="right" vertical="center"/>
    </xf>
    <xf numFmtId="188" fontId="29" fillId="0" borderId="152" xfId="3" applyNumberFormat="1" applyFont="1" applyBorder="1" applyAlignment="1">
      <alignment horizontal="right" vertical="center"/>
    </xf>
    <xf numFmtId="188" fontId="29" fillId="0" borderId="42" xfId="3" applyNumberFormat="1" applyFont="1" applyBorder="1" applyAlignment="1">
      <alignment horizontal="right" vertical="center"/>
    </xf>
    <xf numFmtId="188" fontId="29" fillId="0" borderId="10" xfId="3" applyNumberFormat="1" applyFont="1" applyBorder="1" applyAlignment="1">
      <alignment horizontal="right" vertical="center"/>
    </xf>
    <xf numFmtId="189" fontId="29" fillId="0" borderId="10" xfId="3" applyNumberFormat="1" applyFont="1" applyBorder="1" applyAlignment="1">
      <alignment horizontal="right" vertical="center"/>
    </xf>
    <xf numFmtId="188" fontId="29" fillId="0" borderId="138" xfId="3" applyNumberFormat="1" applyFont="1" applyBorder="1" applyAlignment="1">
      <alignment horizontal="right" vertical="center"/>
    </xf>
    <xf numFmtId="188" fontId="29" fillId="0" borderId="153" xfId="3" applyNumberFormat="1" applyFont="1" applyBorder="1" applyAlignment="1">
      <alignment horizontal="right" vertical="center"/>
    </xf>
    <xf numFmtId="188" fontId="29" fillId="0" borderId="137" xfId="3" applyNumberFormat="1" applyFont="1" applyBorder="1" applyAlignment="1">
      <alignment horizontal="right" vertical="center"/>
    </xf>
    <xf numFmtId="192" fontId="29" fillId="0" borderId="154" xfId="3" applyNumberFormat="1" applyFont="1" applyBorder="1" applyAlignment="1">
      <alignment horizontal="right" vertical="center"/>
    </xf>
    <xf numFmtId="189" fontId="29" fillId="0" borderId="42" xfId="3" applyNumberFormat="1" applyFont="1" applyBorder="1" applyAlignment="1">
      <alignment horizontal="right" vertical="center"/>
    </xf>
    <xf numFmtId="188" fontId="29" fillId="0" borderId="13" xfId="3" applyNumberFormat="1" applyFont="1" applyBorder="1" applyAlignment="1">
      <alignment horizontal="right" vertical="center"/>
    </xf>
    <xf numFmtId="188" fontId="29" fillId="0" borderId="155" xfId="3" applyNumberFormat="1" applyFont="1" applyBorder="1" applyAlignment="1">
      <alignment horizontal="right" vertical="center"/>
    </xf>
    <xf numFmtId="189" fontId="29" fillId="0" borderId="22" xfId="3" applyNumberFormat="1" applyFont="1" applyBorder="1" applyAlignment="1">
      <alignment horizontal="right" vertical="center"/>
    </xf>
    <xf numFmtId="189" fontId="29" fillId="0" borderId="124" xfId="3" applyNumberFormat="1" applyFont="1" applyBorder="1" applyAlignment="1">
      <alignment horizontal="right" vertical="center"/>
    </xf>
    <xf numFmtId="193" fontId="29" fillId="0" borderId="27" xfId="3" applyNumberFormat="1" applyFont="1" applyBorder="1" applyAlignment="1">
      <alignment horizontal="right" vertical="center"/>
    </xf>
    <xf numFmtId="188" fontId="29" fillId="0" borderId="0" xfId="3" applyNumberFormat="1" applyFont="1" applyAlignment="1">
      <alignment horizontal="right" vertical="center"/>
    </xf>
    <xf numFmtId="193" fontId="29" fillId="0" borderId="22" xfId="3" applyNumberFormat="1" applyFont="1" applyBorder="1" applyAlignment="1">
      <alignment horizontal="right" vertical="center"/>
    </xf>
    <xf numFmtId="195" fontId="29" fillId="0" borderId="0" xfId="3" applyNumberFormat="1" applyFont="1" applyAlignment="1">
      <alignment horizontal="right" vertical="center"/>
    </xf>
    <xf numFmtId="194" fontId="29" fillId="0" borderId="0" xfId="3" applyNumberFormat="1" applyFont="1" applyAlignment="1">
      <alignment horizontal="right" vertical="center"/>
    </xf>
    <xf numFmtId="0" fontId="30" fillId="0" borderId="0" xfId="3" applyFont="1"/>
    <xf numFmtId="192" fontId="29" fillId="0" borderId="155" xfId="3" applyNumberFormat="1" applyFont="1" applyBorder="1" applyAlignment="1">
      <alignment horizontal="right" vertical="center"/>
    </xf>
    <xf numFmtId="188" fontId="31" fillId="0" borderId="153" xfId="0" applyNumberFormat="1" applyFont="1" applyBorder="1" applyAlignment="1">
      <alignment horizontal="right" vertical="center"/>
    </xf>
    <xf numFmtId="196" fontId="31" fillId="0" borderId="139" xfId="0" applyNumberFormat="1" applyFont="1" applyBorder="1" applyAlignment="1">
      <alignment horizontal="right" vertical="center"/>
    </xf>
    <xf numFmtId="192" fontId="29" fillId="0" borderId="156" xfId="3" applyNumberFormat="1" applyFont="1" applyBorder="1" applyAlignment="1">
      <alignment horizontal="right" vertical="center"/>
    </xf>
    <xf numFmtId="192" fontId="29" fillId="0" borderId="39" xfId="3" applyNumberFormat="1" applyFont="1" applyBorder="1" applyAlignment="1">
      <alignment horizontal="right" vertical="center"/>
    </xf>
    <xf numFmtId="193" fontId="29" fillId="0" borderId="39" xfId="3" applyNumberFormat="1" applyFont="1" applyBorder="1" applyAlignment="1">
      <alignment horizontal="right" vertical="center"/>
    </xf>
    <xf numFmtId="194" fontId="29" fillId="0" borderId="144" xfId="3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92" fontId="7" fillId="0" borderId="0" xfId="0" applyNumberFormat="1" applyFont="1" applyAlignment="1">
      <alignment horizontal="right" vertical="center"/>
    </xf>
    <xf numFmtId="193" fontId="7" fillId="0" borderId="0" xfId="0" applyNumberFormat="1" applyFont="1" applyAlignment="1">
      <alignment horizontal="right" vertical="center"/>
    </xf>
    <xf numFmtId="194" fontId="7" fillId="0" borderId="0" xfId="0" applyNumberFormat="1" applyFont="1" applyAlignment="1">
      <alignment horizontal="right" vertical="center"/>
    </xf>
    <xf numFmtId="0" fontId="12" fillId="0" borderId="0" xfId="3" applyFont="1" applyAlignment="1">
      <alignment vertical="center"/>
    </xf>
    <xf numFmtId="0" fontId="29" fillId="0" borderId="124" xfId="3" applyFont="1" applyBorder="1" applyAlignment="1">
      <alignment horizontal="center" vertical="center"/>
    </xf>
    <xf numFmtId="0" fontId="29" fillId="0" borderId="42" xfId="3" applyFont="1" applyBorder="1" applyAlignment="1">
      <alignment horizontal="center" vertical="center"/>
    </xf>
    <xf numFmtId="0" fontId="29" fillId="0" borderId="10" xfId="3" applyFont="1" applyBorder="1" applyAlignment="1">
      <alignment horizontal="center" vertical="center"/>
    </xf>
    <xf numFmtId="0" fontId="29" fillId="0" borderId="138" xfId="3" applyFont="1" applyBorder="1" applyAlignment="1">
      <alignment horizontal="center" vertical="center"/>
    </xf>
    <xf numFmtId="0" fontId="29" fillId="0" borderId="157" xfId="3" applyFont="1" applyBorder="1" applyAlignment="1">
      <alignment horizontal="center" vertical="center"/>
    </xf>
    <xf numFmtId="0" fontId="29" fillId="0" borderId="0" xfId="3" applyFont="1" applyAlignment="1">
      <alignment horizontal="right" vertical="center" wrapText="1"/>
    </xf>
    <xf numFmtId="0" fontId="29" fillId="0" borderId="22" xfId="3" applyFont="1" applyBorder="1" applyAlignment="1">
      <alignment horizontal="right" vertical="center"/>
    </xf>
    <xf numFmtId="0" fontId="29" fillId="0" borderId="21" xfId="3" applyFont="1" applyBorder="1" applyAlignment="1">
      <alignment horizontal="right" vertical="center"/>
    </xf>
    <xf numFmtId="0" fontId="29" fillId="0" borderId="141" xfId="3" applyFont="1" applyBorder="1" applyAlignment="1">
      <alignment horizontal="right" vertical="center"/>
    </xf>
    <xf numFmtId="0" fontId="29" fillId="0" borderId="157" xfId="3" applyFont="1" applyBorder="1" applyAlignment="1">
      <alignment horizontal="right" vertical="center"/>
    </xf>
    <xf numFmtId="0" fontId="29" fillId="0" borderId="40" xfId="3" applyFont="1" applyBorder="1" applyAlignment="1">
      <alignment horizontal="right" vertical="center" wrapText="1"/>
    </xf>
    <xf numFmtId="0" fontId="29" fillId="0" borderId="39" xfId="3" applyFont="1" applyBorder="1" applyAlignment="1">
      <alignment horizontal="right" vertical="center"/>
    </xf>
    <xf numFmtId="0" fontId="29" fillId="0" borderId="38" xfId="3" applyFont="1" applyBorder="1" applyAlignment="1">
      <alignment horizontal="right" vertical="center"/>
    </xf>
    <xf numFmtId="0" fontId="29" fillId="0" borderId="144" xfId="3" applyFont="1" applyBorder="1" applyAlignment="1">
      <alignment horizontal="right" vertical="center"/>
    </xf>
    <xf numFmtId="0" fontId="29" fillId="0" borderId="123" xfId="3" applyFont="1" applyBorder="1" applyAlignment="1">
      <alignment horizontal="right" vertical="center"/>
    </xf>
    <xf numFmtId="188" fontId="29" fillId="0" borderId="4" xfId="3" applyNumberFormat="1" applyFont="1" applyBorder="1" applyAlignment="1">
      <alignment horizontal="right" vertical="center"/>
    </xf>
    <xf numFmtId="188" fontId="29" fillId="0" borderId="158" xfId="3" applyNumberFormat="1" applyFont="1" applyBorder="1" applyAlignment="1">
      <alignment horizontal="right" vertical="center"/>
    </xf>
    <xf numFmtId="189" fontId="29" fillId="0" borderId="5" xfId="3" applyNumberFormat="1" applyFont="1" applyBorder="1" applyAlignment="1">
      <alignment horizontal="right" vertical="center"/>
    </xf>
    <xf numFmtId="188" fontId="29" fillId="0" borderId="159" xfId="3" applyNumberFormat="1" applyFont="1" applyBorder="1" applyAlignment="1">
      <alignment horizontal="right" vertical="center"/>
    </xf>
    <xf numFmtId="188" fontId="29" fillId="0" borderId="7" xfId="3" applyNumberFormat="1" applyFont="1" applyBorder="1" applyAlignment="1">
      <alignment horizontal="right" vertical="center"/>
    </xf>
    <xf numFmtId="192" fontId="29" fillId="0" borderId="25" xfId="3" applyNumberFormat="1" applyFont="1" applyBorder="1" applyAlignment="1">
      <alignment horizontal="right" vertical="center"/>
    </xf>
    <xf numFmtId="194" fontId="29" fillId="0" borderId="160" xfId="3" applyNumberFormat="1" applyFont="1" applyBorder="1" applyAlignment="1">
      <alignment horizontal="right" vertical="center"/>
    </xf>
    <xf numFmtId="197" fontId="0" fillId="0" borderId="0" xfId="0" applyNumberFormat="1"/>
    <xf numFmtId="188" fontId="29" fillId="0" borderId="9" xfId="3" applyNumberFormat="1" applyFont="1" applyBorder="1" applyAlignment="1">
      <alignment horizontal="right" vertical="center"/>
    </xf>
    <xf numFmtId="188" fontId="29" fillId="0" borderId="157" xfId="3" applyNumberFormat="1" applyFont="1" applyBorder="1" applyAlignment="1">
      <alignment horizontal="right" vertical="center"/>
    </xf>
    <xf numFmtId="192" fontId="29" fillId="0" borderId="9" xfId="3" applyNumberFormat="1" applyFont="1" applyBorder="1" applyAlignment="1">
      <alignment horizontal="right" vertical="center"/>
    </xf>
    <xf numFmtId="194" fontId="29" fillId="0" borderId="157" xfId="3" applyNumberFormat="1" applyFont="1" applyBorder="1" applyAlignment="1">
      <alignment horizontal="right" vertical="center"/>
    </xf>
    <xf numFmtId="188" fontId="29" fillId="0" borderId="124" xfId="3" applyNumberFormat="1" applyFont="1" applyBorder="1" applyAlignment="1">
      <alignment horizontal="right" vertical="center"/>
    </xf>
    <xf numFmtId="188" fontId="29" fillId="0" borderId="161" xfId="3" applyNumberFormat="1" applyFont="1" applyBorder="1" applyAlignment="1">
      <alignment horizontal="right" vertical="center"/>
    </xf>
    <xf numFmtId="188" fontId="29" fillId="0" borderId="42" xfId="3" applyNumberFormat="1" applyFont="1" applyBorder="1" applyAlignment="1">
      <alignment vertical="center"/>
    </xf>
    <xf numFmtId="192" fontId="29" fillId="0" borderId="9" xfId="5" applyNumberFormat="1" applyFont="1" applyFill="1" applyBorder="1" applyAlignment="1">
      <alignment horizontal="right" vertical="center"/>
    </xf>
    <xf numFmtId="192" fontId="29" fillId="0" borderId="22" xfId="5" applyNumberFormat="1" applyFont="1" applyFill="1" applyBorder="1" applyAlignment="1">
      <alignment horizontal="right" vertical="center"/>
    </xf>
    <xf numFmtId="193" fontId="29" fillId="0" borderId="26" xfId="3" applyNumberFormat="1" applyFont="1" applyBorder="1" applyAlignment="1">
      <alignment vertical="center"/>
    </xf>
    <xf numFmtId="194" fontId="29" fillId="0" borderId="149" xfId="3" applyNumberFormat="1" applyFont="1" applyBorder="1" applyAlignment="1">
      <alignment vertical="center"/>
    </xf>
    <xf numFmtId="189" fontId="29" fillId="0" borderId="21" xfId="3" quotePrefix="1" applyNumberFormat="1" applyFont="1" applyBorder="1" applyAlignment="1">
      <alignment horizontal="right" vertical="center"/>
    </xf>
    <xf numFmtId="188" fontId="29" fillId="0" borderId="141" xfId="3" quotePrefix="1" applyNumberFormat="1" applyFont="1" applyBorder="1" applyAlignment="1">
      <alignment horizontal="right" vertical="center"/>
    </xf>
    <xf numFmtId="192" fontId="29" fillId="0" borderId="25" xfId="5" applyNumberFormat="1" applyFont="1" applyFill="1" applyBorder="1" applyAlignment="1">
      <alignment horizontal="right" vertical="center"/>
    </xf>
    <xf numFmtId="192" fontId="29" fillId="0" borderId="27" xfId="5" applyNumberFormat="1" applyFont="1" applyFill="1" applyBorder="1" applyAlignment="1">
      <alignment horizontal="right" vertical="center"/>
    </xf>
    <xf numFmtId="189" fontId="29" fillId="0" borderId="10" xfId="3" applyNumberFormat="1" applyFont="1" applyBorder="1" applyAlignment="1">
      <alignment vertical="center"/>
    </xf>
    <xf numFmtId="188" fontId="29" fillId="0" borderId="138" xfId="3" applyNumberFormat="1" applyFont="1" applyBorder="1" applyAlignment="1">
      <alignment vertical="center"/>
    </xf>
    <xf numFmtId="193" fontId="29" fillId="0" borderId="21" xfId="3" applyNumberFormat="1" applyFont="1" applyBorder="1" applyAlignment="1">
      <alignment vertical="center"/>
    </xf>
    <xf numFmtId="194" fontId="29" fillId="0" borderId="141" xfId="3" applyNumberFormat="1" applyFont="1" applyBorder="1" applyAlignment="1">
      <alignment vertical="center"/>
    </xf>
    <xf numFmtId="188" fontId="29" fillId="0" borderId="137" xfId="3" applyNumberFormat="1" applyFont="1" applyBorder="1" applyAlignment="1">
      <alignment vertical="center"/>
    </xf>
    <xf numFmtId="192" fontId="29" fillId="0" borderId="154" xfId="5" applyNumberFormat="1" applyFont="1" applyFill="1" applyBorder="1" applyAlignment="1">
      <alignment horizontal="right" vertical="center"/>
    </xf>
    <xf numFmtId="192" fontId="29" fillId="0" borderId="155" xfId="5" applyNumberFormat="1" applyFont="1" applyFill="1" applyBorder="1" applyAlignment="1">
      <alignment horizontal="right" vertical="center"/>
    </xf>
    <xf numFmtId="188" fontId="29" fillId="0" borderId="137" xfId="5" applyNumberFormat="1" applyFont="1" applyFill="1" applyBorder="1" applyAlignment="1">
      <alignment horizontal="right" vertical="center"/>
    </xf>
    <xf numFmtId="188" fontId="29" fillId="0" borderId="42" xfId="5" applyNumberFormat="1" applyFont="1" applyFill="1" applyBorder="1" applyAlignment="1">
      <alignment horizontal="right" vertical="center"/>
    </xf>
    <xf numFmtId="189" fontId="29" fillId="0" borderId="42" xfId="3" applyNumberFormat="1" applyFont="1" applyBorder="1" applyAlignment="1">
      <alignment vertical="center"/>
    </xf>
    <xf numFmtId="193" fontId="29" fillId="0" borderId="22" xfId="3" applyNumberFormat="1" applyFont="1" applyBorder="1" applyAlignment="1">
      <alignment vertical="center"/>
    </xf>
    <xf numFmtId="192" fontId="29" fillId="0" borderId="156" xfId="5" applyNumberFormat="1" applyFont="1" applyFill="1" applyBorder="1" applyAlignment="1">
      <alignment horizontal="right" vertical="center"/>
    </xf>
    <xf numFmtId="192" fontId="29" fillId="0" borderId="39" xfId="5" applyNumberFormat="1" applyFont="1" applyFill="1" applyBorder="1" applyAlignment="1">
      <alignment horizontal="right" vertical="center"/>
    </xf>
    <xf numFmtId="193" fontId="29" fillId="0" borderId="39" xfId="3" applyNumberFormat="1" applyFont="1" applyBorder="1" applyAlignment="1">
      <alignment vertical="center"/>
    </xf>
    <xf numFmtId="194" fontId="29" fillId="0" borderId="144" xfId="3" applyNumberFormat="1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98" fontId="10" fillId="0" borderId="0" xfId="0" applyNumberFormat="1" applyFont="1" applyAlignment="1">
      <alignment horizontal="right" vertical="center"/>
    </xf>
    <xf numFmtId="0" fontId="7" fillId="0" borderId="2" xfId="1" applyFont="1" applyBorder="1" applyAlignment="1">
      <alignment horizontal="left" wrapText="1"/>
    </xf>
    <xf numFmtId="0" fontId="7" fillId="0" borderId="0" xfId="1" applyFont="1" applyAlignment="1">
      <alignment horizontal="left" vertical="top" wrapText="1"/>
    </xf>
    <xf numFmtId="0" fontId="10" fillId="0" borderId="3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47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8" fillId="0" borderId="47" xfId="2" applyFont="1" applyBorder="1" applyAlignment="1">
      <alignment horizontal="center" vertical="center"/>
    </xf>
    <xf numFmtId="0" fontId="22" fillId="0" borderId="128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22" fillId="0" borderId="124" xfId="3" applyFont="1" applyBorder="1" applyAlignment="1">
      <alignment horizontal="center" vertical="center"/>
    </xf>
    <xf numFmtId="38" fontId="22" fillId="0" borderId="128" xfId="4" applyFont="1" applyFill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22" fillId="0" borderId="25" xfId="3" applyFont="1" applyBorder="1" applyAlignment="1">
      <alignment horizontal="center" vertical="center"/>
    </xf>
    <xf numFmtId="0" fontId="6" fillId="0" borderId="42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22" fillId="0" borderId="95" xfId="3" applyFont="1" applyBorder="1" applyAlignment="1">
      <alignment horizontal="center" vertical="center"/>
    </xf>
    <xf numFmtId="0" fontId="22" fillId="0" borderId="99" xfId="3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31" fillId="0" borderId="14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2" fillId="0" borderId="0" xfId="3" applyFont="1" applyAlignment="1">
      <alignment horizontal="left" vertical="center" wrapText="1"/>
    </xf>
    <xf numFmtId="0" fontId="10" fillId="0" borderId="162" xfId="0" applyFont="1" applyBorder="1" applyAlignment="1">
      <alignment horizontal="left" vertical="center"/>
    </xf>
    <xf numFmtId="0" fontId="29" fillId="0" borderId="162" xfId="3" applyFont="1" applyBorder="1" applyAlignment="1">
      <alignment horizontal="center" vertical="center"/>
    </xf>
    <xf numFmtId="0" fontId="29" fillId="0" borderId="151" xfId="3" applyFont="1" applyBorder="1" applyAlignment="1">
      <alignment horizontal="center" vertical="center"/>
    </xf>
    <xf numFmtId="0" fontId="29" fillId="0" borderId="136" xfId="3" applyFont="1" applyBorder="1" applyAlignment="1">
      <alignment horizontal="center" vertical="center"/>
    </xf>
    <xf numFmtId="0" fontId="29" fillId="0" borderId="142" xfId="3" applyFont="1" applyBorder="1" applyAlignment="1">
      <alignment horizontal="center" vertical="center"/>
    </xf>
    <xf numFmtId="0" fontId="17" fillId="0" borderId="132" xfId="0" applyFont="1" applyBorder="1" applyAlignment="1">
      <alignment horizontal="center" vertical="center" textRotation="255"/>
    </xf>
    <xf numFmtId="0" fontId="17" fillId="0" borderId="136" xfId="0" applyFont="1" applyBorder="1" applyAlignment="1">
      <alignment horizontal="center" vertical="center" textRotation="255"/>
    </xf>
    <xf numFmtId="0" fontId="17" fillId="0" borderId="142" xfId="0" applyFont="1" applyBorder="1" applyAlignment="1">
      <alignment horizontal="center" vertical="center" textRotation="255"/>
    </xf>
    <xf numFmtId="0" fontId="10" fillId="0" borderId="132" xfId="0" applyFont="1" applyBorder="1" applyAlignment="1">
      <alignment horizontal="center" vertical="center" wrapText="1"/>
    </xf>
    <xf numFmtId="0" fontId="10" fillId="0" borderId="147" xfId="0" applyFont="1" applyBorder="1" applyAlignment="1">
      <alignment horizontal="center" vertical="center" wrapText="1"/>
    </xf>
    <xf numFmtId="0" fontId="10" fillId="0" borderId="151" xfId="0" applyFont="1" applyBorder="1" applyAlignment="1">
      <alignment horizontal="center" vertical="center" wrapText="1"/>
    </xf>
    <xf numFmtId="0" fontId="10" fillId="0" borderId="162" xfId="0" applyFont="1" applyBorder="1" applyAlignment="1">
      <alignment horizontal="center" vertical="center"/>
    </xf>
    <xf numFmtId="0" fontId="10" fillId="0" borderId="151" xfId="0" applyFont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13" fillId="0" borderId="133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17" fillId="0" borderId="132" xfId="0" applyFont="1" applyBorder="1" applyAlignment="1">
      <alignment horizontal="center" vertical="center" textRotation="255" wrapText="1"/>
    </xf>
    <xf numFmtId="0" fontId="17" fillId="0" borderId="136" xfId="0" applyFont="1" applyBorder="1" applyAlignment="1">
      <alignment horizontal="center" vertical="center" textRotation="255" wrapText="1"/>
    </xf>
    <xf numFmtId="0" fontId="17" fillId="0" borderId="142" xfId="0" applyFont="1" applyBorder="1" applyAlignment="1">
      <alignment horizontal="center" vertical="center" textRotation="255" wrapText="1"/>
    </xf>
  </cellXfs>
  <cellStyles count="6">
    <cellStyle name="桁区切り 2" xfId="4" xr:uid="{A61358B0-E29E-49AD-BCAC-D0C24F62E0B0}"/>
    <cellStyle name="桁区切り 3" xfId="5" xr:uid="{7499FD3B-B6D5-41BB-86A2-E52629FCE702}"/>
    <cellStyle name="標準" xfId="0" builtinId="0"/>
    <cellStyle name="標準 2" xfId="3" xr:uid="{7AFDE6ED-BADD-494A-81C4-A93C2EBC3DC4}"/>
    <cellStyle name="標準_《作業用》★0709記者発表資料②高校等（第１～３表）個票データ" xfId="1" xr:uid="{FDAB9093-58CC-4339-9A90-4A610EA3BD86}"/>
    <cellStyle name="標準_高校9603" xfId="2" xr:uid="{BC3023B4-92FE-4C74-BFFA-89B13DE63F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16</xdr:row>
      <xdr:rowOff>104775</xdr:rowOff>
    </xdr:from>
    <xdr:to>
      <xdr:col>0</xdr:col>
      <xdr:colOff>190500</xdr:colOff>
      <xdr:row>18</xdr:row>
      <xdr:rowOff>47625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BCA04D4-874A-41B9-AA7D-BD0EEB8BC306}"/>
            </a:ext>
          </a:extLst>
        </xdr:cNvPr>
        <xdr:cNvSpPr txBox="1">
          <a:spLocks noChangeArrowheads="1"/>
        </xdr:cNvSpPr>
      </xdr:nvSpPr>
      <xdr:spPr bwMode="auto">
        <a:xfrm>
          <a:off x="114300" y="2295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20</xdr:row>
      <xdr:rowOff>104775</xdr:rowOff>
    </xdr:from>
    <xdr:to>
      <xdr:col>0</xdr:col>
      <xdr:colOff>190500</xdr:colOff>
      <xdr:row>22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C9CB594-99C9-4286-8A4E-6A24628BE7CA}"/>
            </a:ext>
          </a:extLst>
        </xdr:cNvPr>
        <xdr:cNvSpPr txBox="1">
          <a:spLocks noChangeArrowheads="1"/>
        </xdr:cNvSpPr>
      </xdr:nvSpPr>
      <xdr:spPr bwMode="auto">
        <a:xfrm>
          <a:off x="114300" y="2828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857C-34BD-4D7F-9554-DD11175EFF38}">
  <sheetPr codeName="Sheet5">
    <tabColor rgb="FFFF0000"/>
    <pageSetUpPr fitToPage="1"/>
  </sheetPr>
  <dimension ref="A1:AM51"/>
  <sheetViews>
    <sheetView tabSelected="1" view="pageBreakPreview" zoomScaleNormal="100" zoomScaleSheetLayoutView="100" workbookViewId="0"/>
  </sheetViews>
  <sheetFormatPr defaultColWidth="9" defaultRowHeight="13.5"/>
  <cols>
    <col min="1" max="1" width="1.375" style="5" customWidth="1"/>
    <col min="2" max="2" width="2.25" style="5" customWidth="1"/>
    <col min="3" max="3" width="8.375" style="5" customWidth="1"/>
    <col min="4" max="4" width="9.125" style="5" customWidth="1"/>
    <col min="5" max="5" width="8.875" style="5" customWidth="1"/>
    <col min="6" max="6" width="9.125" style="5" customWidth="1"/>
    <col min="7" max="7" width="8.875" style="5" customWidth="1"/>
    <col min="8" max="8" width="9.125" style="5" customWidth="1"/>
    <col min="9" max="9" width="8.875" style="5" customWidth="1"/>
    <col min="10" max="10" width="9.125" style="5" customWidth="1"/>
    <col min="11" max="11" width="8.875" style="5" customWidth="1"/>
    <col min="12" max="12" width="9.125" style="5" customWidth="1"/>
    <col min="13" max="13" width="8.875" style="5" customWidth="1"/>
    <col min="14" max="14" width="9.125" style="5" customWidth="1"/>
    <col min="15" max="15" width="8.875" style="5" customWidth="1"/>
    <col min="16" max="16" width="9.125" style="5" customWidth="1"/>
    <col min="17" max="17" width="8.875" style="5" customWidth="1"/>
    <col min="18" max="18" width="9" style="5" customWidth="1"/>
    <col min="19" max="19" width="8.875" style="5" customWidth="1"/>
    <col min="20" max="20" width="9.125" style="5" customWidth="1"/>
    <col min="21" max="21" width="8.875" style="5" customWidth="1"/>
    <col min="22" max="22" width="9.125" style="5" customWidth="1"/>
    <col min="23" max="23" width="8.875" style="5" customWidth="1"/>
    <col min="24" max="24" width="9.125" style="5" customWidth="1"/>
    <col min="25" max="25" width="8.875" style="5" customWidth="1"/>
    <col min="26" max="28" width="6.875" style="5" customWidth="1"/>
    <col min="29" max="16384" width="9" style="5"/>
  </cols>
  <sheetData>
    <row r="1" spans="1:39" s="1" customFormat="1" ht="13.5" customHeight="1" thickBot="1">
      <c r="C1" s="2" t="s">
        <v>0</v>
      </c>
      <c r="N1" s="3"/>
      <c r="Y1" s="4" t="s">
        <v>258</v>
      </c>
    </row>
    <row r="2" spans="1:39">
      <c r="C2" s="6"/>
      <c r="D2" s="7" t="s">
        <v>1</v>
      </c>
      <c r="E2" s="8"/>
      <c r="F2" s="9" t="s">
        <v>2</v>
      </c>
      <c r="G2" s="8"/>
      <c r="H2" s="8"/>
      <c r="I2" s="8"/>
      <c r="J2" s="8"/>
      <c r="K2" s="10"/>
      <c r="L2" s="11" t="s">
        <v>3</v>
      </c>
      <c r="M2" s="8"/>
      <c r="N2" s="8"/>
      <c r="O2" s="8"/>
      <c r="P2" s="8"/>
      <c r="Q2" s="10"/>
      <c r="R2" s="8" t="s">
        <v>4</v>
      </c>
      <c r="S2" s="12"/>
      <c r="T2" s="8" t="s">
        <v>5</v>
      </c>
      <c r="U2" s="8"/>
      <c r="V2" s="8"/>
      <c r="W2" s="8"/>
      <c r="X2" s="8"/>
      <c r="Y2" s="13"/>
    </row>
    <row r="3" spans="1:39" ht="14.25" thickBot="1">
      <c r="C3" s="14"/>
      <c r="D3" s="15"/>
      <c r="E3" s="16" t="s">
        <v>6</v>
      </c>
      <c r="F3" s="17" t="s">
        <v>7</v>
      </c>
      <c r="G3" s="16" t="s">
        <v>6</v>
      </c>
      <c r="H3" s="17" t="s">
        <v>8</v>
      </c>
      <c r="I3" s="16" t="s">
        <v>6</v>
      </c>
      <c r="J3" s="17" t="s">
        <v>9</v>
      </c>
      <c r="K3" s="16" t="s">
        <v>6</v>
      </c>
      <c r="L3" s="17" t="s">
        <v>7</v>
      </c>
      <c r="M3" s="16" t="s">
        <v>6</v>
      </c>
      <c r="N3" s="17" t="s">
        <v>8</v>
      </c>
      <c r="O3" s="16" t="s">
        <v>6</v>
      </c>
      <c r="P3" s="17" t="s">
        <v>9</v>
      </c>
      <c r="Q3" s="16" t="s">
        <v>6</v>
      </c>
      <c r="R3" s="18"/>
      <c r="S3" s="19" t="s">
        <v>10</v>
      </c>
      <c r="T3" s="20" t="s">
        <v>7</v>
      </c>
      <c r="U3" s="16" t="s">
        <v>10</v>
      </c>
      <c r="V3" s="17" t="s">
        <v>8</v>
      </c>
      <c r="W3" s="16" t="s">
        <v>10</v>
      </c>
      <c r="X3" s="17" t="s">
        <v>9</v>
      </c>
      <c r="Y3" s="21" t="s">
        <v>10</v>
      </c>
    </row>
    <row r="4" spans="1:39" s="22" customFormat="1" ht="12" thickTop="1">
      <c r="C4" s="23"/>
      <c r="D4" s="24" t="s">
        <v>11</v>
      </c>
      <c r="E4" s="25" t="s">
        <v>12</v>
      </c>
      <c r="F4" s="26" t="s">
        <v>11</v>
      </c>
      <c r="G4" s="25" t="s">
        <v>12</v>
      </c>
      <c r="H4" s="26" t="s">
        <v>11</v>
      </c>
      <c r="I4" s="25" t="s">
        <v>12</v>
      </c>
      <c r="J4" s="26" t="s">
        <v>11</v>
      </c>
      <c r="K4" s="25" t="s">
        <v>12</v>
      </c>
      <c r="L4" s="26" t="s">
        <v>11</v>
      </c>
      <c r="M4" s="25" t="s">
        <v>12</v>
      </c>
      <c r="N4" s="26" t="s">
        <v>11</v>
      </c>
      <c r="O4" s="25" t="s">
        <v>12</v>
      </c>
      <c r="P4" s="26" t="s">
        <v>11</v>
      </c>
      <c r="Q4" s="25" t="s">
        <v>12</v>
      </c>
      <c r="R4" s="25" t="s">
        <v>13</v>
      </c>
      <c r="S4" s="26" t="s">
        <v>14</v>
      </c>
      <c r="T4" s="27" t="s">
        <v>12</v>
      </c>
      <c r="U4" s="28" t="s">
        <v>14</v>
      </c>
      <c r="V4" s="28" t="s">
        <v>12</v>
      </c>
      <c r="W4" s="28" t="s">
        <v>14</v>
      </c>
      <c r="X4" s="28" t="s">
        <v>12</v>
      </c>
      <c r="Y4" s="29" t="s">
        <v>14</v>
      </c>
    </row>
    <row r="5" spans="1:39">
      <c r="C5" s="30"/>
      <c r="D5" s="31">
        <v>499237</v>
      </c>
      <c r="E5" s="32"/>
      <c r="F5" s="32">
        <v>121798</v>
      </c>
      <c r="G5" s="32"/>
      <c r="H5" s="32">
        <v>75400</v>
      </c>
      <c r="I5" s="32"/>
      <c r="J5" s="32">
        <v>46398</v>
      </c>
      <c r="K5" s="32"/>
      <c r="L5" s="32">
        <v>120584</v>
      </c>
      <c r="M5" s="32"/>
      <c r="N5" s="32">
        <v>74802</v>
      </c>
      <c r="O5" s="32"/>
      <c r="P5" s="32">
        <v>45782</v>
      </c>
      <c r="Q5" s="32"/>
      <c r="R5" s="33">
        <v>4.0999999999999996</v>
      </c>
      <c r="S5" s="34"/>
      <c r="T5" s="35">
        <v>99</v>
      </c>
      <c r="U5" s="36"/>
      <c r="V5" s="36">
        <v>99.2</v>
      </c>
      <c r="W5" s="36"/>
      <c r="X5" s="36">
        <v>98.7</v>
      </c>
      <c r="Y5" s="37"/>
    </row>
    <row r="6" spans="1:39">
      <c r="C6" s="38" t="s">
        <v>15</v>
      </c>
      <c r="D6" s="39">
        <v>498722</v>
      </c>
      <c r="E6" s="40">
        <v>-0.1</v>
      </c>
      <c r="F6" s="41">
        <v>121079</v>
      </c>
      <c r="G6" s="40">
        <v>-0.6</v>
      </c>
      <c r="H6" s="41">
        <v>76114</v>
      </c>
      <c r="I6" s="40">
        <v>0.9</v>
      </c>
      <c r="J6" s="41">
        <v>44965</v>
      </c>
      <c r="K6" s="40">
        <v>-3.1</v>
      </c>
      <c r="L6" s="41">
        <v>119770</v>
      </c>
      <c r="M6" s="40">
        <v>-0.7</v>
      </c>
      <c r="N6" s="41">
        <v>75421</v>
      </c>
      <c r="O6" s="40">
        <v>0.8</v>
      </c>
      <c r="P6" s="41">
        <v>44349</v>
      </c>
      <c r="Q6" s="40">
        <v>-3.1</v>
      </c>
      <c r="R6" s="42">
        <v>4.12</v>
      </c>
      <c r="S6" s="43">
        <v>2.0000000000000462E-2</v>
      </c>
      <c r="T6" s="44">
        <v>98.9</v>
      </c>
      <c r="U6" s="40">
        <v>-9.9999999999994316E-2</v>
      </c>
      <c r="V6" s="45">
        <v>99.1</v>
      </c>
      <c r="W6" s="40">
        <v>-0.10000000000000853</v>
      </c>
      <c r="X6" s="45">
        <v>98.6</v>
      </c>
      <c r="Y6" s="46">
        <v>-0.10000000000000853</v>
      </c>
    </row>
    <row r="7" spans="1:39">
      <c r="C7" s="30"/>
      <c r="D7" s="31">
        <v>18367</v>
      </c>
      <c r="E7" s="47"/>
      <c r="F7" s="32">
        <v>4810</v>
      </c>
      <c r="G7" s="47"/>
      <c r="H7" s="32">
        <v>2849</v>
      </c>
      <c r="I7" s="47"/>
      <c r="J7" s="32">
        <v>1961</v>
      </c>
      <c r="K7" s="47"/>
      <c r="L7" s="32">
        <v>4759</v>
      </c>
      <c r="M7" s="47"/>
      <c r="N7" s="32">
        <v>2827</v>
      </c>
      <c r="O7" s="47"/>
      <c r="P7" s="32">
        <v>1932</v>
      </c>
      <c r="Q7" s="47"/>
      <c r="R7" s="33">
        <v>3.82</v>
      </c>
      <c r="S7" s="48"/>
      <c r="T7" s="35">
        <v>98.9</v>
      </c>
      <c r="U7" s="47"/>
      <c r="V7" s="36">
        <v>99.2</v>
      </c>
      <c r="W7" s="47"/>
      <c r="X7" s="36">
        <v>98.5</v>
      </c>
      <c r="Y7" s="49"/>
    </row>
    <row r="8" spans="1:39" s="59" customFormat="1">
      <c r="A8" s="5"/>
      <c r="B8" s="5"/>
      <c r="C8" s="50" t="s">
        <v>16</v>
      </c>
      <c r="D8" s="51">
        <v>17450</v>
      </c>
      <c r="E8" s="52">
        <v>-5</v>
      </c>
      <c r="F8" s="53">
        <v>4686</v>
      </c>
      <c r="G8" s="52">
        <v>-2.6</v>
      </c>
      <c r="H8" s="53">
        <v>2746</v>
      </c>
      <c r="I8" s="52">
        <v>-3.6</v>
      </c>
      <c r="J8" s="53">
        <v>1940</v>
      </c>
      <c r="K8" s="52">
        <v>-1.1000000000000001</v>
      </c>
      <c r="L8" s="53">
        <v>4625</v>
      </c>
      <c r="M8" s="52">
        <v>-2.8</v>
      </c>
      <c r="N8" s="53">
        <v>2713</v>
      </c>
      <c r="O8" s="52">
        <v>-4</v>
      </c>
      <c r="P8" s="53">
        <v>1912</v>
      </c>
      <c r="Q8" s="52">
        <v>-1</v>
      </c>
      <c r="R8" s="54">
        <v>3.72</v>
      </c>
      <c r="S8" s="55">
        <v>-9.9999999999999645E-2</v>
      </c>
      <c r="T8" s="56">
        <v>98.7</v>
      </c>
      <c r="U8" s="52">
        <v>-0.20000000000000284</v>
      </c>
      <c r="V8" s="57">
        <v>98.8</v>
      </c>
      <c r="W8" s="52">
        <v>-0.40000000000000568</v>
      </c>
      <c r="X8" s="57">
        <v>98.6</v>
      </c>
      <c r="Y8" s="58">
        <v>9.9999999999994316E-2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>
      <c r="C9" s="30"/>
      <c r="D9" s="60">
        <v>41591</v>
      </c>
      <c r="E9" s="47"/>
      <c r="F9" s="32">
        <v>13459</v>
      </c>
      <c r="G9" s="47"/>
      <c r="H9" s="32">
        <v>8095</v>
      </c>
      <c r="I9" s="47"/>
      <c r="J9" s="32">
        <v>5364</v>
      </c>
      <c r="K9" s="47"/>
      <c r="L9" s="32">
        <v>13351</v>
      </c>
      <c r="M9" s="47"/>
      <c r="N9" s="32">
        <v>8045</v>
      </c>
      <c r="O9" s="47"/>
      <c r="P9" s="32">
        <v>5306</v>
      </c>
      <c r="Q9" s="47"/>
      <c r="R9" s="33">
        <v>3.09</v>
      </c>
      <c r="S9" s="48"/>
      <c r="T9" s="35">
        <v>99.2</v>
      </c>
      <c r="U9" s="47"/>
      <c r="V9" s="36">
        <v>99.4</v>
      </c>
      <c r="W9" s="47"/>
      <c r="X9" s="36">
        <v>98.9</v>
      </c>
      <c r="Y9" s="49"/>
    </row>
    <row r="10" spans="1:39" s="59" customFormat="1">
      <c r="A10" s="5"/>
      <c r="B10" s="5"/>
      <c r="C10" s="61" t="s">
        <v>17</v>
      </c>
      <c r="D10" s="51">
        <v>39936</v>
      </c>
      <c r="E10" s="52">
        <v>-4</v>
      </c>
      <c r="F10" s="53">
        <v>13221</v>
      </c>
      <c r="G10" s="52">
        <v>-1.8</v>
      </c>
      <c r="H10" s="53">
        <v>8160</v>
      </c>
      <c r="I10" s="52">
        <v>0.8</v>
      </c>
      <c r="J10" s="53">
        <v>5061</v>
      </c>
      <c r="K10" s="52">
        <v>-5.6</v>
      </c>
      <c r="L10" s="53">
        <v>13129</v>
      </c>
      <c r="M10" s="52">
        <v>-1.7</v>
      </c>
      <c r="N10" s="53">
        <v>8101</v>
      </c>
      <c r="O10" s="52">
        <v>0.7</v>
      </c>
      <c r="P10" s="53">
        <v>5028</v>
      </c>
      <c r="Q10" s="52">
        <v>-5.2</v>
      </c>
      <c r="R10" s="54">
        <v>3.02</v>
      </c>
      <c r="S10" s="55">
        <v>-6.999999999999984E-2</v>
      </c>
      <c r="T10" s="56">
        <v>99.3</v>
      </c>
      <c r="U10" s="52">
        <v>9.9999999999994316E-2</v>
      </c>
      <c r="V10" s="57">
        <v>99.3</v>
      </c>
      <c r="W10" s="52">
        <v>-0.10000000000000853</v>
      </c>
      <c r="X10" s="57">
        <v>99.3</v>
      </c>
      <c r="Y10" s="58">
        <v>0.39999999999999147</v>
      </c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>
      <c r="C11" s="30"/>
      <c r="D11" s="60">
        <v>63664</v>
      </c>
      <c r="E11" s="47"/>
      <c r="F11" s="32">
        <v>17259</v>
      </c>
      <c r="G11" s="47"/>
      <c r="H11" s="32">
        <v>10416</v>
      </c>
      <c r="I11" s="47"/>
      <c r="J11" s="32">
        <v>6843</v>
      </c>
      <c r="K11" s="47"/>
      <c r="L11" s="32">
        <v>17112</v>
      </c>
      <c r="M11" s="47"/>
      <c r="N11" s="32">
        <v>10345</v>
      </c>
      <c r="O11" s="47"/>
      <c r="P11" s="32">
        <v>6767</v>
      </c>
      <c r="Q11" s="47"/>
      <c r="R11" s="33">
        <v>3.69</v>
      </c>
      <c r="S11" s="48"/>
      <c r="T11" s="35">
        <v>99.1</v>
      </c>
      <c r="U11" s="47"/>
      <c r="V11" s="36">
        <v>99.3</v>
      </c>
      <c r="W11" s="47"/>
      <c r="X11" s="36">
        <v>98.9</v>
      </c>
      <c r="Y11" s="49"/>
    </row>
    <row r="12" spans="1:39" s="59" customFormat="1">
      <c r="A12" s="5"/>
      <c r="B12" s="5"/>
      <c r="C12" s="61" t="s">
        <v>18</v>
      </c>
      <c r="D12" s="51">
        <v>63772</v>
      </c>
      <c r="E12" s="52">
        <v>0.2</v>
      </c>
      <c r="F12" s="53">
        <v>17105</v>
      </c>
      <c r="G12" s="52">
        <v>-0.9</v>
      </c>
      <c r="H12" s="53">
        <v>10523</v>
      </c>
      <c r="I12" s="52">
        <v>1</v>
      </c>
      <c r="J12" s="53">
        <v>6582</v>
      </c>
      <c r="K12" s="52">
        <v>-3.8</v>
      </c>
      <c r="L12" s="53">
        <v>16889</v>
      </c>
      <c r="M12" s="52">
        <v>-1.3</v>
      </c>
      <c r="N12" s="53">
        <v>10408</v>
      </c>
      <c r="O12" s="52">
        <v>0.6</v>
      </c>
      <c r="P12" s="53">
        <v>6481</v>
      </c>
      <c r="Q12" s="52">
        <v>-4.2</v>
      </c>
      <c r="R12" s="54">
        <v>3.73</v>
      </c>
      <c r="S12" s="55">
        <v>4.0000000000000036E-2</v>
      </c>
      <c r="T12" s="56">
        <v>98.7</v>
      </c>
      <c r="U12" s="52">
        <v>-0.39999999999999147</v>
      </c>
      <c r="V12" s="57">
        <v>98.9</v>
      </c>
      <c r="W12" s="52">
        <v>-0.39999999999999147</v>
      </c>
      <c r="X12" s="57">
        <v>98.5</v>
      </c>
      <c r="Y12" s="58">
        <v>-0.40000000000000568</v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>
      <c r="C13" s="30"/>
      <c r="D13" s="60">
        <v>76716</v>
      </c>
      <c r="E13" s="47"/>
      <c r="F13" s="32">
        <v>7442</v>
      </c>
      <c r="G13" s="47"/>
      <c r="H13" s="32">
        <v>4950</v>
      </c>
      <c r="I13" s="47"/>
      <c r="J13" s="32">
        <v>2492</v>
      </c>
      <c r="K13" s="47"/>
      <c r="L13" s="32">
        <v>7395</v>
      </c>
      <c r="M13" s="47"/>
      <c r="N13" s="32">
        <v>4915</v>
      </c>
      <c r="O13" s="47"/>
      <c r="P13" s="32">
        <v>2480</v>
      </c>
      <c r="Q13" s="47"/>
      <c r="R13" s="33">
        <v>10.31</v>
      </c>
      <c r="S13" s="48"/>
      <c r="T13" s="35">
        <v>99.4</v>
      </c>
      <c r="U13" s="47"/>
      <c r="V13" s="36">
        <v>99.3</v>
      </c>
      <c r="W13" s="47"/>
      <c r="X13" s="36">
        <v>99.5</v>
      </c>
      <c r="Y13" s="49"/>
    </row>
    <row r="14" spans="1:39" s="59" customFormat="1">
      <c r="A14" s="5"/>
      <c r="B14" s="5"/>
      <c r="C14" s="61" t="s">
        <v>19</v>
      </c>
      <c r="D14" s="51">
        <v>79120</v>
      </c>
      <c r="E14" s="52">
        <v>3.1</v>
      </c>
      <c r="F14" s="53">
        <v>7506</v>
      </c>
      <c r="G14" s="52">
        <v>0.9</v>
      </c>
      <c r="H14" s="53">
        <v>4970</v>
      </c>
      <c r="I14" s="52">
        <v>0.4</v>
      </c>
      <c r="J14" s="53">
        <v>2536</v>
      </c>
      <c r="K14" s="52">
        <v>1.8</v>
      </c>
      <c r="L14" s="53">
        <v>7447</v>
      </c>
      <c r="M14" s="52">
        <v>0.7</v>
      </c>
      <c r="N14" s="53">
        <v>4932</v>
      </c>
      <c r="O14" s="52">
        <v>0.3</v>
      </c>
      <c r="P14" s="53">
        <v>2515</v>
      </c>
      <c r="Q14" s="52">
        <v>1.4</v>
      </c>
      <c r="R14" s="54">
        <v>10.54</v>
      </c>
      <c r="S14" s="55">
        <v>0.22999999999999865</v>
      </c>
      <c r="T14" s="56">
        <v>99.2</v>
      </c>
      <c r="U14" s="52">
        <v>-0.20000000000000284</v>
      </c>
      <c r="V14" s="57">
        <v>99.2</v>
      </c>
      <c r="W14" s="52">
        <v>-9.9999999999994316E-2</v>
      </c>
      <c r="X14" s="57">
        <v>99.2</v>
      </c>
      <c r="Y14" s="58">
        <v>-0.29999999999999716</v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>
      <c r="C15" s="30"/>
      <c r="D15" s="60">
        <v>21051</v>
      </c>
      <c r="E15" s="47"/>
      <c r="F15" s="32">
        <v>5755</v>
      </c>
      <c r="G15" s="47"/>
      <c r="H15" s="32">
        <v>3684</v>
      </c>
      <c r="I15" s="47"/>
      <c r="J15" s="32">
        <v>2071</v>
      </c>
      <c r="K15" s="47"/>
      <c r="L15" s="32">
        <v>5650</v>
      </c>
      <c r="M15" s="47"/>
      <c r="N15" s="32">
        <v>3628</v>
      </c>
      <c r="O15" s="47"/>
      <c r="P15" s="32">
        <v>2022</v>
      </c>
      <c r="Q15" s="47"/>
      <c r="R15" s="33">
        <v>3.66</v>
      </c>
      <c r="S15" s="48"/>
      <c r="T15" s="35">
        <v>98.2</v>
      </c>
      <c r="U15" s="47"/>
      <c r="V15" s="36">
        <v>98.5</v>
      </c>
      <c r="W15" s="47"/>
      <c r="X15" s="36">
        <v>97.6</v>
      </c>
      <c r="Y15" s="49"/>
    </row>
    <row r="16" spans="1:39" s="59" customFormat="1">
      <c r="A16" s="5"/>
      <c r="B16" s="5"/>
      <c r="C16" s="50" t="s">
        <v>20</v>
      </c>
      <c r="D16" s="51">
        <v>21260</v>
      </c>
      <c r="E16" s="52">
        <v>1</v>
      </c>
      <c r="F16" s="53">
        <v>5735</v>
      </c>
      <c r="G16" s="52">
        <v>-0.3</v>
      </c>
      <c r="H16" s="53">
        <v>3685</v>
      </c>
      <c r="I16" s="52">
        <v>0</v>
      </c>
      <c r="J16" s="53">
        <v>2050</v>
      </c>
      <c r="K16" s="52">
        <v>-1</v>
      </c>
      <c r="L16" s="62">
        <v>5650</v>
      </c>
      <c r="M16" s="52">
        <v>0</v>
      </c>
      <c r="N16" s="53">
        <v>3627</v>
      </c>
      <c r="O16" s="52">
        <v>0</v>
      </c>
      <c r="P16" s="53">
        <v>2023</v>
      </c>
      <c r="Q16" s="52">
        <v>0</v>
      </c>
      <c r="R16" s="54">
        <v>3.71</v>
      </c>
      <c r="S16" s="55">
        <v>4.9999999999999822E-2</v>
      </c>
      <c r="T16" s="56">
        <v>98.5</v>
      </c>
      <c r="U16" s="52">
        <v>0.29999999999999716</v>
      </c>
      <c r="V16" s="57">
        <v>98.4</v>
      </c>
      <c r="W16" s="52">
        <v>-9.9999999999994316E-2</v>
      </c>
      <c r="X16" s="57">
        <v>98.7</v>
      </c>
      <c r="Y16" s="58">
        <v>1.1000000000000085</v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>
      <c r="C17" s="30"/>
      <c r="D17" s="60">
        <v>16542</v>
      </c>
      <c r="E17" s="47"/>
      <c r="F17" s="32">
        <v>3920</v>
      </c>
      <c r="G17" s="47"/>
      <c r="H17" s="32">
        <v>2492</v>
      </c>
      <c r="I17" s="47"/>
      <c r="J17" s="32">
        <v>1428</v>
      </c>
      <c r="K17" s="47"/>
      <c r="L17" s="32">
        <v>3912</v>
      </c>
      <c r="M17" s="47"/>
      <c r="N17" s="32">
        <v>2488</v>
      </c>
      <c r="O17" s="47"/>
      <c r="P17" s="32">
        <v>1424</v>
      </c>
      <c r="Q17" s="47"/>
      <c r="R17" s="33">
        <v>4.22</v>
      </c>
      <c r="S17" s="48"/>
      <c r="T17" s="35">
        <v>99.8</v>
      </c>
      <c r="U17" s="47"/>
      <c r="V17" s="36">
        <v>99.8</v>
      </c>
      <c r="W17" s="47"/>
      <c r="X17" s="36">
        <v>99.7</v>
      </c>
      <c r="Y17" s="49"/>
    </row>
    <row r="18" spans="1:39" s="59" customFormat="1">
      <c r="A18" s="5"/>
      <c r="B18" s="5"/>
      <c r="C18" s="61" t="s">
        <v>21</v>
      </c>
      <c r="D18" s="51">
        <v>16299</v>
      </c>
      <c r="E18" s="52">
        <v>-1.5</v>
      </c>
      <c r="F18" s="53">
        <v>3851</v>
      </c>
      <c r="G18" s="52">
        <v>-1.8</v>
      </c>
      <c r="H18" s="53">
        <v>2521</v>
      </c>
      <c r="I18" s="52">
        <v>1.2</v>
      </c>
      <c r="J18" s="53">
        <v>1330</v>
      </c>
      <c r="K18" s="52">
        <v>-6.9</v>
      </c>
      <c r="L18" s="53">
        <v>3838</v>
      </c>
      <c r="M18" s="52">
        <v>-1.9</v>
      </c>
      <c r="N18" s="53">
        <v>2513</v>
      </c>
      <c r="O18" s="52">
        <v>1</v>
      </c>
      <c r="P18" s="53">
        <v>1325</v>
      </c>
      <c r="Q18" s="52">
        <v>-7</v>
      </c>
      <c r="R18" s="54">
        <v>4.2300000000000004</v>
      </c>
      <c r="S18" s="55">
        <v>1.0000000000000675E-2</v>
      </c>
      <c r="T18" s="56">
        <v>99.7</v>
      </c>
      <c r="U18" s="52">
        <v>-9.9999999999994316E-2</v>
      </c>
      <c r="V18" s="57">
        <v>99.7</v>
      </c>
      <c r="W18" s="52">
        <v>-9.9999999999994316E-2</v>
      </c>
      <c r="X18" s="57">
        <v>99.6</v>
      </c>
      <c r="Y18" s="58">
        <v>-0.10000000000000853</v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>
      <c r="C19" s="30"/>
      <c r="D19" s="60">
        <v>79701</v>
      </c>
      <c r="E19" s="47"/>
      <c r="F19" s="32">
        <v>19323</v>
      </c>
      <c r="G19" s="47"/>
      <c r="H19" s="32">
        <v>11778</v>
      </c>
      <c r="I19" s="47"/>
      <c r="J19" s="32">
        <v>7545</v>
      </c>
      <c r="K19" s="47"/>
      <c r="L19" s="32">
        <v>19256</v>
      </c>
      <c r="M19" s="47"/>
      <c r="N19" s="32">
        <v>11743</v>
      </c>
      <c r="O19" s="47"/>
      <c r="P19" s="32">
        <v>7513</v>
      </c>
      <c r="Q19" s="47"/>
      <c r="R19" s="33">
        <v>4.12</v>
      </c>
      <c r="S19" s="48"/>
      <c r="T19" s="35">
        <v>99.7</v>
      </c>
      <c r="U19" s="47"/>
      <c r="V19" s="36">
        <v>99.7</v>
      </c>
      <c r="W19" s="47"/>
      <c r="X19" s="36">
        <v>99.6</v>
      </c>
      <c r="Y19" s="49"/>
    </row>
    <row r="20" spans="1:39" s="59" customFormat="1">
      <c r="A20" s="5"/>
      <c r="B20" s="5"/>
      <c r="C20" s="61" t="s">
        <v>22</v>
      </c>
      <c r="D20" s="51">
        <v>81689</v>
      </c>
      <c r="E20" s="52">
        <v>2.5</v>
      </c>
      <c r="F20" s="53">
        <v>19285</v>
      </c>
      <c r="G20" s="52">
        <v>-0.2</v>
      </c>
      <c r="H20" s="53">
        <v>11921</v>
      </c>
      <c r="I20" s="52">
        <v>1.2</v>
      </c>
      <c r="J20" s="53">
        <v>7364</v>
      </c>
      <c r="K20" s="52">
        <v>-2.4</v>
      </c>
      <c r="L20" s="53">
        <v>19216</v>
      </c>
      <c r="M20" s="52">
        <v>-0.2</v>
      </c>
      <c r="N20" s="53">
        <v>11885</v>
      </c>
      <c r="O20" s="52">
        <v>1.2</v>
      </c>
      <c r="P20" s="53">
        <v>7331</v>
      </c>
      <c r="Q20" s="52">
        <v>-2.4</v>
      </c>
      <c r="R20" s="54">
        <v>4.24</v>
      </c>
      <c r="S20" s="55">
        <v>0.12000000000000011</v>
      </c>
      <c r="T20" s="56">
        <v>99.6</v>
      </c>
      <c r="U20" s="52">
        <v>-0.10000000000000853</v>
      </c>
      <c r="V20" s="57">
        <v>99.7</v>
      </c>
      <c r="W20" s="52">
        <v>0</v>
      </c>
      <c r="X20" s="57">
        <v>99.6</v>
      </c>
      <c r="Y20" s="58">
        <v>0</v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>
      <c r="C21" s="30"/>
      <c r="D21" s="60">
        <v>11505</v>
      </c>
      <c r="E21" s="47"/>
      <c r="F21" s="32">
        <v>3896</v>
      </c>
      <c r="G21" s="47"/>
      <c r="H21" s="32">
        <v>2348</v>
      </c>
      <c r="I21" s="47"/>
      <c r="J21" s="32">
        <v>1548</v>
      </c>
      <c r="K21" s="47"/>
      <c r="L21" s="32">
        <v>3854</v>
      </c>
      <c r="M21" s="47"/>
      <c r="N21" s="32">
        <v>2328</v>
      </c>
      <c r="O21" s="47"/>
      <c r="P21" s="32">
        <v>1526</v>
      </c>
      <c r="Q21" s="47"/>
      <c r="R21" s="33">
        <v>2.95</v>
      </c>
      <c r="S21" s="48"/>
      <c r="T21" s="35">
        <v>98.9</v>
      </c>
      <c r="U21" s="47"/>
      <c r="V21" s="36">
        <v>99.1</v>
      </c>
      <c r="W21" s="47"/>
      <c r="X21" s="36">
        <v>98.6</v>
      </c>
      <c r="Y21" s="49"/>
    </row>
    <row r="22" spans="1:39" s="59" customFormat="1">
      <c r="A22" s="5"/>
      <c r="B22" s="5"/>
      <c r="C22" s="61" t="s">
        <v>23</v>
      </c>
      <c r="D22" s="51">
        <v>11449</v>
      </c>
      <c r="E22" s="52">
        <v>-0.5</v>
      </c>
      <c r="F22" s="53">
        <v>3757</v>
      </c>
      <c r="G22" s="52">
        <v>-3.6</v>
      </c>
      <c r="H22" s="53">
        <v>2298</v>
      </c>
      <c r="I22" s="52">
        <v>-2.1</v>
      </c>
      <c r="J22" s="53">
        <v>1459</v>
      </c>
      <c r="K22" s="52">
        <v>-5.7</v>
      </c>
      <c r="L22" s="53">
        <v>3710</v>
      </c>
      <c r="M22" s="52">
        <v>-3.7</v>
      </c>
      <c r="N22" s="53">
        <v>2274</v>
      </c>
      <c r="O22" s="52">
        <v>-2.2999999999999998</v>
      </c>
      <c r="P22" s="53">
        <v>1436</v>
      </c>
      <c r="Q22" s="52">
        <v>-5.9</v>
      </c>
      <c r="R22" s="54">
        <v>3.05</v>
      </c>
      <c r="S22" s="55">
        <v>9.9999999999999645E-2</v>
      </c>
      <c r="T22" s="56">
        <v>98.7</v>
      </c>
      <c r="U22" s="52">
        <v>-0.20000000000000284</v>
      </c>
      <c r="V22" s="57">
        <v>99</v>
      </c>
      <c r="W22" s="52">
        <v>-9.9999999999994316E-2</v>
      </c>
      <c r="X22" s="57">
        <v>98.4</v>
      </c>
      <c r="Y22" s="58">
        <v>-0.19999999999998863</v>
      </c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>
      <c r="C23" s="30"/>
      <c r="D23" s="31">
        <v>63176</v>
      </c>
      <c r="E23" s="47"/>
      <c r="F23" s="32">
        <v>9954</v>
      </c>
      <c r="G23" s="47"/>
      <c r="H23" s="32">
        <v>6372</v>
      </c>
      <c r="I23" s="47"/>
      <c r="J23" s="32">
        <v>3582</v>
      </c>
      <c r="K23" s="47"/>
      <c r="L23" s="32">
        <v>9837</v>
      </c>
      <c r="M23" s="47"/>
      <c r="N23" s="32">
        <v>6309</v>
      </c>
      <c r="O23" s="47"/>
      <c r="P23" s="32">
        <v>3528</v>
      </c>
      <c r="Q23" s="47"/>
      <c r="R23" s="33">
        <v>6.35</v>
      </c>
      <c r="S23" s="48"/>
      <c r="T23" s="35">
        <v>98.8</v>
      </c>
      <c r="U23" s="47"/>
      <c r="V23" s="36">
        <v>99</v>
      </c>
      <c r="W23" s="47"/>
      <c r="X23" s="36">
        <v>98.5</v>
      </c>
      <c r="Y23" s="49"/>
    </row>
    <row r="24" spans="1:39" s="59" customFormat="1">
      <c r="A24" s="5"/>
      <c r="B24" s="5"/>
      <c r="C24" s="50" t="s">
        <v>24</v>
      </c>
      <c r="D24" s="63">
        <v>64981</v>
      </c>
      <c r="E24" s="52">
        <v>2.9</v>
      </c>
      <c r="F24" s="53">
        <v>9631</v>
      </c>
      <c r="G24" s="52">
        <v>-3.2</v>
      </c>
      <c r="H24" s="53">
        <v>6344</v>
      </c>
      <c r="I24" s="52">
        <v>-0.4</v>
      </c>
      <c r="J24" s="53">
        <v>3287</v>
      </c>
      <c r="K24" s="52">
        <v>-8.1999999999999993</v>
      </c>
      <c r="L24" s="53">
        <v>9535</v>
      </c>
      <c r="M24" s="52">
        <v>-3.1</v>
      </c>
      <c r="N24" s="53">
        <v>6287</v>
      </c>
      <c r="O24" s="52">
        <v>-0.3</v>
      </c>
      <c r="P24" s="53">
        <v>3248</v>
      </c>
      <c r="Q24" s="52">
        <v>-7.9</v>
      </c>
      <c r="R24" s="54">
        <v>6.75</v>
      </c>
      <c r="S24" s="55">
        <v>0.40000000000000036</v>
      </c>
      <c r="T24" s="56">
        <v>99</v>
      </c>
      <c r="U24" s="52">
        <v>0.20000000000000284</v>
      </c>
      <c r="V24" s="57">
        <v>99.1</v>
      </c>
      <c r="W24" s="52">
        <v>9.9999999999994316E-2</v>
      </c>
      <c r="X24" s="57">
        <v>98.8</v>
      </c>
      <c r="Y24" s="58">
        <v>0.29999999999999716</v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>
      <c r="C25" s="30"/>
      <c r="D25" s="31">
        <v>5607</v>
      </c>
      <c r="E25" s="47"/>
      <c r="F25" s="32">
        <v>1876</v>
      </c>
      <c r="G25" s="47"/>
      <c r="H25" s="32">
        <v>1215</v>
      </c>
      <c r="I25" s="47"/>
      <c r="J25" s="32">
        <v>661</v>
      </c>
      <c r="K25" s="47"/>
      <c r="L25" s="32">
        <v>1866</v>
      </c>
      <c r="M25" s="47"/>
      <c r="N25" s="32">
        <v>1209</v>
      </c>
      <c r="O25" s="47"/>
      <c r="P25" s="32">
        <v>657</v>
      </c>
      <c r="Q25" s="47"/>
      <c r="R25" s="33">
        <v>2.99</v>
      </c>
      <c r="S25" s="48"/>
      <c r="T25" s="35">
        <v>99.5</v>
      </c>
      <c r="U25" s="47"/>
      <c r="V25" s="36">
        <v>99.5</v>
      </c>
      <c r="W25" s="47"/>
      <c r="X25" s="36">
        <v>99.4</v>
      </c>
      <c r="Y25" s="49"/>
    </row>
    <row r="26" spans="1:39" s="59" customFormat="1">
      <c r="A26" s="5"/>
      <c r="B26" s="5"/>
      <c r="C26" s="61" t="s">
        <v>25</v>
      </c>
      <c r="D26" s="63">
        <v>5731</v>
      </c>
      <c r="E26" s="52">
        <v>2.2000000000000002</v>
      </c>
      <c r="F26" s="53">
        <v>1791</v>
      </c>
      <c r="G26" s="52">
        <v>-4.5</v>
      </c>
      <c r="H26" s="53">
        <v>1164</v>
      </c>
      <c r="I26" s="52">
        <v>-4.2</v>
      </c>
      <c r="J26" s="53">
        <v>627</v>
      </c>
      <c r="K26" s="52">
        <v>-5.0999999999999996</v>
      </c>
      <c r="L26" s="53">
        <v>1776</v>
      </c>
      <c r="M26" s="52">
        <v>-4.8</v>
      </c>
      <c r="N26" s="53">
        <v>1156</v>
      </c>
      <c r="O26" s="52">
        <v>-4.4000000000000004</v>
      </c>
      <c r="P26" s="53">
        <v>620</v>
      </c>
      <c r="Q26" s="52">
        <v>-5.6</v>
      </c>
      <c r="R26" s="54">
        <v>3.2</v>
      </c>
      <c r="S26" s="55">
        <v>0.20999999999999996</v>
      </c>
      <c r="T26" s="56">
        <v>99.2</v>
      </c>
      <c r="U26" s="52">
        <v>-0.29999999999999716</v>
      </c>
      <c r="V26" s="57">
        <v>99.3</v>
      </c>
      <c r="W26" s="52">
        <v>-0.20000000000000284</v>
      </c>
      <c r="X26" s="57">
        <v>98.9</v>
      </c>
      <c r="Y26" s="58">
        <v>-0.5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>
      <c r="C27" s="30"/>
      <c r="D27" s="31">
        <v>26423</v>
      </c>
      <c r="E27" s="47"/>
      <c r="F27" s="32">
        <v>7616</v>
      </c>
      <c r="G27" s="47"/>
      <c r="H27" s="32">
        <v>4953</v>
      </c>
      <c r="I27" s="47"/>
      <c r="J27" s="32">
        <v>2663</v>
      </c>
      <c r="K27" s="47"/>
      <c r="L27" s="32">
        <v>7490</v>
      </c>
      <c r="M27" s="47"/>
      <c r="N27" s="32">
        <v>4897</v>
      </c>
      <c r="O27" s="47"/>
      <c r="P27" s="32">
        <v>2593</v>
      </c>
      <c r="Q27" s="47"/>
      <c r="R27" s="33">
        <v>3.47</v>
      </c>
      <c r="S27" s="48"/>
      <c r="T27" s="35">
        <v>98.3</v>
      </c>
      <c r="U27" s="47"/>
      <c r="V27" s="36">
        <v>98.9</v>
      </c>
      <c r="W27" s="47"/>
      <c r="X27" s="36">
        <v>97.4</v>
      </c>
      <c r="Y27" s="49"/>
    </row>
    <row r="28" spans="1:39" s="59" customFormat="1">
      <c r="A28" s="5"/>
      <c r="B28" s="5"/>
      <c r="C28" s="61" t="s">
        <v>26</v>
      </c>
      <c r="D28" s="63">
        <v>25882</v>
      </c>
      <c r="E28" s="52">
        <v>-2</v>
      </c>
      <c r="F28" s="53">
        <v>7756</v>
      </c>
      <c r="G28" s="52">
        <v>1.8</v>
      </c>
      <c r="H28" s="53">
        <v>5174</v>
      </c>
      <c r="I28" s="52">
        <v>4.5</v>
      </c>
      <c r="J28" s="53">
        <v>2582</v>
      </c>
      <c r="K28" s="52">
        <v>-3</v>
      </c>
      <c r="L28" s="53">
        <v>7649</v>
      </c>
      <c r="M28" s="52">
        <v>2.1</v>
      </c>
      <c r="N28" s="53">
        <v>5122</v>
      </c>
      <c r="O28" s="52">
        <v>4.5999999999999996</v>
      </c>
      <c r="P28" s="53">
        <v>2527</v>
      </c>
      <c r="Q28" s="52">
        <v>-2.5</v>
      </c>
      <c r="R28" s="54">
        <v>3.34</v>
      </c>
      <c r="S28" s="55">
        <v>-0.13000000000000034</v>
      </c>
      <c r="T28" s="56">
        <v>98.6</v>
      </c>
      <c r="U28" s="52">
        <v>0.29999999999999716</v>
      </c>
      <c r="V28" s="57">
        <v>99</v>
      </c>
      <c r="W28" s="52">
        <v>9.9999999999994316E-2</v>
      </c>
      <c r="X28" s="57">
        <v>97.9</v>
      </c>
      <c r="Y28" s="58">
        <v>0.5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>
      <c r="C29" s="30"/>
      <c r="D29" s="31">
        <v>15644</v>
      </c>
      <c r="E29" s="47"/>
      <c r="F29" s="32">
        <v>4471</v>
      </c>
      <c r="G29" s="47"/>
      <c r="H29" s="32">
        <v>2852</v>
      </c>
      <c r="I29" s="47"/>
      <c r="J29" s="32">
        <v>1619</v>
      </c>
      <c r="K29" s="47"/>
      <c r="L29" s="32">
        <v>4420</v>
      </c>
      <c r="M29" s="47"/>
      <c r="N29" s="32">
        <v>2822</v>
      </c>
      <c r="O29" s="47"/>
      <c r="P29" s="32">
        <v>1598</v>
      </c>
      <c r="Q29" s="47"/>
      <c r="R29" s="33">
        <v>3.5</v>
      </c>
      <c r="S29" s="48"/>
      <c r="T29" s="35">
        <v>98.9</v>
      </c>
      <c r="U29" s="47"/>
      <c r="V29" s="36">
        <v>98.9</v>
      </c>
      <c r="W29" s="47"/>
      <c r="X29" s="36">
        <v>98.7</v>
      </c>
      <c r="Y29" s="49"/>
    </row>
    <row r="30" spans="1:39" s="59" customFormat="1">
      <c r="A30" s="5"/>
      <c r="B30" s="5"/>
      <c r="C30" s="61" t="s">
        <v>27</v>
      </c>
      <c r="D30" s="63">
        <v>14842</v>
      </c>
      <c r="E30" s="52">
        <v>-5.0999999999999996</v>
      </c>
      <c r="F30" s="53">
        <v>4506</v>
      </c>
      <c r="G30" s="52">
        <v>0.8</v>
      </c>
      <c r="H30" s="53">
        <v>2906</v>
      </c>
      <c r="I30" s="52">
        <v>1.9</v>
      </c>
      <c r="J30" s="53">
        <v>1600</v>
      </c>
      <c r="K30" s="52">
        <v>-1.2</v>
      </c>
      <c r="L30" s="53">
        <v>4464</v>
      </c>
      <c r="M30" s="52">
        <v>1</v>
      </c>
      <c r="N30" s="53">
        <v>2879</v>
      </c>
      <c r="O30" s="52">
        <v>2</v>
      </c>
      <c r="P30" s="53">
        <v>1585</v>
      </c>
      <c r="Q30" s="52">
        <v>-0.8</v>
      </c>
      <c r="R30" s="54">
        <v>3.29</v>
      </c>
      <c r="S30" s="55">
        <v>-0.20999999999999996</v>
      </c>
      <c r="T30" s="56">
        <v>99.1</v>
      </c>
      <c r="U30" s="52">
        <v>0.19999999999998863</v>
      </c>
      <c r="V30" s="57">
        <v>99.1</v>
      </c>
      <c r="W30" s="52">
        <v>0.19999999999998863</v>
      </c>
      <c r="X30" s="57">
        <v>99.1</v>
      </c>
      <c r="Y30" s="58">
        <v>0.39999999999999147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>
      <c r="C31" s="30"/>
      <c r="D31" s="31">
        <v>31327</v>
      </c>
      <c r="E31" s="47"/>
      <c r="F31" s="32">
        <v>9650</v>
      </c>
      <c r="G31" s="47"/>
      <c r="H31" s="32">
        <v>5978</v>
      </c>
      <c r="I31" s="47"/>
      <c r="J31" s="32">
        <v>3672</v>
      </c>
      <c r="K31" s="47"/>
      <c r="L31" s="32">
        <v>9551</v>
      </c>
      <c r="M31" s="47"/>
      <c r="N31" s="32">
        <v>5938</v>
      </c>
      <c r="O31" s="47"/>
      <c r="P31" s="32">
        <v>3613</v>
      </c>
      <c r="Q31" s="47"/>
      <c r="R31" s="33">
        <v>3.25</v>
      </c>
      <c r="S31" s="48"/>
      <c r="T31" s="35">
        <v>99</v>
      </c>
      <c r="U31" s="47"/>
      <c r="V31" s="36">
        <v>99.3</v>
      </c>
      <c r="W31" s="47"/>
      <c r="X31" s="36">
        <v>98.4</v>
      </c>
      <c r="Y31" s="49"/>
    </row>
    <row r="32" spans="1:39" s="59" customFormat="1">
      <c r="A32" s="5"/>
      <c r="B32" s="5"/>
      <c r="C32" s="50" t="s">
        <v>28</v>
      </c>
      <c r="D32" s="63">
        <v>29239</v>
      </c>
      <c r="E32" s="52">
        <v>-6.7</v>
      </c>
      <c r="F32" s="53">
        <v>9693</v>
      </c>
      <c r="G32" s="52">
        <v>0.4</v>
      </c>
      <c r="H32" s="53">
        <v>6021</v>
      </c>
      <c r="I32" s="52">
        <v>0.7</v>
      </c>
      <c r="J32" s="53">
        <v>3672</v>
      </c>
      <c r="K32" s="52">
        <v>0</v>
      </c>
      <c r="L32" s="53">
        <v>9550</v>
      </c>
      <c r="M32" s="52">
        <v>0</v>
      </c>
      <c r="N32" s="53">
        <v>5972</v>
      </c>
      <c r="O32" s="52">
        <v>0.6</v>
      </c>
      <c r="P32" s="53">
        <v>3578</v>
      </c>
      <c r="Q32" s="52">
        <v>-1</v>
      </c>
      <c r="R32" s="54">
        <v>3.02</v>
      </c>
      <c r="S32" s="55">
        <v>-0.22999999999999998</v>
      </c>
      <c r="T32" s="56">
        <v>98.5</v>
      </c>
      <c r="U32" s="52">
        <v>-0.5</v>
      </c>
      <c r="V32" s="57">
        <v>99.2</v>
      </c>
      <c r="W32" s="52">
        <v>-9.9999999999994316E-2</v>
      </c>
      <c r="X32" s="57">
        <v>97.4</v>
      </c>
      <c r="Y32" s="58">
        <v>-1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3:25">
      <c r="C33" s="30"/>
      <c r="D33" s="31">
        <v>27923</v>
      </c>
      <c r="E33" s="47"/>
      <c r="F33" s="32">
        <v>12367</v>
      </c>
      <c r="G33" s="47"/>
      <c r="H33" s="32">
        <v>7418</v>
      </c>
      <c r="I33" s="47"/>
      <c r="J33" s="32">
        <v>4949</v>
      </c>
      <c r="K33" s="47"/>
      <c r="L33" s="32">
        <v>12131</v>
      </c>
      <c r="M33" s="47"/>
      <c r="N33" s="32">
        <v>7308</v>
      </c>
      <c r="O33" s="47"/>
      <c r="P33" s="32">
        <v>4823</v>
      </c>
      <c r="Q33" s="47"/>
      <c r="R33" s="33">
        <v>2.2599999999999998</v>
      </c>
      <c r="S33" s="48"/>
      <c r="T33" s="35">
        <v>98.1</v>
      </c>
      <c r="U33" s="47"/>
      <c r="V33" s="36">
        <v>98.5</v>
      </c>
      <c r="W33" s="47"/>
      <c r="X33" s="36">
        <v>97.5</v>
      </c>
      <c r="Y33" s="49"/>
    </row>
    <row r="34" spans="3:25" ht="14.25" thickBot="1">
      <c r="C34" s="64" t="s">
        <v>29</v>
      </c>
      <c r="D34" s="65">
        <v>27072</v>
      </c>
      <c r="E34" s="66">
        <v>-3</v>
      </c>
      <c r="F34" s="67">
        <v>12556</v>
      </c>
      <c r="G34" s="66">
        <v>1.5</v>
      </c>
      <c r="H34" s="67">
        <v>7681</v>
      </c>
      <c r="I34" s="66">
        <v>3.5</v>
      </c>
      <c r="J34" s="67">
        <v>4875</v>
      </c>
      <c r="K34" s="66">
        <v>-1.5</v>
      </c>
      <c r="L34" s="67">
        <v>12292</v>
      </c>
      <c r="M34" s="66">
        <v>1.3</v>
      </c>
      <c r="N34" s="67">
        <v>7552</v>
      </c>
      <c r="O34" s="66">
        <v>3.3</v>
      </c>
      <c r="P34" s="67">
        <v>4740</v>
      </c>
      <c r="Q34" s="66">
        <v>-1.7</v>
      </c>
      <c r="R34" s="68">
        <v>2.16</v>
      </c>
      <c r="S34" s="69">
        <v>-9.9999999999999645E-2</v>
      </c>
      <c r="T34" s="70">
        <v>97.9</v>
      </c>
      <c r="U34" s="66">
        <v>-0.19999999999998863</v>
      </c>
      <c r="V34" s="71">
        <v>98.3</v>
      </c>
      <c r="W34" s="66">
        <v>-0.20000000000000284</v>
      </c>
      <c r="X34" s="71">
        <v>97.2</v>
      </c>
      <c r="Y34" s="72">
        <v>-0.29999999999999716</v>
      </c>
    </row>
    <row r="35" spans="3:25" ht="11.25" customHeight="1">
      <c r="C35" s="430" t="s">
        <v>30</v>
      </c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30"/>
      <c r="O35" s="430"/>
      <c r="P35" s="430"/>
      <c r="Q35" s="430"/>
      <c r="R35" s="430"/>
      <c r="S35" s="430"/>
      <c r="T35" s="430"/>
      <c r="U35" s="430"/>
      <c r="V35" s="430"/>
      <c r="W35" s="430"/>
      <c r="X35" s="430"/>
      <c r="Y35" s="430"/>
    </row>
    <row r="36" spans="3:25" ht="11.25" customHeight="1">
      <c r="C36" s="431" t="s">
        <v>31</v>
      </c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73"/>
      <c r="T36" s="73"/>
      <c r="U36" s="73"/>
      <c r="V36" s="73"/>
      <c r="W36" s="73"/>
      <c r="X36" s="73"/>
      <c r="Y36" s="73"/>
    </row>
    <row r="37" spans="3:25" ht="10.9" customHeight="1">
      <c r="C37" s="74" t="s">
        <v>32</v>
      </c>
      <c r="D37" s="75"/>
      <c r="E37" s="76"/>
      <c r="F37" s="75"/>
      <c r="G37" s="76"/>
      <c r="H37" s="75"/>
      <c r="I37" s="76"/>
      <c r="J37" s="75"/>
      <c r="K37" s="76"/>
      <c r="L37" s="75"/>
      <c r="M37" s="76"/>
      <c r="N37" s="75"/>
      <c r="O37" s="76"/>
      <c r="P37" s="75"/>
      <c r="Q37" s="76"/>
      <c r="R37" s="77"/>
      <c r="S37" s="78"/>
      <c r="T37" s="79"/>
      <c r="U37" s="76"/>
      <c r="V37" s="79"/>
      <c r="W37" s="76"/>
      <c r="X37" s="79"/>
      <c r="Y37" s="76"/>
    </row>
    <row r="38" spans="3:25" ht="21" customHeight="1">
      <c r="C38" s="431" t="s">
        <v>33</v>
      </c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</row>
    <row r="39" spans="3:25" ht="12.75" customHeight="1">
      <c r="C39" s="22" t="s">
        <v>34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</row>
    <row r="40" spans="3:25" ht="12.75" customHeight="1">
      <c r="C40" s="22"/>
      <c r="D40" s="75"/>
      <c r="E40" s="76"/>
      <c r="F40" s="75"/>
      <c r="G40" s="76"/>
      <c r="I40" s="76"/>
      <c r="K40" s="76"/>
      <c r="M40" s="76"/>
      <c r="N40" s="81"/>
      <c r="P40" s="75"/>
      <c r="Q40" s="76"/>
      <c r="R40" s="77"/>
      <c r="S40" s="78"/>
      <c r="T40" s="79"/>
      <c r="U40" s="76"/>
      <c r="V40" s="79"/>
      <c r="W40" s="76"/>
      <c r="X40" s="79"/>
      <c r="Y40" s="76"/>
    </row>
    <row r="41" spans="3:25" ht="39" customHeight="1">
      <c r="C41" s="22"/>
      <c r="D41" s="75"/>
      <c r="E41" s="76"/>
      <c r="F41" s="75"/>
      <c r="G41" s="76"/>
      <c r="I41" s="76"/>
      <c r="K41" s="76"/>
      <c r="M41" s="76"/>
      <c r="N41" s="81"/>
      <c r="P41" s="75"/>
      <c r="Q41" s="76"/>
      <c r="R41" s="77"/>
      <c r="S41" s="78"/>
      <c r="T41" s="79"/>
      <c r="U41" s="76"/>
      <c r="V41" s="79"/>
      <c r="W41" s="76"/>
      <c r="X41" s="79"/>
      <c r="Y41" s="76"/>
    </row>
    <row r="42" spans="3:25" ht="14.25" thickBot="1">
      <c r="C42" s="2" t="s">
        <v>35</v>
      </c>
      <c r="D42" s="82"/>
      <c r="E42" s="82"/>
      <c r="F42" s="82"/>
      <c r="G42" s="82"/>
      <c r="H42" s="82"/>
      <c r="I42" s="1"/>
      <c r="J42" s="1"/>
      <c r="L42" s="3"/>
      <c r="N42" s="83"/>
      <c r="Y42" s="4" t="s">
        <v>258</v>
      </c>
    </row>
    <row r="43" spans="3:25">
      <c r="C43" s="84"/>
      <c r="D43" s="8" t="s">
        <v>1</v>
      </c>
      <c r="E43" s="10"/>
      <c r="F43" s="11" t="s">
        <v>2</v>
      </c>
      <c r="G43" s="8"/>
      <c r="H43" s="8"/>
      <c r="I43" s="8"/>
      <c r="J43" s="8"/>
      <c r="K43" s="10"/>
      <c r="L43" s="8" t="s">
        <v>4</v>
      </c>
      <c r="M43" s="13"/>
      <c r="N43" s="85" t="s">
        <v>36</v>
      </c>
      <c r="O43" s="86"/>
      <c r="P43" s="86"/>
      <c r="Q43" s="86"/>
      <c r="R43" s="86"/>
      <c r="S43" s="87"/>
      <c r="T43" s="86" t="s">
        <v>37</v>
      </c>
      <c r="U43" s="86"/>
      <c r="V43" s="86"/>
      <c r="W43" s="86"/>
      <c r="X43" s="86"/>
      <c r="Y43" s="88"/>
    </row>
    <row r="44" spans="3:25" ht="14.25" thickBot="1">
      <c r="C44" s="89"/>
      <c r="D44" s="15"/>
      <c r="E44" s="90" t="s">
        <v>38</v>
      </c>
      <c r="F44" s="17" t="s">
        <v>7</v>
      </c>
      <c r="G44" s="90" t="s">
        <v>38</v>
      </c>
      <c r="H44" s="17" t="s">
        <v>8</v>
      </c>
      <c r="I44" s="90" t="s">
        <v>38</v>
      </c>
      <c r="J44" s="17" t="s">
        <v>9</v>
      </c>
      <c r="K44" s="90" t="s">
        <v>38</v>
      </c>
      <c r="L44" s="22"/>
      <c r="M44" s="21" t="s">
        <v>39</v>
      </c>
      <c r="N44" s="91" t="s">
        <v>7</v>
      </c>
      <c r="O44" s="91" t="s">
        <v>40</v>
      </c>
      <c r="P44" s="91" t="s">
        <v>8</v>
      </c>
      <c r="Q44" s="91" t="s">
        <v>40</v>
      </c>
      <c r="R44" s="91" t="s">
        <v>9</v>
      </c>
      <c r="S44" s="92" t="s">
        <v>40</v>
      </c>
      <c r="T44" s="93" t="s">
        <v>7</v>
      </c>
      <c r="U44" s="91" t="s">
        <v>41</v>
      </c>
      <c r="V44" s="91" t="s">
        <v>8</v>
      </c>
      <c r="W44" s="91" t="s">
        <v>41</v>
      </c>
      <c r="X44" s="91" t="s">
        <v>9</v>
      </c>
      <c r="Y44" s="94" t="s">
        <v>41</v>
      </c>
    </row>
    <row r="45" spans="3:25" ht="14.25" thickTop="1">
      <c r="C45" s="95"/>
      <c r="D45" s="96" t="s">
        <v>11</v>
      </c>
      <c r="E45" s="26" t="s">
        <v>12</v>
      </c>
      <c r="F45" s="25" t="s">
        <v>11</v>
      </c>
      <c r="G45" s="25" t="s">
        <v>12</v>
      </c>
      <c r="H45" s="25" t="s">
        <v>11</v>
      </c>
      <c r="I45" s="25" t="s">
        <v>12</v>
      </c>
      <c r="J45" s="25" t="s">
        <v>11</v>
      </c>
      <c r="K45" s="26" t="s">
        <v>12</v>
      </c>
      <c r="L45" s="96" t="s">
        <v>13</v>
      </c>
      <c r="M45" s="97" t="s">
        <v>14</v>
      </c>
      <c r="N45" s="98" t="s">
        <v>11</v>
      </c>
      <c r="O45" s="98" t="s">
        <v>12</v>
      </c>
      <c r="P45" s="99" t="s">
        <v>11</v>
      </c>
      <c r="Q45" s="98" t="s">
        <v>12</v>
      </c>
      <c r="R45" s="99" t="s">
        <v>11</v>
      </c>
      <c r="S45" s="98" t="s">
        <v>12</v>
      </c>
      <c r="T45" s="100" t="s">
        <v>12</v>
      </c>
      <c r="U45" s="101" t="s">
        <v>14</v>
      </c>
      <c r="V45" s="98" t="s">
        <v>12</v>
      </c>
      <c r="W45" s="101" t="s">
        <v>14</v>
      </c>
      <c r="X45" s="98" t="s">
        <v>12</v>
      </c>
      <c r="Y45" s="102" t="s">
        <v>14</v>
      </c>
    </row>
    <row r="46" spans="3:25">
      <c r="C46" s="14" t="s">
        <v>15</v>
      </c>
      <c r="D46" s="103">
        <v>919</v>
      </c>
      <c r="E46" s="104"/>
      <c r="F46" s="32">
        <v>344</v>
      </c>
      <c r="G46" s="32"/>
      <c r="H46" s="32">
        <v>270</v>
      </c>
      <c r="I46" s="32"/>
      <c r="J46" s="32">
        <v>74</v>
      </c>
      <c r="K46" s="104"/>
      <c r="L46" s="105">
        <v>2.67</v>
      </c>
      <c r="M46" s="106"/>
      <c r="N46" s="107">
        <v>284</v>
      </c>
      <c r="O46" s="107"/>
      <c r="P46" s="107">
        <v>232</v>
      </c>
      <c r="Q46" s="107"/>
      <c r="R46" s="107">
        <v>52</v>
      </c>
      <c r="S46" s="108"/>
      <c r="T46" s="109">
        <v>82.6</v>
      </c>
      <c r="U46" s="107"/>
      <c r="V46" s="110">
        <v>85.9</v>
      </c>
      <c r="W46" s="107"/>
      <c r="X46" s="110">
        <v>70.3</v>
      </c>
      <c r="Y46" s="111"/>
    </row>
    <row r="47" spans="3:25" ht="14.25" thickBot="1">
      <c r="C47" s="112"/>
      <c r="D47" s="113">
        <v>888</v>
      </c>
      <c r="E47" s="114">
        <v>-3.4</v>
      </c>
      <c r="F47" s="67">
        <v>348</v>
      </c>
      <c r="G47" s="66">
        <v>1.2</v>
      </c>
      <c r="H47" s="67">
        <v>269</v>
      </c>
      <c r="I47" s="66">
        <v>-0.4</v>
      </c>
      <c r="J47" s="67">
        <v>79</v>
      </c>
      <c r="K47" s="114">
        <v>6.8</v>
      </c>
      <c r="L47" s="115">
        <v>2.5499999999999998</v>
      </c>
      <c r="M47" s="116">
        <v>-0.12000000000000011</v>
      </c>
      <c r="N47" s="117">
        <v>285</v>
      </c>
      <c r="O47" s="118">
        <v>0.4</v>
      </c>
      <c r="P47" s="117">
        <v>237</v>
      </c>
      <c r="Q47" s="118">
        <v>2.2000000000000002</v>
      </c>
      <c r="R47" s="117">
        <v>48</v>
      </c>
      <c r="S47" s="119">
        <v>-7.7</v>
      </c>
      <c r="T47" s="120">
        <v>81.900000000000006</v>
      </c>
      <c r="U47" s="118">
        <v>-0.69999999999998863</v>
      </c>
      <c r="V47" s="118">
        <v>88.1</v>
      </c>
      <c r="W47" s="118">
        <v>2.1999999999999886</v>
      </c>
      <c r="X47" s="118">
        <v>60.8</v>
      </c>
      <c r="Y47" s="121">
        <v>-9.5</v>
      </c>
    </row>
    <row r="48" spans="3:25" ht="11.25" customHeight="1">
      <c r="C48" s="431" t="s">
        <v>30</v>
      </c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431"/>
      <c r="T48" s="431"/>
      <c r="U48" s="431"/>
      <c r="V48" s="431"/>
      <c r="W48" s="431"/>
      <c r="X48" s="431"/>
      <c r="Y48" s="431"/>
    </row>
    <row r="49" spans="3:15" ht="11.25" customHeight="1">
      <c r="C49" s="431" t="s">
        <v>42</v>
      </c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</row>
    <row r="50" spans="3:15" ht="9.75" customHeight="1">
      <c r="C50" s="22" t="s">
        <v>43</v>
      </c>
      <c r="L50" s="122"/>
    </row>
    <row r="51" spans="3:15" ht="14.25" customHeight="1"/>
  </sheetData>
  <mergeCells count="5">
    <mergeCell ref="C35:Y35"/>
    <mergeCell ref="C36:R36"/>
    <mergeCell ref="C38:Y38"/>
    <mergeCell ref="C48:Y48"/>
    <mergeCell ref="C49:O49"/>
  </mergeCells>
  <phoneticPr fontId="3"/>
  <printOptions gridLinesSet="0"/>
  <pageMargins left="0.51181102362204722" right="0.39370078740157483" top="0.62992125984251968" bottom="0.27559055118110237" header="0.19685039370078741" footer="0.27559055118110237"/>
  <pageSetup paperSize="9" scale="65" firstPageNumber="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0F5A-DA65-4D33-A188-B26BA78D1C4E}">
  <sheetPr codeName="Sheet6">
    <tabColor rgb="FFFF0000"/>
    <pageSetUpPr fitToPage="1"/>
  </sheetPr>
  <dimension ref="A1:AD62"/>
  <sheetViews>
    <sheetView showWhiteSpace="0" view="pageBreakPreview" zoomScaleNormal="100" zoomScaleSheetLayoutView="100" workbookViewId="0"/>
  </sheetViews>
  <sheetFormatPr defaultColWidth="9" defaultRowHeight="13.5"/>
  <cols>
    <col min="1" max="1" width="8" style="128" customWidth="1"/>
    <col min="2" max="4" width="7.375" style="128" customWidth="1"/>
    <col min="5" max="12" width="6.875" style="128" customWidth="1"/>
    <col min="13" max="14" width="7.75" style="128" customWidth="1"/>
    <col min="15" max="15" width="6.875" style="128" customWidth="1"/>
    <col min="16" max="16" width="7.75" style="128" customWidth="1"/>
    <col min="17" max="18" width="6.875" style="128" customWidth="1"/>
    <col min="19" max="16384" width="9" style="128"/>
  </cols>
  <sheetData>
    <row r="1" spans="1:30" ht="15">
      <c r="A1" s="123" t="s">
        <v>44</v>
      </c>
      <c r="B1" s="124"/>
      <c r="C1" s="125"/>
      <c r="D1" s="125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7" t="s">
        <v>258</v>
      </c>
      <c r="AD1" s="129"/>
    </row>
    <row r="2" spans="1:30" ht="6" customHeight="1" thickBot="1">
      <c r="A2" s="130"/>
      <c r="B2" s="131"/>
      <c r="C2" s="132"/>
      <c r="D2" s="132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30" s="135" customFormat="1" ht="15.75" customHeight="1">
      <c r="A3" s="435" t="s">
        <v>45</v>
      </c>
      <c r="B3" s="437" t="s">
        <v>46</v>
      </c>
      <c r="C3" s="439" t="s">
        <v>47</v>
      </c>
      <c r="D3" s="134"/>
      <c r="E3" s="432" t="s">
        <v>48</v>
      </c>
      <c r="F3" s="433"/>
      <c r="G3" s="433"/>
      <c r="H3" s="441"/>
      <c r="I3" s="432" t="s">
        <v>49</v>
      </c>
      <c r="J3" s="433"/>
      <c r="K3" s="433"/>
      <c r="L3" s="441"/>
      <c r="M3" s="442" t="s">
        <v>50</v>
      </c>
      <c r="N3" s="134"/>
      <c r="O3" s="432" t="s">
        <v>51</v>
      </c>
      <c r="P3" s="433"/>
      <c r="Q3" s="433"/>
      <c r="R3" s="434"/>
    </row>
    <row r="4" spans="1:30" s="135" customFormat="1" ht="22.5" customHeight="1" thickBot="1">
      <c r="A4" s="436"/>
      <c r="B4" s="438"/>
      <c r="C4" s="440"/>
      <c r="D4" s="136" t="s">
        <v>52</v>
      </c>
      <c r="E4" s="137" t="s">
        <v>7</v>
      </c>
      <c r="F4" s="136" t="s">
        <v>53</v>
      </c>
      <c r="G4" s="138" t="s">
        <v>54</v>
      </c>
      <c r="H4" s="139" t="s">
        <v>55</v>
      </c>
      <c r="I4" s="137" t="s">
        <v>7</v>
      </c>
      <c r="J4" s="136" t="s">
        <v>53</v>
      </c>
      <c r="K4" s="140" t="s">
        <v>54</v>
      </c>
      <c r="L4" s="141" t="s">
        <v>55</v>
      </c>
      <c r="M4" s="443"/>
      <c r="N4" s="136" t="s">
        <v>56</v>
      </c>
      <c r="O4" s="142" t="s">
        <v>7</v>
      </c>
      <c r="P4" s="136" t="s">
        <v>56</v>
      </c>
      <c r="Q4" s="143" t="s">
        <v>57</v>
      </c>
      <c r="R4" s="144" t="s">
        <v>55</v>
      </c>
    </row>
    <row r="5" spans="1:30" s="159" customFormat="1" ht="21" customHeight="1" thickTop="1">
      <c r="A5" s="145" t="s">
        <v>58</v>
      </c>
      <c r="B5" s="146" t="s">
        <v>16</v>
      </c>
      <c r="C5" s="147">
        <v>17450</v>
      </c>
      <c r="D5" s="148">
        <v>-5</v>
      </c>
      <c r="E5" s="147">
        <v>4686</v>
      </c>
      <c r="F5" s="149">
        <v>-2.6</v>
      </c>
      <c r="G5" s="150">
        <v>2746</v>
      </c>
      <c r="H5" s="151">
        <v>1940</v>
      </c>
      <c r="I5" s="147">
        <v>4625</v>
      </c>
      <c r="J5" s="149">
        <v>-2.8</v>
      </c>
      <c r="K5" s="150">
        <v>2713</v>
      </c>
      <c r="L5" s="152">
        <v>1912</v>
      </c>
      <c r="M5" s="153">
        <v>3.7238583013230899</v>
      </c>
      <c r="N5" s="154">
        <v>-9.9999999999999645E-2</v>
      </c>
      <c r="O5" s="155">
        <v>98.698250106700812</v>
      </c>
      <c r="P5" s="156">
        <v>-0.20000000000000284</v>
      </c>
      <c r="Q5" s="157">
        <v>98.79825200291333</v>
      </c>
      <c r="R5" s="158">
        <v>98.55670103092784</v>
      </c>
    </row>
    <row r="6" spans="1:30" s="159" customFormat="1" ht="21" customHeight="1">
      <c r="A6" s="160" t="s">
        <v>59</v>
      </c>
      <c r="B6" s="161" t="s">
        <v>60</v>
      </c>
      <c r="C6" s="162">
        <v>4422</v>
      </c>
      <c r="D6" s="163">
        <v>-4.0999999999999996</v>
      </c>
      <c r="E6" s="162">
        <v>1788</v>
      </c>
      <c r="F6" s="164">
        <v>-1.6</v>
      </c>
      <c r="G6" s="165">
        <v>1151</v>
      </c>
      <c r="H6" s="166">
        <v>637</v>
      </c>
      <c r="I6" s="162">
        <v>1778</v>
      </c>
      <c r="J6" s="164">
        <v>-0.8</v>
      </c>
      <c r="K6" s="165">
        <v>1147</v>
      </c>
      <c r="L6" s="167">
        <v>631</v>
      </c>
      <c r="M6" s="168">
        <v>2.4731543624161074</v>
      </c>
      <c r="N6" s="169">
        <v>-6.999999999999984E-2</v>
      </c>
      <c r="O6" s="170">
        <v>99.440715883668901</v>
      </c>
      <c r="P6" s="163">
        <v>0.80000000000001137</v>
      </c>
      <c r="Q6" s="171">
        <v>99.652476107732397</v>
      </c>
      <c r="R6" s="172">
        <v>99.058084772370492</v>
      </c>
    </row>
    <row r="7" spans="1:30" s="159" customFormat="1" ht="21" customHeight="1">
      <c r="A7" s="173" t="s">
        <v>61</v>
      </c>
      <c r="B7" s="174" t="s">
        <v>60</v>
      </c>
      <c r="C7" s="175">
        <v>5472</v>
      </c>
      <c r="D7" s="176">
        <v>-5.5</v>
      </c>
      <c r="E7" s="175">
        <v>2015</v>
      </c>
      <c r="F7" s="177">
        <v>-2.2999999999999998</v>
      </c>
      <c r="G7" s="178">
        <v>1279</v>
      </c>
      <c r="H7" s="179">
        <v>736</v>
      </c>
      <c r="I7" s="175">
        <v>2004</v>
      </c>
      <c r="J7" s="177">
        <v>-2.2999999999999998</v>
      </c>
      <c r="K7" s="178">
        <v>1272</v>
      </c>
      <c r="L7" s="180">
        <v>732</v>
      </c>
      <c r="M7" s="181">
        <v>2.7156327543424319</v>
      </c>
      <c r="N7" s="182">
        <v>-8.9999999999999858E-2</v>
      </c>
      <c r="O7" s="183">
        <v>99.454094292803973</v>
      </c>
      <c r="P7" s="176">
        <v>0</v>
      </c>
      <c r="Q7" s="184">
        <v>99.452697419859277</v>
      </c>
      <c r="R7" s="185">
        <v>99.456521739130437</v>
      </c>
    </row>
    <row r="8" spans="1:30" s="159" customFormat="1" ht="21" customHeight="1">
      <c r="A8" s="173" t="s">
        <v>62</v>
      </c>
      <c r="B8" s="174" t="s">
        <v>60</v>
      </c>
      <c r="C8" s="175">
        <v>10693</v>
      </c>
      <c r="D8" s="176">
        <v>-3.3</v>
      </c>
      <c r="E8" s="175">
        <v>2920</v>
      </c>
      <c r="F8" s="177">
        <v>0</v>
      </c>
      <c r="G8" s="178">
        <v>1780</v>
      </c>
      <c r="H8" s="179">
        <v>1140</v>
      </c>
      <c r="I8" s="175">
        <v>2883</v>
      </c>
      <c r="J8" s="177">
        <v>0.2</v>
      </c>
      <c r="K8" s="178">
        <v>1752</v>
      </c>
      <c r="L8" s="180">
        <v>1131</v>
      </c>
      <c r="M8" s="181">
        <v>3.661986301369863</v>
      </c>
      <c r="N8" s="182">
        <v>-0.12999999999999989</v>
      </c>
      <c r="O8" s="183">
        <v>98.732876712328761</v>
      </c>
      <c r="P8" s="176">
        <v>0.10000000000000853</v>
      </c>
      <c r="Q8" s="184">
        <v>98.426966292134836</v>
      </c>
      <c r="R8" s="185">
        <v>99.210526315789465</v>
      </c>
    </row>
    <row r="9" spans="1:30" s="159" customFormat="1" ht="21" customHeight="1">
      <c r="A9" s="173" t="s">
        <v>63</v>
      </c>
      <c r="B9" s="174" t="s">
        <v>60</v>
      </c>
      <c r="C9" s="175">
        <v>4711</v>
      </c>
      <c r="D9" s="176">
        <v>-5.7</v>
      </c>
      <c r="E9" s="175">
        <v>1515</v>
      </c>
      <c r="F9" s="177">
        <v>-5.0999999999999996</v>
      </c>
      <c r="G9" s="178">
        <v>957</v>
      </c>
      <c r="H9" s="179">
        <v>558</v>
      </c>
      <c r="I9" s="175">
        <v>1505</v>
      </c>
      <c r="J9" s="177">
        <v>-5.0999999999999996</v>
      </c>
      <c r="K9" s="178">
        <v>950</v>
      </c>
      <c r="L9" s="180">
        <v>555</v>
      </c>
      <c r="M9" s="181">
        <v>3.1095709570957095</v>
      </c>
      <c r="N9" s="182">
        <v>-2.0000000000000018E-2</v>
      </c>
      <c r="O9" s="183">
        <v>99.339933993399342</v>
      </c>
      <c r="P9" s="176">
        <v>-0.10000000000000853</v>
      </c>
      <c r="Q9" s="184">
        <v>99.268547544409614</v>
      </c>
      <c r="R9" s="185">
        <v>99.462365591397855</v>
      </c>
    </row>
    <row r="10" spans="1:30" s="159" customFormat="1" ht="21" customHeight="1">
      <c r="A10" s="173" t="s">
        <v>64</v>
      </c>
      <c r="B10" s="174" t="s">
        <v>60</v>
      </c>
      <c r="C10" s="175">
        <v>5627</v>
      </c>
      <c r="D10" s="176">
        <v>-2.9</v>
      </c>
      <c r="E10" s="175">
        <v>1773</v>
      </c>
      <c r="F10" s="177">
        <v>-0.8</v>
      </c>
      <c r="G10" s="178">
        <v>1060</v>
      </c>
      <c r="H10" s="179">
        <v>713</v>
      </c>
      <c r="I10" s="175">
        <v>1755</v>
      </c>
      <c r="J10" s="177">
        <v>-1.2</v>
      </c>
      <c r="K10" s="178">
        <v>1050</v>
      </c>
      <c r="L10" s="180">
        <v>705</v>
      </c>
      <c r="M10" s="181">
        <v>3.173716864072194</v>
      </c>
      <c r="N10" s="182">
        <v>-7.0000000000000284E-2</v>
      </c>
      <c r="O10" s="183">
        <v>98.984771573604064</v>
      </c>
      <c r="P10" s="176">
        <v>-0.40000000000000568</v>
      </c>
      <c r="Q10" s="184">
        <v>99.056603773584911</v>
      </c>
      <c r="R10" s="185">
        <v>98.877980364656381</v>
      </c>
    </row>
    <row r="11" spans="1:30" s="159" customFormat="1" ht="21" customHeight="1">
      <c r="A11" s="186" t="s">
        <v>65</v>
      </c>
      <c r="B11" s="187" t="s">
        <v>60</v>
      </c>
      <c r="C11" s="188">
        <v>9011</v>
      </c>
      <c r="D11" s="189">
        <v>-3.6</v>
      </c>
      <c r="E11" s="188">
        <v>3210</v>
      </c>
      <c r="F11" s="190">
        <v>-2</v>
      </c>
      <c r="G11" s="191">
        <v>1933</v>
      </c>
      <c r="H11" s="192">
        <v>1277</v>
      </c>
      <c r="I11" s="188">
        <v>3204</v>
      </c>
      <c r="J11" s="190">
        <v>-2</v>
      </c>
      <c r="K11" s="191">
        <v>1930</v>
      </c>
      <c r="L11" s="193">
        <v>1274</v>
      </c>
      <c r="M11" s="194">
        <v>2.8071651090342677</v>
      </c>
      <c r="N11" s="195">
        <v>-4.0000000000000036E-2</v>
      </c>
      <c r="O11" s="196">
        <v>99.813084112149525</v>
      </c>
      <c r="P11" s="189">
        <v>9.9999999999994316E-2</v>
      </c>
      <c r="Q11" s="197">
        <v>99.844800827728918</v>
      </c>
      <c r="R11" s="198">
        <v>99.765074393108847</v>
      </c>
    </row>
    <row r="12" spans="1:30" s="159" customFormat="1" ht="21" customHeight="1">
      <c r="A12" s="199" t="s">
        <v>66</v>
      </c>
      <c r="B12" s="200" t="s">
        <v>67</v>
      </c>
      <c r="C12" s="201">
        <v>11626</v>
      </c>
      <c r="D12" s="202">
        <v>-2.2000000000000002</v>
      </c>
      <c r="E12" s="201">
        <v>4200</v>
      </c>
      <c r="F12" s="203">
        <v>5.9</v>
      </c>
      <c r="G12" s="204">
        <v>2574</v>
      </c>
      <c r="H12" s="205">
        <v>1626</v>
      </c>
      <c r="I12" s="201">
        <v>4164</v>
      </c>
      <c r="J12" s="203">
        <v>5.5</v>
      </c>
      <c r="K12" s="204">
        <v>2558</v>
      </c>
      <c r="L12" s="206">
        <v>1606</v>
      </c>
      <c r="M12" s="207">
        <v>2.7680952380952379</v>
      </c>
      <c r="N12" s="208">
        <v>-0.22999999999999998</v>
      </c>
      <c r="O12" s="170">
        <v>99.142857142857139</v>
      </c>
      <c r="P12" s="163">
        <v>-0.5</v>
      </c>
      <c r="Q12" s="171">
        <v>99.378399378399379</v>
      </c>
      <c r="R12" s="172">
        <v>98.769987699876992</v>
      </c>
    </row>
    <row r="13" spans="1:30" s="159" customFormat="1" ht="21" customHeight="1">
      <c r="A13" s="173" t="s">
        <v>68</v>
      </c>
      <c r="B13" s="174" t="s">
        <v>67</v>
      </c>
      <c r="C13" s="175">
        <v>8686</v>
      </c>
      <c r="D13" s="176">
        <v>1.8</v>
      </c>
      <c r="E13" s="175">
        <v>2658</v>
      </c>
      <c r="F13" s="177">
        <v>-4.5999999999999996</v>
      </c>
      <c r="G13" s="178">
        <v>1741</v>
      </c>
      <c r="H13" s="179">
        <v>917</v>
      </c>
      <c r="I13" s="175">
        <v>2642</v>
      </c>
      <c r="J13" s="177">
        <v>-4.7</v>
      </c>
      <c r="K13" s="178">
        <v>1732</v>
      </c>
      <c r="L13" s="180">
        <v>910</v>
      </c>
      <c r="M13" s="181">
        <v>3.2678705793829947</v>
      </c>
      <c r="N13" s="182">
        <v>0.20999999999999996</v>
      </c>
      <c r="O13" s="183">
        <v>99.398043641835969</v>
      </c>
      <c r="P13" s="176">
        <v>-9.9999999999994316E-2</v>
      </c>
      <c r="Q13" s="184">
        <v>99.483055715106261</v>
      </c>
      <c r="R13" s="185">
        <v>99.236641221374043</v>
      </c>
    </row>
    <row r="14" spans="1:30" s="159" customFormat="1" ht="21" customHeight="1">
      <c r="A14" s="173" t="s">
        <v>69</v>
      </c>
      <c r="B14" s="174" t="s">
        <v>67</v>
      </c>
      <c r="C14" s="175">
        <v>9237</v>
      </c>
      <c r="D14" s="176">
        <v>0.7</v>
      </c>
      <c r="E14" s="175">
        <v>2176</v>
      </c>
      <c r="F14" s="177">
        <v>-1</v>
      </c>
      <c r="G14" s="178">
        <v>1438</v>
      </c>
      <c r="H14" s="179">
        <v>738</v>
      </c>
      <c r="I14" s="175">
        <v>2144</v>
      </c>
      <c r="J14" s="177">
        <v>-1.4</v>
      </c>
      <c r="K14" s="178">
        <v>1427</v>
      </c>
      <c r="L14" s="180">
        <v>717</v>
      </c>
      <c r="M14" s="181">
        <v>4.2449448529411766</v>
      </c>
      <c r="N14" s="182">
        <v>7.0000000000000284E-2</v>
      </c>
      <c r="O14" s="183">
        <v>98.529411764705884</v>
      </c>
      <c r="P14" s="176">
        <v>-0.5</v>
      </c>
      <c r="Q14" s="184">
        <v>99.235048678720446</v>
      </c>
      <c r="R14" s="185">
        <v>97.154471544715449</v>
      </c>
    </row>
    <row r="15" spans="1:30" s="159" customFormat="1" ht="21" customHeight="1">
      <c r="A15" s="173" t="s">
        <v>70</v>
      </c>
      <c r="B15" s="174" t="s">
        <v>67</v>
      </c>
      <c r="C15" s="175">
        <v>19610</v>
      </c>
      <c r="D15" s="176">
        <v>1.8</v>
      </c>
      <c r="E15" s="175">
        <v>4275</v>
      </c>
      <c r="F15" s="177">
        <v>-3.2</v>
      </c>
      <c r="G15" s="178">
        <v>2496</v>
      </c>
      <c r="H15" s="179">
        <v>1779</v>
      </c>
      <c r="I15" s="175">
        <v>4271</v>
      </c>
      <c r="J15" s="177">
        <v>-3.2</v>
      </c>
      <c r="K15" s="178">
        <v>2494</v>
      </c>
      <c r="L15" s="180">
        <v>1777</v>
      </c>
      <c r="M15" s="181">
        <v>4.587134502923977</v>
      </c>
      <c r="N15" s="182">
        <v>0.22999999999999954</v>
      </c>
      <c r="O15" s="183">
        <v>99.906432748538009</v>
      </c>
      <c r="P15" s="176">
        <v>-9.9999999999994316E-2</v>
      </c>
      <c r="Q15" s="184">
        <v>99.919871794871796</v>
      </c>
      <c r="R15" s="185">
        <v>99.887577290612711</v>
      </c>
    </row>
    <row r="16" spans="1:30" s="159" customFormat="1" ht="21" customHeight="1">
      <c r="A16" s="186" t="s">
        <v>71</v>
      </c>
      <c r="B16" s="209" t="s">
        <v>67</v>
      </c>
      <c r="C16" s="188">
        <v>14613</v>
      </c>
      <c r="D16" s="189">
        <v>-1.3</v>
      </c>
      <c r="E16" s="188">
        <v>3796</v>
      </c>
      <c r="F16" s="190">
        <v>-2.5</v>
      </c>
      <c r="G16" s="191">
        <v>2274</v>
      </c>
      <c r="H16" s="192">
        <v>1522</v>
      </c>
      <c r="I16" s="188">
        <v>3668</v>
      </c>
      <c r="J16" s="190">
        <v>-3.5</v>
      </c>
      <c r="K16" s="191">
        <v>2197</v>
      </c>
      <c r="L16" s="193">
        <v>1471</v>
      </c>
      <c r="M16" s="194">
        <v>3.8495785036880927</v>
      </c>
      <c r="N16" s="195">
        <v>5.0000000000000266E-2</v>
      </c>
      <c r="O16" s="196">
        <v>96.628029504741832</v>
      </c>
      <c r="P16" s="189">
        <v>-1.1000000000000085</v>
      </c>
      <c r="Q16" s="197">
        <v>96.613896218117858</v>
      </c>
      <c r="R16" s="198">
        <v>96.649145860709595</v>
      </c>
    </row>
    <row r="17" spans="1:18" s="159" customFormat="1" ht="21" customHeight="1">
      <c r="A17" s="199" t="s">
        <v>72</v>
      </c>
      <c r="B17" s="200" t="s">
        <v>73</v>
      </c>
      <c r="C17" s="201">
        <v>62066</v>
      </c>
      <c r="D17" s="202">
        <v>3.5</v>
      </c>
      <c r="E17" s="201">
        <v>3850</v>
      </c>
      <c r="F17" s="203">
        <v>0.9</v>
      </c>
      <c r="G17" s="204">
        <v>2571</v>
      </c>
      <c r="H17" s="205">
        <v>1279</v>
      </c>
      <c r="I17" s="201">
        <v>3826</v>
      </c>
      <c r="J17" s="203">
        <v>0.9</v>
      </c>
      <c r="K17" s="204">
        <v>2556</v>
      </c>
      <c r="L17" s="206">
        <v>1270</v>
      </c>
      <c r="M17" s="207">
        <v>16.121038961038963</v>
      </c>
      <c r="N17" s="208">
        <v>0.41000000000000014</v>
      </c>
      <c r="O17" s="170">
        <v>99.376623376623371</v>
      </c>
      <c r="P17" s="163">
        <v>0</v>
      </c>
      <c r="Q17" s="171">
        <v>99.416569428238049</v>
      </c>
      <c r="R17" s="172">
        <v>99.296325254104772</v>
      </c>
    </row>
    <row r="18" spans="1:18" s="159" customFormat="1" ht="21" customHeight="1">
      <c r="A18" s="186" t="s">
        <v>74</v>
      </c>
      <c r="B18" s="210" t="s">
        <v>73</v>
      </c>
      <c r="C18" s="188">
        <v>17054</v>
      </c>
      <c r="D18" s="189">
        <v>1.8</v>
      </c>
      <c r="E18" s="188">
        <v>3656</v>
      </c>
      <c r="F18" s="190">
        <v>0.8</v>
      </c>
      <c r="G18" s="191">
        <v>2399</v>
      </c>
      <c r="H18" s="192">
        <v>1257</v>
      </c>
      <c r="I18" s="188">
        <v>3621</v>
      </c>
      <c r="J18" s="190">
        <v>0.5</v>
      </c>
      <c r="K18" s="191">
        <v>2376</v>
      </c>
      <c r="L18" s="193">
        <v>1245</v>
      </c>
      <c r="M18" s="194">
        <v>4.6646608315098472</v>
      </c>
      <c r="N18" s="195">
        <v>4.0000000000000036E-2</v>
      </c>
      <c r="O18" s="196">
        <v>99.042669584245075</v>
      </c>
      <c r="P18" s="189">
        <v>-0.40000000000000568</v>
      </c>
      <c r="Q18" s="197">
        <v>99.041267194664442</v>
      </c>
      <c r="R18" s="198">
        <v>99.045346062052502</v>
      </c>
    </row>
    <row r="19" spans="1:18" s="159" customFormat="1" ht="21" customHeight="1">
      <c r="A19" s="160" t="s">
        <v>75</v>
      </c>
      <c r="B19" s="200" t="s">
        <v>20</v>
      </c>
      <c r="C19" s="211">
        <v>10202</v>
      </c>
      <c r="D19" s="212">
        <v>0.4</v>
      </c>
      <c r="E19" s="211">
        <v>2224</v>
      </c>
      <c r="F19" s="213">
        <v>-4.2</v>
      </c>
      <c r="G19" s="214">
        <v>1469</v>
      </c>
      <c r="H19" s="215">
        <v>755</v>
      </c>
      <c r="I19" s="211">
        <v>2213</v>
      </c>
      <c r="J19" s="213">
        <v>-4.5</v>
      </c>
      <c r="K19" s="214">
        <v>1461</v>
      </c>
      <c r="L19" s="216">
        <v>752</v>
      </c>
      <c r="M19" s="217">
        <v>4.5872302158273381</v>
      </c>
      <c r="N19" s="218">
        <v>0.20999999999999996</v>
      </c>
      <c r="O19" s="219">
        <v>99.50539568345323</v>
      </c>
      <c r="P19" s="212">
        <v>-0.29999999999999716</v>
      </c>
      <c r="Q19" s="220">
        <v>99.45541184479238</v>
      </c>
      <c r="R19" s="221">
        <v>99.602649006622514</v>
      </c>
    </row>
    <row r="20" spans="1:18" s="159" customFormat="1" ht="21" customHeight="1">
      <c r="A20" s="222" t="s">
        <v>76</v>
      </c>
      <c r="B20" s="200" t="s">
        <v>77</v>
      </c>
      <c r="C20" s="201">
        <v>5609</v>
      </c>
      <c r="D20" s="202">
        <v>0.5</v>
      </c>
      <c r="E20" s="201">
        <v>1298</v>
      </c>
      <c r="F20" s="203">
        <v>-5.7</v>
      </c>
      <c r="G20" s="204">
        <v>899</v>
      </c>
      <c r="H20" s="205">
        <v>399</v>
      </c>
      <c r="I20" s="201">
        <v>1297</v>
      </c>
      <c r="J20" s="203">
        <v>-5.6</v>
      </c>
      <c r="K20" s="204">
        <v>898</v>
      </c>
      <c r="L20" s="206">
        <v>399</v>
      </c>
      <c r="M20" s="207">
        <v>4.3212634822804317</v>
      </c>
      <c r="N20" s="208">
        <v>0.26000000000000068</v>
      </c>
      <c r="O20" s="170">
        <v>99.922958397534671</v>
      </c>
      <c r="P20" s="163">
        <v>0</v>
      </c>
      <c r="Q20" s="171">
        <v>99.888765294771957</v>
      </c>
      <c r="R20" s="172">
        <v>100</v>
      </c>
    </row>
    <row r="21" spans="1:18" s="159" customFormat="1" ht="21" customHeight="1">
      <c r="A21" s="173" t="s">
        <v>78</v>
      </c>
      <c r="B21" s="174" t="s">
        <v>77</v>
      </c>
      <c r="C21" s="175">
        <v>6314</v>
      </c>
      <c r="D21" s="176">
        <v>0.5</v>
      </c>
      <c r="E21" s="175">
        <v>1466</v>
      </c>
      <c r="F21" s="177">
        <v>2.4</v>
      </c>
      <c r="G21" s="178">
        <v>947</v>
      </c>
      <c r="H21" s="179">
        <v>519</v>
      </c>
      <c r="I21" s="175">
        <v>1454</v>
      </c>
      <c r="J21" s="177">
        <v>2</v>
      </c>
      <c r="K21" s="178">
        <v>940</v>
      </c>
      <c r="L21" s="180">
        <v>514</v>
      </c>
      <c r="M21" s="181">
        <v>4.3069577080491133</v>
      </c>
      <c r="N21" s="182">
        <v>-8.0000000000000071E-2</v>
      </c>
      <c r="O21" s="183">
        <v>99.181446111869036</v>
      </c>
      <c r="P21" s="176">
        <v>-0.39999999999999147</v>
      </c>
      <c r="Q21" s="184">
        <v>99.260823653643087</v>
      </c>
      <c r="R21" s="185">
        <v>99.036608863198467</v>
      </c>
    </row>
    <row r="22" spans="1:18" s="159" customFormat="1" ht="21" customHeight="1">
      <c r="A22" s="186" t="s">
        <v>79</v>
      </c>
      <c r="B22" s="209" t="s">
        <v>77</v>
      </c>
      <c r="C22" s="188">
        <v>4376</v>
      </c>
      <c r="D22" s="189">
        <v>-6.5</v>
      </c>
      <c r="E22" s="188">
        <v>1087</v>
      </c>
      <c r="F22" s="190">
        <v>-2.2999999999999998</v>
      </c>
      <c r="G22" s="191">
        <v>675</v>
      </c>
      <c r="H22" s="192">
        <v>412</v>
      </c>
      <c r="I22" s="188">
        <v>1087</v>
      </c>
      <c r="J22" s="190">
        <v>-2.2999999999999998</v>
      </c>
      <c r="K22" s="191">
        <v>675</v>
      </c>
      <c r="L22" s="193">
        <v>412</v>
      </c>
      <c r="M22" s="194">
        <v>4.0257589696412142</v>
      </c>
      <c r="N22" s="195">
        <v>-0.16999999999999993</v>
      </c>
      <c r="O22" s="196">
        <v>100</v>
      </c>
      <c r="P22" s="189">
        <v>0</v>
      </c>
      <c r="Q22" s="197">
        <v>100</v>
      </c>
      <c r="R22" s="198">
        <v>100</v>
      </c>
    </row>
    <row r="23" spans="1:18" s="159" customFormat="1" ht="21" customHeight="1">
      <c r="A23" s="199" t="s">
        <v>80</v>
      </c>
      <c r="B23" s="200" t="s">
        <v>20</v>
      </c>
      <c r="C23" s="201">
        <v>3114</v>
      </c>
      <c r="D23" s="202">
        <v>-1</v>
      </c>
      <c r="E23" s="201">
        <v>963</v>
      </c>
      <c r="F23" s="203">
        <v>1</v>
      </c>
      <c r="G23" s="204">
        <v>630</v>
      </c>
      <c r="H23" s="205">
        <v>333</v>
      </c>
      <c r="I23" s="201">
        <v>919</v>
      </c>
      <c r="J23" s="203">
        <v>4.8</v>
      </c>
      <c r="K23" s="204">
        <v>597</v>
      </c>
      <c r="L23" s="206">
        <v>322</v>
      </c>
      <c r="M23" s="207">
        <v>3.2336448598130842</v>
      </c>
      <c r="N23" s="208">
        <v>-6.999999999999984E-2</v>
      </c>
      <c r="O23" s="170">
        <v>95.430944963655236</v>
      </c>
      <c r="P23" s="163">
        <v>3.4000000000000057</v>
      </c>
      <c r="Q23" s="171">
        <v>94.761904761904759</v>
      </c>
      <c r="R23" s="172">
        <v>96.696696696696691</v>
      </c>
    </row>
    <row r="24" spans="1:18" s="159" customFormat="1" ht="21" customHeight="1">
      <c r="A24" s="186" t="s">
        <v>81</v>
      </c>
      <c r="B24" s="210" t="s">
        <v>20</v>
      </c>
      <c r="C24" s="188">
        <v>7944</v>
      </c>
      <c r="D24" s="189">
        <v>2.5</v>
      </c>
      <c r="E24" s="188">
        <v>2548</v>
      </c>
      <c r="F24" s="190">
        <v>2.7</v>
      </c>
      <c r="G24" s="191">
        <v>1586</v>
      </c>
      <c r="H24" s="192">
        <v>962</v>
      </c>
      <c r="I24" s="188">
        <v>2518</v>
      </c>
      <c r="J24" s="190">
        <v>2.5</v>
      </c>
      <c r="K24" s="191">
        <v>1569</v>
      </c>
      <c r="L24" s="193">
        <v>949</v>
      </c>
      <c r="M24" s="194">
        <v>3.1177394034536894</v>
      </c>
      <c r="N24" s="195">
        <v>0</v>
      </c>
      <c r="O24" s="196">
        <v>98.822605965463111</v>
      </c>
      <c r="P24" s="189">
        <v>-0.20000000000000284</v>
      </c>
      <c r="Q24" s="197">
        <v>98.928121059268605</v>
      </c>
      <c r="R24" s="198">
        <v>98.648648648648646</v>
      </c>
    </row>
    <row r="25" spans="1:18" s="159" customFormat="1" ht="21" customHeight="1">
      <c r="A25" s="199" t="s">
        <v>82</v>
      </c>
      <c r="B25" s="200" t="s">
        <v>83</v>
      </c>
      <c r="C25" s="201">
        <v>12493</v>
      </c>
      <c r="D25" s="202">
        <v>1.1000000000000001</v>
      </c>
      <c r="E25" s="201">
        <v>2896</v>
      </c>
      <c r="F25" s="203">
        <v>-1.9</v>
      </c>
      <c r="G25" s="204">
        <v>1818</v>
      </c>
      <c r="H25" s="205">
        <v>1078</v>
      </c>
      <c r="I25" s="201">
        <v>2894</v>
      </c>
      <c r="J25" s="203">
        <v>-1.9</v>
      </c>
      <c r="K25" s="204">
        <v>1816</v>
      </c>
      <c r="L25" s="206">
        <v>1078</v>
      </c>
      <c r="M25" s="207">
        <v>4.3138812154696131</v>
      </c>
      <c r="N25" s="208">
        <v>0.11999999999999922</v>
      </c>
      <c r="O25" s="170">
        <v>99.930939226519328</v>
      </c>
      <c r="P25" s="163">
        <v>0</v>
      </c>
      <c r="Q25" s="171">
        <v>99.889988998899895</v>
      </c>
      <c r="R25" s="172">
        <v>100</v>
      </c>
    </row>
    <row r="26" spans="1:18" s="159" customFormat="1" ht="21" customHeight="1">
      <c r="A26" s="173" t="s">
        <v>84</v>
      </c>
      <c r="B26" s="174" t="s">
        <v>83</v>
      </c>
      <c r="C26" s="175">
        <v>18489</v>
      </c>
      <c r="D26" s="176">
        <v>3.8</v>
      </c>
      <c r="E26" s="175">
        <v>5019</v>
      </c>
      <c r="F26" s="177">
        <v>1.1000000000000001</v>
      </c>
      <c r="G26" s="178">
        <v>2977</v>
      </c>
      <c r="H26" s="179">
        <v>2042</v>
      </c>
      <c r="I26" s="175">
        <v>4987</v>
      </c>
      <c r="J26" s="177">
        <v>1.2</v>
      </c>
      <c r="K26" s="178">
        <v>2963</v>
      </c>
      <c r="L26" s="180">
        <v>2024</v>
      </c>
      <c r="M26" s="181">
        <v>3.6838015540944413</v>
      </c>
      <c r="N26" s="182">
        <v>9.0000000000000302E-2</v>
      </c>
      <c r="O26" s="183">
        <v>99.362422793385136</v>
      </c>
      <c r="P26" s="176">
        <v>0.10000000000000853</v>
      </c>
      <c r="Q26" s="184">
        <v>99.529727914007395</v>
      </c>
      <c r="R26" s="185">
        <v>99.118511263467184</v>
      </c>
    </row>
    <row r="27" spans="1:18" s="159" customFormat="1" ht="21" customHeight="1">
      <c r="A27" s="173" t="s">
        <v>85</v>
      </c>
      <c r="B27" s="174" t="s">
        <v>83</v>
      </c>
      <c r="C27" s="175">
        <v>41286</v>
      </c>
      <c r="D27" s="176">
        <v>3</v>
      </c>
      <c r="E27" s="175">
        <v>8352</v>
      </c>
      <c r="F27" s="177">
        <v>0.4</v>
      </c>
      <c r="G27" s="178">
        <v>5218</v>
      </c>
      <c r="H27" s="179">
        <v>3134</v>
      </c>
      <c r="I27" s="175">
        <v>8336</v>
      </c>
      <c r="J27" s="177">
        <v>0.4</v>
      </c>
      <c r="K27" s="178">
        <v>5209</v>
      </c>
      <c r="L27" s="180">
        <v>3127</v>
      </c>
      <c r="M27" s="181">
        <v>4.9432471264367814</v>
      </c>
      <c r="N27" s="182">
        <v>0.12000000000000011</v>
      </c>
      <c r="O27" s="183">
        <v>99.808429118773944</v>
      </c>
      <c r="P27" s="176">
        <v>0</v>
      </c>
      <c r="Q27" s="184">
        <v>99.827520122652359</v>
      </c>
      <c r="R27" s="185">
        <v>99.776643267389915</v>
      </c>
    </row>
    <row r="28" spans="1:18" s="159" customFormat="1" ht="21" customHeight="1">
      <c r="A28" s="186" t="s">
        <v>86</v>
      </c>
      <c r="B28" s="209" t="s">
        <v>83</v>
      </c>
      <c r="C28" s="188">
        <v>9421</v>
      </c>
      <c r="D28" s="189">
        <v>-0.2</v>
      </c>
      <c r="E28" s="188">
        <v>3018</v>
      </c>
      <c r="F28" s="190">
        <v>-2.2999999999999998</v>
      </c>
      <c r="G28" s="191">
        <v>1908</v>
      </c>
      <c r="H28" s="192">
        <v>1110</v>
      </c>
      <c r="I28" s="188">
        <v>2999</v>
      </c>
      <c r="J28" s="190">
        <v>-2.4</v>
      </c>
      <c r="K28" s="191">
        <v>1897</v>
      </c>
      <c r="L28" s="193">
        <v>1102</v>
      </c>
      <c r="M28" s="194">
        <v>3.1216037110669319</v>
      </c>
      <c r="N28" s="195">
        <v>6.0000000000000053E-2</v>
      </c>
      <c r="O28" s="196">
        <v>99.370444002650757</v>
      </c>
      <c r="P28" s="189">
        <v>-9.9999999999994316E-2</v>
      </c>
      <c r="Q28" s="197">
        <v>99.423480083857442</v>
      </c>
      <c r="R28" s="198">
        <v>99.27927927927928</v>
      </c>
    </row>
    <row r="29" spans="1:18" s="159" customFormat="1" ht="21" customHeight="1">
      <c r="A29" s="223" t="s">
        <v>87</v>
      </c>
      <c r="B29" s="224" t="s">
        <v>88</v>
      </c>
      <c r="C29" s="225">
        <v>5497</v>
      </c>
      <c r="D29" s="226">
        <v>-4</v>
      </c>
      <c r="E29" s="225">
        <v>1751</v>
      </c>
      <c r="F29" s="227">
        <v>-7.5</v>
      </c>
      <c r="G29" s="228">
        <v>1057</v>
      </c>
      <c r="H29" s="229">
        <v>694</v>
      </c>
      <c r="I29" s="225">
        <v>1733</v>
      </c>
      <c r="J29" s="227">
        <v>-6.8</v>
      </c>
      <c r="K29" s="228">
        <v>1048</v>
      </c>
      <c r="L29" s="230">
        <v>685</v>
      </c>
      <c r="M29" s="231">
        <v>3.1393489434608797</v>
      </c>
      <c r="N29" s="232">
        <v>0.11000000000000032</v>
      </c>
      <c r="O29" s="219">
        <v>98.97201599086236</v>
      </c>
      <c r="P29" s="212">
        <v>0.70000000000000284</v>
      </c>
      <c r="Q29" s="220">
        <v>99.148533585619674</v>
      </c>
      <c r="R29" s="221">
        <v>98.703170028818448</v>
      </c>
    </row>
    <row r="30" spans="1:18" s="159" customFormat="1" ht="21" customHeight="1">
      <c r="A30" s="199" t="s">
        <v>89</v>
      </c>
      <c r="B30" s="209" t="s">
        <v>24</v>
      </c>
      <c r="C30" s="201">
        <v>6761</v>
      </c>
      <c r="D30" s="202">
        <v>0.1</v>
      </c>
      <c r="E30" s="201">
        <v>1217</v>
      </c>
      <c r="F30" s="203">
        <v>-3</v>
      </c>
      <c r="G30" s="204">
        <v>791</v>
      </c>
      <c r="H30" s="205">
        <v>426</v>
      </c>
      <c r="I30" s="201">
        <v>1187</v>
      </c>
      <c r="J30" s="203">
        <v>-2.5</v>
      </c>
      <c r="K30" s="204">
        <v>770</v>
      </c>
      <c r="L30" s="206">
        <v>417</v>
      </c>
      <c r="M30" s="207">
        <v>5.5554642563681185</v>
      </c>
      <c r="N30" s="208">
        <v>0.17999999999999972</v>
      </c>
      <c r="O30" s="170">
        <v>97.534921939194746</v>
      </c>
      <c r="P30" s="163">
        <v>0.40000000000000568</v>
      </c>
      <c r="Q30" s="171">
        <v>97.345132743362825</v>
      </c>
      <c r="R30" s="172">
        <v>97.887323943661968</v>
      </c>
    </row>
    <row r="31" spans="1:18" s="159" customFormat="1" ht="21" customHeight="1">
      <c r="A31" s="173" t="s">
        <v>90</v>
      </c>
      <c r="B31" s="174" t="s">
        <v>24</v>
      </c>
      <c r="C31" s="175">
        <v>40683</v>
      </c>
      <c r="D31" s="176">
        <v>4.9000000000000004</v>
      </c>
      <c r="E31" s="175">
        <v>4536</v>
      </c>
      <c r="F31" s="177">
        <v>-2.9</v>
      </c>
      <c r="G31" s="178">
        <v>2943</v>
      </c>
      <c r="H31" s="179">
        <v>1593</v>
      </c>
      <c r="I31" s="175">
        <v>4509</v>
      </c>
      <c r="J31" s="177">
        <v>-2.8</v>
      </c>
      <c r="K31" s="178">
        <v>2928</v>
      </c>
      <c r="L31" s="180">
        <v>1581</v>
      </c>
      <c r="M31" s="181">
        <v>8.9689153439153433</v>
      </c>
      <c r="N31" s="182">
        <v>0.66999999999999993</v>
      </c>
      <c r="O31" s="183">
        <v>99.404761904761912</v>
      </c>
      <c r="P31" s="176">
        <v>0.10000000000000853</v>
      </c>
      <c r="Q31" s="184">
        <v>99.490316004077471</v>
      </c>
      <c r="R31" s="185">
        <v>99.246704331450104</v>
      </c>
    </row>
    <row r="32" spans="1:18" s="159" customFormat="1" ht="21" customHeight="1">
      <c r="A32" s="186" t="s">
        <v>91</v>
      </c>
      <c r="B32" s="233" t="s">
        <v>24</v>
      </c>
      <c r="C32" s="188">
        <v>17537</v>
      </c>
      <c r="D32" s="189">
        <v>-0.6</v>
      </c>
      <c r="E32" s="188">
        <v>3878</v>
      </c>
      <c r="F32" s="190">
        <v>-3.7</v>
      </c>
      <c r="G32" s="191">
        <v>2610</v>
      </c>
      <c r="H32" s="192">
        <v>1268</v>
      </c>
      <c r="I32" s="188">
        <v>3839</v>
      </c>
      <c r="J32" s="190">
        <v>-3.5</v>
      </c>
      <c r="K32" s="191">
        <v>2589</v>
      </c>
      <c r="L32" s="193">
        <v>1250</v>
      </c>
      <c r="M32" s="194">
        <v>4.5221763795771013</v>
      </c>
      <c r="N32" s="195">
        <v>0.13999999999999968</v>
      </c>
      <c r="O32" s="196">
        <v>98.994326972666329</v>
      </c>
      <c r="P32" s="189">
        <v>0.20000000000000284</v>
      </c>
      <c r="Q32" s="197">
        <v>99.195402298850581</v>
      </c>
      <c r="R32" s="198">
        <v>98.580441640378552</v>
      </c>
    </row>
    <row r="33" spans="1:18" s="159" customFormat="1" ht="21" customHeight="1">
      <c r="A33" s="199" t="s">
        <v>92</v>
      </c>
      <c r="B33" s="234" t="s">
        <v>88</v>
      </c>
      <c r="C33" s="201">
        <v>2741</v>
      </c>
      <c r="D33" s="202">
        <v>3.2</v>
      </c>
      <c r="E33" s="201">
        <v>892</v>
      </c>
      <c r="F33" s="203">
        <v>1.1000000000000001</v>
      </c>
      <c r="G33" s="204">
        <v>550</v>
      </c>
      <c r="H33" s="205">
        <v>342</v>
      </c>
      <c r="I33" s="201">
        <v>879</v>
      </c>
      <c r="J33" s="203">
        <v>0.3</v>
      </c>
      <c r="K33" s="204">
        <v>542</v>
      </c>
      <c r="L33" s="206">
        <v>337</v>
      </c>
      <c r="M33" s="207">
        <v>3.0728699551569507</v>
      </c>
      <c r="N33" s="208">
        <v>6.0000000000000053E-2</v>
      </c>
      <c r="O33" s="170">
        <v>98.542600896860989</v>
      </c>
      <c r="P33" s="163">
        <v>-0.79999999999999716</v>
      </c>
      <c r="Q33" s="171">
        <v>98.545454545454547</v>
      </c>
      <c r="R33" s="172">
        <v>98.538011695906434</v>
      </c>
    </row>
    <row r="34" spans="1:18" s="159" customFormat="1" ht="21" customHeight="1">
      <c r="A34" s="186" t="s">
        <v>93</v>
      </c>
      <c r="B34" s="235" t="s">
        <v>88</v>
      </c>
      <c r="C34" s="188">
        <v>3211</v>
      </c>
      <c r="D34" s="189">
        <v>2.9</v>
      </c>
      <c r="E34" s="188">
        <v>1114</v>
      </c>
      <c r="F34" s="190">
        <v>-0.6</v>
      </c>
      <c r="G34" s="191">
        <v>691</v>
      </c>
      <c r="H34" s="192">
        <v>423</v>
      </c>
      <c r="I34" s="188">
        <v>1098</v>
      </c>
      <c r="J34" s="190">
        <v>-1.8</v>
      </c>
      <c r="K34" s="191">
        <v>684</v>
      </c>
      <c r="L34" s="193">
        <v>414</v>
      </c>
      <c r="M34" s="194">
        <v>2.8824057450628366</v>
      </c>
      <c r="N34" s="195">
        <v>0.10000000000000009</v>
      </c>
      <c r="O34" s="196">
        <v>98.563734290843811</v>
      </c>
      <c r="P34" s="189">
        <v>-1.1000000000000085</v>
      </c>
      <c r="Q34" s="197">
        <v>98.98697539797395</v>
      </c>
      <c r="R34" s="198">
        <v>97.872340425531917</v>
      </c>
    </row>
    <row r="35" spans="1:18" s="159" customFormat="1" ht="21" customHeight="1">
      <c r="A35" s="199" t="s">
        <v>94</v>
      </c>
      <c r="B35" s="234" t="s">
        <v>95</v>
      </c>
      <c r="C35" s="201">
        <v>2397</v>
      </c>
      <c r="D35" s="202">
        <v>2.2999999999999998</v>
      </c>
      <c r="E35" s="201">
        <v>786</v>
      </c>
      <c r="F35" s="203">
        <v>-8.1999999999999993</v>
      </c>
      <c r="G35" s="204">
        <v>497</v>
      </c>
      <c r="H35" s="205">
        <v>289</v>
      </c>
      <c r="I35" s="201">
        <v>782</v>
      </c>
      <c r="J35" s="203">
        <v>-8</v>
      </c>
      <c r="K35" s="204">
        <v>495</v>
      </c>
      <c r="L35" s="206">
        <v>287</v>
      </c>
      <c r="M35" s="207">
        <v>3.0496183206106871</v>
      </c>
      <c r="N35" s="208">
        <v>0.30999999999999961</v>
      </c>
      <c r="O35" s="170">
        <v>99.491094147582686</v>
      </c>
      <c r="P35" s="163">
        <v>0.20000000000000284</v>
      </c>
      <c r="Q35" s="171">
        <v>99.597585513078471</v>
      </c>
      <c r="R35" s="172">
        <v>99.307958477508649</v>
      </c>
    </row>
    <row r="36" spans="1:18" s="159" customFormat="1" ht="21" customHeight="1">
      <c r="A36" s="186" t="s">
        <v>96</v>
      </c>
      <c r="B36" s="235" t="s">
        <v>95</v>
      </c>
      <c r="C36" s="188">
        <v>3334</v>
      </c>
      <c r="D36" s="189">
        <v>2.1</v>
      </c>
      <c r="E36" s="188">
        <v>1005</v>
      </c>
      <c r="F36" s="190">
        <v>-1.5</v>
      </c>
      <c r="G36" s="191">
        <v>667</v>
      </c>
      <c r="H36" s="192">
        <v>338</v>
      </c>
      <c r="I36" s="188">
        <v>994</v>
      </c>
      <c r="J36" s="190">
        <v>-2.2000000000000002</v>
      </c>
      <c r="K36" s="191">
        <v>661</v>
      </c>
      <c r="L36" s="193">
        <v>333</v>
      </c>
      <c r="M36" s="194">
        <v>3.3174129353233832</v>
      </c>
      <c r="N36" s="195">
        <v>0.11999999999999966</v>
      </c>
      <c r="O36" s="196">
        <v>98.905472636815915</v>
      </c>
      <c r="P36" s="189">
        <v>-0.69999999999998863</v>
      </c>
      <c r="Q36" s="197">
        <v>99.100449775112438</v>
      </c>
      <c r="R36" s="198">
        <v>98.520710059171606</v>
      </c>
    </row>
    <row r="37" spans="1:18" s="159" customFormat="1" ht="21" customHeight="1">
      <c r="A37" s="199" t="s">
        <v>97</v>
      </c>
      <c r="B37" s="234" t="s">
        <v>98</v>
      </c>
      <c r="C37" s="201">
        <v>8669</v>
      </c>
      <c r="D37" s="202">
        <v>2.2999999999999998</v>
      </c>
      <c r="E37" s="201">
        <v>2938</v>
      </c>
      <c r="F37" s="203">
        <v>1.7</v>
      </c>
      <c r="G37" s="204">
        <v>1938</v>
      </c>
      <c r="H37" s="205">
        <v>1000</v>
      </c>
      <c r="I37" s="201">
        <v>2912</v>
      </c>
      <c r="J37" s="203">
        <v>1.6</v>
      </c>
      <c r="K37" s="204">
        <v>1929</v>
      </c>
      <c r="L37" s="206">
        <v>983</v>
      </c>
      <c r="M37" s="207">
        <v>2.9506466984343089</v>
      </c>
      <c r="N37" s="208">
        <v>2.0000000000000018E-2</v>
      </c>
      <c r="O37" s="170">
        <v>99.115044247787608</v>
      </c>
      <c r="P37" s="163">
        <v>-0.10000000000000853</v>
      </c>
      <c r="Q37" s="171">
        <v>99.535603715170268</v>
      </c>
      <c r="R37" s="172">
        <v>98.3</v>
      </c>
    </row>
    <row r="38" spans="1:18" s="159" customFormat="1" ht="21" customHeight="1">
      <c r="A38" s="173" t="s">
        <v>99</v>
      </c>
      <c r="B38" s="174" t="s">
        <v>98</v>
      </c>
      <c r="C38" s="175">
        <v>10942</v>
      </c>
      <c r="D38" s="176">
        <v>-4.0999999999999996</v>
      </c>
      <c r="E38" s="175">
        <v>2360</v>
      </c>
      <c r="F38" s="177">
        <v>4.5</v>
      </c>
      <c r="G38" s="178">
        <v>1559</v>
      </c>
      <c r="H38" s="179">
        <v>801</v>
      </c>
      <c r="I38" s="175">
        <v>2305</v>
      </c>
      <c r="J38" s="177">
        <v>5.8</v>
      </c>
      <c r="K38" s="178">
        <v>1526</v>
      </c>
      <c r="L38" s="180">
        <v>779</v>
      </c>
      <c r="M38" s="181">
        <v>4.6364406779661014</v>
      </c>
      <c r="N38" s="182">
        <v>-0.41000000000000014</v>
      </c>
      <c r="O38" s="183">
        <v>97.669491525423723</v>
      </c>
      <c r="P38" s="176">
        <v>1.2000000000000028</v>
      </c>
      <c r="Q38" s="184">
        <v>97.883258499037836</v>
      </c>
      <c r="R38" s="185">
        <v>97.253433208489398</v>
      </c>
    </row>
    <row r="39" spans="1:18" s="159" customFormat="1" ht="21" customHeight="1">
      <c r="A39" s="186" t="s">
        <v>100</v>
      </c>
      <c r="B39" s="235" t="s">
        <v>98</v>
      </c>
      <c r="C39" s="188">
        <v>6271</v>
      </c>
      <c r="D39" s="189">
        <v>-4.0999999999999996</v>
      </c>
      <c r="E39" s="188">
        <v>2458</v>
      </c>
      <c r="F39" s="190">
        <v>-0.4</v>
      </c>
      <c r="G39" s="191">
        <v>1677</v>
      </c>
      <c r="H39" s="192">
        <v>781</v>
      </c>
      <c r="I39" s="188">
        <v>2432</v>
      </c>
      <c r="J39" s="190">
        <v>-0.6</v>
      </c>
      <c r="K39" s="191">
        <v>1667</v>
      </c>
      <c r="L39" s="193">
        <v>765</v>
      </c>
      <c r="M39" s="194">
        <v>2.5512611879576892</v>
      </c>
      <c r="N39" s="195">
        <v>-0.10000000000000009</v>
      </c>
      <c r="O39" s="196">
        <v>98.942229454841339</v>
      </c>
      <c r="P39" s="189">
        <v>-0.19999999999998863</v>
      </c>
      <c r="Q39" s="197">
        <v>99.403697078115684</v>
      </c>
      <c r="R39" s="198">
        <v>97.951344430217674</v>
      </c>
    </row>
    <row r="40" spans="1:18" s="159" customFormat="1" ht="21" customHeight="1">
      <c r="A40" s="199" t="s">
        <v>101</v>
      </c>
      <c r="B40" s="234" t="s">
        <v>102</v>
      </c>
      <c r="C40" s="201">
        <v>2713</v>
      </c>
      <c r="D40" s="202">
        <v>-3.5</v>
      </c>
      <c r="E40" s="201">
        <v>925</v>
      </c>
      <c r="F40" s="203">
        <v>-4.8</v>
      </c>
      <c r="G40" s="204">
        <v>575</v>
      </c>
      <c r="H40" s="205">
        <v>350</v>
      </c>
      <c r="I40" s="201">
        <v>923</v>
      </c>
      <c r="J40" s="203">
        <v>-4.4000000000000004</v>
      </c>
      <c r="K40" s="204">
        <v>573</v>
      </c>
      <c r="L40" s="206">
        <v>350</v>
      </c>
      <c r="M40" s="207">
        <v>2.9329729729729728</v>
      </c>
      <c r="N40" s="208">
        <v>4.0000000000000036E-2</v>
      </c>
      <c r="O40" s="170">
        <v>99.78378378378379</v>
      </c>
      <c r="P40" s="163">
        <v>0.5</v>
      </c>
      <c r="Q40" s="171">
        <v>99.65217391304347</v>
      </c>
      <c r="R40" s="172">
        <v>100</v>
      </c>
    </row>
    <row r="41" spans="1:18" s="159" customFormat="1" ht="21" customHeight="1">
      <c r="A41" s="173" t="s">
        <v>103</v>
      </c>
      <c r="B41" s="174" t="s">
        <v>102</v>
      </c>
      <c r="C41" s="175">
        <v>4598</v>
      </c>
      <c r="D41" s="176">
        <v>-0.4</v>
      </c>
      <c r="E41" s="175">
        <v>1168</v>
      </c>
      <c r="F41" s="177">
        <v>8.1999999999999993</v>
      </c>
      <c r="G41" s="178">
        <v>752</v>
      </c>
      <c r="H41" s="179">
        <v>416</v>
      </c>
      <c r="I41" s="175">
        <v>1156</v>
      </c>
      <c r="J41" s="177">
        <v>8.5</v>
      </c>
      <c r="K41" s="178">
        <v>743</v>
      </c>
      <c r="L41" s="180">
        <v>413</v>
      </c>
      <c r="M41" s="181">
        <v>3.9366438356164384</v>
      </c>
      <c r="N41" s="182">
        <v>-0.3400000000000003</v>
      </c>
      <c r="O41" s="183">
        <v>98.972602739726028</v>
      </c>
      <c r="P41" s="176">
        <v>0.29999999999999716</v>
      </c>
      <c r="Q41" s="184">
        <v>98.803191489361694</v>
      </c>
      <c r="R41" s="185">
        <v>99.27884615384616</v>
      </c>
    </row>
    <row r="42" spans="1:18" s="159" customFormat="1" ht="21" customHeight="1">
      <c r="A42" s="173" t="s">
        <v>104</v>
      </c>
      <c r="B42" s="174" t="s">
        <v>102</v>
      </c>
      <c r="C42" s="175">
        <v>5672</v>
      </c>
      <c r="D42" s="176">
        <v>-9.5</v>
      </c>
      <c r="E42" s="175">
        <v>1696</v>
      </c>
      <c r="F42" s="177">
        <v>1.3</v>
      </c>
      <c r="G42" s="178">
        <v>1104</v>
      </c>
      <c r="H42" s="179">
        <v>592</v>
      </c>
      <c r="I42" s="175">
        <v>1682</v>
      </c>
      <c r="J42" s="177">
        <v>0.7</v>
      </c>
      <c r="K42" s="178">
        <v>1095</v>
      </c>
      <c r="L42" s="180">
        <v>587</v>
      </c>
      <c r="M42" s="181">
        <v>3.3443396226415096</v>
      </c>
      <c r="N42" s="182">
        <v>-0.41000000000000014</v>
      </c>
      <c r="O42" s="183">
        <v>99.174528301886795</v>
      </c>
      <c r="P42" s="176">
        <v>-0.59999999999999432</v>
      </c>
      <c r="Q42" s="184">
        <v>99.184782608695656</v>
      </c>
      <c r="R42" s="185">
        <v>99.155405405405403</v>
      </c>
    </row>
    <row r="43" spans="1:18" s="159" customFormat="1" ht="21" customHeight="1">
      <c r="A43" s="186" t="s">
        <v>105</v>
      </c>
      <c r="B43" s="235" t="s">
        <v>102</v>
      </c>
      <c r="C43" s="188">
        <v>1859</v>
      </c>
      <c r="D43" s="189">
        <v>-4.4000000000000004</v>
      </c>
      <c r="E43" s="188">
        <v>717</v>
      </c>
      <c r="F43" s="190">
        <v>-3.9</v>
      </c>
      <c r="G43" s="191">
        <v>475</v>
      </c>
      <c r="H43" s="192">
        <v>242</v>
      </c>
      <c r="I43" s="188">
        <v>703</v>
      </c>
      <c r="J43" s="190">
        <v>-2.2000000000000002</v>
      </c>
      <c r="K43" s="191">
        <v>468</v>
      </c>
      <c r="L43" s="193">
        <v>235</v>
      </c>
      <c r="M43" s="194">
        <v>2.592747559274756</v>
      </c>
      <c r="N43" s="195">
        <v>-2.0000000000000018E-2</v>
      </c>
      <c r="O43" s="196">
        <v>98.047419804741978</v>
      </c>
      <c r="P43" s="189">
        <v>1.5999999999999943</v>
      </c>
      <c r="Q43" s="197">
        <v>98.526315789473685</v>
      </c>
      <c r="R43" s="198">
        <v>97.107438016528931</v>
      </c>
    </row>
    <row r="44" spans="1:18" s="159" customFormat="1" ht="21" customHeight="1">
      <c r="A44" s="199" t="s">
        <v>106</v>
      </c>
      <c r="B44" s="234" t="s">
        <v>28</v>
      </c>
      <c r="C44" s="201">
        <v>19513</v>
      </c>
      <c r="D44" s="202">
        <v>-8.4</v>
      </c>
      <c r="E44" s="201">
        <v>5365</v>
      </c>
      <c r="F44" s="203">
        <v>0.1</v>
      </c>
      <c r="G44" s="204">
        <v>3367</v>
      </c>
      <c r="H44" s="205">
        <v>1998</v>
      </c>
      <c r="I44" s="201">
        <v>5311</v>
      </c>
      <c r="J44" s="203">
        <v>-0.1</v>
      </c>
      <c r="K44" s="204">
        <v>3342</v>
      </c>
      <c r="L44" s="206">
        <v>1969</v>
      </c>
      <c r="M44" s="207">
        <v>3.6370922646784716</v>
      </c>
      <c r="N44" s="208">
        <v>-0.33999999999999986</v>
      </c>
      <c r="O44" s="170">
        <v>98.993476234855549</v>
      </c>
      <c r="P44" s="163">
        <v>-9.9999999999994316E-2</v>
      </c>
      <c r="Q44" s="171">
        <v>99.257499257499262</v>
      </c>
      <c r="R44" s="172">
        <v>98.548548548548553</v>
      </c>
    </row>
    <row r="45" spans="1:18" s="159" customFormat="1" ht="21" customHeight="1">
      <c r="A45" s="173" t="s">
        <v>107</v>
      </c>
      <c r="B45" s="174" t="s">
        <v>28</v>
      </c>
      <c r="C45" s="175">
        <v>4470</v>
      </c>
      <c r="D45" s="176">
        <v>-1.3</v>
      </c>
      <c r="E45" s="175">
        <v>1863</v>
      </c>
      <c r="F45" s="177">
        <v>-0.2</v>
      </c>
      <c r="G45" s="178">
        <v>1149</v>
      </c>
      <c r="H45" s="179">
        <v>714</v>
      </c>
      <c r="I45" s="175">
        <v>1850</v>
      </c>
      <c r="J45" s="177">
        <v>-0.5</v>
      </c>
      <c r="K45" s="178">
        <v>1143</v>
      </c>
      <c r="L45" s="180">
        <v>707</v>
      </c>
      <c r="M45" s="181">
        <v>2.3993558776167472</v>
      </c>
      <c r="N45" s="182">
        <v>-3.0000000000000249E-2</v>
      </c>
      <c r="O45" s="183">
        <v>99.302200751476107</v>
      </c>
      <c r="P45" s="176">
        <v>-0.40000000000000568</v>
      </c>
      <c r="Q45" s="184">
        <v>99.477806788511742</v>
      </c>
      <c r="R45" s="185">
        <v>99.019607843137265</v>
      </c>
    </row>
    <row r="46" spans="1:18" s="159" customFormat="1" ht="21" customHeight="1">
      <c r="A46" s="186" t="s">
        <v>108</v>
      </c>
      <c r="B46" s="235" t="s">
        <v>28</v>
      </c>
      <c r="C46" s="188">
        <v>5256</v>
      </c>
      <c r="D46" s="189">
        <v>-4.2</v>
      </c>
      <c r="E46" s="188">
        <v>2465</v>
      </c>
      <c r="F46" s="190">
        <v>1.7</v>
      </c>
      <c r="G46" s="191">
        <v>1505</v>
      </c>
      <c r="H46" s="192">
        <v>960</v>
      </c>
      <c r="I46" s="188">
        <v>2389</v>
      </c>
      <c r="J46" s="190">
        <v>0.5</v>
      </c>
      <c r="K46" s="191">
        <v>1487</v>
      </c>
      <c r="L46" s="193">
        <v>902</v>
      </c>
      <c r="M46" s="194">
        <v>2.1322515212981745</v>
      </c>
      <c r="N46" s="195">
        <v>-0.12999999999999989</v>
      </c>
      <c r="O46" s="196">
        <v>96.916835699797161</v>
      </c>
      <c r="P46" s="189">
        <v>-1.1999999999999886</v>
      </c>
      <c r="Q46" s="197">
        <v>98.803986710963457</v>
      </c>
      <c r="R46" s="198">
        <v>93.958333333333329</v>
      </c>
    </row>
    <row r="47" spans="1:18" s="159" customFormat="1" ht="21" customHeight="1">
      <c r="A47" s="199" t="s">
        <v>109</v>
      </c>
      <c r="B47" s="209" t="s">
        <v>29</v>
      </c>
      <c r="C47" s="201">
        <v>7426</v>
      </c>
      <c r="D47" s="202">
        <v>-3.9</v>
      </c>
      <c r="E47" s="201">
        <v>2888</v>
      </c>
      <c r="F47" s="203">
        <v>-1.6</v>
      </c>
      <c r="G47" s="204">
        <v>1847</v>
      </c>
      <c r="H47" s="205">
        <v>1041</v>
      </c>
      <c r="I47" s="201">
        <v>2864</v>
      </c>
      <c r="J47" s="203">
        <v>-1.7</v>
      </c>
      <c r="K47" s="204">
        <v>1834</v>
      </c>
      <c r="L47" s="206">
        <v>1030</v>
      </c>
      <c r="M47" s="207">
        <v>2.5713296398891967</v>
      </c>
      <c r="N47" s="208">
        <v>-6.0000000000000053E-2</v>
      </c>
      <c r="O47" s="170">
        <v>99.16897506925207</v>
      </c>
      <c r="P47" s="163">
        <v>-0.20000000000000284</v>
      </c>
      <c r="Q47" s="171">
        <v>99.296155928532755</v>
      </c>
      <c r="R47" s="172">
        <v>98.943323727185401</v>
      </c>
    </row>
    <row r="48" spans="1:18" s="159" customFormat="1" ht="21" customHeight="1">
      <c r="A48" s="173" t="s">
        <v>110</v>
      </c>
      <c r="B48" s="174" t="s">
        <v>29</v>
      </c>
      <c r="C48" s="175">
        <v>5219</v>
      </c>
      <c r="D48" s="176">
        <v>0</v>
      </c>
      <c r="E48" s="175">
        <v>2000</v>
      </c>
      <c r="F48" s="177">
        <v>2.2000000000000002</v>
      </c>
      <c r="G48" s="178">
        <v>1209</v>
      </c>
      <c r="H48" s="179">
        <v>791</v>
      </c>
      <c r="I48" s="175">
        <v>1989</v>
      </c>
      <c r="J48" s="177">
        <v>1.9</v>
      </c>
      <c r="K48" s="178">
        <v>1206</v>
      </c>
      <c r="L48" s="180">
        <v>783</v>
      </c>
      <c r="M48" s="181">
        <v>2.6095000000000002</v>
      </c>
      <c r="N48" s="182">
        <v>-6.0000000000000053E-2</v>
      </c>
      <c r="O48" s="183">
        <v>99.45</v>
      </c>
      <c r="P48" s="176">
        <v>-0.20000000000000284</v>
      </c>
      <c r="Q48" s="184">
        <v>99.75186104218362</v>
      </c>
      <c r="R48" s="185">
        <v>98.988621997471554</v>
      </c>
    </row>
    <row r="49" spans="1:18" s="159" customFormat="1" ht="21" customHeight="1">
      <c r="A49" s="173" t="s">
        <v>111</v>
      </c>
      <c r="B49" s="174" t="s">
        <v>29</v>
      </c>
      <c r="C49" s="175">
        <v>4351</v>
      </c>
      <c r="D49" s="176">
        <v>-3.3</v>
      </c>
      <c r="E49" s="175">
        <v>2083</v>
      </c>
      <c r="F49" s="177">
        <v>5.7</v>
      </c>
      <c r="G49" s="178">
        <v>1305</v>
      </c>
      <c r="H49" s="179">
        <v>778</v>
      </c>
      <c r="I49" s="175">
        <v>2072</v>
      </c>
      <c r="J49" s="177">
        <v>6.4</v>
      </c>
      <c r="K49" s="178">
        <v>1300</v>
      </c>
      <c r="L49" s="180">
        <v>772</v>
      </c>
      <c r="M49" s="181">
        <v>2.088814210273644</v>
      </c>
      <c r="N49" s="182">
        <v>-0.18999999999999995</v>
      </c>
      <c r="O49" s="183">
        <v>99.471915506481039</v>
      </c>
      <c r="P49" s="176">
        <v>0.59999999999999432</v>
      </c>
      <c r="Q49" s="184">
        <v>99.616858237547888</v>
      </c>
      <c r="R49" s="185">
        <v>99.228791773778923</v>
      </c>
    </row>
    <row r="50" spans="1:18" s="159" customFormat="1" ht="21" customHeight="1">
      <c r="A50" s="173" t="s">
        <v>112</v>
      </c>
      <c r="B50" s="174" t="s">
        <v>29</v>
      </c>
      <c r="C50" s="175">
        <v>6419</v>
      </c>
      <c r="D50" s="176">
        <v>-2.8</v>
      </c>
      <c r="E50" s="175">
        <v>3726</v>
      </c>
      <c r="F50" s="177">
        <v>-2.1</v>
      </c>
      <c r="G50" s="178">
        <v>2076</v>
      </c>
      <c r="H50" s="179">
        <v>1650</v>
      </c>
      <c r="I50" s="175">
        <v>3532</v>
      </c>
      <c r="J50" s="177">
        <v>-2.6</v>
      </c>
      <c r="K50" s="178">
        <v>1981</v>
      </c>
      <c r="L50" s="180">
        <v>1551</v>
      </c>
      <c r="M50" s="181">
        <v>1.722758990874933</v>
      </c>
      <c r="N50" s="182">
        <v>-2.0000000000000018E-2</v>
      </c>
      <c r="O50" s="183">
        <v>94.793344068706389</v>
      </c>
      <c r="P50" s="176">
        <v>-0.5</v>
      </c>
      <c r="Q50" s="184">
        <v>95.423892100192674</v>
      </c>
      <c r="R50" s="185">
        <v>94</v>
      </c>
    </row>
    <row r="51" spans="1:18" s="159" customFormat="1" ht="21" customHeight="1" thickBot="1">
      <c r="A51" s="160" t="s">
        <v>113</v>
      </c>
      <c r="B51" s="236" t="s">
        <v>29</v>
      </c>
      <c r="C51" s="237">
        <v>3657</v>
      </c>
      <c r="D51" s="238">
        <v>-5.7</v>
      </c>
      <c r="E51" s="237">
        <v>1859</v>
      </c>
      <c r="F51" s="239">
        <v>9.1999999999999993</v>
      </c>
      <c r="G51" s="240">
        <v>1244</v>
      </c>
      <c r="H51" s="241">
        <v>615</v>
      </c>
      <c r="I51" s="237">
        <v>1835</v>
      </c>
      <c r="J51" s="239">
        <v>8.5</v>
      </c>
      <c r="K51" s="240">
        <v>1231</v>
      </c>
      <c r="L51" s="242">
        <v>604</v>
      </c>
      <c r="M51" s="243">
        <v>1.9671866594943519</v>
      </c>
      <c r="N51" s="244">
        <v>-0.30999999999999983</v>
      </c>
      <c r="O51" s="245">
        <v>98.708983324367935</v>
      </c>
      <c r="P51" s="238">
        <v>-0.70000000000000284</v>
      </c>
      <c r="Q51" s="246">
        <v>98.954983922829584</v>
      </c>
      <c r="R51" s="247">
        <v>98.211382113821131</v>
      </c>
    </row>
    <row r="52" spans="1:18" s="159" customFormat="1" ht="21" customHeight="1" thickBot="1">
      <c r="A52" s="248" t="s">
        <v>114</v>
      </c>
      <c r="B52" s="249"/>
      <c r="C52" s="237">
        <v>498722</v>
      </c>
      <c r="D52" s="250">
        <v>-0.1</v>
      </c>
      <c r="E52" s="251">
        <v>121079</v>
      </c>
      <c r="F52" s="252">
        <v>-0.6</v>
      </c>
      <c r="G52" s="253">
        <v>76114</v>
      </c>
      <c r="H52" s="254">
        <v>44965</v>
      </c>
      <c r="I52" s="251">
        <v>119770</v>
      </c>
      <c r="J52" s="252">
        <v>-0.7</v>
      </c>
      <c r="K52" s="253">
        <v>75421</v>
      </c>
      <c r="L52" s="255">
        <v>44349</v>
      </c>
      <c r="M52" s="256">
        <v>4.12</v>
      </c>
      <c r="N52" s="257">
        <v>2.0000000000000462E-2</v>
      </c>
      <c r="O52" s="258">
        <v>98.9</v>
      </c>
      <c r="P52" s="250">
        <v>-9.9999999999994316E-2</v>
      </c>
      <c r="Q52" s="259">
        <v>99.1</v>
      </c>
      <c r="R52" s="260">
        <v>98.6</v>
      </c>
    </row>
    <row r="53" spans="1:18" s="159" customFormat="1" ht="6" customHeight="1"/>
    <row r="54" spans="1:18" s="159" customFormat="1" ht="11.25">
      <c r="A54" s="261" t="s">
        <v>115</v>
      </c>
    </row>
    <row r="55" spans="1:18" s="159" customFormat="1" ht="11.25">
      <c r="A55" s="261" t="s">
        <v>116</v>
      </c>
    </row>
    <row r="56" spans="1:18" s="159" customFormat="1" ht="11.25"/>
    <row r="57" spans="1:18" s="159" customFormat="1" ht="11.25"/>
    <row r="58" spans="1:18" s="159" customFormat="1" ht="11.25"/>
    <row r="59" spans="1:18" s="159" customFormat="1" ht="11.25"/>
    <row r="60" spans="1:18" s="159" customFormat="1" ht="11.25"/>
    <row r="61" spans="1:18" s="159" customFormat="1" ht="11.25"/>
    <row r="62" spans="1:18" s="159" customFormat="1" ht="11.25"/>
  </sheetData>
  <mergeCells count="7">
    <mergeCell ref="O3:R3"/>
    <mergeCell ref="A3:A4"/>
    <mergeCell ref="B3:B4"/>
    <mergeCell ref="C3:C4"/>
    <mergeCell ref="E3:H3"/>
    <mergeCell ref="I3:L3"/>
    <mergeCell ref="M3:M4"/>
  </mergeCells>
  <phoneticPr fontId="3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0" firstPageNumber="4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1482-544E-4332-BF67-3ED38E80EA55}">
  <sheetPr codeName="Sheet7">
    <tabColor rgb="FFFF0000"/>
    <pageSetUpPr fitToPage="1"/>
  </sheetPr>
  <dimension ref="B1:I58"/>
  <sheetViews>
    <sheetView view="pageBreakPreview" zoomScaleNormal="100" zoomScaleSheetLayoutView="100" workbookViewId="0"/>
  </sheetViews>
  <sheetFormatPr defaultColWidth="8.125" defaultRowHeight="14.25"/>
  <cols>
    <col min="1" max="1" width="2.25" style="267" customWidth="1"/>
    <col min="2" max="2" width="4.25" style="267" customWidth="1"/>
    <col min="3" max="3" width="37.75" style="267" customWidth="1"/>
    <col min="4" max="5" width="14.125" style="267" customWidth="1"/>
    <col min="6" max="6" width="11.375" style="287" customWidth="1"/>
    <col min="7" max="7" width="11.375" style="288" customWidth="1"/>
    <col min="8" max="16384" width="8.125" style="267"/>
  </cols>
  <sheetData>
    <row r="1" spans="2:9" ht="30" customHeight="1">
      <c r="B1" s="262" t="s">
        <v>117</v>
      </c>
      <c r="C1" s="263"/>
      <c r="D1" s="264"/>
      <c r="E1" s="264"/>
      <c r="F1" s="265"/>
      <c r="G1" s="266"/>
    </row>
    <row r="2" spans="2:9" ht="21" customHeight="1">
      <c r="B2" s="445" t="s">
        <v>118</v>
      </c>
      <c r="C2" s="446"/>
      <c r="D2" s="450" t="s">
        <v>119</v>
      </c>
      <c r="E2" s="452" t="s">
        <v>120</v>
      </c>
      <c r="F2" s="268"/>
      <c r="G2" s="269"/>
      <c r="I2" s="270"/>
    </row>
    <row r="3" spans="2:9" ht="21" customHeight="1">
      <c r="B3" s="448"/>
      <c r="C3" s="449"/>
      <c r="D3" s="451"/>
      <c r="E3" s="453"/>
      <c r="F3" s="271" t="s">
        <v>121</v>
      </c>
      <c r="G3" s="272" t="s">
        <v>122</v>
      </c>
    </row>
    <row r="4" spans="2:9" ht="21" customHeight="1">
      <c r="B4" s="273" t="s">
        <v>123</v>
      </c>
      <c r="C4" s="273"/>
      <c r="D4" s="274">
        <v>3258</v>
      </c>
      <c r="E4" s="274">
        <v>3162</v>
      </c>
      <c r="F4" s="275">
        <f>E4-D4</f>
        <v>-96</v>
      </c>
      <c r="G4" s="276">
        <f>ROUND(F4/D4*100,1)</f>
        <v>-2.9</v>
      </c>
    </row>
    <row r="5" spans="2:9" ht="21" customHeight="1">
      <c r="B5" s="273" t="s">
        <v>124</v>
      </c>
      <c r="C5" s="273"/>
      <c r="D5" s="274">
        <v>492</v>
      </c>
      <c r="E5" s="274">
        <v>489</v>
      </c>
      <c r="F5" s="275">
        <f t="shared" ref="F5:F45" si="0">E5-D5</f>
        <v>-3</v>
      </c>
      <c r="G5" s="276">
        <f t="shared" ref="G5:G45" si="1">ROUND(F5/D5*100,1)</f>
        <v>-0.6</v>
      </c>
    </row>
    <row r="6" spans="2:9" ht="21" customHeight="1">
      <c r="B6" s="273" t="s">
        <v>125</v>
      </c>
      <c r="C6" s="273"/>
      <c r="D6" s="274">
        <v>90682</v>
      </c>
      <c r="E6" s="274">
        <v>92980</v>
      </c>
      <c r="F6" s="275">
        <f t="shared" si="0"/>
        <v>2298</v>
      </c>
      <c r="G6" s="276">
        <f t="shared" si="1"/>
        <v>2.5</v>
      </c>
      <c r="I6" s="277"/>
    </row>
    <row r="7" spans="2:9" ht="21" customHeight="1">
      <c r="B7" s="278" t="s">
        <v>126</v>
      </c>
      <c r="C7" s="273"/>
      <c r="D7" s="274">
        <v>153868</v>
      </c>
      <c r="E7" s="274">
        <v>152334</v>
      </c>
      <c r="F7" s="275">
        <f t="shared" si="0"/>
        <v>-1534</v>
      </c>
      <c r="G7" s="276">
        <f t="shared" si="1"/>
        <v>-1</v>
      </c>
    </row>
    <row r="8" spans="2:9" s="281" customFormat="1" ht="21" customHeight="1">
      <c r="B8" s="279"/>
      <c r="C8" s="280" t="s">
        <v>127</v>
      </c>
      <c r="D8" s="274">
        <v>20623</v>
      </c>
      <c r="E8" s="274">
        <v>20138</v>
      </c>
      <c r="F8" s="275">
        <f t="shared" si="0"/>
        <v>-485</v>
      </c>
      <c r="G8" s="276">
        <f t="shared" si="1"/>
        <v>-2.4</v>
      </c>
    </row>
    <row r="9" spans="2:9" s="281" customFormat="1" ht="21" customHeight="1">
      <c r="B9" s="279"/>
      <c r="C9" s="280" t="s">
        <v>128</v>
      </c>
      <c r="D9" s="274">
        <v>1489</v>
      </c>
      <c r="E9" s="274">
        <v>1598</v>
      </c>
      <c r="F9" s="275">
        <f t="shared" si="0"/>
        <v>109</v>
      </c>
      <c r="G9" s="276">
        <f t="shared" si="1"/>
        <v>7.3</v>
      </c>
    </row>
    <row r="10" spans="2:9" s="281" customFormat="1" ht="21" customHeight="1">
      <c r="B10" s="279"/>
      <c r="C10" s="280" t="s">
        <v>129</v>
      </c>
      <c r="D10" s="274">
        <v>3737</v>
      </c>
      <c r="E10" s="274">
        <v>3352</v>
      </c>
      <c r="F10" s="275">
        <f t="shared" si="0"/>
        <v>-385</v>
      </c>
      <c r="G10" s="276">
        <f t="shared" si="1"/>
        <v>-10.3</v>
      </c>
    </row>
    <row r="11" spans="2:9" s="281" customFormat="1" ht="21" customHeight="1">
      <c r="B11" s="279"/>
      <c r="C11" s="280" t="s">
        <v>130</v>
      </c>
      <c r="D11" s="274">
        <v>1992</v>
      </c>
      <c r="E11" s="274">
        <v>1883</v>
      </c>
      <c r="F11" s="275">
        <f t="shared" si="0"/>
        <v>-109</v>
      </c>
      <c r="G11" s="276">
        <f t="shared" si="1"/>
        <v>-5.5</v>
      </c>
    </row>
    <row r="12" spans="2:9" s="281" customFormat="1" ht="21" customHeight="1">
      <c r="B12" s="279"/>
      <c r="C12" s="280" t="s">
        <v>131</v>
      </c>
      <c r="D12" s="274">
        <v>1398</v>
      </c>
      <c r="E12" s="274">
        <v>1369</v>
      </c>
      <c r="F12" s="275">
        <f t="shared" si="0"/>
        <v>-29</v>
      </c>
      <c r="G12" s="276">
        <f t="shared" si="1"/>
        <v>-2.1</v>
      </c>
    </row>
    <row r="13" spans="2:9" s="281" customFormat="1" ht="21" customHeight="1">
      <c r="B13" s="279"/>
      <c r="C13" s="280" t="s">
        <v>132</v>
      </c>
      <c r="D13" s="274">
        <v>4347</v>
      </c>
      <c r="E13" s="274">
        <v>4249</v>
      </c>
      <c r="F13" s="275">
        <f t="shared" si="0"/>
        <v>-98</v>
      </c>
      <c r="G13" s="276">
        <f t="shared" si="1"/>
        <v>-2.2999999999999998</v>
      </c>
    </row>
    <row r="14" spans="2:9" s="281" customFormat="1" ht="21" customHeight="1">
      <c r="B14" s="279"/>
      <c r="C14" s="280" t="s">
        <v>133</v>
      </c>
      <c r="D14" s="274">
        <v>2859</v>
      </c>
      <c r="E14" s="274">
        <v>2826</v>
      </c>
      <c r="F14" s="275">
        <f t="shared" si="0"/>
        <v>-33</v>
      </c>
      <c r="G14" s="276">
        <f t="shared" si="1"/>
        <v>-1.2</v>
      </c>
    </row>
    <row r="15" spans="2:9" s="281" customFormat="1" ht="21" customHeight="1">
      <c r="B15" s="279"/>
      <c r="C15" s="280" t="s">
        <v>134</v>
      </c>
      <c r="D15" s="274">
        <v>7958</v>
      </c>
      <c r="E15" s="274">
        <v>8085</v>
      </c>
      <c r="F15" s="275">
        <f t="shared" si="0"/>
        <v>127</v>
      </c>
      <c r="G15" s="276">
        <f t="shared" si="1"/>
        <v>1.6</v>
      </c>
    </row>
    <row r="16" spans="2:9" s="281" customFormat="1" ht="21" customHeight="1">
      <c r="B16" s="279"/>
      <c r="C16" s="280" t="s">
        <v>135</v>
      </c>
      <c r="D16" s="274">
        <v>640</v>
      </c>
      <c r="E16" s="274">
        <v>636</v>
      </c>
      <c r="F16" s="275">
        <f t="shared" si="0"/>
        <v>-4</v>
      </c>
      <c r="G16" s="276">
        <f t="shared" si="1"/>
        <v>-0.6</v>
      </c>
    </row>
    <row r="17" spans="2:7" s="281" customFormat="1" ht="21" customHeight="1">
      <c r="B17" s="279"/>
      <c r="C17" s="280" t="s">
        <v>136</v>
      </c>
      <c r="D17" s="274">
        <v>8504</v>
      </c>
      <c r="E17" s="274">
        <v>8495</v>
      </c>
      <c r="F17" s="275">
        <f t="shared" si="0"/>
        <v>-9</v>
      </c>
      <c r="G17" s="276">
        <f t="shared" si="1"/>
        <v>-0.1</v>
      </c>
    </row>
    <row r="18" spans="2:7" s="281" customFormat="1" ht="21" customHeight="1">
      <c r="B18" s="279"/>
      <c r="C18" s="280" t="s">
        <v>137</v>
      </c>
      <c r="D18" s="274">
        <v>2161</v>
      </c>
      <c r="E18" s="274">
        <v>2071</v>
      </c>
      <c r="F18" s="275">
        <f t="shared" si="0"/>
        <v>-90</v>
      </c>
      <c r="G18" s="276">
        <f t="shared" si="1"/>
        <v>-4.2</v>
      </c>
    </row>
    <row r="19" spans="2:7" s="281" customFormat="1" ht="21" customHeight="1">
      <c r="B19" s="279"/>
      <c r="C19" s="280" t="s">
        <v>138</v>
      </c>
      <c r="D19" s="274">
        <v>4757</v>
      </c>
      <c r="E19" s="274">
        <v>4573</v>
      </c>
      <c r="F19" s="275">
        <f t="shared" si="0"/>
        <v>-184</v>
      </c>
      <c r="G19" s="276">
        <f t="shared" si="1"/>
        <v>-3.9</v>
      </c>
    </row>
    <row r="20" spans="2:7" s="281" customFormat="1" ht="21" customHeight="1">
      <c r="B20" s="279"/>
      <c r="C20" s="280" t="s">
        <v>139</v>
      </c>
      <c r="D20" s="274">
        <v>6025</v>
      </c>
      <c r="E20" s="274">
        <v>5403</v>
      </c>
      <c r="F20" s="275">
        <f t="shared" si="0"/>
        <v>-622</v>
      </c>
      <c r="G20" s="276">
        <f t="shared" si="1"/>
        <v>-10.3</v>
      </c>
    </row>
    <row r="21" spans="2:7" s="281" customFormat="1" ht="21" customHeight="1">
      <c r="B21" s="279"/>
      <c r="C21" s="280" t="s">
        <v>140</v>
      </c>
      <c r="D21" s="274">
        <v>3033</v>
      </c>
      <c r="E21" s="274">
        <v>3064</v>
      </c>
      <c r="F21" s="275">
        <f t="shared" si="0"/>
        <v>31</v>
      </c>
      <c r="G21" s="276">
        <f t="shared" si="1"/>
        <v>1</v>
      </c>
    </row>
    <row r="22" spans="2:7" s="281" customFormat="1" ht="21" customHeight="1">
      <c r="B22" s="279"/>
      <c r="C22" s="280" t="s">
        <v>141</v>
      </c>
      <c r="D22" s="274">
        <v>14011</v>
      </c>
      <c r="E22" s="274">
        <v>13959</v>
      </c>
      <c r="F22" s="275">
        <f t="shared" si="0"/>
        <v>-52</v>
      </c>
      <c r="G22" s="276">
        <f t="shared" si="1"/>
        <v>-0.4</v>
      </c>
    </row>
    <row r="23" spans="2:7" s="281" customFormat="1" ht="21" customHeight="1">
      <c r="B23" s="279"/>
      <c r="C23" s="280" t="s">
        <v>142</v>
      </c>
      <c r="D23" s="274">
        <v>10484</v>
      </c>
      <c r="E23" s="274">
        <v>10488</v>
      </c>
      <c r="F23" s="275">
        <f t="shared" si="0"/>
        <v>4</v>
      </c>
      <c r="G23" s="276">
        <f t="shared" si="1"/>
        <v>0</v>
      </c>
    </row>
    <row r="24" spans="2:7" s="281" customFormat="1" ht="21" customHeight="1">
      <c r="B24" s="279"/>
      <c r="C24" s="280" t="s">
        <v>143</v>
      </c>
      <c r="D24" s="274">
        <v>7954</v>
      </c>
      <c r="E24" s="274">
        <v>8160</v>
      </c>
      <c r="F24" s="275">
        <f t="shared" si="0"/>
        <v>206</v>
      </c>
      <c r="G24" s="276">
        <f t="shared" si="1"/>
        <v>2.6</v>
      </c>
    </row>
    <row r="25" spans="2:7" s="281" customFormat="1" ht="21" customHeight="1">
      <c r="B25" s="279"/>
      <c r="C25" s="280" t="s">
        <v>144</v>
      </c>
      <c r="D25" s="274">
        <v>3643</v>
      </c>
      <c r="E25" s="274">
        <v>3735</v>
      </c>
      <c r="F25" s="275">
        <f t="shared" si="0"/>
        <v>92</v>
      </c>
      <c r="G25" s="276">
        <f t="shared" si="1"/>
        <v>2.5</v>
      </c>
    </row>
    <row r="26" spans="2:7" s="281" customFormat="1" ht="21" customHeight="1">
      <c r="B26" s="279"/>
      <c r="C26" s="280" t="s">
        <v>145</v>
      </c>
      <c r="D26" s="274">
        <v>6630</v>
      </c>
      <c r="E26" s="274">
        <v>6207</v>
      </c>
      <c r="F26" s="275">
        <f t="shared" si="0"/>
        <v>-423</v>
      </c>
      <c r="G26" s="276">
        <f t="shared" si="1"/>
        <v>-6.4</v>
      </c>
    </row>
    <row r="27" spans="2:7" s="281" customFormat="1" ht="21" customHeight="1">
      <c r="B27" s="279"/>
      <c r="C27" s="280" t="s">
        <v>146</v>
      </c>
      <c r="D27" s="274">
        <v>11080</v>
      </c>
      <c r="E27" s="274">
        <v>11151</v>
      </c>
      <c r="F27" s="275">
        <f t="shared" si="0"/>
        <v>71</v>
      </c>
      <c r="G27" s="276">
        <f t="shared" si="1"/>
        <v>0.6</v>
      </c>
    </row>
    <row r="28" spans="2:7" s="281" customFormat="1" ht="21" customHeight="1">
      <c r="B28" s="279"/>
      <c r="C28" s="280" t="s">
        <v>147</v>
      </c>
      <c r="D28" s="274">
        <v>1830</v>
      </c>
      <c r="E28" s="274">
        <v>1845</v>
      </c>
      <c r="F28" s="275">
        <f t="shared" si="0"/>
        <v>15</v>
      </c>
      <c r="G28" s="276">
        <f t="shared" si="1"/>
        <v>0.8</v>
      </c>
    </row>
    <row r="29" spans="2:7" s="281" customFormat="1" ht="21" customHeight="1">
      <c r="B29" s="279"/>
      <c r="C29" s="280" t="s">
        <v>148</v>
      </c>
      <c r="D29" s="274">
        <v>25649</v>
      </c>
      <c r="E29" s="274">
        <v>25902</v>
      </c>
      <c r="F29" s="275">
        <f t="shared" si="0"/>
        <v>253</v>
      </c>
      <c r="G29" s="276">
        <f t="shared" si="1"/>
        <v>1</v>
      </c>
    </row>
    <row r="30" spans="2:7" s="281" customFormat="1" ht="21" customHeight="1">
      <c r="B30" s="282"/>
      <c r="C30" s="280" t="s">
        <v>149</v>
      </c>
      <c r="D30" s="274">
        <v>3064</v>
      </c>
      <c r="E30" s="274">
        <v>3145</v>
      </c>
      <c r="F30" s="275">
        <f t="shared" si="0"/>
        <v>81</v>
      </c>
      <c r="G30" s="276">
        <f t="shared" si="1"/>
        <v>2.6</v>
      </c>
    </row>
    <row r="31" spans="2:7" ht="21" customHeight="1">
      <c r="B31" s="273" t="s">
        <v>150</v>
      </c>
      <c r="C31" s="273"/>
      <c r="D31" s="274">
        <v>2597</v>
      </c>
      <c r="E31" s="274">
        <v>2665</v>
      </c>
      <c r="F31" s="275">
        <f t="shared" si="0"/>
        <v>68</v>
      </c>
      <c r="G31" s="276">
        <f t="shared" si="1"/>
        <v>2.6</v>
      </c>
    </row>
    <row r="32" spans="2:7" ht="21" customHeight="1">
      <c r="B32" s="273" t="s">
        <v>151</v>
      </c>
      <c r="C32" s="273"/>
      <c r="D32" s="274">
        <v>3527</v>
      </c>
      <c r="E32" s="274">
        <v>3526</v>
      </c>
      <c r="F32" s="275">
        <f t="shared" si="0"/>
        <v>-1</v>
      </c>
      <c r="G32" s="276">
        <f t="shared" si="1"/>
        <v>0</v>
      </c>
    </row>
    <row r="33" spans="2:7" ht="21" customHeight="1">
      <c r="B33" s="273" t="s">
        <v>152</v>
      </c>
      <c r="C33" s="273"/>
      <c r="D33" s="274">
        <v>35735</v>
      </c>
      <c r="E33" s="274">
        <v>37139</v>
      </c>
      <c r="F33" s="275">
        <f t="shared" si="0"/>
        <v>1404</v>
      </c>
      <c r="G33" s="276">
        <f t="shared" si="1"/>
        <v>3.9</v>
      </c>
    </row>
    <row r="34" spans="2:7" ht="21" customHeight="1">
      <c r="B34" s="278" t="s">
        <v>153</v>
      </c>
      <c r="C34" s="273"/>
      <c r="D34" s="274">
        <v>61366</v>
      </c>
      <c r="E34" s="274">
        <v>61105</v>
      </c>
      <c r="F34" s="275">
        <f t="shared" si="0"/>
        <v>-261</v>
      </c>
      <c r="G34" s="276">
        <f t="shared" si="1"/>
        <v>-0.4</v>
      </c>
    </row>
    <row r="35" spans="2:7" ht="21" customHeight="1">
      <c r="B35" s="273" t="s">
        <v>154</v>
      </c>
      <c r="C35" s="273"/>
      <c r="D35" s="274">
        <v>3437</v>
      </c>
      <c r="E35" s="274">
        <v>3559</v>
      </c>
      <c r="F35" s="275">
        <f t="shared" si="0"/>
        <v>122</v>
      </c>
      <c r="G35" s="276">
        <f t="shared" si="1"/>
        <v>3.5</v>
      </c>
    </row>
    <row r="36" spans="2:7" ht="21" customHeight="1">
      <c r="B36" s="273" t="s">
        <v>155</v>
      </c>
      <c r="C36" s="273"/>
      <c r="D36" s="274">
        <v>6612</v>
      </c>
      <c r="E36" s="274">
        <v>6452</v>
      </c>
      <c r="F36" s="275">
        <f t="shared" si="0"/>
        <v>-160</v>
      </c>
      <c r="G36" s="276">
        <f t="shared" si="1"/>
        <v>-2.4</v>
      </c>
    </row>
    <row r="37" spans="2:7" ht="21" customHeight="1">
      <c r="B37" s="273" t="s">
        <v>156</v>
      </c>
      <c r="C37" s="273"/>
      <c r="D37" s="274">
        <v>9889</v>
      </c>
      <c r="E37" s="274">
        <v>10576</v>
      </c>
      <c r="F37" s="275">
        <f t="shared" si="0"/>
        <v>687</v>
      </c>
      <c r="G37" s="276">
        <f t="shared" si="1"/>
        <v>6.9</v>
      </c>
    </row>
    <row r="38" spans="2:7" ht="21" customHeight="1">
      <c r="B38" s="278" t="s">
        <v>157</v>
      </c>
      <c r="C38" s="273"/>
      <c r="D38" s="274">
        <v>26594</v>
      </c>
      <c r="E38" s="274">
        <v>25697</v>
      </c>
      <c r="F38" s="275">
        <f t="shared" si="0"/>
        <v>-897</v>
      </c>
      <c r="G38" s="276">
        <f t="shared" si="1"/>
        <v>-3.4</v>
      </c>
    </row>
    <row r="39" spans="2:7" ht="21" customHeight="1">
      <c r="B39" s="273" t="s">
        <v>158</v>
      </c>
      <c r="C39" s="273"/>
      <c r="D39" s="274">
        <v>18031</v>
      </c>
      <c r="E39" s="274">
        <v>17044</v>
      </c>
      <c r="F39" s="275">
        <f t="shared" si="0"/>
        <v>-987</v>
      </c>
      <c r="G39" s="276">
        <f t="shared" si="1"/>
        <v>-5.5</v>
      </c>
    </row>
    <row r="40" spans="2:7" ht="21" customHeight="1">
      <c r="B40" s="273" t="s">
        <v>159</v>
      </c>
      <c r="C40" s="273"/>
      <c r="D40" s="274">
        <v>892</v>
      </c>
      <c r="E40" s="274">
        <v>952</v>
      </c>
      <c r="F40" s="275">
        <f t="shared" si="0"/>
        <v>60</v>
      </c>
      <c r="G40" s="276">
        <f t="shared" si="1"/>
        <v>6.7</v>
      </c>
    </row>
    <row r="41" spans="2:7" ht="21" customHeight="1">
      <c r="B41" s="273" t="s">
        <v>160</v>
      </c>
      <c r="C41" s="273"/>
      <c r="D41" s="274">
        <v>44955</v>
      </c>
      <c r="E41" s="274">
        <v>42894</v>
      </c>
      <c r="F41" s="275">
        <f t="shared" si="0"/>
        <v>-2061</v>
      </c>
      <c r="G41" s="276">
        <f t="shared" si="1"/>
        <v>-4.5999999999999996</v>
      </c>
    </row>
    <row r="42" spans="2:7" ht="21" customHeight="1">
      <c r="B42" s="273" t="s">
        <v>161</v>
      </c>
      <c r="C42" s="273"/>
      <c r="D42" s="274">
        <v>5673</v>
      </c>
      <c r="E42" s="274">
        <v>5473</v>
      </c>
      <c r="F42" s="275">
        <f t="shared" si="0"/>
        <v>-200</v>
      </c>
      <c r="G42" s="276">
        <f t="shared" si="1"/>
        <v>-3.5</v>
      </c>
    </row>
    <row r="43" spans="2:7" ht="21" customHeight="1">
      <c r="B43" s="273" t="s">
        <v>162</v>
      </c>
      <c r="C43" s="273"/>
      <c r="D43" s="274">
        <v>31485</v>
      </c>
      <c r="E43" s="274">
        <v>32527</v>
      </c>
      <c r="F43" s="275">
        <f t="shared" si="0"/>
        <v>1042</v>
      </c>
      <c r="G43" s="276">
        <f t="shared" si="1"/>
        <v>3.3</v>
      </c>
    </row>
    <row r="44" spans="2:7" ht="21" customHeight="1">
      <c r="B44" s="273" t="s">
        <v>163</v>
      </c>
      <c r="C44" s="273"/>
      <c r="D44" s="274">
        <v>144</v>
      </c>
      <c r="E44" s="274">
        <v>148</v>
      </c>
      <c r="F44" s="275">
        <f t="shared" si="0"/>
        <v>4</v>
      </c>
      <c r="G44" s="276">
        <f t="shared" si="1"/>
        <v>2.8</v>
      </c>
    </row>
    <row r="45" spans="2:7" ht="21" customHeight="1">
      <c r="B45" s="454" t="s">
        <v>164</v>
      </c>
      <c r="C45" s="455"/>
      <c r="D45" s="274">
        <v>499237</v>
      </c>
      <c r="E45" s="274">
        <v>498722</v>
      </c>
      <c r="F45" s="275">
        <f t="shared" si="0"/>
        <v>-515</v>
      </c>
      <c r="G45" s="276">
        <f t="shared" si="1"/>
        <v>-0.1</v>
      </c>
    </row>
    <row r="46" spans="2:7" ht="15" customHeight="1">
      <c r="B46" s="283" t="s">
        <v>165</v>
      </c>
      <c r="C46" s="284"/>
      <c r="D46" s="284"/>
      <c r="E46" s="284"/>
      <c r="F46" s="285"/>
      <c r="G46" s="286"/>
    </row>
    <row r="47" spans="2:7" ht="15" customHeight="1"/>
    <row r="48" spans="2:7" ht="15" customHeight="1">
      <c r="B48" s="262" t="s">
        <v>166</v>
      </c>
    </row>
    <row r="49" spans="2:7" ht="15" customHeight="1">
      <c r="B49" s="445" t="s">
        <v>167</v>
      </c>
      <c r="C49" s="446"/>
      <c r="D49" s="450" t="s">
        <v>119</v>
      </c>
      <c r="E49" s="452" t="s">
        <v>120</v>
      </c>
      <c r="F49" s="289"/>
      <c r="G49" s="290"/>
    </row>
    <row r="50" spans="2:7" ht="15" customHeight="1">
      <c r="B50" s="448"/>
      <c r="C50" s="449"/>
      <c r="D50" s="451"/>
      <c r="E50" s="453"/>
      <c r="F50" s="291" t="s">
        <v>168</v>
      </c>
      <c r="G50" s="292" t="s">
        <v>122</v>
      </c>
    </row>
    <row r="51" spans="2:7" ht="15" customHeight="1">
      <c r="B51" s="445" t="s">
        <v>169</v>
      </c>
      <c r="C51" s="446"/>
      <c r="D51" s="293">
        <v>167900</v>
      </c>
      <c r="E51" s="293">
        <v>166482</v>
      </c>
      <c r="F51" s="275">
        <f t="shared" ref="F51:F57" si="2">E51-D51</f>
        <v>-1418</v>
      </c>
      <c r="G51" s="276">
        <f t="shared" ref="G51:G57" si="3">ROUND(F51/D51*100,1)</f>
        <v>-0.8</v>
      </c>
    </row>
    <row r="52" spans="2:7" ht="15" customHeight="1">
      <c r="B52" s="444" t="s">
        <v>170</v>
      </c>
      <c r="C52" s="444"/>
      <c r="D52" s="293">
        <v>150820</v>
      </c>
      <c r="E52" s="293">
        <v>151040</v>
      </c>
      <c r="F52" s="275">
        <f t="shared" si="2"/>
        <v>220</v>
      </c>
      <c r="G52" s="276">
        <f t="shared" si="3"/>
        <v>0.1</v>
      </c>
    </row>
    <row r="53" spans="2:7" ht="15" customHeight="1">
      <c r="B53" s="444" t="s">
        <v>171</v>
      </c>
      <c r="C53" s="444"/>
      <c r="D53" s="293">
        <v>93790</v>
      </c>
      <c r="E53" s="293">
        <v>91947</v>
      </c>
      <c r="F53" s="275">
        <f t="shared" si="2"/>
        <v>-1843</v>
      </c>
      <c r="G53" s="276">
        <f t="shared" si="3"/>
        <v>-2</v>
      </c>
    </row>
    <row r="54" spans="2:7" ht="15" customHeight="1">
      <c r="B54" s="444" t="s">
        <v>172</v>
      </c>
      <c r="C54" s="444"/>
      <c r="D54" s="293">
        <v>26879</v>
      </c>
      <c r="E54" s="293">
        <v>27595</v>
      </c>
      <c r="F54" s="275">
        <f t="shared" si="2"/>
        <v>716</v>
      </c>
      <c r="G54" s="276">
        <f t="shared" si="3"/>
        <v>2.7</v>
      </c>
    </row>
    <row r="55" spans="2:7" ht="15" customHeight="1">
      <c r="B55" s="444" t="s">
        <v>173</v>
      </c>
      <c r="C55" s="444"/>
      <c r="D55" s="293">
        <v>22493</v>
      </c>
      <c r="E55" s="293">
        <v>22596</v>
      </c>
      <c r="F55" s="275">
        <f t="shared" si="2"/>
        <v>103</v>
      </c>
      <c r="G55" s="276">
        <f t="shared" si="3"/>
        <v>0.5</v>
      </c>
    </row>
    <row r="56" spans="2:7" ht="15" customHeight="1">
      <c r="B56" s="447" t="s">
        <v>174</v>
      </c>
      <c r="C56" s="447"/>
      <c r="D56" s="293">
        <v>37355</v>
      </c>
      <c r="E56" s="293">
        <v>39062</v>
      </c>
      <c r="F56" s="275">
        <f t="shared" si="2"/>
        <v>1707</v>
      </c>
      <c r="G56" s="276">
        <f t="shared" si="3"/>
        <v>4.5999999999999996</v>
      </c>
    </row>
    <row r="57" spans="2:7" ht="15" customHeight="1">
      <c r="B57" s="444" t="s">
        <v>175</v>
      </c>
      <c r="C57" s="444"/>
      <c r="D57" s="293">
        <v>499237</v>
      </c>
      <c r="E57" s="293">
        <v>498722</v>
      </c>
      <c r="F57" s="275">
        <f t="shared" si="2"/>
        <v>-515</v>
      </c>
      <c r="G57" s="276">
        <f t="shared" si="3"/>
        <v>-0.1</v>
      </c>
    </row>
    <row r="58" spans="2:7" ht="15" customHeight="1">
      <c r="B58" s="283" t="s">
        <v>165</v>
      </c>
      <c r="D58" s="294"/>
      <c r="E58" s="294"/>
    </row>
  </sheetData>
  <mergeCells count="14">
    <mergeCell ref="B2:C3"/>
    <mergeCell ref="D2:D3"/>
    <mergeCell ref="E2:E3"/>
    <mergeCell ref="B45:C45"/>
    <mergeCell ref="B49:C50"/>
    <mergeCell ref="D49:D50"/>
    <mergeCell ref="E49:E50"/>
    <mergeCell ref="B57:C57"/>
    <mergeCell ref="B51:C51"/>
    <mergeCell ref="B52:C52"/>
    <mergeCell ref="B53:C53"/>
    <mergeCell ref="B54:C54"/>
    <mergeCell ref="B55:C55"/>
    <mergeCell ref="B56:C56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6BB5-CA17-4971-A5A9-DBC7E7A483D3}">
  <sheetPr codeName="Sheet9">
    <tabColor rgb="FFFF0000"/>
    <pageSetUpPr fitToPage="1"/>
  </sheetPr>
  <dimension ref="A1:U184"/>
  <sheetViews>
    <sheetView view="pageBreakPreview" zoomScaleNormal="100" zoomScaleSheetLayoutView="100" workbookViewId="0">
      <selection sqref="A1:H1"/>
    </sheetView>
  </sheetViews>
  <sheetFormatPr defaultColWidth="9" defaultRowHeight="13.5"/>
  <cols>
    <col min="2" max="2" width="27.375" customWidth="1"/>
    <col min="3" max="7" width="11.875" customWidth="1"/>
    <col min="8" max="8" width="18.625" style="296" customWidth="1"/>
    <col min="9" max="9" width="10.375" bestFit="1" customWidth="1"/>
    <col min="10" max="10" width="9.375" bestFit="1" customWidth="1"/>
    <col min="13" max="13" width="9.125" bestFit="1" customWidth="1"/>
  </cols>
  <sheetData>
    <row r="1" spans="1:21" ht="15">
      <c r="A1" s="482" t="s">
        <v>176</v>
      </c>
      <c r="B1" s="482"/>
      <c r="C1" s="482"/>
      <c r="D1" s="482"/>
      <c r="E1" s="482"/>
      <c r="F1" s="482"/>
      <c r="G1" s="482"/>
      <c r="H1" s="482"/>
    </row>
    <row r="2" spans="1:21" ht="2.25" customHeight="1">
      <c r="A2" s="283"/>
      <c r="B2" s="295"/>
      <c r="C2" s="283"/>
      <c r="D2" s="283"/>
      <c r="E2" s="283"/>
      <c r="F2" s="283"/>
      <c r="G2" s="283"/>
    </row>
    <row r="3" spans="1:21" ht="14.25">
      <c r="A3" s="297" t="s">
        <v>177</v>
      </c>
      <c r="B3" s="298"/>
      <c r="C3" s="298"/>
      <c r="D3" s="298"/>
      <c r="E3" s="298"/>
      <c r="F3" s="298"/>
      <c r="G3" s="298"/>
      <c r="H3" s="299"/>
    </row>
    <row r="4" spans="1:21" ht="3" customHeight="1" thickBot="1">
      <c r="A4" s="283"/>
      <c r="B4" s="295"/>
      <c r="C4" s="283"/>
      <c r="D4" s="283"/>
      <c r="E4" s="283"/>
      <c r="F4" s="283"/>
      <c r="G4" s="283"/>
    </row>
    <row r="5" spans="1:21" ht="22.5">
      <c r="A5" s="476"/>
      <c r="B5" s="476" t="s">
        <v>178</v>
      </c>
      <c r="C5" s="483" t="s">
        <v>179</v>
      </c>
      <c r="D5" s="484"/>
      <c r="E5" s="484"/>
      <c r="F5" s="484"/>
      <c r="G5" s="485"/>
      <c r="H5" s="300" t="s">
        <v>180</v>
      </c>
    </row>
    <row r="6" spans="1:21" ht="10.5" customHeight="1">
      <c r="A6" s="477"/>
      <c r="B6" s="477"/>
      <c r="C6" s="301" t="s">
        <v>181</v>
      </c>
      <c r="D6" s="302" t="s">
        <v>182</v>
      </c>
      <c r="E6" s="303" t="s">
        <v>183</v>
      </c>
      <c r="F6" s="303" t="s">
        <v>184</v>
      </c>
      <c r="G6" s="304" t="s">
        <v>185</v>
      </c>
      <c r="H6" s="305" t="s">
        <v>186</v>
      </c>
    </row>
    <row r="7" spans="1:21" ht="10.5" customHeight="1">
      <c r="A7" s="477"/>
      <c r="B7" s="477"/>
      <c r="C7" s="306" t="s">
        <v>187</v>
      </c>
      <c r="D7" s="307" t="s">
        <v>187</v>
      </c>
      <c r="E7" s="307" t="s">
        <v>188</v>
      </c>
      <c r="F7" s="308" t="s">
        <v>189</v>
      </c>
      <c r="G7" s="309" t="s">
        <v>190</v>
      </c>
      <c r="H7" s="310" t="s">
        <v>189</v>
      </c>
    </row>
    <row r="8" spans="1:21" ht="10.5" customHeight="1" thickBot="1">
      <c r="A8" s="478"/>
      <c r="B8" s="478"/>
      <c r="C8" s="311" t="s">
        <v>191</v>
      </c>
      <c r="D8" s="312" t="s">
        <v>192</v>
      </c>
      <c r="E8" s="312" t="s">
        <v>192</v>
      </c>
      <c r="F8" s="313" t="s">
        <v>193</v>
      </c>
      <c r="G8" s="314" t="s">
        <v>194</v>
      </c>
      <c r="H8" s="315" t="s">
        <v>194</v>
      </c>
    </row>
    <row r="9" spans="1:21" ht="10.5" customHeight="1">
      <c r="A9" s="486" t="s">
        <v>195</v>
      </c>
      <c r="B9" s="468" t="s">
        <v>196</v>
      </c>
      <c r="C9" s="316">
        <v>3.2</v>
      </c>
      <c r="D9" s="317">
        <v>-2.2999999999999998</v>
      </c>
      <c r="E9" s="318">
        <v>-1.4</v>
      </c>
      <c r="F9" s="319">
        <v>0.09</v>
      </c>
      <c r="G9" s="320">
        <v>0.8</v>
      </c>
      <c r="H9" s="321">
        <v>0.4</v>
      </c>
      <c r="I9" s="322">
        <f>ROUND(C9,1)</f>
        <v>3.2</v>
      </c>
      <c r="J9" s="322">
        <f>ROUND(D9,1)</f>
        <v>-2.2999999999999998</v>
      </c>
      <c r="K9" s="322">
        <f>ROUND(E9,1)</f>
        <v>-1.4</v>
      </c>
      <c r="L9" s="323">
        <f>ROUND(F9,2)</f>
        <v>0.09</v>
      </c>
      <c r="M9" s="322">
        <f>ROUND(G9,1)</f>
        <v>0.8</v>
      </c>
      <c r="N9" s="322">
        <f>ROUND(H9,1)</f>
        <v>0.4</v>
      </c>
    </row>
    <row r="10" spans="1:21" ht="10.5" customHeight="1">
      <c r="A10" s="487"/>
      <c r="B10" s="469"/>
      <c r="C10" s="324">
        <v>787832</v>
      </c>
      <c r="D10" s="325">
        <v>499305</v>
      </c>
      <c r="E10" s="326">
        <v>490479</v>
      </c>
      <c r="F10" s="327">
        <v>1.58</v>
      </c>
      <c r="G10" s="328">
        <v>98.2</v>
      </c>
      <c r="H10" s="329">
        <v>99.3</v>
      </c>
      <c r="I10" s="330">
        <f>C10</f>
        <v>787832</v>
      </c>
      <c r="J10" s="330">
        <f>D10</f>
        <v>499305</v>
      </c>
      <c r="K10" s="330">
        <f>E10</f>
        <v>490479</v>
      </c>
      <c r="L10" s="323">
        <f t="shared" ref="L10:L73" si="0">ROUND(F10,2)</f>
        <v>1.58</v>
      </c>
      <c r="M10" s="331">
        <f>ROUND(G10,1)</f>
        <v>98.2</v>
      </c>
      <c r="N10" s="332">
        <f>ROUND(H10,1)</f>
        <v>99.3</v>
      </c>
    </row>
    <row r="11" spans="1:21" ht="10.5" customHeight="1">
      <c r="A11" s="487"/>
      <c r="B11" s="470" t="s">
        <v>197</v>
      </c>
      <c r="C11" s="316">
        <v>31.8</v>
      </c>
      <c r="D11" s="317">
        <v>1.5</v>
      </c>
      <c r="E11" s="318">
        <v>1.9</v>
      </c>
      <c r="F11" s="319">
        <v>0.47</v>
      </c>
      <c r="G11" s="320">
        <v>0.4</v>
      </c>
      <c r="H11" s="333">
        <v>0.3</v>
      </c>
      <c r="I11" s="322">
        <f>ROUND(C11,1)</f>
        <v>31.8</v>
      </c>
      <c r="J11" s="322">
        <f>ROUND(D11,1)</f>
        <v>1.5</v>
      </c>
      <c r="K11" s="322">
        <f>ROUND(E11,1)</f>
        <v>1.9</v>
      </c>
      <c r="L11" s="323">
        <f t="shared" si="0"/>
        <v>0.47</v>
      </c>
      <c r="M11" s="322">
        <f>ROUND(G11,1)</f>
        <v>0.4</v>
      </c>
      <c r="N11" s="322">
        <f t="shared" ref="N11:N74" si="1">ROUND(H11,1)</f>
        <v>0.3</v>
      </c>
      <c r="P11" s="322">
        <f>ROUND((C12/C10-1)*100,1)-C11</f>
        <v>0</v>
      </c>
      <c r="Q11" s="322">
        <f>ROUND((D12/D10-1)*100,1)-D11</f>
        <v>0</v>
      </c>
      <c r="R11" s="322">
        <f>ROUND((E12/E10-1)*100,1)-E11</f>
        <v>0</v>
      </c>
      <c r="S11" s="334">
        <f>F12-F10-F11</f>
        <v>0</v>
      </c>
      <c r="T11" s="334">
        <f>G12-G10-G11</f>
        <v>-8.5487172896137054E-15</v>
      </c>
      <c r="U11" s="334">
        <f>H12-H10-H11</f>
        <v>-2.8310687127941492E-15</v>
      </c>
    </row>
    <row r="12" spans="1:21" ht="10.5" customHeight="1">
      <c r="A12" s="487"/>
      <c r="B12" s="469"/>
      <c r="C12" s="335">
        <v>1038207</v>
      </c>
      <c r="D12" s="336">
        <v>506850</v>
      </c>
      <c r="E12" s="337">
        <v>499795</v>
      </c>
      <c r="F12" s="338">
        <v>2.0499999999999998</v>
      </c>
      <c r="G12" s="339">
        <v>98.6</v>
      </c>
      <c r="H12" s="340">
        <v>99.6</v>
      </c>
      <c r="I12" s="330">
        <f>C12</f>
        <v>1038207</v>
      </c>
      <c r="J12" s="330">
        <f>D12</f>
        <v>506850</v>
      </c>
      <c r="K12" s="330">
        <f>E12</f>
        <v>499795</v>
      </c>
      <c r="L12" s="323">
        <f t="shared" si="0"/>
        <v>2.0499999999999998</v>
      </c>
      <c r="M12" s="331">
        <f>ROUND(G12,1)</f>
        <v>98.6</v>
      </c>
      <c r="N12" s="332">
        <f t="shared" si="1"/>
        <v>99.6</v>
      </c>
    </row>
    <row r="13" spans="1:21" ht="10.5" customHeight="1">
      <c r="A13" s="487"/>
      <c r="B13" s="470" t="s">
        <v>198</v>
      </c>
      <c r="C13" s="341">
        <v>29.2</v>
      </c>
      <c r="D13" s="342">
        <v>3</v>
      </c>
      <c r="E13" s="343">
        <v>3.6</v>
      </c>
      <c r="F13" s="344">
        <v>0.52</v>
      </c>
      <c r="G13" s="345">
        <v>0.6</v>
      </c>
      <c r="H13" s="346">
        <v>0</v>
      </c>
      <c r="I13" s="322">
        <f>ROUND(C13,1)</f>
        <v>29.2</v>
      </c>
      <c r="J13" s="322">
        <f>ROUND(D13,1)</f>
        <v>3</v>
      </c>
      <c r="K13" s="322">
        <f>ROUND(E13,1)</f>
        <v>3.6</v>
      </c>
      <c r="L13" s="323">
        <f t="shared" si="0"/>
        <v>0.52</v>
      </c>
      <c r="M13" s="322">
        <f t="shared" ref="M13:N76" si="2">ROUND(G13,1)</f>
        <v>0.6</v>
      </c>
      <c r="N13" s="322">
        <f t="shared" si="1"/>
        <v>0</v>
      </c>
      <c r="P13" s="322">
        <f>ROUND((C14/C12-1)*100,1)-C13</f>
        <v>0</v>
      </c>
      <c r="Q13" s="322">
        <f>ROUND((D14/D12-1)*100,1)-D13</f>
        <v>0</v>
      </c>
      <c r="R13" s="322">
        <f>ROUND((E14/E12-1)*100,1)-E13</f>
        <v>0</v>
      </c>
      <c r="S13" s="334">
        <f>F14-F12-F13</f>
        <v>0</v>
      </c>
      <c r="T13" s="334">
        <f>G14-G12-G13</f>
        <v>8.5487172896137054E-15</v>
      </c>
      <c r="U13" s="334">
        <f>H14-H12-H13</f>
        <v>0</v>
      </c>
    </row>
    <row r="14" spans="1:21" ht="10.5" customHeight="1">
      <c r="A14" s="487"/>
      <c r="B14" s="469"/>
      <c r="C14" s="324">
        <v>1340904</v>
      </c>
      <c r="D14" s="325">
        <v>521968</v>
      </c>
      <c r="E14" s="326">
        <v>517833</v>
      </c>
      <c r="F14" s="327">
        <v>2.57</v>
      </c>
      <c r="G14" s="328">
        <v>99.2</v>
      </c>
      <c r="H14" s="329">
        <v>99.6</v>
      </c>
      <c r="I14" s="330">
        <f>C14</f>
        <v>1340904</v>
      </c>
      <c r="J14" s="330">
        <f>D14</f>
        <v>521968</v>
      </c>
      <c r="K14" s="330">
        <f>E14</f>
        <v>517833</v>
      </c>
      <c r="L14" s="323">
        <f t="shared" si="0"/>
        <v>2.57</v>
      </c>
      <c r="M14" s="331">
        <f t="shared" si="2"/>
        <v>99.2</v>
      </c>
      <c r="N14" s="332">
        <f t="shared" si="1"/>
        <v>99.6</v>
      </c>
    </row>
    <row r="15" spans="1:21" ht="10.5" customHeight="1">
      <c r="A15" s="487"/>
      <c r="B15" s="470" t="s">
        <v>199</v>
      </c>
      <c r="C15" s="316">
        <v>19.8</v>
      </c>
      <c r="D15" s="317">
        <v>-0.4</v>
      </c>
      <c r="E15" s="343">
        <v>-0.3</v>
      </c>
      <c r="F15" s="344">
        <v>0.52</v>
      </c>
      <c r="G15" s="320">
        <v>0</v>
      </c>
      <c r="H15" s="333">
        <v>0.1</v>
      </c>
      <c r="I15" s="322">
        <f>ROUND(C15,1)</f>
        <v>19.8</v>
      </c>
      <c r="J15" s="322">
        <f>ROUND(D15,1)</f>
        <v>-0.4</v>
      </c>
      <c r="K15" s="322">
        <f>ROUND(E15,1)</f>
        <v>-0.3</v>
      </c>
      <c r="L15" s="323">
        <f t="shared" si="0"/>
        <v>0.52</v>
      </c>
      <c r="M15" s="322">
        <f t="shared" si="2"/>
        <v>0</v>
      </c>
      <c r="N15" s="322">
        <f t="shared" si="1"/>
        <v>0.1</v>
      </c>
      <c r="P15" s="322">
        <f>ROUND((C16/C14-1)*100,1)-C15</f>
        <v>0</v>
      </c>
      <c r="Q15" s="322">
        <f>ROUND((D16/D14-1)*100,1)-D15</f>
        <v>0</v>
      </c>
      <c r="R15" s="322">
        <f>ROUND((E16/E14-1)*100,1)-E15</f>
        <v>0</v>
      </c>
      <c r="S15" s="334">
        <f>F16-F14-F15</f>
        <v>0</v>
      </c>
      <c r="T15" s="334">
        <f>G16-G14-G15</f>
        <v>0</v>
      </c>
      <c r="U15" s="334">
        <f>H16-H14-H15</f>
        <v>8.5209617139980764E-15</v>
      </c>
    </row>
    <row r="16" spans="1:21" ht="10.5" customHeight="1">
      <c r="A16" s="487"/>
      <c r="B16" s="469"/>
      <c r="C16" s="335">
        <v>1607030</v>
      </c>
      <c r="D16" s="336">
        <v>520129</v>
      </c>
      <c r="E16" s="337">
        <v>516036</v>
      </c>
      <c r="F16" s="338">
        <v>3.09</v>
      </c>
      <c r="G16" s="339">
        <v>99.2</v>
      </c>
      <c r="H16" s="340">
        <v>99.7</v>
      </c>
      <c r="I16" s="330">
        <f>C16</f>
        <v>1607030</v>
      </c>
      <c r="J16" s="330">
        <f>D16</f>
        <v>520129</v>
      </c>
      <c r="K16" s="330">
        <f>E16</f>
        <v>516036</v>
      </c>
      <c r="L16" s="323">
        <f t="shared" si="0"/>
        <v>3.09</v>
      </c>
      <c r="M16" s="331">
        <f t="shared" si="2"/>
        <v>99.2</v>
      </c>
      <c r="N16" s="332">
        <f t="shared" si="1"/>
        <v>99.7</v>
      </c>
    </row>
    <row r="17" spans="1:21" ht="10.5" customHeight="1">
      <c r="A17" s="487"/>
      <c r="B17" s="470" t="s">
        <v>200</v>
      </c>
      <c r="C17" s="347">
        <v>4.3</v>
      </c>
      <c r="D17" s="342">
        <v>-3.5</v>
      </c>
      <c r="E17" s="343">
        <v>-3.6</v>
      </c>
      <c r="F17" s="344">
        <v>0.25</v>
      </c>
      <c r="G17" s="345">
        <v>-0.2</v>
      </c>
      <c r="H17" s="346">
        <v>0</v>
      </c>
      <c r="I17" s="322">
        <f>ROUND(C17,1)</f>
        <v>4.3</v>
      </c>
      <c r="J17" s="322">
        <f>ROUND(D17,1)</f>
        <v>-3.5</v>
      </c>
      <c r="K17" s="322">
        <f>ROUND(E17,1)</f>
        <v>-3.6</v>
      </c>
      <c r="L17" s="323">
        <f t="shared" si="0"/>
        <v>0.25</v>
      </c>
      <c r="M17" s="322">
        <f t="shared" si="2"/>
        <v>-0.2</v>
      </c>
      <c r="N17" s="322">
        <f t="shared" si="1"/>
        <v>0</v>
      </c>
      <c r="P17" s="322">
        <f>ROUND((C18/C16-1)*100,1)-C17</f>
        <v>0</v>
      </c>
      <c r="Q17" s="322">
        <f>ROUND((D18/D16-1)*100,1)-D17</f>
        <v>0</v>
      </c>
      <c r="R17" s="322">
        <f>ROUND((E18/E16-1)*100,1)-E17</f>
        <v>0</v>
      </c>
      <c r="S17" s="334">
        <f>F18-F16-F17</f>
        <v>0</v>
      </c>
      <c r="T17" s="334">
        <f>G18-G16-G17</f>
        <v>-2.8310687127941492E-15</v>
      </c>
      <c r="U17" s="334">
        <f>H18-H16-H17</f>
        <v>0</v>
      </c>
    </row>
    <row r="18" spans="1:21" ht="10.5" customHeight="1">
      <c r="A18" s="487"/>
      <c r="B18" s="469"/>
      <c r="C18" s="324">
        <v>1676001</v>
      </c>
      <c r="D18" s="325">
        <v>502089</v>
      </c>
      <c r="E18" s="326">
        <v>497267</v>
      </c>
      <c r="F18" s="327">
        <v>3.34</v>
      </c>
      <c r="G18" s="328">
        <v>99</v>
      </c>
      <c r="H18" s="340">
        <v>99.7</v>
      </c>
      <c r="I18" s="330">
        <f>C18</f>
        <v>1676001</v>
      </c>
      <c r="J18" s="330">
        <f>D18</f>
        <v>502089</v>
      </c>
      <c r="K18" s="330">
        <f>E18</f>
        <v>497267</v>
      </c>
      <c r="L18" s="323">
        <f t="shared" si="0"/>
        <v>3.34</v>
      </c>
      <c r="M18" s="331">
        <f t="shared" si="2"/>
        <v>99</v>
      </c>
      <c r="N18" s="332">
        <f t="shared" si="1"/>
        <v>99.7</v>
      </c>
    </row>
    <row r="19" spans="1:21" ht="10.5" customHeight="1">
      <c r="A19" s="487"/>
      <c r="B19" s="470" t="s">
        <v>201</v>
      </c>
      <c r="C19" s="316">
        <v>-18.100000000000001</v>
      </c>
      <c r="D19" s="317">
        <v>-11.4</v>
      </c>
      <c r="E19" s="318">
        <v>-11.9</v>
      </c>
      <c r="F19" s="319">
        <v>-0.25</v>
      </c>
      <c r="G19" s="345">
        <v>-0.5</v>
      </c>
      <c r="H19" s="346">
        <v>-0.2</v>
      </c>
      <c r="I19" s="322">
        <f>ROUND(C19,1)</f>
        <v>-18.100000000000001</v>
      </c>
      <c r="J19" s="322">
        <f>ROUND(D19,1)</f>
        <v>-11.4</v>
      </c>
      <c r="K19" s="322">
        <f>ROUND(E19,1)</f>
        <v>-11.9</v>
      </c>
      <c r="L19" s="323">
        <f t="shared" si="0"/>
        <v>-0.25</v>
      </c>
      <c r="M19" s="322">
        <f t="shared" si="2"/>
        <v>-0.5</v>
      </c>
      <c r="N19" s="322">
        <f t="shared" si="1"/>
        <v>-0.2</v>
      </c>
      <c r="P19" s="322">
        <f>ROUND((C20/C18-1)*100,1)-C19</f>
        <v>0</v>
      </c>
      <c r="Q19" s="322">
        <f>ROUND((D20/D18-1)*100,1)-D19</f>
        <v>0</v>
      </c>
      <c r="R19" s="322">
        <f>ROUND((E20/E18-1)*100,1)-E19</f>
        <v>0</v>
      </c>
      <c r="S19" s="334">
        <f>F20-F18-F19</f>
        <v>0</v>
      </c>
      <c r="T19" s="334">
        <f>G20-G18-G19</f>
        <v>0</v>
      </c>
      <c r="U19" s="334">
        <f>H20-H18-H19</f>
        <v>-2.8310687127941492E-15</v>
      </c>
    </row>
    <row r="20" spans="1:21" ht="10.5" customHeight="1">
      <c r="A20" s="487"/>
      <c r="B20" s="469"/>
      <c r="C20" s="348">
        <v>1372955</v>
      </c>
      <c r="D20" s="336">
        <v>444858</v>
      </c>
      <c r="E20" s="337">
        <v>438279</v>
      </c>
      <c r="F20" s="338">
        <v>3.09</v>
      </c>
      <c r="G20" s="339">
        <v>98.5</v>
      </c>
      <c r="H20" s="340">
        <v>99.5</v>
      </c>
      <c r="I20" s="330">
        <f>C20</f>
        <v>1372955</v>
      </c>
      <c r="J20" s="330">
        <f>D20</f>
        <v>444858</v>
      </c>
      <c r="K20" s="330">
        <f>E20</f>
        <v>438279</v>
      </c>
      <c r="L20" s="323">
        <f t="shared" si="0"/>
        <v>3.09</v>
      </c>
      <c r="M20" s="331">
        <f t="shared" si="2"/>
        <v>98.5</v>
      </c>
      <c r="N20" s="332">
        <f t="shared" si="1"/>
        <v>99.5</v>
      </c>
    </row>
    <row r="21" spans="1:21" ht="10.5" customHeight="1">
      <c r="A21" s="487"/>
      <c r="B21" s="470" t="s">
        <v>202</v>
      </c>
      <c r="C21" s="316">
        <v>-31.9</v>
      </c>
      <c r="D21" s="342">
        <v>-14.6</v>
      </c>
      <c r="E21" s="343">
        <v>-15.5</v>
      </c>
      <c r="F21" s="344">
        <v>-0.63</v>
      </c>
      <c r="G21" s="345">
        <v>-1</v>
      </c>
      <c r="H21" s="346">
        <v>-0.6</v>
      </c>
      <c r="I21" s="322">
        <f>ROUND(C21,1)</f>
        <v>-31.9</v>
      </c>
      <c r="J21" s="322">
        <f>ROUND(D21,1)</f>
        <v>-14.6</v>
      </c>
      <c r="K21" s="322">
        <f>ROUND(E21,1)</f>
        <v>-15.5</v>
      </c>
      <c r="L21" s="323">
        <f t="shared" si="0"/>
        <v>-0.63</v>
      </c>
      <c r="M21" s="322">
        <f t="shared" si="2"/>
        <v>-1</v>
      </c>
      <c r="N21" s="322">
        <f t="shared" si="1"/>
        <v>-0.6</v>
      </c>
      <c r="P21" s="322">
        <f>ROUND((C22/C20-1)*100,1)-C21</f>
        <v>0</v>
      </c>
      <c r="Q21" s="322">
        <f>ROUND((D22/D20-1)*100,1)-D21</f>
        <v>0</v>
      </c>
      <c r="R21" s="322">
        <f>ROUND((E22/E20-1)*100,1)-E21</f>
        <v>0</v>
      </c>
      <c r="S21" s="334">
        <f>F22-F20-F21</f>
        <v>0</v>
      </c>
      <c r="T21" s="334">
        <f>G22-G20-G21</f>
        <v>0</v>
      </c>
      <c r="U21" s="334">
        <f>H22-H20-H21</f>
        <v>5.6621374255882984E-15</v>
      </c>
    </row>
    <row r="22" spans="1:21" ht="10.5" customHeight="1">
      <c r="A22" s="487"/>
      <c r="B22" s="469"/>
      <c r="C22" s="324">
        <v>935200</v>
      </c>
      <c r="D22" s="325">
        <v>379815</v>
      </c>
      <c r="E22" s="326">
        <v>370176</v>
      </c>
      <c r="F22" s="327">
        <v>2.46</v>
      </c>
      <c r="G22" s="328">
        <v>97.5</v>
      </c>
      <c r="H22" s="329">
        <v>98.9</v>
      </c>
      <c r="I22" s="330">
        <f>C22</f>
        <v>935200</v>
      </c>
      <c r="J22" s="330">
        <f>D22</f>
        <v>379815</v>
      </c>
      <c r="K22" s="330">
        <f>E22</f>
        <v>370176</v>
      </c>
      <c r="L22" s="323">
        <f t="shared" si="0"/>
        <v>2.46</v>
      </c>
      <c r="M22" s="331">
        <f t="shared" si="2"/>
        <v>97.5</v>
      </c>
      <c r="N22" s="332">
        <f t="shared" si="1"/>
        <v>98.9</v>
      </c>
    </row>
    <row r="23" spans="1:21" ht="10.5" customHeight="1">
      <c r="A23" s="487"/>
      <c r="B23" s="470" t="s">
        <v>203</v>
      </c>
      <c r="C23" s="316">
        <v>-30.8</v>
      </c>
      <c r="D23" s="317">
        <v>-11.7</v>
      </c>
      <c r="E23" s="318">
        <v>-12.2</v>
      </c>
      <c r="F23" s="319">
        <v>-0.53</v>
      </c>
      <c r="G23" s="320">
        <v>-0.6</v>
      </c>
      <c r="H23" s="333">
        <v>-0.2</v>
      </c>
      <c r="I23" s="322">
        <f>ROUND(C23,1)</f>
        <v>-30.8</v>
      </c>
      <c r="J23" s="322">
        <f>ROUND(D23,1)</f>
        <v>-11.7</v>
      </c>
      <c r="K23" s="322">
        <f>ROUND(E23,1)</f>
        <v>-12.2</v>
      </c>
      <c r="L23" s="323">
        <f t="shared" si="0"/>
        <v>-0.53</v>
      </c>
      <c r="M23" s="322">
        <f t="shared" si="2"/>
        <v>-0.6</v>
      </c>
      <c r="N23" s="322">
        <f t="shared" si="1"/>
        <v>-0.2</v>
      </c>
      <c r="P23" s="322">
        <f>ROUND((C24/C22-1)*100,1)-C23</f>
        <v>0</v>
      </c>
      <c r="Q23" s="322">
        <f>ROUND((D24/D22-1)*100,1)-D23</f>
        <v>0</v>
      </c>
      <c r="R23" s="322">
        <f>ROUND((E24/E22-1)*100,1)-E23</f>
        <v>0</v>
      </c>
      <c r="S23" s="334">
        <f>F24-F22-F23</f>
        <v>0</v>
      </c>
      <c r="T23" s="334">
        <f>G24-G22-G23</f>
        <v>5.6621374255882984E-15</v>
      </c>
      <c r="U23" s="334">
        <f>H24-H22-H23</f>
        <v>-2.8310687127941492E-15</v>
      </c>
    </row>
    <row r="24" spans="1:21" ht="10.5" customHeight="1">
      <c r="A24" s="487"/>
      <c r="B24" s="469"/>
      <c r="C24" s="335">
        <v>647290</v>
      </c>
      <c r="D24" s="336">
        <v>335325</v>
      </c>
      <c r="E24" s="337">
        <v>324890</v>
      </c>
      <c r="F24" s="327">
        <v>1.93</v>
      </c>
      <c r="G24" s="339">
        <v>96.9</v>
      </c>
      <c r="H24" s="340">
        <v>98.7</v>
      </c>
      <c r="I24" s="330">
        <f>C24</f>
        <v>647290</v>
      </c>
      <c r="J24" s="330">
        <f>D24</f>
        <v>335325</v>
      </c>
      <c r="K24" s="330">
        <f>E24</f>
        <v>324890</v>
      </c>
      <c r="L24" s="323">
        <f t="shared" si="0"/>
        <v>1.93</v>
      </c>
      <c r="M24" s="331">
        <f t="shared" si="2"/>
        <v>96.9</v>
      </c>
      <c r="N24" s="332">
        <f t="shared" si="1"/>
        <v>98.7</v>
      </c>
    </row>
    <row r="25" spans="1:21" ht="10.5" customHeight="1">
      <c r="A25" s="487"/>
      <c r="B25" s="470" t="s">
        <v>204</v>
      </c>
      <c r="C25" s="341">
        <v>-17.3</v>
      </c>
      <c r="D25" s="342">
        <v>-7.9</v>
      </c>
      <c r="E25" s="342">
        <v>-8.4</v>
      </c>
      <c r="F25" s="319">
        <v>-0.2</v>
      </c>
      <c r="G25" s="345">
        <v>-0.5</v>
      </c>
      <c r="H25" s="346">
        <v>-0.3</v>
      </c>
      <c r="I25" s="322">
        <f>ROUND(C25,1)</f>
        <v>-17.3</v>
      </c>
      <c r="J25" s="322">
        <f>ROUND(D25,1)</f>
        <v>-7.9</v>
      </c>
      <c r="K25" s="322">
        <f>ROUND(E25,1)</f>
        <v>-8.4</v>
      </c>
      <c r="L25" s="323">
        <f t="shared" si="0"/>
        <v>-0.2</v>
      </c>
      <c r="M25" s="322">
        <f t="shared" si="2"/>
        <v>-0.5</v>
      </c>
      <c r="N25" s="322">
        <f t="shared" si="1"/>
        <v>-0.3</v>
      </c>
      <c r="P25" s="322">
        <f>ROUND((C26/C24-1)*100,1)-C25</f>
        <v>0</v>
      </c>
      <c r="Q25" s="322">
        <f>ROUND((D26/D24-1)*100,1)-D25</f>
        <v>0</v>
      </c>
      <c r="R25" s="322">
        <f>ROUND((E26/E24-1)*100,1)-E25</f>
        <v>0</v>
      </c>
      <c r="S25" s="334">
        <f>F26-F24-F25</f>
        <v>0</v>
      </c>
      <c r="T25" s="334">
        <f>G26-G24-G25</f>
        <v>0</v>
      </c>
      <c r="U25" s="334">
        <f>H26-H24-H25</f>
        <v>2.8310687127941492E-15</v>
      </c>
    </row>
    <row r="26" spans="1:21" ht="10.5" customHeight="1">
      <c r="A26" s="487"/>
      <c r="B26" s="469"/>
      <c r="C26" s="324">
        <v>535023</v>
      </c>
      <c r="D26" s="325">
        <v>308924</v>
      </c>
      <c r="E26" s="325">
        <v>297655</v>
      </c>
      <c r="F26" s="327">
        <v>1.73</v>
      </c>
      <c r="G26" s="328">
        <v>96.4</v>
      </c>
      <c r="H26" s="329">
        <v>98.4</v>
      </c>
      <c r="I26" s="330">
        <f>C26</f>
        <v>535023</v>
      </c>
      <c r="J26" s="330">
        <f>D26</f>
        <v>308924</v>
      </c>
      <c r="K26" s="330">
        <f>E26</f>
        <v>297655</v>
      </c>
      <c r="L26" s="323">
        <f t="shared" si="0"/>
        <v>1.73</v>
      </c>
      <c r="M26" s="331">
        <f t="shared" si="2"/>
        <v>96.4</v>
      </c>
      <c r="N26" s="332">
        <f t="shared" si="1"/>
        <v>98.4</v>
      </c>
    </row>
    <row r="27" spans="1:21" ht="10.5" customHeight="1">
      <c r="A27" s="487"/>
      <c r="B27" s="470" t="s">
        <v>205</v>
      </c>
      <c r="C27" s="316">
        <v>-3.2</v>
      </c>
      <c r="D27" s="317">
        <v>-5.2</v>
      </c>
      <c r="E27" s="317">
        <v>-4.9000000000000004</v>
      </c>
      <c r="F27" s="319">
        <v>0.04</v>
      </c>
      <c r="G27" s="320">
        <v>0.3</v>
      </c>
      <c r="H27" s="333">
        <v>0.1</v>
      </c>
      <c r="I27" s="322">
        <f>ROUND(C27,1)</f>
        <v>-3.2</v>
      </c>
      <c r="J27" s="322">
        <f>ROUND(D27,1)</f>
        <v>-5.2</v>
      </c>
      <c r="K27" s="322">
        <f>ROUND(E27,1)</f>
        <v>-4.9000000000000004</v>
      </c>
      <c r="L27" s="323">
        <f t="shared" si="0"/>
        <v>0.04</v>
      </c>
      <c r="M27" s="322">
        <f t="shared" si="2"/>
        <v>0.3</v>
      </c>
      <c r="N27" s="322">
        <f t="shared" si="1"/>
        <v>0.1</v>
      </c>
      <c r="P27" s="322">
        <f>ROUND((C28/C26-1)*100,1)-C27</f>
        <v>0</v>
      </c>
      <c r="Q27" s="322">
        <f>ROUND((D28/D26-1)*100,1)-D27</f>
        <v>0</v>
      </c>
      <c r="R27" s="322">
        <f>ROUND((E28/E26-1)*100,1)-E27</f>
        <v>0</v>
      </c>
      <c r="S27" s="334">
        <f>F28-F26-F27</f>
        <v>0</v>
      </c>
      <c r="T27" s="334">
        <f>G28-G26-G27</f>
        <v>-2.8310687127941492E-15</v>
      </c>
      <c r="U27" s="334">
        <f>H28-H26-H27</f>
        <v>-5.6898930012039273E-15</v>
      </c>
    </row>
    <row r="28" spans="1:21" ht="10.5" customHeight="1">
      <c r="A28" s="487"/>
      <c r="B28" s="469"/>
      <c r="C28" s="335">
        <v>518094</v>
      </c>
      <c r="D28" s="336">
        <v>292816</v>
      </c>
      <c r="E28" s="336">
        <v>283051</v>
      </c>
      <c r="F28" s="338">
        <v>1.77</v>
      </c>
      <c r="G28" s="339">
        <v>96.7</v>
      </c>
      <c r="H28" s="340">
        <v>98.5</v>
      </c>
      <c r="I28" s="330">
        <f>C28</f>
        <v>518094</v>
      </c>
      <c r="J28" s="330">
        <f>D28</f>
        <v>292816</v>
      </c>
      <c r="K28" s="330">
        <f>E28</f>
        <v>283051</v>
      </c>
      <c r="L28" s="323">
        <f t="shared" si="0"/>
        <v>1.77</v>
      </c>
      <c r="M28" s="331">
        <f t="shared" si="2"/>
        <v>96.7</v>
      </c>
      <c r="N28" s="332">
        <f t="shared" si="1"/>
        <v>98.5</v>
      </c>
    </row>
    <row r="29" spans="1:21" ht="10.5" customHeight="1">
      <c r="A29" s="487"/>
      <c r="B29" s="470" t="s">
        <v>206</v>
      </c>
      <c r="C29" s="347">
        <v>-0.1</v>
      </c>
      <c r="D29" s="342">
        <v>-5.8</v>
      </c>
      <c r="E29" s="342">
        <v>-6.2</v>
      </c>
      <c r="F29" s="349">
        <v>0.11</v>
      </c>
      <c r="G29" s="345">
        <v>-0.5</v>
      </c>
      <c r="H29" s="346">
        <v>-0.3</v>
      </c>
      <c r="I29" s="322">
        <f>ROUND(C29,1)</f>
        <v>-0.1</v>
      </c>
      <c r="J29" s="322">
        <f>ROUND(D29,1)</f>
        <v>-5.8</v>
      </c>
      <c r="K29" s="322">
        <f>ROUND(E29,1)</f>
        <v>-6.2</v>
      </c>
      <c r="L29" s="323">
        <f t="shared" si="0"/>
        <v>0.11</v>
      </c>
      <c r="M29" s="322">
        <f t="shared" si="2"/>
        <v>-0.5</v>
      </c>
      <c r="N29" s="322">
        <f t="shared" si="1"/>
        <v>-0.3</v>
      </c>
      <c r="P29" s="322">
        <f>ROUND((C30/C28-1)*100,1)-C29</f>
        <v>0</v>
      </c>
      <c r="Q29" s="322">
        <f>ROUND((D30/D28-1)*100,1)-D29</f>
        <v>0</v>
      </c>
      <c r="R29" s="322">
        <f>ROUND((E30/E28-1)*100,1)-E29</f>
        <v>0</v>
      </c>
      <c r="S29" s="334">
        <f>F30-F28-F29</f>
        <v>-1.2490009027033011E-16</v>
      </c>
      <c r="T29" s="334">
        <f>G30-G28-G29</f>
        <v>0</v>
      </c>
      <c r="U29" s="334">
        <f>H30-H28-H29</f>
        <v>2.8310687127941492E-15</v>
      </c>
    </row>
    <row r="30" spans="1:21" ht="10.5" customHeight="1">
      <c r="A30" s="487"/>
      <c r="B30" s="469"/>
      <c r="C30" s="324">
        <v>517496</v>
      </c>
      <c r="D30" s="325">
        <v>275872</v>
      </c>
      <c r="E30" s="325">
        <v>265445</v>
      </c>
      <c r="F30" s="327">
        <v>1.88</v>
      </c>
      <c r="G30" s="328">
        <v>96.2</v>
      </c>
      <c r="H30" s="329">
        <v>98.2</v>
      </c>
      <c r="I30" s="330">
        <f>C30</f>
        <v>517496</v>
      </c>
      <c r="J30" s="330">
        <f>D30</f>
        <v>275872</v>
      </c>
      <c r="K30" s="330">
        <f>E30</f>
        <v>265445</v>
      </c>
      <c r="L30" s="323">
        <f t="shared" si="0"/>
        <v>1.88</v>
      </c>
      <c r="M30" s="331">
        <f t="shared" si="2"/>
        <v>96.2</v>
      </c>
      <c r="N30" s="332">
        <f t="shared" si="1"/>
        <v>98.2</v>
      </c>
    </row>
    <row r="31" spans="1:21" ht="10.5" customHeight="1">
      <c r="A31" s="487"/>
      <c r="B31" s="470" t="s">
        <v>207</v>
      </c>
      <c r="C31" s="316">
        <v>-30.7</v>
      </c>
      <c r="D31" s="317">
        <v>-14.8</v>
      </c>
      <c r="E31" s="317">
        <v>-17.100000000000001</v>
      </c>
      <c r="F31" s="344">
        <v>-0.36</v>
      </c>
      <c r="G31" s="320">
        <v>-2.6</v>
      </c>
      <c r="H31" s="333">
        <v>-1.4</v>
      </c>
      <c r="I31" s="322">
        <f>ROUND(C31,1)</f>
        <v>-30.7</v>
      </c>
      <c r="J31" s="322">
        <f>ROUND(D31,1)</f>
        <v>-14.8</v>
      </c>
      <c r="K31" s="322">
        <f>ROUND(E31,1)</f>
        <v>-17.100000000000001</v>
      </c>
      <c r="L31" s="323">
        <f t="shared" si="0"/>
        <v>-0.36</v>
      </c>
      <c r="M31" s="322">
        <f t="shared" si="2"/>
        <v>-2.6</v>
      </c>
      <c r="N31" s="322">
        <f t="shared" si="1"/>
        <v>-1.4</v>
      </c>
      <c r="P31" s="322">
        <f>ROUND((C32/C30-1)*100,1)-C31</f>
        <v>0</v>
      </c>
      <c r="Q31" s="322">
        <f>ROUND((D32/D30-1)*100,1)-D31</f>
        <v>0</v>
      </c>
      <c r="R31" s="322">
        <f>ROUND((E32/E30-1)*100,1)-E31</f>
        <v>0</v>
      </c>
      <c r="S31" s="334">
        <f>F32-F30-F31</f>
        <v>0</v>
      </c>
      <c r="T31" s="334">
        <f>G32-G30-G31</f>
        <v>-8.4376949871511897E-15</v>
      </c>
      <c r="U31" s="334">
        <f>H32-H30-H31</f>
        <v>-5.773159728050814E-15</v>
      </c>
    </row>
    <row r="32" spans="1:21" ht="10.5" customHeight="1">
      <c r="A32" s="487"/>
      <c r="B32" s="469"/>
      <c r="C32" s="335">
        <v>358565</v>
      </c>
      <c r="D32" s="336">
        <v>235131</v>
      </c>
      <c r="E32" s="325">
        <v>220035</v>
      </c>
      <c r="F32" s="327">
        <v>1.52</v>
      </c>
      <c r="G32" s="328">
        <v>93.6</v>
      </c>
      <c r="H32" s="340">
        <v>96.8</v>
      </c>
      <c r="I32" s="330">
        <f>C32</f>
        <v>358565</v>
      </c>
      <c r="J32" s="330">
        <f>D32</f>
        <v>235131</v>
      </c>
      <c r="K32" s="330">
        <f>E32</f>
        <v>220035</v>
      </c>
      <c r="L32" s="323">
        <f t="shared" si="0"/>
        <v>1.52</v>
      </c>
      <c r="M32" s="331">
        <f t="shared" si="2"/>
        <v>93.6</v>
      </c>
      <c r="N32" s="332">
        <f t="shared" si="1"/>
        <v>96.8</v>
      </c>
    </row>
    <row r="33" spans="1:21" ht="10.5" customHeight="1">
      <c r="A33" s="487"/>
      <c r="B33" s="470" t="s">
        <v>208</v>
      </c>
      <c r="C33" s="341">
        <v>-25.3</v>
      </c>
      <c r="D33" s="342">
        <v>-12.3</v>
      </c>
      <c r="E33" s="318">
        <v>-13.7</v>
      </c>
      <c r="F33" s="319">
        <v>-0.22</v>
      </c>
      <c r="G33" s="320">
        <v>-1.5</v>
      </c>
      <c r="H33" s="346">
        <v>-1.2</v>
      </c>
      <c r="I33" s="322">
        <f>ROUND(C33,1)</f>
        <v>-25.3</v>
      </c>
      <c r="J33" s="322">
        <f>ROUND(D33,1)</f>
        <v>-12.3</v>
      </c>
      <c r="K33" s="322">
        <f>ROUND(E33,1)</f>
        <v>-13.7</v>
      </c>
      <c r="L33" s="323">
        <f t="shared" si="0"/>
        <v>-0.22</v>
      </c>
      <c r="M33" s="322">
        <f t="shared" si="2"/>
        <v>-1.5</v>
      </c>
      <c r="N33" s="322">
        <f t="shared" si="1"/>
        <v>-1.2</v>
      </c>
      <c r="P33" s="322">
        <f>ROUND((C34/C32-1)*100,1)-C33</f>
        <v>0</v>
      </c>
      <c r="Q33" s="322">
        <f>ROUND((D34/D32-1)*100,1)-D33</f>
        <v>0</v>
      </c>
      <c r="R33" s="322">
        <f>ROUND((E34/E32-1)*100,1)-E33</f>
        <v>0</v>
      </c>
      <c r="S33" s="334">
        <f>F34-F32-F33</f>
        <v>0</v>
      </c>
      <c r="T33" s="334">
        <f>G34-G32-G33</f>
        <v>0</v>
      </c>
      <c r="U33" s="334">
        <f>H34-H32-H33</f>
        <v>-2.886579864025407E-15</v>
      </c>
    </row>
    <row r="34" spans="1:21" ht="10.5" customHeight="1">
      <c r="A34" s="487"/>
      <c r="B34" s="469"/>
      <c r="C34" s="324">
        <v>267680</v>
      </c>
      <c r="D34" s="325">
        <v>206243</v>
      </c>
      <c r="E34" s="326">
        <v>189934</v>
      </c>
      <c r="F34" s="327">
        <v>1.3</v>
      </c>
      <c r="G34" s="328">
        <v>92.1</v>
      </c>
      <c r="H34" s="329">
        <v>95.6</v>
      </c>
      <c r="I34" s="330">
        <f>C34</f>
        <v>267680</v>
      </c>
      <c r="J34" s="330">
        <f>D34</f>
        <v>206243</v>
      </c>
      <c r="K34" s="330">
        <f>E34</f>
        <v>189934</v>
      </c>
      <c r="L34" s="323">
        <f t="shared" si="0"/>
        <v>1.3</v>
      </c>
      <c r="M34" s="331">
        <f t="shared" si="2"/>
        <v>92.1</v>
      </c>
      <c r="N34" s="332">
        <f t="shared" si="1"/>
        <v>95.6</v>
      </c>
    </row>
    <row r="35" spans="1:21" ht="10.5" customHeight="1">
      <c r="A35" s="487"/>
      <c r="B35" s="470" t="s">
        <v>209</v>
      </c>
      <c r="C35" s="341">
        <v>1.4</v>
      </c>
      <c r="D35" s="342">
        <v>0.6</v>
      </c>
      <c r="E35" s="343">
        <v>1.4</v>
      </c>
      <c r="F35" s="344">
        <v>0.01</v>
      </c>
      <c r="G35" s="345">
        <v>0.7</v>
      </c>
      <c r="H35" s="346">
        <v>0.3</v>
      </c>
      <c r="I35" s="322">
        <f>ROUND(C35,1)</f>
        <v>1.4</v>
      </c>
      <c r="J35" s="322">
        <f>ROUND(D35,1)</f>
        <v>0.6</v>
      </c>
      <c r="K35" s="322">
        <f>ROUND(E35,1)</f>
        <v>1.4</v>
      </c>
      <c r="L35" s="323">
        <f t="shared" si="0"/>
        <v>0.01</v>
      </c>
      <c r="M35" s="322">
        <f t="shared" si="2"/>
        <v>0.7</v>
      </c>
      <c r="N35" s="322">
        <f t="shared" si="1"/>
        <v>0.3</v>
      </c>
      <c r="P35" s="322">
        <f>ROUND((C36/C34-1)*100,1)-C35</f>
        <v>0</v>
      </c>
      <c r="Q35" s="322">
        <f>ROUND((D36/D34-1)*100,1)-D35</f>
        <v>0</v>
      </c>
      <c r="R35" s="322">
        <f>ROUND((E36/E34-1)*100,1)-E35</f>
        <v>0</v>
      </c>
      <c r="S35" s="334">
        <f>F36-F34-F35</f>
        <v>0</v>
      </c>
      <c r="T35" s="334">
        <f>G36-G34-G35</f>
        <v>2.886579864025407E-15</v>
      </c>
      <c r="U35" s="334">
        <f>H36-H34-H35</f>
        <v>1.1379786002407855E-14</v>
      </c>
    </row>
    <row r="36" spans="1:21" ht="10.5" customHeight="1">
      <c r="A36" s="487"/>
      <c r="B36" s="469"/>
      <c r="C36" s="324">
        <v>271380</v>
      </c>
      <c r="D36" s="325">
        <v>207549</v>
      </c>
      <c r="E36" s="326">
        <v>192572</v>
      </c>
      <c r="F36" s="327">
        <v>1.31</v>
      </c>
      <c r="G36" s="328">
        <v>92.8</v>
      </c>
      <c r="H36" s="329">
        <v>95.9</v>
      </c>
      <c r="I36" s="330">
        <f>C36</f>
        <v>271380</v>
      </c>
      <c r="J36" s="330">
        <f>D36</f>
        <v>207549</v>
      </c>
      <c r="K36" s="330">
        <f>E36</f>
        <v>192572</v>
      </c>
      <c r="L36" s="323">
        <f t="shared" si="0"/>
        <v>1.31</v>
      </c>
      <c r="M36" s="331">
        <f t="shared" si="2"/>
        <v>92.8</v>
      </c>
      <c r="N36" s="332">
        <f t="shared" si="1"/>
        <v>95.9</v>
      </c>
    </row>
    <row r="37" spans="1:21" ht="10.5" customHeight="1">
      <c r="A37" s="487"/>
      <c r="B37" s="470" t="s">
        <v>210</v>
      </c>
      <c r="C37" s="316">
        <v>-11.4</v>
      </c>
      <c r="D37" s="317">
        <v>-8</v>
      </c>
      <c r="E37" s="318">
        <v>-11.1</v>
      </c>
      <c r="F37" s="319">
        <v>-0.05</v>
      </c>
      <c r="G37" s="320">
        <v>-3.1</v>
      </c>
      <c r="H37" s="333">
        <v>-1.1000000000000001</v>
      </c>
      <c r="I37" s="322">
        <f>ROUND(C37,1)</f>
        <v>-11.4</v>
      </c>
      <c r="J37" s="322">
        <f>ROUND(D37,1)</f>
        <v>-8</v>
      </c>
      <c r="K37" s="322">
        <f>ROUND(E37,1)</f>
        <v>-11.1</v>
      </c>
      <c r="L37" s="323">
        <f t="shared" si="0"/>
        <v>-0.05</v>
      </c>
      <c r="M37" s="322">
        <f t="shared" si="2"/>
        <v>-3.1</v>
      </c>
      <c r="N37" s="322">
        <f t="shared" si="1"/>
        <v>-1.1000000000000001</v>
      </c>
      <c r="P37" s="322">
        <f>ROUND((C38/C36-1)*100,1)-C37</f>
        <v>0</v>
      </c>
      <c r="Q37" s="322">
        <f>ROUND((D38/D36-1)*100,1)-D37</f>
        <v>0</v>
      </c>
      <c r="R37" s="322">
        <f>ROUND((E38/E36-1)*100,1)-E37</f>
        <v>0</v>
      </c>
      <c r="S37" s="334">
        <f>F38-F36-F37</f>
        <v>0</v>
      </c>
      <c r="T37" s="334">
        <f>G38-G36-G37</f>
        <v>5.773159728050814E-15</v>
      </c>
      <c r="U37" s="334">
        <f>H38-H36-H37</f>
        <v>-8.4376949871511897E-15</v>
      </c>
    </row>
    <row r="38" spans="1:21" ht="10.5" customHeight="1">
      <c r="A38" s="487"/>
      <c r="B38" s="469"/>
      <c r="C38" s="335">
        <v>240566</v>
      </c>
      <c r="D38" s="336">
        <v>190856</v>
      </c>
      <c r="E38" s="337">
        <v>171122</v>
      </c>
      <c r="F38" s="338">
        <v>1.26</v>
      </c>
      <c r="G38" s="339">
        <v>89.7</v>
      </c>
      <c r="H38" s="340">
        <v>94.8</v>
      </c>
      <c r="I38" s="330">
        <f>C38</f>
        <v>240566</v>
      </c>
      <c r="J38" s="330">
        <f>D38</f>
        <v>190856</v>
      </c>
      <c r="K38" s="330">
        <f>E38</f>
        <v>171122</v>
      </c>
      <c r="L38" s="323">
        <f t="shared" si="0"/>
        <v>1.26</v>
      </c>
      <c r="M38" s="331">
        <f t="shared" si="2"/>
        <v>89.7</v>
      </c>
      <c r="N38" s="332">
        <f t="shared" si="1"/>
        <v>94.8</v>
      </c>
    </row>
    <row r="39" spans="1:21" ht="10.5" customHeight="1">
      <c r="A39" s="487"/>
      <c r="B39" s="470" t="s">
        <v>211</v>
      </c>
      <c r="C39" s="341">
        <v>-10.1</v>
      </c>
      <c r="D39" s="342">
        <v>-6.7</v>
      </c>
      <c r="E39" s="343">
        <v>-6.3</v>
      </c>
      <c r="F39" s="344">
        <v>-0.05</v>
      </c>
      <c r="G39" s="345">
        <v>0.3</v>
      </c>
      <c r="H39" s="346">
        <v>0.3</v>
      </c>
      <c r="I39" s="322">
        <f>ROUND(C39,1)</f>
        <v>-10.1</v>
      </c>
      <c r="J39" s="322">
        <f>ROUND(D39,1)</f>
        <v>-6.7</v>
      </c>
      <c r="K39" s="322">
        <f>ROUND(E39,1)</f>
        <v>-6.3</v>
      </c>
      <c r="L39" s="323">
        <f t="shared" si="0"/>
        <v>-0.05</v>
      </c>
      <c r="M39" s="322">
        <f t="shared" si="2"/>
        <v>0.3</v>
      </c>
      <c r="N39" s="322">
        <f t="shared" si="1"/>
        <v>0.3</v>
      </c>
      <c r="P39" s="322">
        <f>ROUND((C40/C38-1)*100,1)-C39</f>
        <v>0</v>
      </c>
      <c r="Q39" s="322">
        <f>ROUND((D40/D38-1)*100,1)-D39</f>
        <v>0</v>
      </c>
      <c r="R39" s="322">
        <f>ROUND((E40/E38-1)*100,1)-E39</f>
        <v>0</v>
      </c>
      <c r="S39" s="334">
        <f>F40-F38-F39</f>
        <v>0</v>
      </c>
      <c r="T39" s="334">
        <f>G40-G38-G39</f>
        <v>-2.8310687127941492E-15</v>
      </c>
      <c r="U39" s="334">
        <f>H40-H38-H39</f>
        <v>-2.8310687127941492E-15</v>
      </c>
    </row>
    <row r="40" spans="1:21" ht="10.5" customHeight="1">
      <c r="A40" s="487"/>
      <c r="B40" s="469"/>
      <c r="C40" s="335">
        <v>216386</v>
      </c>
      <c r="D40" s="336">
        <v>178163</v>
      </c>
      <c r="E40" s="337">
        <v>160313</v>
      </c>
      <c r="F40" s="338">
        <v>1.21</v>
      </c>
      <c r="G40" s="339">
        <v>90</v>
      </c>
      <c r="H40" s="340">
        <v>95.1</v>
      </c>
      <c r="I40" s="330">
        <f>C40</f>
        <v>216386</v>
      </c>
      <c r="J40" s="330">
        <f>D40</f>
        <v>178163</v>
      </c>
      <c r="K40" s="330">
        <f>E40</f>
        <v>160313</v>
      </c>
      <c r="L40" s="323">
        <f t="shared" si="0"/>
        <v>1.21</v>
      </c>
      <c r="M40" s="331">
        <f t="shared" si="2"/>
        <v>90</v>
      </c>
      <c r="N40" s="332">
        <f t="shared" si="1"/>
        <v>95.1</v>
      </c>
    </row>
    <row r="41" spans="1:21" ht="10.5" customHeight="1">
      <c r="A41" s="487"/>
      <c r="B41" s="470" t="s">
        <v>212</v>
      </c>
      <c r="C41" s="341">
        <v>3.3</v>
      </c>
      <c r="D41" s="342">
        <v>-0.6</v>
      </c>
      <c r="E41" s="343">
        <v>1.6</v>
      </c>
      <c r="F41" s="349">
        <v>0.05</v>
      </c>
      <c r="G41" s="345">
        <v>2.1</v>
      </c>
      <c r="H41" s="346">
        <v>0.8</v>
      </c>
      <c r="I41" s="322">
        <f>ROUND(C41,1)</f>
        <v>3.3</v>
      </c>
      <c r="J41" s="322">
        <f>ROUND(D41,1)</f>
        <v>-0.6</v>
      </c>
      <c r="K41" s="322">
        <f>ROUND(E41,1)</f>
        <v>1.6</v>
      </c>
      <c r="L41" s="323">
        <f t="shared" si="0"/>
        <v>0.05</v>
      </c>
      <c r="M41" s="322">
        <f t="shared" si="2"/>
        <v>2.1</v>
      </c>
      <c r="N41" s="322">
        <f t="shared" si="1"/>
        <v>0.8</v>
      </c>
      <c r="P41" s="322">
        <f>ROUND((C42/C40-1)*100,1)-C41</f>
        <v>0</v>
      </c>
      <c r="Q41" s="322">
        <f>ROUND((D42/D40-1)*100,1)-D41</f>
        <v>0</v>
      </c>
      <c r="R41" s="322">
        <f>ROUND((E42/E40-1)*100,1)-E41</f>
        <v>0</v>
      </c>
      <c r="S41" s="334">
        <f>F42-F40-F41</f>
        <v>0</v>
      </c>
      <c r="T41" s="334">
        <f>G42-G40-G41</f>
        <v>-5.773159728050814E-15</v>
      </c>
      <c r="U41" s="334">
        <f>H42-H40-H41</f>
        <v>1.1324274851176597E-14</v>
      </c>
    </row>
    <row r="42" spans="1:21" ht="10.5" customHeight="1">
      <c r="A42" s="487"/>
      <c r="B42" s="469"/>
      <c r="C42" s="335">
        <v>223493</v>
      </c>
      <c r="D42" s="336">
        <v>177020</v>
      </c>
      <c r="E42" s="337">
        <v>162958</v>
      </c>
      <c r="F42" s="338">
        <v>1.26</v>
      </c>
      <c r="G42" s="339">
        <v>92.1</v>
      </c>
      <c r="H42" s="340">
        <v>95.9</v>
      </c>
      <c r="I42" s="330">
        <f>C42</f>
        <v>223493</v>
      </c>
      <c r="J42" s="330">
        <f>D42</f>
        <v>177020</v>
      </c>
      <c r="K42" s="330">
        <f>E42</f>
        <v>162958</v>
      </c>
      <c r="L42" s="323">
        <f t="shared" si="0"/>
        <v>1.26</v>
      </c>
      <c r="M42" s="331">
        <f t="shared" si="2"/>
        <v>92.1</v>
      </c>
      <c r="N42" s="332">
        <f t="shared" si="1"/>
        <v>95.9</v>
      </c>
    </row>
    <row r="43" spans="1:21" ht="10.5" customHeight="1">
      <c r="A43" s="487"/>
      <c r="B43" s="472" t="s">
        <v>213</v>
      </c>
      <c r="C43" s="341">
        <v>14.8</v>
      </c>
      <c r="D43" s="342">
        <v>1.3</v>
      </c>
      <c r="E43" s="343">
        <v>3.6</v>
      </c>
      <c r="F43" s="349">
        <v>0.17</v>
      </c>
      <c r="G43" s="345">
        <v>2</v>
      </c>
      <c r="H43" s="346">
        <v>1.3</v>
      </c>
      <c r="I43" s="322">
        <f>ROUND(C43,1)</f>
        <v>14.8</v>
      </c>
      <c r="J43" s="322">
        <f>ROUND(D43,1)</f>
        <v>1.3</v>
      </c>
      <c r="K43" s="322">
        <f>ROUND(E43,1)</f>
        <v>3.6</v>
      </c>
      <c r="L43" s="323">
        <f t="shared" si="0"/>
        <v>0.17</v>
      </c>
      <c r="M43" s="322">
        <f t="shared" si="2"/>
        <v>2</v>
      </c>
      <c r="N43" s="322">
        <f t="shared" si="1"/>
        <v>1.3</v>
      </c>
      <c r="P43" s="322">
        <f>ROUND((C44/C42-1)*100,1)-C43</f>
        <v>0</v>
      </c>
      <c r="Q43" s="322">
        <f>ROUND((D44/D42-1)*100,1)-D43</f>
        <v>0</v>
      </c>
      <c r="R43" s="322">
        <f>ROUND((E44/E42-1)*100,1)-E43</f>
        <v>0</v>
      </c>
      <c r="S43" s="334">
        <f>F44-F42-F43</f>
        <v>0</v>
      </c>
      <c r="T43" s="334">
        <f>G44-G42-G43</f>
        <v>0</v>
      </c>
      <c r="U43" s="334">
        <f>H44-H42-H43</f>
        <v>-2.886579864025407E-15</v>
      </c>
    </row>
    <row r="44" spans="1:21" ht="10.5" customHeight="1">
      <c r="A44" s="487"/>
      <c r="B44" s="473"/>
      <c r="C44" s="324">
        <v>256660</v>
      </c>
      <c r="D44" s="325">
        <v>179382</v>
      </c>
      <c r="E44" s="326">
        <v>168885</v>
      </c>
      <c r="F44" s="327">
        <v>1.43</v>
      </c>
      <c r="G44" s="328">
        <v>94.1</v>
      </c>
      <c r="H44" s="329">
        <v>97.2</v>
      </c>
      <c r="I44" s="330">
        <f>C44</f>
        <v>256660</v>
      </c>
      <c r="J44" s="330">
        <f>D44</f>
        <v>179382</v>
      </c>
      <c r="K44" s="330">
        <f>E44</f>
        <v>168885</v>
      </c>
      <c r="L44" s="323">
        <f t="shared" si="0"/>
        <v>1.43</v>
      </c>
      <c r="M44" s="331">
        <f t="shared" si="2"/>
        <v>94.1</v>
      </c>
      <c r="N44" s="332">
        <f t="shared" si="1"/>
        <v>97.2</v>
      </c>
    </row>
    <row r="45" spans="1:21" ht="10.5" customHeight="1">
      <c r="A45" s="487"/>
      <c r="B45" s="472" t="s">
        <v>214</v>
      </c>
      <c r="C45" s="347">
        <v>14.2</v>
      </c>
      <c r="D45" s="350">
        <v>1.3</v>
      </c>
      <c r="E45" s="343">
        <v>3</v>
      </c>
      <c r="F45" s="349">
        <v>0.18</v>
      </c>
      <c r="G45" s="345">
        <v>1.7</v>
      </c>
      <c r="H45" s="346">
        <v>0.9</v>
      </c>
      <c r="I45" s="322">
        <f>ROUND(C45,1)</f>
        <v>14.2</v>
      </c>
      <c r="J45" s="322">
        <f>ROUND(D45,1)</f>
        <v>1.3</v>
      </c>
      <c r="K45" s="322">
        <f>ROUND(E45,1)</f>
        <v>3</v>
      </c>
      <c r="L45" s="323">
        <f t="shared" si="0"/>
        <v>0.18</v>
      </c>
      <c r="M45" s="322">
        <f t="shared" si="2"/>
        <v>1.7</v>
      </c>
      <c r="N45" s="322">
        <f t="shared" si="1"/>
        <v>0.9</v>
      </c>
      <c r="P45" s="322">
        <f>ROUND((C46/C44-1)*100,1)-C45</f>
        <v>0</v>
      </c>
      <c r="Q45" s="322">
        <f>ROUND((D46/D44-1)*100,1)-D45</f>
        <v>0</v>
      </c>
      <c r="R45" s="322">
        <f>ROUND((E46/E44-1)*100,1)-E45</f>
        <v>0</v>
      </c>
      <c r="S45" s="334">
        <f>F46-F44-F45</f>
        <v>0</v>
      </c>
      <c r="T45" s="334">
        <f>G46-G44-G45</f>
        <v>2.886579864025407E-15</v>
      </c>
      <c r="U45" s="334">
        <f>H46-H44-H45</f>
        <v>-8.5487172896137054E-15</v>
      </c>
    </row>
    <row r="46" spans="1:21" ht="10.5" customHeight="1">
      <c r="A46" s="487"/>
      <c r="B46" s="473"/>
      <c r="C46" s="324">
        <v>293071</v>
      </c>
      <c r="D46" s="325">
        <v>181637</v>
      </c>
      <c r="E46" s="326">
        <v>174025</v>
      </c>
      <c r="F46" s="327">
        <v>1.61</v>
      </c>
      <c r="G46" s="328">
        <v>95.8</v>
      </c>
      <c r="H46" s="329">
        <v>98.1</v>
      </c>
      <c r="I46" s="330">
        <f>C46</f>
        <v>293071</v>
      </c>
      <c r="J46" s="330">
        <f>D46</f>
        <v>181637</v>
      </c>
      <c r="K46" s="330">
        <f>E46</f>
        <v>174025</v>
      </c>
      <c r="L46" s="323">
        <f t="shared" si="0"/>
        <v>1.61</v>
      </c>
      <c r="M46" s="331">
        <f t="shared" si="2"/>
        <v>95.8</v>
      </c>
      <c r="N46" s="332">
        <f t="shared" si="1"/>
        <v>98.1</v>
      </c>
    </row>
    <row r="47" spans="1:21" ht="10.5" customHeight="1">
      <c r="A47" s="487"/>
      <c r="B47" s="472" t="s">
        <v>215</v>
      </c>
      <c r="C47" s="347">
        <v>13.3</v>
      </c>
      <c r="D47" s="350">
        <v>2.1</v>
      </c>
      <c r="E47" s="343">
        <v>3.1</v>
      </c>
      <c r="F47" s="349">
        <v>0.18</v>
      </c>
      <c r="G47" s="345">
        <v>0.9</v>
      </c>
      <c r="H47" s="346">
        <v>0.3</v>
      </c>
      <c r="I47" s="322">
        <f>ROUND(C47,1)</f>
        <v>13.3</v>
      </c>
      <c r="J47" s="322">
        <f>ROUND(D47,1)</f>
        <v>2.1</v>
      </c>
      <c r="K47" s="322">
        <f>ROUND(E47,1)</f>
        <v>3.1</v>
      </c>
      <c r="L47" s="323">
        <f t="shared" si="0"/>
        <v>0.18</v>
      </c>
      <c r="M47" s="322">
        <f t="shared" si="2"/>
        <v>0.9</v>
      </c>
      <c r="N47" s="322">
        <f t="shared" si="1"/>
        <v>0.3</v>
      </c>
      <c r="P47" s="322">
        <f>ROUND((C48/C46-1)*100,1)-C47</f>
        <v>0</v>
      </c>
      <c r="Q47" s="322">
        <f>ROUND((D48/D46-1)*100,1)-D47</f>
        <v>0</v>
      </c>
      <c r="R47" s="322">
        <f>ROUND((E48/E46-1)*100,1)-E47</f>
        <v>0</v>
      </c>
      <c r="S47" s="334">
        <f>F48-F46-F47</f>
        <v>0</v>
      </c>
      <c r="T47" s="334">
        <f>G48-G46-G47</f>
        <v>5.6621374255882984E-15</v>
      </c>
      <c r="U47" s="334">
        <f>H48-H46-H47</f>
        <v>1.1379786002407855E-14</v>
      </c>
    </row>
    <row r="48" spans="1:21" ht="10.5" customHeight="1">
      <c r="A48" s="487"/>
      <c r="B48" s="473"/>
      <c r="C48" s="324">
        <v>332148</v>
      </c>
      <c r="D48" s="325">
        <v>185485</v>
      </c>
      <c r="E48" s="326">
        <v>179375</v>
      </c>
      <c r="F48" s="327">
        <v>1.79</v>
      </c>
      <c r="G48" s="328">
        <v>96.7</v>
      </c>
      <c r="H48" s="329">
        <v>98.4</v>
      </c>
      <c r="I48" s="330">
        <f>C48</f>
        <v>332148</v>
      </c>
      <c r="J48" s="330">
        <f>D48</f>
        <v>185485</v>
      </c>
      <c r="K48" s="330">
        <f>E48</f>
        <v>179375</v>
      </c>
      <c r="L48" s="323">
        <f t="shared" si="0"/>
        <v>1.79</v>
      </c>
      <c r="M48" s="331">
        <f t="shared" si="2"/>
        <v>96.7</v>
      </c>
      <c r="N48" s="332">
        <f t="shared" si="1"/>
        <v>98.4</v>
      </c>
    </row>
    <row r="49" spans="1:21" ht="10.5" customHeight="1">
      <c r="A49" s="487"/>
      <c r="B49" s="472" t="s">
        <v>216</v>
      </c>
      <c r="C49" s="351">
        <v>4</v>
      </c>
      <c r="D49" s="342">
        <v>-0.6</v>
      </c>
      <c r="E49" s="343">
        <v>-0.2</v>
      </c>
      <c r="F49" s="352">
        <v>0.08</v>
      </c>
      <c r="G49" s="320">
        <v>0.4</v>
      </c>
      <c r="H49" s="346">
        <v>-0.1</v>
      </c>
      <c r="I49" s="322">
        <f>ROUND(C49,1)</f>
        <v>4</v>
      </c>
      <c r="J49" s="322">
        <f>ROUND(D49,1)</f>
        <v>-0.6</v>
      </c>
      <c r="K49" s="322">
        <f>ROUND(E49,1)</f>
        <v>-0.2</v>
      </c>
      <c r="L49" s="323">
        <f t="shared" si="0"/>
        <v>0.08</v>
      </c>
      <c r="M49" s="322">
        <f t="shared" si="2"/>
        <v>0.4</v>
      </c>
      <c r="N49" s="322">
        <f t="shared" si="1"/>
        <v>-0.1</v>
      </c>
      <c r="P49" s="322">
        <f>ROUND((C50/C48-1)*100,1)-C49</f>
        <v>0</v>
      </c>
      <c r="Q49" s="322">
        <f>ROUND((D50/D48-1)*100,1)-D49</f>
        <v>0</v>
      </c>
      <c r="R49" s="322">
        <f>ROUND((E50/E48-1)*100,1)-E49</f>
        <v>0</v>
      </c>
      <c r="S49" s="334">
        <f>F50-F48-F49</f>
        <v>0</v>
      </c>
      <c r="T49" s="334">
        <f>G50-G48-G49</f>
        <v>-8.5487172896137054E-15</v>
      </c>
      <c r="U49" s="334">
        <f>H50-H48-H49</f>
        <v>-8.5209617139980764E-15</v>
      </c>
    </row>
    <row r="50" spans="1:21" ht="10.5" customHeight="1">
      <c r="A50" s="487"/>
      <c r="B50" s="473"/>
      <c r="C50" s="335">
        <v>345599</v>
      </c>
      <c r="D50" s="336">
        <v>184387</v>
      </c>
      <c r="E50" s="337">
        <v>179074</v>
      </c>
      <c r="F50" s="338">
        <v>1.87</v>
      </c>
      <c r="G50" s="339">
        <v>97.1</v>
      </c>
      <c r="H50" s="329">
        <v>98.3</v>
      </c>
      <c r="I50" s="330">
        <f>C50</f>
        <v>345599</v>
      </c>
      <c r="J50" s="330">
        <f>D50</f>
        <v>184387</v>
      </c>
      <c r="K50" s="330">
        <f>E50</f>
        <v>179074</v>
      </c>
      <c r="L50" s="323">
        <f t="shared" si="0"/>
        <v>1.87</v>
      </c>
      <c r="M50" s="331">
        <f t="shared" si="2"/>
        <v>97.1</v>
      </c>
      <c r="N50" s="332">
        <f t="shared" si="1"/>
        <v>98.3</v>
      </c>
    </row>
    <row r="51" spans="1:21" ht="10.5" customHeight="1">
      <c r="A51" s="487"/>
      <c r="B51" s="472" t="s">
        <v>217</v>
      </c>
      <c r="C51" s="347">
        <v>-6.6</v>
      </c>
      <c r="D51" s="342">
        <v>-3.3</v>
      </c>
      <c r="E51" s="342">
        <v>-4.8</v>
      </c>
      <c r="F51" s="349">
        <v>-0.06</v>
      </c>
      <c r="G51" s="345">
        <v>-1.5</v>
      </c>
      <c r="H51" s="333">
        <v>-0.5</v>
      </c>
      <c r="I51" s="322">
        <f>ROUND(C51,1)</f>
        <v>-6.6</v>
      </c>
      <c r="J51" s="322">
        <f>ROUND(D51,1)</f>
        <v>-3.3</v>
      </c>
      <c r="K51" s="322">
        <f>ROUND(E51,1)</f>
        <v>-4.8</v>
      </c>
      <c r="L51" s="323">
        <f t="shared" si="0"/>
        <v>-0.06</v>
      </c>
      <c r="M51" s="322">
        <f t="shared" si="2"/>
        <v>-1.5</v>
      </c>
      <c r="N51" s="322">
        <f t="shared" si="1"/>
        <v>-0.5</v>
      </c>
      <c r="P51" s="322">
        <f>ROUND((C52/C50-1)*100,1)-C51</f>
        <v>0</v>
      </c>
      <c r="Q51" s="322">
        <f>ROUND((D52/D50-1)*100,1)-D51</f>
        <v>0</v>
      </c>
      <c r="R51" s="322">
        <f>ROUND((E52/E50-1)*100,1)-E51</f>
        <v>0</v>
      </c>
      <c r="S51" s="334">
        <f>F52-F50-F51</f>
        <v>-5.5511151231257827E-17</v>
      </c>
      <c r="T51" s="334">
        <f>G52-G50-G51</f>
        <v>0</v>
      </c>
      <c r="U51" s="334">
        <f>H52-H50-H51</f>
        <v>0</v>
      </c>
    </row>
    <row r="52" spans="1:21" ht="10.5" customHeight="1">
      <c r="A52" s="487"/>
      <c r="B52" s="473"/>
      <c r="C52" s="335">
        <v>322620</v>
      </c>
      <c r="D52" s="336">
        <v>178302</v>
      </c>
      <c r="E52" s="337">
        <v>170479</v>
      </c>
      <c r="F52" s="338">
        <v>1.81</v>
      </c>
      <c r="G52" s="339">
        <v>95.6</v>
      </c>
      <c r="H52" s="340">
        <v>97.8</v>
      </c>
      <c r="I52" s="330">
        <f>C52</f>
        <v>322620</v>
      </c>
      <c r="J52" s="330">
        <f>D52</f>
        <v>178302</v>
      </c>
      <c r="K52" s="330">
        <f>E52</f>
        <v>170479</v>
      </c>
      <c r="L52" s="323">
        <f t="shared" si="0"/>
        <v>1.81</v>
      </c>
      <c r="M52" s="331">
        <f t="shared" si="2"/>
        <v>95.6</v>
      </c>
      <c r="N52" s="332">
        <f t="shared" si="1"/>
        <v>97.8</v>
      </c>
    </row>
    <row r="53" spans="1:21" ht="10.5" customHeight="1">
      <c r="A53" s="487"/>
      <c r="B53" s="472" t="s">
        <v>218</v>
      </c>
      <c r="C53" s="347">
        <v>-38.6</v>
      </c>
      <c r="D53" s="342">
        <v>-14.1</v>
      </c>
      <c r="E53" s="342">
        <v>-15.6</v>
      </c>
      <c r="F53" s="349">
        <v>-0.52</v>
      </c>
      <c r="G53" s="345">
        <v>-1.7</v>
      </c>
      <c r="H53" s="346">
        <v>-0.6</v>
      </c>
      <c r="I53" s="322">
        <f>ROUND(C53,1)</f>
        <v>-38.6</v>
      </c>
      <c r="J53" s="322">
        <f>ROUND(D53,1)</f>
        <v>-14.1</v>
      </c>
      <c r="K53" s="322">
        <f>ROUND(E53,1)</f>
        <v>-15.6</v>
      </c>
      <c r="L53" s="323">
        <f t="shared" si="0"/>
        <v>-0.52</v>
      </c>
      <c r="M53" s="322">
        <f t="shared" si="2"/>
        <v>-1.7</v>
      </c>
      <c r="N53" s="322">
        <f t="shared" si="1"/>
        <v>-0.6</v>
      </c>
      <c r="P53" s="322">
        <f>ROUND((C54/C52-1)*100,1)-C53</f>
        <v>0</v>
      </c>
      <c r="Q53" s="322">
        <f>ROUND((D54/D52-1)*100,1)-D53</f>
        <v>0</v>
      </c>
      <c r="R53" s="322">
        <f>ROUND((E54/E52-1)*100,1)-E53</f>
        <v>0</v>
      </c>
      <c r="S53" s="334">
        <f>F54-F52-F53</f>
        <v>0</v>
      </c>
      <c r="T53" s="334">
        <f>G54-G52-G53</f>
        <v>1.1324274851176597E-14</v>
      </c>
      <c r="U53" s="334">
        <f>H54-H52-H53</f>
        <v>5.6621374255882984E-15</v>
      </c>
    </row>
    <row r="54" spans="1:21" ht="10.5" customHeight="1">
      <c r="A54" s="487"/>
      <c r="B54" s="473"/>
      <c r="C54" s="335">
        <v>197960</v>
      </c>
      <c r="D54" s="336">
        <v>153227</v>
      </c>
      <c r="E54" s="337">
        <v>143821</v>
      </c>
      <c r="F54" s="338">
        <v>1.29</v>
      </c>
      <c r="G54" s="339">
        <v>93.9</v>
      </c>
      <c r="H54" s="329">
        <v>97.2</v>
      </c>
      <c r="I54" s="330">
        <f>C54</f>
        <v>197960</v>
      </c>
      <c r="J54" s="330">
        <f>D54</f>
        <v>153227</v>
      </c>
      <c r="K54" s="330">
        <f>E54</f>
        <v>143821</v>
      </c>
      <c r="L54" s="323">
        <f t="shared" si="0"/>
        <v>1.29</v>
      </c>
      <c r="M54" s="331">
        <f t="shared" si="2"/>
        <v>93.9</v>
      </c>
      <c r="N54" s="332">
        <f t="shared" si="1"/>
        <v>97.2</v>
      </c>
    </row>
    <row r="55" spans="1:21" ht="10.5" customHeight="1">
      <c r="A55" s="487"/>
      <c r="B55" s="472" t="s">
        <v>219</v>
      </c>
      <c r="C55" s="347">
        <v>-1.7</v>
      </c>
      <c r="D55" s="342">
        <v>2.2000000000000002</v>
      </c>
      <c r="E55" s="342">
        <v>3.7</v>
      </c>
      <c r="F55" s="353">
        <v>-0.05</v>
      </c>
      <c r="G55" s="345">
        <v>1.3</v>
      </c>
      <c r="H55" s="333">
        <v>0.6</v>
      </c>
      <c r="I55" s="322">
        <f>ROUND(C55,1)</f>
        <v>-1.7</v>
      </c>
      <c r="J55" s="322">
        <f>ROUND(D55,1)</f>
        <v>2.2000000000000002</v>
      </c>
      <c r="K55" s="322">
        <f>ROUND(E55,1)</f>
        <v>3.7</v>
      </c>
      <c r="L55" s="323">
        <f t="shared" si="0"/>
        <v>-0.05</v>
      </c>
      <c r="M55" s="322">
        <f t="shared" si="2"/>
        <v>1.3</v>
      </c>
      <c r="N55" s="322">
        <f t="shared" si="1"/>
        <v>0.6</v>
      </c>
      <c r="P55" s="322">
        <f>ROUND((C56/C54-1)*100,1)-C55</f>
        <v>0</v>
      </c>
      <c r="Q55" s="322">
        <f>ROUND((D56/D54-1)*100,1)-D55</f>
        <v>0</v>
      </c>
      <c r="R55" s="322">
        <f>ROUND((E56/E54-1)*100,1)-E55</f>
        <v>0</v>
      </c>
      <c r="S55" s="334">
        <f>F56-F54-F55</f>
        <v>0</v>
      </c>
      <c r="T55" s="334">
        <f>G56-G54-G55</f>
        <v>-2.886579864025407E-15</v>
      </c>
      <c r="U55" s="334">
        <f>H56-H54-H55</f>
        <v>-5.6621374255882984E-15</v>
      </c>
    </row>
    <row r="56" spans="1:21" ht="10.5" customHeight="1">
      <c r="A56" s="487"/>
      <c r="B56" s="473"/>
      <c r="C56" s="335">
        <v>194635</v>
      </c>
      <c r="D56" s="336">
        <v>156655</v>
      </c>
      <c r="E56" s="337">
        <v>149179</v>
      </c>
      <c r="F56" s="338">
        <v>1.24</v>
      </c>
      <c r="G56" s="339">
        <v>95.2</v>
      </c>
      <c r="H56" s="340">
        <v>97.8</v>
      </c>
      <c r="I56" s="330">
        <f>C56</f>
        <v>194635</v>
      </c>
      <c r="J56" s="330">
        <f>D56</f>
        <v>156655</v>
      </c>
      <c r="K56" s="330">
        <f>E56</f>
        <v>149179</v>
      </c>
      <c r="L56" s="323">
        <f t="shared" si="0"/>
        <v>1.24</v>
      </c>
      <c r="M56" s="331">
        <f t="shared" si="2"/>
        <v>95.2</v>
      </c>
      <c r="N56" s="332">
        <f t="shared" si="1"/>
        <v>97.8</v>
      </c>
    </row>
    <row r="57" spans="1:21" ht="10.5" customHeight="1">
      <c r="A57" s="487"/>
      <c r="B57" s="472" t="s">
        <v>220</v>
      </c>
      <c r="C57" s="347">
        <v>6.5</v>
      </c>
      <c r="D57" s="342">
        <v>2.1</v>
      </c>
      <c r="E57" s="342">
        <v>3.7</v>
      </c>
      <c r="F57" s="353">
        <v>0.06</v>
      </c>
      <c r="G57" s="345">
        <v>1.5</v>
      </c>
      <c r="H57" s="346">
        <v>0.7</v>
      </c>
      <c r="I57" s="322">
        <f>ROUND(C57,1)</f>
        <v>6.5</v>
      </c>
      <c r="J57" s="322">
        <f>ROUND(D57,1)</f>
        <v>2.1</v>
      </c>
      <c r="K57" s="322">
        <f>ROUND(E57,1)</f>
        <v>3.7</v>
      </c>
      <c r="L57" s="323">
        <f t="shared" si="0"/>
        <v>0.06</v>
      </c>
      <c r="M57" s="322">
        <f t="shared" si="2"/>
        <v>1.5</v>
      </c>
      <c r="N57" s="322">
        <f t="shared" si="1"/>
        <v>0.7</v>
      </c>
      <c r="P57" s="322">
        <f>ROUND((C58/C56-1)*100,1)-C57</f>
        <v>0.70000000000000018</v>
      </c>
      <c r="Q57" s="322">
        <f>ROUND((D58/D56-1)*100,1)-D57</f>
        <v>0.19999999999999973</v>
      </c>
      <c r="R57" s="322">
        <f>ROUND((E58/E56-1)*100,1)-E57</f>
        <v>0.19999999999999973</v>
      </c>
      <c r="S57" s="334">
        <f>F58-F56-F57</f>
        <v>5.5511151231257827E-17</v>
      </c>
      <c r="T57" s="334">
        <f>G58-G56-G57</f>
        <v>0</v>
      </c>
      <c r="U57" s="334">
        <f>H58-H56-H57</f>
        <v>2.886579864025407E-15</v>
      </c>
    </row>
    <row r="58" spans="1:21" ht="10.5" customHeight="1">
      <c r="A58" s="487"/>
      <c r="B58" s="473"/>
      <c r="C58" s="335">
        <v>208701</v>
      </c>
      <c r="D58" s="336">
        <v>160242</v>
      </c>
      <c r="E58" s="337">
        <v>154989</v>
      </c>
      <c r="F58" s="338">
        <v>1.3</v>
      </c>
      <c r="G58" s="339">
        <v>96.7</v>
      </c>
      <c r="H58" s="340">
        <v>98.5</v>
      </c>
      <c r="I58" s="330">
        <f>C58</f>
        <v>208701</v>
      </c>
      <c r="J58" s="330">
        <f>D58</f>
        <v>160242</v>
      </c>
      <c r="K58" s="330">
        <f>E58</f>
        <v>154989</v>
      </c>
      <c r="L58" s="323">
        <f t="shared" si="0"/>
        <v>1.3</v>
      </c>
      <c r="M58" s="331">
        <f t="shared" si="2"/>
        <v>96.7</v>
      </c>
      <c r="N58" s="332">
        <f t="shared" si="1"/>
        <v>98.5</v>
      </c>
    </row>
    <row r="59" spans="1:21" ht="10.5" customHeight="1">
      <c r="A59" s="487"/>
      <c r="B59" s="472" t="s">
        <v>221</v>
      </c>
      <c r="C59" s="347">
        <v>8.8000000000000007</v>
      </c>
      <c r="D59" s="342">
        <v>3.5</v>
      </c>
      <c r="E59" s="342">
        <v>4.4000000000000004</v>
      </c>
      <c r="F59" s="353">
        <v>7.0000000000000007E-2</v>
      </c>
      <c r="G59" s="345">
        <v>0.9</v>
      </c>
      <c r="H59" s="346">
        <v>0.5</v>
      </c>
      <c r="I59" s="322">
        <f>ROUND(C59,1)</f>
        <v>8.8000000000000007</v>
      </c>
      <c r="J59" s="322">
        <f>ROUND(D59,1)</f>
        <v>3.5</v>
      </c>
      <c r="K59" s="322">
        <f>ROUND(E59,1)</f>
        <v>4.4000000000000004</v>
      </c>
      <c r="L59" s="323">
        <f t="shared" si="0"/>
        <v>7.0000000000000007E-2</v>
      </c>
      <c r="M59" s="322">
        <f t="shared" si="2"/>
        <v>0.9</v>
      </c>
      <c r="N59" s="322">
        <f t="shared" si="1"/>
        <v>0.5</v>
      </c>
      <c r="P59" s="322">
        <f>ROUND((C60/C58-1)*100,1)-C59</f>
        <v>0</v>
      </c>
      <c r="Q59" s="322">
        <f>ROUND((D60/D58-1)*100,1)-D59</f>
        <v>0</v>
      </c>
      <c r="R59" s="322">
        <f>ROUND((E60/E58-1)*100,1)-E59</f>
        <v>0</v>
      </c>
      <c r="S59" s="334">
        <f>F60-F58-F59</f>
        <v>0</v>
      </c>
      <c r="T59" s="334">
        <f>G60-G58-G59</f>
        <v>-8.5487172896137054E-15</v>
      </c>
      <c r="U59" s="334">
        <f>H60-H58-H59</f>
        <v>0</v>
      </c>
    </row>
    <row r="60" spans="1:21" ht="10.5" customHeight="1">
      <c r="A60" s="487"/>
      <c r="B60" s="473"/>
      <c r="C60" s="335">
        <v>227168</v>
      </c>
      <c r="D60" s="336">
        <v>165777</v>
      </c>
      <c r="E60" s="337">
        <v>161757</v>
      </c>
      <c r="F60" s="338">
        <v>1.37</v>
      </c>
      <c r="G60" s="339">
        <v>97.6</v>
      </c>
      <c r="H60" s="340">
        <v>99</v>
      </c>
      <c r="I60" s="330">
        <f>C60</f>
        <v>227168</v>
      </c>
      <c r="J60" s="330">
        <f>D60</f>
        <v>165777</v>
      </c>
      <c r="K60" s="330">
        <f>E60</f>
        <v>161757</v>
      </c>
      <c r="L60" s="323">
        <f t="shared" si="0"/>
        <v>1.37</v>
      </c>
      <c r="M60" s="331">
        <f t="shared" si="2"/>
        <v>97.6</v>
      </c>
      <c r="N60" s="332">
        <f t="shared" si="1"/>
        <v>99</v>
      </c>
    </row>
    <row r="61" spans="1:21" ht="10.5" customHeight="1">
      <c r="A61" s="487"/>
      <c r="B61" s="472" t="s">
        <v>222</v>
      </c>
      <c r="C61" s="347">
        <v>12.5</v>
      </c>
      <c r="D61" s="342">
        <v>-0.9</v>
      </c>
      <c r="E61" s="342">
        <v>-0.3</v>
      </c>
      <c r="F61" s="353">
        <v>0.19</v>
      </c>
      <c r="G61" s="345">
        <v>0.6</v>
      </c>
      <c r="H61" s="346">
        <v>0.3</v>
      </c>
      <c r="I61" s="322">
        <f>ROUND(C61,1)</f>
        <v>12.5</v>
      </c>
      <c r="J61" s="322">
        <f>ROUND(D61,1)</f>
        <v>-0.9</v>
      </c>
      <c r="K61" s="322">
        <f>ROUND(E61,1)</f>
        <v>-0.3</v>
      </c>
      <c r="L61" s="323">
        <f t="shared" si="0"/>
        <v>0.19</v>
      </c>
      <c r="M61" s="322">
        <f t="shared" si="2"/>
        <v>0.6</v>
      </c>
      <c r="N61" s="322">
        <f t="shared" si="1"/>
        <v>0.3</v>
      </c>
      <c r="P61" s="322">
        <f>ROUND((C62/C60-1)*100,1)-C61</f>
        <v>0</v>
      </c>
      <c r="Q61" s="322">
        <f>ROUND((D62/D60-1)*100,1)-D61</f>
        <v>0</v>
      </c>
      <c r="R61" s="322">
        <f>ROUND((E62/E60-1)*100,1)-E61</f>
        <v>0</v>
      </c>
      <c r="S61" s="334">
        <f>F62-F60-F61</f>
        <v>0</v>
      </c>
      <c r="T61" s="334">
        <f>G62-G60-G61</f>
        <v>8.5487172896137054E-15</v>
      </c>
      <c r="U61" s="334">
        <f>H62-H60-H61</f>
        <v>-2.8310687127941492E-15</v>
      </c>
    </row>
    <row r="62" spans="1:21" ht="10.5" customHeight="1">
      <c r="A62" s="487"/>
      <c r="B62" s="473"/>
      <c r="C62" s="335">
        <v>255472</v>
      </c>
      <c r="D62" s="336">
        <v>164268</v>
      </c>
      <c r="E62" s="337">
        <v>161312</v>
      </c>
      <c r="F62" s="338">
        <v>1.56</v>
      </c>
      <c r="G62" s="339">
        <v>98.2</v>
      </c>
      <c r="H62" s="340">
        <v>99.3</v>
      </c>
      <c r="I62" s="330">
        <f>C62</f>
        <v>255472</v>
      </c>
      <c r="J62" s="330">
        <f>D62</f>
        <v>164268</v>
      </c>
      <c r="K62" s="330">
        <f>E62</f>
        <v>161312</v>
      </c>
      <c r="L62" s="323">
        <f t="shared" si="0"/>
        <v>1.56</v>
      </c>
      <c r="M62" s="331">
        <f t="shared" si="2"/>
        <v>98.2</v>
      </c>
      <c r="N62" s="332">
        <f t="shared" si="1"/>
        <v>99.3</v>
      </c>
    </row>
    <row r="63" spans="1:21" ht="10.5" customHeight="1">
      <c r="A63" s="487"/>
      <c r="B63" s="472" t="s">
        <v>223</v>
      </c>
      <c r="C63" s="347">
        <v>23.7</v>
      </c>
      <c r="D63" s="350">
        <v>4.0999999999999996</v>
      </c>
      <c r="E63" s="343">
        <v>4.8</v>
      </c>
      <c r="F63" s="349">
        <v>0.28999999999999998</v>
      </c>
      <c r="G63" s="345">
        <v>0.6</v>
      </c>
      <c r="H63" s="346">
        <v>0.3</v>
      </c>
      <c r="I63" s="322">
        <f>ROUND(C63,1)</f>
        <v>23.7</v>
      </c>
      <c r="J63" s="322">
        <f>ROUND(D63,1)</f>
        <v>4.0999999999999996</v>
      </c>
      <c r="K63" s="322">
        <f>ROUND(E63,1)</f>
        <v>4.8</v>
      </c>
      <c r="L63" s="323">
        <f t="shared" si="0"/>
        <v>0.28999999999999998</v>
      </c>
      <c r="M63" s="322">
        <f t="shared" si="2"/>
        <v>0.6</v>
      </c>
      <c r="N63" s="322">
        <f t="shared" si="1"/>
        <v>0.3</v>
      </c>
      <c r="P63" s="322">
        <f>ROUND((C64/C62-1)*100,1)-C63</f>
        <v>0</v>
      </c>
      <c r="Q63" s="322">
        <f>ROUND((D64/D62-1)*100,1)-D63</f>
        <v>0</v>
      </c>
      <c r="R63" s="322">
        <f>ROUND((E64/E62-1)*100,1)-E63</f>
        <v>0</v>
      </c>
      <c r="S63" s="334">
        <f>F64-F62-F63</f>
        <v>0</v>
      </c>
      <c r="T63" s="334">
        <f>G64-G62-G63</f>
        <v>-5.6621374255882984E-15</v>
      </c>
      <c r="U63" s="334">
        <f>H64-H62-H63</f>
        <v>-2.8310687127941492E-15</v>
      </c>
    </row>
    <row r="64" spans="1:21" ht="10.5" customHeight="1">
      <c r="A64" s="487"/>
      <c r="B64" s="473"/>
      <c r="C64" s="324">
        <v>316055</v>
      </c>
      <c r="D64" s="325">
        <v>171084</v>
      </c>
      <c r="E64" s="325">
        <v>169031</v>
      </c>
      <c r="F64" s="354">
        <v>1.85</v>
      </c>
      <c r="G64" s="328">
        <v>98.8</v>
      </c>
      <c r="H64" s="329">
        <v>99.6</v>
      </c>
      <c r="I64" s="330">
        <f>C64</f>
        <v>316055</v>
      </c>
      <c r="J64" s="330">
        <f>D64</f>
        <v>171084</v>
      </c>
      <c r="K64" s="330">
        <f>E64</f>
        <v>169031</v>
      </c>
      <c r="L64" s="323">
        <f t="shared" si="0"/>
        <v>1.85</v>
      </c>
      <c r="M64" s="331">
        <f t="shared" si="2"/>
        <v>98.8</v>
      </c>
      <c r="N64" s="332">
        <f t="shared" si="1"/>
        <v>99.6</v>
      </c>
    </row>
    <row r="65" spans="1:21" ht="10.5" customHeight="1">
      <c r="A65" s="487"/>
      <c r="B65" s="472" t="s">
        <v>224</v>
      </c>
      <c r="C65" s="351">
        <v>11.7</v>
      </c>
      <c r="D65" s="355">
        <v>1</v>
      </c>
      <c r="E65" s="318">
        <v>1.3</v>
      </c>
      <c r="F65" s="352">
        <v>0.19</v>
      </c>
      <c r="G65" s="320">
        <v>0.3</v>
      </c>
      <c r="H65" s="346">
        <v>0.1</v>
      </c>
      <c r="I65" s="322">
        <f>ROUND(C65,1)</f>
        <v>11.7</v>
      </c>
      <c r="J65" s="322">
        <f>ROUND(D65,1)</f>
        <v>1</v>
      </c>
      <c r="K65" s="322">
        <f>ROUND(E65,1)</f>
        <v>1.3</v>
      </c>
      <c r="L65" s="323">
        <f t="shared" si="0"/>
        <v>0.19</v>
      </c>
      <c r="M65" s="322">
        <f t="shared" si="2"/>
        <v>0.3</v>
      </c>
      <c r="N65" s="322">
        <f t="shared" si="1"/>
        <v>0.1</v>
      </c>
      <c r="P65" s="322">
        <f>ROUND((C66/C64-1)*100,1)-C65</f>
        <v>0</v>
      </c>
      <c r="Q65" s="322">
        <f>ROUND((D66/D64-1)*100,1)-D65</f>
        <v>0</v>
      </c>
      <c r="R65" s="322">
        <f>ROUND((E66/E64-1)*100,1)-E65</f>
        <v>0</v>
      </c>
      <c r="S65" s="334">
        <f>F66-F64-F65</f>
        <v>0</v>
      </c>
      <c r="T65" s="334">
        <f>G66-G64-G65</f>
        <v>-2.8310687127941492E-15</v>
      </c>
      <c r="U65" s="334">
        <f>H66-H64-H65</f>
        <v>8.5209617139980764E-15</v>
      </c>
    </row>
    <row r="66" spans="1:21" ht="10.5" customHeight="1">
      <c r="A66" s="487"/>
      <c r="B66" s="473"/>
      <c r="C66" s="348">
        <v>352993</v>
      </c>
      <c r="D66" s="336">
        <v>172748</v>
      </c>
      <c r="E66" s="325">
        <v>171152</v>
      </c>
      <c r="F66" s="354">
        <v>2.04</v>
      </c>
      <c r="G66" s="339">
        <v>99.1</v>
      </c>
      <c r="H66" s="329">
        <v>99.7</v>
      </c>
      <c r="I66" s="330">
        <f>C66</f>
        <v>352993</v>
      </c>
      <c r="J66" s="330">
        <f>D66</f>
        <v>172748</v>
      </c>
      <c r="K66" s="330">
        <f>E66</f>
        <v>171152</v>
      </c>
      <c r="L66" s="323">
        <f t="shared" si="0"/>
        <v>2.04</v>
      </c>
      <c r="M66" s="331">
        <f t="shared" si="2"/>
        <v>99.1</v>
      </c>
      <c r="N66" s="332">
        <f t="shared" si="1"/>
        <v>99.7</v>
      </c>
    </row>
    <row r="67" spans="1:21" ht="10.5" customHeight="1">
      <c r="A67" s="487"/>
      <c r="B67" s="472" t="s">
        <v>225</v>
      </c>
      <c r="C67" s="347">
        <v>9.6999999999999993</v>
      </c>
      <c r="D67" s="342">
        <v>0.5</v>
      </c>
      <c r="E67" s="318">
        <v>0.6</v>
      </c>
      <c r="F67" s="352">
        <v>0.19</v>
      </c>
      <c r="G67" s="345">
        <v>0.1</v>
      </c>
      <c r="H67" s="346">
        <v>-0.2</v>
      </c>
      <c r="I67" s="322">
        <f>ROUND(C67,1)</f>
        <v>9.6999999999999993</v>
      </c>
      <c r="J67" s="322">
        <f>ROUND(D67,1)</f>
        <v>0.5</v>
      </c>
      <c r="K67" s="322">
        <f>ROUND(E67,1)</f>
        <v>0.6</v>
      </c>
      <c r="L67" s="323">
        <f t="shared" si="0"/>
        <v>0.19</v>
      </c>
      <c r="M67" s="322">
        <f t="shared" si="2"/>
        <v>0.1</v>
      </c>
      <c r="N67" s="322">
        <f t="shared" si="1"/>
        <v>-0.2</v>
      </c>
      <c r="P67" s="322">
        <f>ROUND((C68/C66-1)*100,1)-C67</f>
        <v>0</v>
      </c>
      <c r="Q67" s="322">
        <f>ROUND((D68/D66-1)*100,1)-D67</f>
        <v>0</v>
      </c>
      <c r="R67" s="322">
        <f>ROUND((E68/E66-1)*100,1)-E67</f>
        <v>0</v>
      </c>
      <c r="S67" s="334">
        <f>F68-F66-F67</f>
        <v>0</v>
      </c>
      <c r="T67" s="334">
        <f>G68-G66-G67</f>
        <v>8.5209617139980764E-15</v>
      </c>
      <c r="U67" s="334">
        <f>H68-H66-H67</f>
        <v>-2.8310687127941492E-15</v>
      </c>
    </row>
    <row r="68" spans="1:21" ht="10.5" customHeight="1">
      <c r="A68" s="487"/>
      <c r="B68" s="473"/>
      <c r="C68" s="324">
        <v>387308</v>
      </c>
      <c r="D68" s="325">
        <v>173586</v>
      </c>
      <c r="E68" s="325">
        <v>172186</v>
      </c>
      <c r="F68" s="354">
        <v>2.23</v>
      </c>
      <c r="G68" s="328">
        <v>99.2</v>
      </c>
      <c r="H68" s="329">
        <v>99.5</v>
      </c>
      <c r="I68" s="330">
        <f>C68</f>
        <v>387308</v>
      </c>
      <c r="J68" s="330">
        <f>D68</f>
        <v>173586</v>
      </c>
      <c r="K68" s="330">
        <f>E68</f>
        <v>172186</v>
      </c>
      <c r="L68" s="323">
        <f t="shared" si="0"/>
        <v>2.23</v>
      </c>
      <c r="M68" s="331">
        <f t="shared" si="2"/>
        <v>99.2</v>
      </c>
      <c r="N68" s="332">
        <f t="shared" si="1"/>
        <v>99.5</v>
      </c>
    </row>
    <row r="69" spans="1:21" ht="10.5" customHeight="1">
      <c r="A69" s="487"/>
      <c r="B69" s="472" t="s">
        <v>226</v>
      </c>
      <c r="C69" s="347">
        <v>11.7</v>
      </c>
      <c r="D69" s="350">
        <v>-1.3</v>
      </c>
      <c r="E69" s="343">
        <v>-1.2</v>
      </c>
      <c r="F69" s="344">
        <v>0.3</v>
      </c>
      <c r="G69" s="345">
        <v>0.1</v>
      </c>
      <c r="H69" s="333">
        <v>0.2</v>
      </c>
      <c r="I69" s="322">
        <f>ROUND(C69,1)</f>
        <v>11.7</v>
      </c>
      <c r="J69" s="322">
        <f>ROUND(D69,1)</f>
        <v>-1.3</v>
      </c>
      <c r="K69" s="322">
        <f>ROUND(E69,1)</f>
        <v>-1.2</v>
      </c>
      <c r="L69" s="323">
        <f t="shared" si="0"/>
        <v>0.3</v>
      </c>
      <c r="M69" s="322">
        <f t="shared" si="2"/>
        <v>0.1</v>
      </c>
      <c r="N69" s="322">
        <f t="shared" si="1"/>
        <v>0.2</v>
      </c>
      <c r="P69" s="322">
        <f>ROUND((C70/C68-1)*100,1)-C69</f>
        <v>0</v>
      </c>
      <c r="Q69" s="322">
        <f>ROUND((D70/D68-1)*100,1)-D69</f>
        <v>0</v>
      </c>
      <c r="R69" s="322">
        <f>ROUND((E70/E68-1)*100,1)-E69</f>
        <v>0</v>
      </c>
      <c r="S69" s="334">
        <f>F70-F68-F69</f>
        <v>0</v>
      </c>
      <c r="T69" s="334">
        <f>G70-G68-G69</f>
        <v>-5.6898930012039273E-15</v>
      </c>
      <c r="U69" s="334">
        <f>H70-H68-H69</f>
        <v>2.8310687127941492E-15</v>
      </c>
    </row>
    <row r="70" spans="1:21" ht="10.5" customHeight="1">
      <c r="A70" s="487"/>
      <c r="B70" s="473"/>
      <c r="C70" s="335">
        <v>432669</v>
      </c>
      <c r="D70" s="336">
        <v>171265</v>
      </c>
      <c r="E70" s="336">
        <v>170061</v>
      </c>
      <c r="F70" s="356">
        <v>2.5299999999999998</v>
      </c>
      <c r="G70" s="339">
        <v>99.3</v>
      </c>
      <c r="H70" s="340">
        <v>99.7</v>
      </c>
      <c r="I70" s="330">
        <f>C70</f>
        <v>432669</v>
      </c>
      <c r="J70" s="330">
        <f>D70</f>
        <v>171265</v>
      </c>
      <c r="K70" s="330">
        <f>E70</f>
        <v>170061</v>
      </c>
      <c r="L70" s="323">
        <f t="shared" si="0"/>
        <v>2.5299999999999998</v>
      </c>
      <c r="M70" s="331">
        <f t="shared" si="2"/>
        <v>99.3</v>
      </c>
      <c r="N70" s="332">
        <f t="shared" si="1"/>
        <v>99.7</v>
      </c>
    </row>
    <row r="71" spans="1:21" ht="10.5" customHeight="1">
      <c r="A71" s="487"/>
      <c r="B71" s="472" t="s">
        <v>227</v>
      </c>
      <c r="C71" s="347">
        <v>10.199999999999999</v>
      </c>
      <c r="D71" s="350">
        <v>0</v>
      </c>
      <c r="E71" s="343">
        <v>0.1</v>
      </c>
      <c r="F71" s="344">
        <v>0.25</v>
      </c>
      <c r="G71" s="345">
        <v>0.1</v>
      </c>
      <c r="H71" s="346">
        <v>0</v>
      </c>
      <c r="I71" s="322">
        <f>ROUND(C71,1)</f>
        <v>10.199999999999999</v>
      </c>
      <c r="J71" s="322">
        <f>ROUND(D71,1)</f>
        <v>0</v>
      </c>
      <c r="K71" s="322">
        <f>ROUND(E71,1)</f>
        <v>0.1</v>
      </c>
      <c r="L71" s="323">
        <f t="shared" si="0"/>
        <v>0.25</v>
      </c>
      <c r="M71" s="322">
        <f t="shared" si="2"/>
        <v>0.1</v>
      </c>
      <c r="N71" s="322">
        <f t="shared" si="1"/>
        <v>0</v>
      </c>
      <c r="P71" s="322">
        <f>ROUND((C72/C70-1)*100,1)-C71</f>
        <v>0</v>
      </c>
      <c r="Q71" s="322">
        <f>ROUND((D72/D70-1)*100,1)-D71</f>
        <v>0</v>
      </c>
      <c r="R71" s="322">
        <f>ROUND((E72/E70-1)*100,1)-E71</f>
        <v>0</v>
      </c>
      <c r="S71" s="334">
        <f>F72-F70-F71</f>
        <v>0</v>
      </c>
      <c r="T71" s="334">
        <f>G72-G70-G71</f>
        <v>8.5209617139980764E-15</v>
      </c>
      <c r="U71" s="334">
        <f>H72-H70-H71</f>
        <v>0</v>
      </c>
    </row>
    <row r="72" spans="1:21" ht="10.5" customHeight="1">
      <c r="A72" s="487"/>
      <c r="B72" s="473"/>
      <c r="C72" s="324">
        <v>476969</v>
      </c>
      <c r="D72" s="325">
        <v>171313</v>
      </c>
      <c r="E72" s="325">
        <v>170211</v>
      </c>
      <c r="F72" s="354">
        <v>2.78</v>
      </c>
      <c r="G72" s="328">
        <v>99.4</v>
      </c>
      <c r="H72" s="340">
        <v>99.7</v>
      </c>
      <c r="I72" s="330">
        <f>C72</f>
        <v>476969</v>
      </c>
      <c r="J72" s="330">
        <f>D72</f>
        <v>171313</v>
      </c>
      <c r="K72" s="330">
        <f>E72</f>
        <v>170211</v>
      </c>
      <c r="L72" s="323">
        <f t="shared" si="0"/>
        <v>2.78</v>
      </c>
      <c r="M72" s="331">
        <f t="shared" si="2"/>
        <v>99.4</v>
      </c>
      <c r="N72" s="332">
        <f t="shared" si="1"/>
        <v>99.7</v>
      </c>
    </row>
    <row r="73" spans="1:21" ht="10.5" customHeight="1">
      <c r="A73" s="487"/>
      <c r="B73" s="472" t="s">
        <v>228</v>
      </c>
      <c r="C73" s="351">
        <v>1.5</v>
      </c>
      <c r="D73" s="342">
        <v>-2.1</v>
      </c>
      <c r="E73" s="342">
        <v>-2.1</v>
      </c>
      <c r="F73" s="319">
        <v>0.11</v>
      </c>
      <c r="G73" s="345">
        <v>-0.1</v>
      </c>
      <c r="H73" s="346">
        <v>0</v>
      </c>
      <c r="I73" s="322">
        <f>ROUND(C73,1)</f>
        <v>1.5</v>
      </c>
      <c r="J73" s="322">
        <f>ROUND(D73,1)</f>
        <v>-2.1</v>
      </c>
      <c r="K73" s="322">
        <f>ROUND(E73,1)</f>
        <v>-2.1</v>
      </c>
      <c r="L73" s="323">
        <f t="shared" si="0"/>
        <v>0.11</v>
      </c>
      <c r="M73" s="322">
        <f t="shared" si="2"/>
        <v>-0.1</v>
      </c>
      <c r="N73" s="322">
        <f t="shared" si="1"/>
        <v>0</v>
      </c>
      <c r="O73" s="357"/>
      <c r="P73" s="322">
        <f>ROUND((C74/C72-1)*100,1)-C73</f>
        <v>0</v>
      </c>
      <c r="Q73" s="322">
        <f>ROUND((D74/D72-1)*100,1)-D73</f>
        <v>0</v>
      </c>
      <c r="R73" s="322">
        <f>ROUND((E74/E72-1)*100,1)-E73</f>
        <v>0</v>
      </c>
      <c r="S73" s="334">
        <f>F74-F72-F73</f>
        <v>3.1918911957973251E-16</v>
      </c>
      <c r="T73" s="334">
        <f>G74-G72-G73</f>
        <v>-8.5209617139980764E-15</v>
      </c>
      <c r="U73" s="334">
        <f>H74-H72-H73</f>
        <v>0</v>
      </c>
    </row>
    <row r="74" spans="1:21" ht="10.5" customHeight="1">
      <c r="A74" s="487"/>
      <c r="B74" s="473"/>
      <c r="C74" s="348">
        <v>484228</v>
      </c>
      <c r="D74" s="325">
        <v>167794</v>
      </c>
      <c r="E74" s="325">
        <v>166588</v>
      </c>
      <c r="F74" s="354">
        <v>2.89</v>
      </c>
      <c r="G74" s="328">
        <v>99.3</v>
      </c>
      <c r="H74" s="340">
        <v>99.7</v>
      </c>
      <c r="I74" s="330">
        <f>C74</f>
        <v>484228</v>
      </c>
      <c r="J74" s="330">
        <f>D74</f>
        <v>167794</v>
      </c>
      <c r="K74" s="330">
        <f>E74</f>
        <v>166588</v>
      </c>
      <c r="L74" s="323">
        <f t="shared" ref="L74:L80" si="3">ROUND(F74,2)</f>
        <v>2.89</v>
      </c>
      <c r="M74" s="331">
        <f t="shared" si="2"/>
        <v>99.3</v>
      </c>
      <c r="N74" s="332">
        <f t="shared" si="1"/>
        <v>99.7</v>
      </c>
      <c r="O74" s="358"/>
    </row>
    <row r="75" spans="1:21" ht="10.5" customHeight="1">
      <c r="A75" s="487"/>
      <c r="B75" s="472" t="s">
        <v>229</v>
      </c>
      <c r="C75" s="347">
        <v>-20.2</v>
      </c>
      <c r="D75" s="342">
        <v>-12.7</v>
      </c>
      <c r="E75" s="342">
        <v>-12.9</v>
      </c>
      <c r="F75" s="353">
        <v>-0.25</v>
      </c>
      <c r="G75" s="345">
        <v>-0.2</v>
      </c>
      <c r="H75" s="346">
        <v>-0.1</v>
      </c>
      <c r="I75" s="322">
        <f>ROUND(C75,1)</f>
        <v>-20.2</v>
      </c>
      <c r="J75" s="322">
        <f>ROUND(D75,1)</f>
        <v>-12.7</v>
      </c>
      <c r="K75" s="322">
        <f>ROUND(E75,1)</f>
        <v>-12.9</v>
      </c>
      <c r="L75" s="323">
        <f t="shared" si="3"/>
        <v>-0.25</v>
      </c>
      <c r="M75" s="322">
        <f t="shared" si="2"/>
        <v>-0.2</v>
      </c>
      <c r="N75" s="322">
        <f t="shared" si="2"/>
        <v>-0.1</v>
      </c>
      <c r="P75" s="322">
        <f>ROUND((C76/C74-1)*100,1)-C75</f>
        <v>0</v>
      </c>
      <c r="Q75" s="322">
        <f>ROUND((D76/D74-1)*100,1)-D75</f>
        <v>0</v>
      </c>
      <c r="R75" s="322">
        <f>ROUND((E76/E74-1)*100,1)-E75</f>
        <v>0</v>
      </c>
      <c r="S75" s="334">
        <f>F76-F74-F75</f>
        <v>0</v>
      </c>
      <c r="T75" s="334">
        <f>G76-G74-G75</f>
        <v>-2.8310687127941492E-15</v>
      </c>
      <c r="U75" s="334">
        <f>H76-H74-H75</f>
        <v>-8.5209617139980764E-15</v>
      </c>
    </row>
    <row r="76" spans="1:21" ht="10.5" customHeight="1">
      <c r="A76" s="487"/>
      <c r="B76" s="473"/>
      <c r="C76" s="324">
        <v>386201</v>
      </c>
      <c r="D76" s="325">
        <v>146429</v>
      </c>
      <c r="E76" s="325">
        <v>145150</v>
      </c>
      <c r="F76" s="354">
        <v>2.64</v>
      </c>
      <c r="G76" s="328">
        <v>99.1</v>
      </c>
      <c r="H76" s="329">
        <v>99.6</v>
      </c>
      <c r="I76" s="330">
        <f>C76</f>
        <v>386201</v>
      </c>
      <c r="J76" s="330">
        <f>D76</f>
        <v>146429</v>
      </c>
      <c r="K76" s="330">
        <f>E76</f>
        <v>145150</v>
      </c>
      <c r="L76" s="323">
        <f t="shared" si="3"/>
        <v>2.64</v>
      </c>
      <c r="M76" s="331">
        <f t="shared" si="2"/>
        <v>99.1</v>
      </c>
      <c r="N76" s="332">
        <f t="shared" si="2"/>
        <v>99.6</v>
      </c>
    </row>
    <row r="77" spans="1:21" s="359" customFormat="1" ht="10.5" customHeight="1">
      <c r="A77" s="487"/>
      <c r="B77" s="462" t="s">
        <v>230</v>
      </c>
      <c r="C77" s="347">
        <v>0.9</v>
      </c>
      <c r="D77" s="342">
        <v>-8</v>
      </c>
      <c r="E77" s="342">
        <v>-7.9</v>
      </c>
      <c r="F77" s="353">
        <v>0.25</v>
      </c>
      <c r="G77" s="345">
        <v>0.1</v>
      </c>
      <c r="H77" s="346">
        <v>0</v>
      </c>
      <c r="I77" s="322">
        <f>ROUND(C77,1)</f>
        <v>0.9</v>
      </c>
      <c r="J77" s="322">
        <f>ROUND(D77,1)</f>
        <v>-8</v>
      </c>
      <c r="K77" s="322">
        <f>ROUND(E77,1)</f>
        <v>-7.9</v>
      </c>
      <c r="L77" s="323">
        <f t="shared" si="3"/>
        <v>0.25</v>
      </c>
      <c r="M77" s="322">
        <f>ROUND(G77,1)</f>
        <v>0.1</v>
      </c>
      <c r="N77" s="322">
        <f t="shared" ref="N77:N80" si="4">ROUND(H77,1)</f>
        <v>0</v>
      </c>
      <c r="P77" s="322">
        <f>ROUND((C78/C76-1)*100,1)-C77</f>
        <v>0</v>
      </c>
      <c r="Q77" s="322">
        <f>ROUND((D78/D76-1)*100,1)-D77</f>
        <v>0</v>
      </c>
      <c r="R77" s="322">
        <f>ROUND((E78/E76-1)*100,1)-E77</f>
        <v>0</v>
      </c>
      <c r="S77" s="334">
        <f>F78-F76-F77</f>
        <v>0</v>
      </c>
      <c r="T77" s="334">
        <f>G78-G76-G77</f>
        <v>8.5209617139980764E-15</v>
      </c>
      <c r="U77" s="334">
        <f>H78-H76-H77</f>
        <v>0</v>
      </c>
    </row>
    <row r="78" spans="1:21" s="359" customFormat="1" ht="10.5" customHeight="1">
      <c r="A78" s="487"/>
      <c r="B78" s="463"/>
      <c r="C78" s="335">
        <v>389637</v>
      </c>
      <c r="D78" s="336">
        <v>134765</v>
      </c>
      <c r="E78" s="336">
        <v>133721</v>
      </c>
      <c r="F78" s="356">
        <v>2.89</v>
      </c>
      <c r="G78" s="339">
        <v>99.2</v>
      </c>
      <c r="H78" s="340">
        <v>99.6</v>
      </c>
      <c r="I78" s="330">
        <f>C78</f>
        <v>389637</v>
      </c>
      <c r="J78" s="330">
        <f>D78</f>
        <v>134765</v>
      </c>
      <c r="K78" s="330">
        <f>E78</f>
        <v>133721</v>
      </c>
      <c r="L78" s="323">
        <f t="shared" si="3"/>
        <v>2.89</v>
      </c>
      <c r="M78" s="331">
        <f>ROUND(G78,1)</f>
        <v>99.2</v>
      </c>
      <c r="N78" s="332">
        <f t="shared" si="4"/>
        <v>99.6</v>
      </c>
      <c r="P78"/>
      <c r="Q78"/>
      <c r="R78"/>
      <c r="S78"/>
      <c r="T78"/>
      <c r="U78"/>
    </row>
    <row r="79" spans="1:21" s="359" customFormat="1" ht="10.5" customHeight="1">
      <c r="A79" s="487"/>
      <c r="B79" s="462" t="s">
        <v>231</v>
      </c>
      <c r="C79" s="347">
        <v>13.9</v>
      </c>
      <c r="D79" s="342">
        <v>-5.6</v>
      </c>
      <c r="E79" s="342">
        <v>-5.6</v>
      </c>
      <c r="F79" s="349">
        <v>0.6</v>
      </c>
      <c r="G79" s="345">
        <v>0.1</v>
      </c>
      <c r="H79" s="346">
        <v>0.1</v>
      </c>
      <c r="I79" s="322">
        <f>ROUND(C79,1)</f>
        <v>13.9</v>
      </c>
      <c r="J79" s="322">
        <f>ROUND(D79,1)</f>
        <v>-5.6</v>
      </c>
      <c r="K79" s="322">
        <f>ROUND(E79,1)</f>
        <v>-5.6</v>
      </c>
      <c r="L79" s="323">
        <f t="shared" si="3"/>
        <v>0.6</v>
      </c>
      <c r="M79" s="322">
        <f>ROUND(G79,1)</f>
        <v>0.1</v>
      </c>
      <c r="N79" s="322">
        <f t="shared" si="4"/>
        <v>0.1</v>
      </c>
      <c r="P79" s="322">
        <f>ROUND((C80/C78-1)*100,1)-C79</f>
        <v>0</v>
      </c>
      <c r="Q79" s="322">
        <f>ROUND((D80/D78-1)*100,1)-D79</f>
        <v>0</v>
      </c>
      <c r="R79" s="322">
        <f>ROUND((E80/E78-1)*100,1)-E79</f>
        <v>0</v>
      </c>
      <c r="S79" s="334">
        <f>F80-F78-F79</f>
        <v>0</v>
      </c>
      <c r="T79" s="334">
        <f>G80-G78-G79</f>
        <v>-5.6898930012039273E-15</v>
      </c>
      <c r="U79" s="334">
        <f>H80-H78-H79</f>
        <v>8.5209617139980764E-15</v>
      </c>
    </row>
    <row r="80" spans="1:21" s="359" customFormat="1" ht="10.5" customHeight="1">
      <c r="A80" s="487"/>
      <c r="B80" s="463"/>
      <c r="C80" s="360">
        <v>443803</v>
      </c>
      <c r="D80" s="336">
        <v>127157</v>
      </c>
      <c r="E80" s="336">
        <v>126243</v>
      </c>
      <c r="F80" s="356">
        <v>3.49</v>
      </c>
      <c r="G80" s="339">
        <v>99.3</v>
      </c>
      <c r="H80" s="340">
        <v>99.7</v>
      </c>
      <c r="I80" s="330">
        <f>C80</f>
        <v>443803</v>
      </c>
      <c r="J80" s="330">
        <f>D80</f>
        <v>127157</v>
      </c>
      <c r="K80" s="330">
        <f>E80</f>
        <v>126243</v>
      </c>
      <c r="L80" s="323">
        <f t="shared" si="3"/>
        <v>3.49</v>
      </c>
      <c r="M80" s="331">
        <f>ROUND(G80,1)</f>
        <v>99.3</v>
      </c>
      <c r="N80" s="332">
        <f t="shared" si="4"/>
        <v>99.7</v>
      </c>
      <c r="P80"/>
      <c r="Q80"/>
      <c r="R80"/>
      <c r="S80"/>
      <c r="T80"/>
      <c r="U80"/>
    </row>
    <row r="81" spans="1:21" s="359" customFormat="1" ht="10.5" customHeight="1">
      <c r="A81" s="487"/>
      <c r="B81" s="462" t="s">
        <v>232</v>
      </c>
      <c r="C81" s="347">
        <v>8.6999999999999993</v>
      </c>
      <c r="D81" s="342">
        <v>-4.7</v>
      </c>
      <c r="E81" s="342">
        <v>-4.8</v>
      </c>
      <c r="F81" s="349">
        <v>0.48999999999999977</v>
      </c>
      <c r="G81" s="345">
        <v>-0.1</v>
      </c>
      <c r="H81" s="346">
        <v>-0.1</v>
      </c>
      <c r="I81" s="330"/>
      <c r="J81" s="330"/>
      <c r="K81" s="330"/>
      <c r="L81" s="323"/>
      <c r="M81" s="331"/>
      <c r="N81" s="332"/>
      <c r="P81" s="322">
        <f>ROUND((C82/C80-1)*100,1)-C81</f>
        <v>0</v>
      </c>
      <c r="Q81" s="322">
        <f>ROUND((D82/D80-1)*100,1)-D81</f>
        <v>0</v>
      </c>
      <c r="R81" s="322">
        <f>ROUND((E82/E80-1)*100,1)-E81</f>
        <v>0</v>
      </c>
      <c r="S81" s="334">
        <f>F82-F80-F81</f>
        <v>0</v>
      </c>
      <c r="T81" s="334">
        <f>G82-G80-G81</f>
        <v>5.6898930012039273E-15</v>
      </c>
      <c r="U81" s="334"/>
    </row>
    <row r="82" spans="1:21" s="359" customFormat="1" ht="10.5" customHeight="1">
      <c r="A82" s="487"/>
      <c r="B82" s="463"/>
      <c r="C82" s="360">
        <v>482270</v>
      </c>
      <c r="D82" s="336">
        <v>121125</v>
      </c>
      <c r="E82" s="336">
        <v>120205</v>
      </c>
      <c r="F82" s="356">
        <v>3.98</v>
      </c>
      <c r="G82" s="339">
        <v>99.2</v>
      </c>
      <c r="H82" s="340">
        <v>99.6</v>
      </c>
      <c r="I82" s="330"/>
      <c r="J82" s="330"/>
      <c r="K82" s="330"/>
      <c r="L82" s="323"/>
      <c r="M82" s="331"/>
      <c r="N82" s="332"/>
    </row>
    <row r="83" spans="1:21" s="359" customFormat="1" ht="10.5" customHeight="1">
      <c r="A83" s="487"/>
      <c r="B83" s="462" t="s">
        <v>233</v>
      </c>
      <c r="C83" s="347">
        <v>3.5</v>
      </c>
      <c r="D83" s="342">
        <v>0.6</v>
      </c>
      <c r="E83" s="342">
        <v>0.3</v>
      </c>
      <c r="F83" s="349">
        <v>0.12</v>
      </c>
      <c r="G83" s="345">
        <v>-0.2</v>
      </c>
      <c r="H83" s="361">
        <v>-0.1</v>
      </c>
      <c r="I83" s="330"/>
      <c r="J83" s="330"/>
      <c r="K83" s="330"/>
      <c r="L83" s="323"/>
      <c r="M83" s="331"/>
      <c r="N83" s="332"/>
    </row>
    <row r="84" spans="1:21" s="359" customFormat="1" ht="10.5" customHeight="1">
      <c r="A84" s="487"/>
      <c r="B84" s="463"/>
      <c r="C84" s="360">
        <v>499237</v>
      </c>
      <c r="D84" s="336">
        <v>121798</v>
      </c>
      <c r="E84" s="336">
        <v>120584</v>
      </c>
      <c r="F84" s="356">
        <v>4.0999999999999996</v>
      </c>
      <c r="G84" s="339">
        <v>99</v>
      </c>
      <c r="H84" s="362">
        <v>99.5</v>
      </c>
      <c r="I84" s="330"/>
      <c r="J84" s="330"/>
      <c r="K84" s="330"/>
      <c r="L84" s="323"/>
      <c r="M84" s="331"/>
      <c r="N84" s="332"/>
    </row>
    <row r="85" spans="1:21" s="359" customFormat="1" ht="10.5" customHeight="1">
      <c r="A85" s="487"/>
      <c r="B85" s="462" t="s">
        <v>234</v>
      </c>
      <c r="C85" s="347">
        <v>-0.1</v>
      </c>
      <c r="D85" s="342">
        <v>-0.6</v>
      </c>
      <c r="E85" s="342">
        <v>-0.7</v>
      </c>
      <c r="F85" s="349">
        <v>2.0000000000000462E-2</v>
      </c>
      <c r="G85" s="345">
        <v>-0.1</v>
      </c>
      <c r="H85" s="456" t="s">
        <v>235</v>
      </c>
      <c r="I85" s="330"/>
      <c r="J85" s="330"/>
      <c r="K85" s="330"/>
      <c r="L85" s="323"/>
      <c r="M85" s="331"/>
      <c r="N85" s="332"/>
    </row>
    <row r="86" spans="1:21" s="359" customFormat="1" ht="10.5" customHeight="1" thickBot="1">
      <c r="A86" s="488"/>
      <c r="B86" s="464"/>
      <c r="C86" s="363">
        <v>498722</v>
      </c>
      <c r="D86" s="364">
        <v>121079</v>
      </c>
      <c r="E86" s="364">
        <v>119770</v>
      </c>
      <c r="F86" s="365">
        <v>4.12</v>
      </c>
      <c r="G86" s="366">
        <v>98.9</v>
      </c>
      <c r="H86" s="457"/>
      <c r="I86" s="330"/>
      <c r="J86" s="330"/>
      <c r="K86" s="330"/>
      <c r="L86" s="323"/>
      <c r="M86" s="331"/>
      <c r="N86" s="332"/>
    </row>
    <row r="87" spans="1:21" ht="15" customHeight="1">
      <c r="A87" s="481"/>
      <c r="B87" s="481"/>
      <c r="C87" s="481"/>
      <c r="D87" s="481"/>
      <c r="E87" s="481"/>
      <c r="F87" s="481"/>
      <c r="G87" s="481"/>
      <c r="H87" s="481"/>
    </row>
    <row r="88" spans="1:21">
      <c r="A88" s="367" t="s">
        <v>236</v>
      </c>
      <c r="B88" s="368"/>
      <c r="C88" s="368"/>
      <c r="D88" s="368"/>
      <c r="E88" s="368"/>
      <c r="F88" s="368"/>
      <c r="G88" s="368"/>
      <c r="H88" s="368"/>
    </row>
    <row r="89" spans="1:21" ht="22.5" customHeight="1">
      <c r="A89" s="458" t="s">
        <v>237</v>
      </c>
      <c r="B89" s="458"/>
      <c r="C89" s="458"/>
      <c r="D89" s="458"/>
      <c r="E89" s="458"/>
      <c r="F89" s="458"/>
      <c r="G89" s="458"/>
      <c r="H89" s="458"/>
    </row>
    <row r="90" spans="1:21">
      <c r="A90" s="367" t="s">
        <v>238</v>
      </c>
      <c r="B90" s="367"/>
      <c r="C90" s="367"/>
      <c r="D90" s="367"/>
      <c r="E90" s="367"/>
      <c r="F90" s="367"/>
      <c r="G90" s="367"/>
      <c r="H90" s="367"/>
    </row>
    <row r="91" spans="1:21">
      <c r="A91" s="369" t="s">
        <v>239</v>
      </c>
      <c r="B91" s="370"/>
      <c r="C91" s="371"/>
      <c r="D91" s="371"/>
      <c r="E91" s="371"/>
      <c r="F91" s="372"/>
      <c r="G91" s="373"/>
      <c r="H91" s="374"/>
    </row>
    <row r="92" spans="1:21">
      <c r="A92" s="474"/>
      <c r="B92" s="474"/>
      <c r="C92" s="474"/>
      <c r="D92" s="474"/>
      <c r="E92" s="474"/>
      <c r="F92" s="474"/>
      <c r="G92" s="474"/>
      <c r="H92" s="474"/>
    </row>
    <row r="93" spans="1:21" s="359" customFormat="1" ht="43.5" customHeight="1">
      <c r="A93" s="459" t="s">
        <v>240</v>
      </c>
      <c r="B93" s="459"/>
      <c r="C93" s="459"/>
      <c r="D93" s="459"/>
      <c r="E93" s="459"/>
      <c r="F93" s="459"/>
      <c r="G93" s="459"/>
      <c r="H93" s="459"/>
    </row>
    <row r="94" spans="1:21" ht="14.25">
      <c r="A94" s="475"/>
      <c r="B94" s="475"/>
      <c r="C94" s="475"/>
      <c r="D94" s="475"/>
      <c r="E94" s="475"/>
      <c r="F94" s="475"/>
      <c r="G94" s="475"/>
      <c r="H94" s="475"/>
    </row>
    <row r="95" spans="1:21" ht="14.25">
      <c r="A95" s="297" t="s">
        <v>241</v>
      </c>
      <c r="B95" s="298"/>
      <c r="C95" s="298"/>
      <c r="D95" s="298"/>
      <c r="E95" s="298"/>
      <c r="F95" s="298"/>
      <c r="H95"/>
    </row>
    <row r="96" spans="1:21" ht="14.25" thickBot="1">
      <c r="A96" s="283"/>
      <c r="B96" s="295"/>
      <c r="C96" s="283"/>
      <c r="D96" s="283"/>
      <c r="E96" s="283"/>
      <c r="F96" s="283"/>
      <c r="H96"/>
    </row>
    <row r="97" spans="1:20" ht="22.5">
      <c r="A97" s="476"/>
      <c r="B97" s="476" t="s">
        <v>178</v>
      </c>
      <c r="C97" s="479" t="s">
        <v>179</v>
      </c>
      <c r="D97" s="480"/>
      <c r="E97" s="480"/>
      <c r="F97" s="480"/>
      <c r="G97" s="480"/>
      <c r="H97" s="300" t="s">
        <v>180</v>
      </c>
    </row>
    <row r="98" spans="1:20" ht="10.5" customHeight="1">
      <c r="A98" s="477"/>
      <c r="B98" s="477"/>
      <c r="C98" s="375" t="s">
        <v>242</v>
      </c>
      <c r="D98" s="376" t="s">
        <v>243</v>
      </c>
      <c r="E98" s="376" t="s">
        <v>244</v>
      </c>
      <c r="F98" s="377" t="s">
        <v>245</v>
      </c>
      <c r="G98" s="378" t="s">
        <v>246</v>
      </c>
      <c r="H98" s="379" t="s">
        <v>186</v>
      </c>
    </row>
    <row r="99" spans="1:20" ht="10.5" customHeight="1">
      <c r="A99" s="477"/>
      <c r="B99" s="477"/>
      <c r="C99" s="380" t="s">
        <v>247</v>
      </c>
      <c r="D99" s="381" t="s">
        <v>247</v>
      </c>
      <c r="E99" s="381" t="s">
        <v>248</v>
      </c>
      <c r="F99" s="382" t="s">
        <v>249</v>
      </c>
      <c r="G99" s="383" t="s">
        <v>250</v>
      </c>
      <c r="H99" s="384" t="s">
        <v>189</v>
      </c>
    </row>
    <row r="100" spans="1:20" ht="10.5" customHeight="1" thickBot="1">
      <c r="A100" s="478"/>
      <c r="B100" s="478"/>
      <c r="C100" s="385" t="s">
        <v>251</v>
      </c>
      <c r="D100" s="386" t="s">
        <v>252</v>
      </c>
      <c r="E100" s="386" t="s">
        <v>252</v>
      </c>
      <c r="F100" s="387" t="s">
        <v>253</v>
      </c>
      <c r="G100" s="388" t="s">
        <v>12</v>
      </c>
      <c r="H100" s="389" t="s">
        <v>194</v>
      </c>
    </row>
    <row r="101" spans="1:20" ht="10.5" customHeight="1">
      <c r="A101" s="465" t="s">
        <v>254</v>
      </c>
      <c r="B101" s="468" t="s">
        <v>196</v>
      </c>
      <c r="C101" s="390">
        <v>3.9</v>
      </c>
      <c r="D101" s="391">
        <v>-4.0999999999999996</v>
      </c>
      <c r="E101" s="391">
        <v>-2.8</v>
      </c>
      <c r="F101" s="392">
        <v>0.14000000000000001</v>
      </c>
      <c r="G101" s="393">
        <v>1.3</v>
      </c>
      <c r="H101" s="394">
        <v>0.2</v>
      </c>
      <c r="I101" s="322">
        <f>ROUND(C101,1)</f>
        <v>3.9</v>
      </c>
      <c r="J101" s="322">
        <f>ROUND(D101,1)</f>
        <v>-4.0999999999999996</v>
      </c>
      <c r="K101" s="322">
        <f t="shared" ref="K101:K163" si="5">ROUND(E101,1)</f>
        <v>-2.8</v>
      </c>
      <c r="L101" s="323">
        <f>ROUND(F101,2)</f>
        <v>0.14000000000000001</v>
      </c>
      <c r="M101" s="322">
        <f t="shared" ref="M101:N164" si="6">ROUND(G101,1)</f>
        <v>1.3</v>
      </c>
      <c r="N101" s="322">
        <f>ROUND(H101,1)</f>
        <v>0.2</v>
      </c>
    </row>
    <row r="102" spans="1:20" ht="10.5" customHeight="1">
      <c r="A102" s="466"/>
      <c r="B102" s="469"/>
      <c r="C102" s="395">
        <v>65420</v>
      </c>
      <c r="D102" s="325">
        <v>36126</v>
      </c>
      <c r="E102" s="325">
        <v>34684</v>
      </c>
      <c r="F102" s="327">
        <v>1.81</v>
      </c>
      <c r="G102" s="328">
        <v>96</v>
      </c>
      <c r="H102" s="396">
        <v>99.5</v>
      </c>
      <c r="I102" s="330">
        <f>C102</f>
        <v>65420</v>
      </c>
      <c r="J102" s="330">
        <f>D102</f>
        <v>36126</v>
      </c>
      <c r="K102" s="330">
        <f>E102</f>
        <v>34684</v>
      </c>
      <c r="L102" s="323">
        <f t="shared" ref="L102:L165" si="7">ROUND(F102,2)</f>
        <v>1.81</v>
      </c>
      <c r="M102" s="331">
        <f>ROUND(G102,1)</f>
        <v>96</v>
      </c>
      <c r="N102" s="332">
        <f>ROUND(H102,1)</f>
        <v>99.5</v>
      </c>
      <c r="O102" s="397">
        <f>ROUND(100*(C104/C102-1),1)-C103</f>
        <v>0</v>
      </c>
      <c r="P102" s="397">
        <f>ROUND(100*(D104/D102-1),1)-D103</f>
        <v>0</v>
      </c>
      <c r="Q102" s="397">
        <f>ROUND(100*(E104/E102-1),1)-E103</f>
        <v>0</v>
      </c>
      <c r="R102" s="334">
        <f>F104-F102-F103</f>
        <v>0</v>
      </c>
      <c r="S102" s="334">
        <f>G104-G102-G103</f>
        <v>0</v>
      </c>
      <c r="T102" s="334">
        <f>H104-H102-H103</f>
        <v>5.6898930012039273E-15</v>
      </c>
    </row>
    <row r="103" spans="1:20" ht="10.5" customHeight="1">
      <c r="A103" s="466"/>
      <c r="B103" s="470" t="s">
        <v>197</v>
      </c>
      <c r="C103" s="398">
        <v>17.5</v>
      </c>
      <c r="D103" s="317">
        <v>-6</v>
      </c>
      <c r="E103" s="317">
        <v>-7</v>
      </c>
      <c r="F103" s="319">
        <v>0.45</v>
      </c>
      <c r="G103" s="320">
        <v>-1</v>
      </c>
      <c r="H103" s="399">
        <v>-0.1</v>
      </c>
      <c r="I103" s="322">
        <f>ROUND(C103,1)</f>
        <v>17.5</v>
      </c>
      <c r="J103" s="322">
        <f>ROUND(D103,1)</f>
        <v>-6</v>
      </c>
      <c r="K103" s="322">
        <f t="shared" si="5"/>
        <v>-7</v>
      </c>
      <c r="L103" s="323">
        <f t="shared" si="7"/>
        <v>0.45</v>
      </c>
      <c r="M103" s="322">
        <f t="shared" si="6"/>
        <v>-1</v>
      </c>
      <c r="N103" s="322">
        <f t="shared" si="6"/>
        <v>-0.1</v>
      </c>
    </row>
    <row r="104" spans="1:20" ht="10.5" customHeight="1">
      <c r="A104" s="466"/>
      <c r="B104" s="469"/>
      <c r="C104" s="400">
        <v>76836</v>
      </c>
      <c r="D104" s="336">
        <v>33962</v>
      </c>
      <c r="E104" s="336">
        <v>32259</v>
      </c>
      <c r="F104" s="338">
        <v>2.2599999999999998</v>
      </c>
      <c r="G104" s="339">
        <v>95</v>
      </c>
      <c r="H104" s="401">
        <v>99.4</v>
      </c>
      <c r="I104" s="330">
        <f>C104</f>
        <v>76836</v>
      </c>
      <c r="J104" s="330">
        <f>D104</f>
        <v>33962</v>
      </c>
      <c r="K104" s="330">
        <f>E104</f>
        <v>32259</v>
      </c>
      <c r="L104" s="323">
        <f t="shared" si="7"/>
        <v>2.2599999999999998</v>
      </c>
      <c r="M104" s="331">
        <f t="shared" si="6"/>
        <v>95</v>
      </c>
      <c r="N104" s="332">
        <f t="shared" si="6"/>
        <v>99.4</v>
      </c>
      <c r="O104" s="397">
        <f>ROUND(100*(C106/C104-1),1)-C105</f>
        <v>0</v>
      </c>
      <c r="P104" s="397">
        <f>ROUND(100*(D106/D104-1),1)-D105</f>
        <v>0</v>
      </c>
      <c r="Q104" s="397">
        <f>ROUND(100*(E106/E104-1),1)-E105</f>
        <v>0</v>
      </c>
      <c r="R104" s="334">
        <f>F106-F104-F105</f>
        <v>0</v>
      </c>
      <c r="S104" s="334">
        <f>G106-G104-G105</f>
        <v>-2.8310687127941492E-15</v>
      </c>
      <c r="T104" s="334">
        <f>H106-H104-H105</f>
        <v>-5.6898930012039273E-15</v>
      </c>
    </row>
    <row r="105" spans="1:20" ht="10.5" customHeight="1">
      <c r="A105" s="466"/>
      <c r="B105" s="470" t="s">
        <v>198</v>
      </c>
      <c r="C105" s="402">
        <v>18.100000000000001</v>
      </c>
      <c r="D105" s="342">
        <v>-10.7</v>
      </c>
      <c r="E105" s="342">
        <v>-10.4</v>
      </c>
      <c r="F105" s="344">
        <v>0.73</v>
      </c>
      <c r="G105" s="345">
        <v>0.3</v>
      </c>
      <c r="H105" s="403">
        <v>0.1</v>
      </c>
      <c r="I105" s="322">
        <f>ROUND(C105,1)</f>
        <v>18.100000000000001</v>
      </c>
      <c r="J105" s="322">
        <f>ROUND(D105,1)</f>
        <v>-10.7</v>
      </c>
      <c r="K105" s="322">
        <f t="shared" si="5"/>
        <v>-10.4</v>
      </c>
      <c r="L105" s="323">
        <f t="shared" si="7"/>
        <v>0.73</v>
      </c>
      <c r="M105" s="322">
        <f t="shared" si="6"/>
        <v>0.3</v>
      </c>
      <c r="N105" s="322">
        <f t="shared" si="6"/>
        <v>0.1</v>
      </c>
    </row>
    <row r="106" spans="1:20" ht="10.5" customHeight="1">
      <c r="A106" s="466"/>
      <c r="B106" s="469"/>
      <c r="C106" s="395">
        <v>90743</v>
      </c>
      <c r="D106" s="325">
        <v>30324</v>
      </c>
      <c r="E106" s="325">
        <v>28897</v>
      </c>
      <c r="F106" s="327">
        <v>2.99</v>
      </c>
      <c r="G106" s="328">
        <v>95.3</v>
      </c>
      <c r="H106" s="396">
        <v>99.5</v>
      </c>
      <c r="I106" s="330">
        <f>C106</f>
        <v>90743</v>
      </c>
      <c r="J106" s="330">
        <f>D106</f>
        <v>30324</v>
      </c>
      <c r="K106" s="330">
        <f>E106</f>
        <v>28897</v>
      </c>
      <c r="L106" s="323">
        <f t="shared" si="7"/>
        <v>2.99</v>
      </c>
      <c r="M106" s="331">
        <f t="shared" si="6"/>
        <v>95.3</v>
      </c>
      <c r="N106" s="332">
        <f t="shared" si="6"/>
        <v>99.5</v>
      </c>
      <c r="O106" s="397">
        <f>ROUND(100*(C108/C106-1),1)-C107</f>
        <v>0</v>
      </c>
      <c r="P106" s="397">
        <f>ROUND(100*(D108/D106-1),1)-D107</f>
        <v>0</v>
      </c>
      <c r="Q106" s="397">
        <f>ROUND(100*(E108/E106-1),1)-E107</f>
        <v>0</v>
      </c>
      <c r="R106" s="334">
        <f>F108-F106-F107</f>
        <v>0</v>
      </c>
      <c r="S106" s="334">
        <f>G108-G106-G107</f>
        <v>0</v>
      </c>
      <c r="T106" s="334">
        <f>H108-H106-H107</f>
        <v>-5.6898930012039273E-15</v>
      </c>
    </row>
    <row r="107" spans="1:20" ht="10.5" customHeight="1">
      <c r="A107" s="466"/>
      <c r="B107" s="470" t="s">
        <v>199</v>
      </c>
      <c r="C107" s="398">
        <v>9.6999999999999993</v>
      </c>
      <c r="D107" s="317">
        <v>-13.7</v>
      </c>
      <c r="E107" s="317">
        <v>-13.7</v>
      </c>
      <c r="F107" s="319">
        <v>0.81</v>
      </c>
      <c r="G107" s="320">
        <v>0</v>
      </c>
      <c r="H107" s="399">
        <v>0.1</v>
      </c>
      <c r="I107" s="322">
        <f>ROUND(C107,1)</f>
        <v>9.6999999999999993</v>
      </c>
      <c r="J107" s="322">
        <f>ROUND(D107,1)</f>
        <v>-13.7</v>
      </c>
      <c r="K107" s="322">
        <f t="shared" si="5"/>
        <v>-13.7</v>
      </c>
      <c r="L107" s="323">
        <f t="shared" si="7"/>
        <v>0.81</v>
      </c>
      <c r="M107" s="322">
        <f t="shared" si="6"/>
        <v>0</v>
      </c>
      <c r="N107" s="322">
        <f t="shared" si="6"/>
        <v>0.1</v>
      </c>
    </row>
    <row r="108" spans="1:20" ht="10.5" customHeight="1">
      <c r="A108" s="466"/>
      <c r="B108" s="469"/>
      <c r="C108" s="400">
        <v>99553</v>
      </c>
      <c r="D108" s="336">
        <v>26167</v>
      </c>
      <c r="E108" s="336">
        <v>24935</v>
      </c>
      <c r="F108" s="338">
        <v>3.8</v>
      </c>
      <c r="G108" s="339">
        <v>95.3</v>
      </c>
      <c r="H108" s="401">
        <v>99.6</v>
      </c>
      <c r="I108" s="330">
        <f>C108</f>
        <v>99553</v>
      </c>
      <c r="J108" s="330">
        <f>D108</f>
        <v>26167</v>
      </c>
      <c r="K108" s="330">
        <f>E108</f>
        <v>24935</v>
      </c>
      <c r="L108" s="323">
        <f t="shared" si="7"/>
        <v>3.8</v>
      </c>
      <c r="M108" s="331">
        <f t="shared" si="6"/>
        <v>95.3</v>
      </c>
      <c r="N108" s="332">
        <f t="shared" si="6"/>
        <v>99.6</v>
      </c>
      <c r="O108" s="397">
        <f>ROUND(100*(C110/C108-1),1)-C109</f>
        <v>0</v>
      </c>
      <c r="P108" s="397">
        <f>ROUND(100*(D110/D108-1),1)-D109</f>
        <v>0</v>
      </c>
      <c r="Q108" s="397">
        <f>ROUND(100*(E110/E108-1),1)-E109</f>
        <v>0</v>
      </c>
      <c r="R108" s="334">
        <f>F110-F108-F109</f>
        <v>4.4408920985006262E-16</v>
      </c>
      <c r="S108" s="334">
        <f>G110-G108-G109</f>
        <v>8.5487172896137054E-15</v>
      </c>
      <c r="T108" s="334">
        <f>H110-H108-H109</f>
        <v>2.8310687127941492E-15</v>
      </c>
    </row>
    <row r="109" spans="1:20" ht="10.5" customHeight="1">
      <c r="A109" s="466"/>
      <c r="B109" s="470" t="s">
        <v>200</v>
      </c>
      <c r="C109" s="402">
        <v>-6.5</v>
      </c>
      <c r="D109" s="342">
        <v>-12.6</v>
      </c>
      <c r="E109" s="342">
        <v>-13.4</v>
      </c>
      <c r="F109" s="344">
        <v>0.27</v>
      </c>
      <c r="G109" s="345">
        <v>-0.9</v>
      </c>
      <c r="H109" s="403">
        <v>-0.3</v>
      </c>
      <c r="I109" s="322">
        <f>ROUND(C109,1)</f>
        <v>-6.5</v>
      </c>
      <c r="J109" s="322">
        <f>ROUND(D109,1)</f>
        <v>-12.6</v>
      </c>
      <c r="K109" s="322">
        <f t="shared" si="5"/>
        <v>-13.4</v>
      </c>
      <c r="L109" s="323">
        <f t="shared" si="7"/>
        <v>0.27</v>
      </c>
      <c r="M109" s="322">
        <f t="shared" si="6"/>
        <v>-0.9</v>
      </c>
      <c r="N109" s="322">
        <f t="shared" si="6"/>
        <v>-0.3</v>
      </c>
    </row>
    <row r="110" spans="1:20" ht="10.5" customHeight="1">
      <c r="A110" s="466"/>
      <c r="B110" s="469"/>
      <c r="C110" s="395">
        <v>93035</v>
      </c>
      <c r="D110" s="325">
        <v>22874</v>
      </c>
      <c r="E110" s="325">
        <v>21592</v>
      </c>
      <c r="F110" s="327">
        <v>4.07</v>
      </c>
      <c r="G110" s="328">
        <v>94.4</v>
      </c>
      <c r="H110" s="401">
        <v>99.3</v>
      </c>
      <c r="I110" s="330">
        <f>C110</f>
        <v>93035</v>
      </c>
      <c r="J110" s="330">
        <f>D110</f>
        <v>22874</v>
      </c>
      <c r="K110" s="330">
        <f>E110</f>
        <v>21592</v>
      </c>
      <c r="L110" s="323">
        <f t="shared" si="7"/>
        <v>4.07</v>
      </c>
      <c r="M110" s="331">
        <f t="shared" si="6"/>
        <v>94.4</v>
      </c>
      <c r="N110" s="332">
        <f t="shared" si="6"/>
        <v>99.3</v>
      </c>
      <c r="O110" s="397">
        <f>ROUND(100*(C112/C110-1),1)-C111</f>
        <v>0</v>
      </c>
      <c r="P110" s="397">
        <f>ROUND(100*(D112/D110-1),1)-D111</f>
        <v>0</v>
      </c>
      <c r="Q110" s="397">
        <f>ROUND(100*(E112/E110-1),1)-E111</f>
        <v>0</v>
      </c>
      <c r="R110" s="334">
        <f>F112-F110-F111</f>
        <v>0</v>
      </c>
      <c r="S110" s="334">
        <f>G112-G110-G111</f>
        <v>0</v>
      </c>
      <c r="T110" s="334">
        <f>H112-H110-H111</f>
        <v>2.8310687127941492E-15</v>
      </c>
    </row>
    <row r="111" spans="1:20" ht="10.5" customHeight="1">
      <c r="A111" s="466"/>
      <c r="B111" s="470" t="s">
        <v>201</v>
      </c>
      <c r="C111" s="398">
        <v>-24.9</v>
      </c>
      <c r="D111" s="317">
        <v>-14.7</v>
      </c>
      <c r="E111" s="317">
        <v>-15.2</v>
      </c>
      <c r="F111" s="319">
        <v>-0.49</v>
      </c>
      <c r="G111" s="320">
        <v>-0.5</v>
      </c>
      <c r="H111" s="403">
        <v>-0.3</v>
      </c>
      <c r="I111" s="322">
        <f>ROUND(C111,1)</f>
        <v>-24.9</v>
      </c>
      <c r="J111" s="322">
        <f>ROUND(D111,1)</f>
        <v>-14.7</v>
      </c>
      <c r="K111" s="322">
        <f t="shared" si="5"/>
        <v>-15.2</v>
      </c>
      <c r="L111" s="323">
        <f t="shared" si="7"/>
        <v>-0.49</v>
      </c>
      <c r="M111" s="322">
        <f t="shared" si="6"/>
        <v>-0.5</v>
      </c>
      <c r="N111" s="322">
        <f t="shared" si="6"/>
        <v>-0.3</v>
      </c>
    </row>
    <row r="112" spans="1:20" ht="10.5" customHeight="1">
      <c r="A112" s="466"/>
      <c r="B112" s="469"/>
      <c r="C112" s="400">
        <v>69892</v>
      </c>
      <c r="D112" s="336">
        <v>19501</v>
      </c>
      <c r="E112" s="336">
        <v>18310</v>
      </c>
      <c r="F112" s="338">
        <v>3.58</v>
      </c>
      <c r="G112" s="339">
        <v>93.9</v>
      </c>
      <c r="H112" s="401">
        <v>99</v>
      </c>
      <c r="I112" s="330">
        <f>C112</f>
        <v>69892</v>
      </c>
      <c r="J112" s="330">
        <f>D112</f>
        <v>19501</v>
      </c>
      <c r="K112" s="330">
        <f>E112</f>
        <v>18310</v>
      </c>
      <c r="L112" s="323">
        <f t="shared" si="7"/>
        <v>3.58</v>
      </c>
      <c r="M112" s="331">
        <f t="shared" si="6"/>
        <v>93.9</v>
      </c>
      <c r="N112" s="332">
        <f>ROUND(H112,1)</f>
        <v>99</v>
      </c>
      <c r="O112" s="397">
        <f>ROUND(100*(C114/C112-1),1)-C113</f>
        <v>0</v>
      </c>
      <c r="P112" s="397">
        <f>ROUND(100*(D114/D112-1),1)-D113</f>
        <v>0</v>
      </c>
      <c r="Q112" s="397">
        <f>ROUND(100*(E114/E112-1),1)-E113</f>
        <v>0</v>
      </c>
      <c r="R112" s="334">
        <f>F114-F112-F113</f>
        <v>0</v>
      </c>
      <c r="S112" s="334">
        <f>G114-G112-G113</f>
        <v>0</v>
      </c>
      <c r="T112" s="334">
        <f>H114-H112-H113</f>
        <v>2.8310687127941492E-15</v>
      </c>
    </row>
    <row r="113" spans="1:20" ht="10.5" customHeight="1">
      <c r="A113" s="466"/>
      <c r="B113" s="470" t="s">
        <v>202</v>
      </c>
      <c r="C113" s="402">
        <v>-35.700000000000003</v>
      </c>
      <c r="D113" s="342">
        <v>-20.7</v>
      </c>
      <c r="E113" s="342">
        <v>-21.5</v>
      </c>
      <c r="F113" s="344">
        <v>-0.68</v>
      </c>
      <c r="G113" s="345">
        <v>-1</v>
      </c>
      <c r="H113" s="403">
        <v>-0.3</v>
      </c>
      <c r="I113" s="322">
        <f>ROUND(C113,1)</f>
        <v>-35.700000000000003</v>
      </c>
      <c r="J113" s="322">
        <f>ROUND(D113,1)</f>
        <v>-20.7</v>
      </c>
      <c r="K113" s="322">
        <f t="shared" si="5"/>
        <v>-21.5</v>
      </c>
      <c r="L113" s="323">
        <f t="shared" si="7"/>
        <v>-0.68</v>
      </c>
      <c r="M113" s="322">
        <f t="shared" si="6"/>
        <v>-1</v>
      </c>
      <c r="N113" s="322">
        <f t="shared" si="6"/>
        <v>-0.3</v>
      </c>
    </row>
    <row r="114" spans="1:20" ht="10.5" customHeight="1">
      <c r="A114" s="466"/>
      <c r="B114" s="469"/>
      <c r="C114" s="395">
        <v>44929</v>
      </c>
      <c r="D114" s="325">
        <v>15470</v>
      </c>
      <c r="E114" s="325">
        <v>14367</v>
      </c>
      <c r="F114" s="327">
        <v>2.9</v>
      </c>
      <c r="G114" s="328">
        <v>92.9</v>
      </c>
      <c r="H114" s="396">
        <v>98.7</v>
      </c>
      <c r="I114" s="330">
        <f>C114</f>
        <v>44929</v>
      </c>
      <c r="J114" s="330">
        <f>D114</f>
        <v>15470</v>
      </c>
      <c r="K114" s="330">
        <f>E114</f>
        <v>14367</v>
      </c>
      <c r="L114" s="323">
        <f t="shared" si="7"/>
        <v>2.9</v>
      </c>
      <c r="M114" s="331">
        <f t="shared" si="6"/>
        <v>92.9</v>
      </c>
      <c r="N114" s="332">
        <f t="shared" si="6"/>
        <v>98.7</v>
      </c>
      <c r="O114" s="397">
        <f>ROUND(100*(C116/C114-1),1)-C115</f>
        <v>0</v>
      </c>
      <c r="P114" s="397">
        <f>ROUND(100*(D116/D114-1),1)-D115</f>
        <v>0</v>
      </c>
      <c r="Q114" s="397">
        <f>ROUND(100*(E116/E114-1),1)-E115</f>
        <v>0</v>
      </c>
      <c r="R114" s="334">
        <f>F116-F114-F115</f>
        <v>0</v>
      </c>
      <c r="S114" s="334">
        <f>G116-G114-G115</f>
        <v>-5.773159728050814E-15</v>
      </c>
      <c r="T114" s="334">
        <f>H116-H114-H115</f>
        <v>0</v>
      </c>
    </row>
    <row r="115" spans="1:20" ht="10.5" customHeight="1">
      <c r="A115" s="466"/>
      <c r="B115" s="470" t="s">
        <v>203</v>
      </c>
      <c r="C115" s="398">
        <v>-32.4</v>
      </c>
      <c r="D115" s="317">
        <v>-16.100000000000001</v>
      </c>
      <c r="E115" s="317">
        <v>-17.3</v>
      </c>
      <c r="F115" s="319">
        <v>-0.56000000000000005</v>
      </c>
      <c r="G115" s="320">
        <v>-1.4</v>
      </c>
      <c r="H115" s="399">
        <v>-0.5</v>
      </c>
      <c r="I115" s="322">
        <f>ROUND(C115,1)</f>
        <v>-32.4</v>
      </c>
      <c r="J115" s="322">
        <f>ROUND(D115,1)</f>
        <v>-16.100000000000001</v>
      </c>
      <c r="K115" s="322">
        <f t="shared" si="5"/>
        <v>-17.3</v>
      </c>
      <c r="L115" s="323">
        <f t="shared" si="7"/>
        <v>-0.56000000000000005</v>
      </c>
      <c r="M115" s="322">
        <f t="shared" si="6"/>
        <v>-1.4</v>
      </c>
      <c r="N115" s="322">
        <f t="shared" si="6"/>
        <v>-0.5</v>
      </c>
    </row>
    <row r="116" spans="1:20" ht="10.5" customHeight="1">
      <c r="A116" s="466"/>
      <c r="B116" s="469"/>
      <c r="C116" s="400">
        <v>30384</v>
      </c>
      <c r="D116" s="336">
        <v>12987</v>
      </c>
      <c r="E116" s="336">
        <v>11882</v>
      </c>
      <c r="F116" s="338">
        <v>2.34</v>
      </c>
      <c r="G116" s="339">
        <v>91.5</v>
      </c>
      <c r="H116" s="401">
        <v>98.2</v>
      </c>
      <c r="I116" s="330">
        <f>C116</f>
        <v>30384</v>
      </c>
      <c r="J116" s="330">
        <f>D116</f>
        <v>12987</v>
      </c>
      <c r="K116" s="330">
        <f>E116</f>
        <v>11882</v>
      </c>
      <c r="L116" s="323">
        <f t="shared" si="7"/>
        <v>2.34</v>
      </c>
      <c r="M116" s="331">
        <f t="shared" si="6"/>
        <v>91.5</v>
      </c>
      <c r="N116" s="332">
        <f t="shared" si="6"/>
        <v>98.2</v>
      </c>
      <c r="O116" s="397">
        <f>ROUND(100*(C118/C116-1),1)-C117</f>
        <v>0</v>
      </c>
      <c r="P116" s="397">
        <f>ROUND(100*(D118/D116-1),1)-D117</f>
        <v>0</v>
      </c>
      <c r="Q116" s="397">
        <f>ROUND(100*(E118/E116-1),1)-E117</f>
        <v>0</v>
      </c>
      <c r="R116" s="334">
        <f>F118-F116-F117</f>
        <v>0</v>
      </c>
      <c r="S116" s="334">
        <f>G118-G116-G117</f>
        <v>0</v>
      </c>
      <c r="T116" s="334">
        <f>H118-H116-H117</f>
        <v>-2.886579864025407E-15</v>
      </c>
    </row>
    <row r="117" spans="1:20" ht="10.5" customHeight="1">
      <c r="A117" s="466"/>
      <c r="B117" s="470" t="s">
        <v>204</v>
      </c>
      <c r="C117" s="402">
        <v>-27.1</v>
      </c>
      <c r="D117" s="342">
        <v>-17.8</v>
      </c>
      <c r="E117" s="342">
        <v>-20.3</v>
      </c>
      <c r="F117" s="344">
        <v>-0.26</v>
      </c>
      <c r="G117" s="345">
        <v>-2.8</v>
      </c>
      <c r="H117" s="403">
        <v>-1.7</v>
      </c>
      <c r="I117" s="322">
        <f>ROUND(C117,1)</f>
        <v>-27.1</v>
      </c>
      <c r="J117" s="322">
        <f>ROUND(D117,1)</f>
        <v>-17.8</v>
      </c>
      <c r="K117" s="322">
        <f t="shared" si="5"/>
        <v>-20.3</v>
      </c>
      <c r="L117" s="323">
        <f t="shared" si="7"/>
        <v>-0.26</v>
      </c>
      <c r="M117" s="322">
        <f t="shared" si="6"/>
        <v>-2.8</v>
      </c>
      <c r="N117" s="322">
        <f t="shared" si="6"/>
        <v>-1.7</v>
      </c>
    </row>
    <row r="118" spans="1:20" ht="10.5" customHeight="1">
      <c r="A118" s="466"/>
      <c r="B118" s="469"/>
      <c r="C118" s="395">
        <v>22163</v>
      </c>
      <c r="D118" s="325">
        <v>10674</v>
      </c>
      <c r="E118" s="325">
        <v>9467</v>
      </c>
      <c r="F118" s="327">
        <v>2.08</v>
      </c>
      <c r="G118" s="328">
        <v>88.7</v>
      </c>
      <c r="H118" s="396">
        <v>96.5</v>
      </c>
      <c r="I118" s="330">
        <f>C118</f>
        <v>22163</v>
      </c>
      <c r="J118" s="330">
        <f>D118</f>
        <v>10674</v>
      </c>
      <c r="K118" s="330">
        <f>E118</f>
        <v>9467</v>
      </c>
      <c r="L118" s="323">
        <f t="shared" si="7"/>
        <v>2.08</v>
      </c>
      <c r="M118" s="331">
        <f t="shared" si="6"/>
        <v>88.7</v>
      </c>
      <c r="N118" s="332">
        <f t="shared" si="6"/>
        <v>96.5</v>
      </c>
      <c r="O118" s="397">
        <f>ROUND(100*(C120/C118-1),1)-C119</f>
        <v>0</v>
      </c>
      <c r="P118" s="397">
        <f>ROUND(100*(D120/D118-1),1)-D119</f>
        <v>0</v>
      </c>
      <c r="Q118" s="397">
        <f>ROUND(100*(E120/E118-1),1)-E119</f>
        <v>0</v>
      </c>
      <c r="R118" s="334">
        <f>F120-F118-F119</f>
        <v>0</v>
      </c>
      <c r="S118" s="334">
        <f>G120-G118-G119</f>
        <v>0</v>
      </c>
      <c r="T118" s="334">
        <f>H120-H118-H119</f>
        <v>2.8310687127941492E-15</v>
      </c>
    </row>
    <row r="119" spans="1:20" ht="10.5" customHeight="1">
      <c r="A119" s="466"/>
      <c r="B119" s="470" t="s">
        <v>205</v>
      </c>
      <c r="C119" s="398">
        <v>-14.3</v>
      </c>
      <c r="D119" s="317">
        <v>-8.5</v>
      </c>
      <c r="E119" s="317">
        <v>-8.4</v>
      </c>
      <c r="F119" s="319">
        <v>-0.14000000000000001</v>
      </c>
      <c r="G119" s="320">
        <v>0</v>
      </c>
      <c r="H119" s="399">
        <v>0.2</v>
      </c>
      <c r="I119" s="322">
        <f>ROUND(C119,1)</f>
        <v>-14.3</v>
      </c>
      <c r="J119" s="322">
        <f>ROUND(D119,1)</f>
        <v>-8.5</v>
      </c>
      <c r="K119" s="322">
        <f t="shared" si="5"/>
        <v>-8.4</v>
      </c>
      <c r="L119" s="323">
        <f t="shared" si="7"/>
        <v>-0.14000000000000001</v>
      </c>
      <c r="M119" s="322">
        <f t="shared" si="6"/>
        <v>0</v>
      </c>
      <c r="N119" s="322">
        <f t="shared" si="6"/>
        <v>0.2</v>
      </c>
    </row>
    <row r="120" spans="1:20" ht="10.5" customHeight="1">
      <c r="A120" s="466"/>
      <c r="B120" s="469"/>
      <c r="C120" s="400">
        <v>18986</v>
      </c>
      <c r="D120" s="336">
        <v>9769</v>
      </c>
      <c r="E120" s="336">
        <v>8669</v>
      </c>
      <c r="F120" s="338">
        <v>1.94</v>
      </c>
      <c r="G120" s="339">
        <v>88.7</v>
      </c>
      <c r="H120" s="401">
        <v>96.7</v>
      </c>
      <c r="I120" s="330">
        <f>C120</f>
        <v>18986</v>
      </c>
      <c r="J120" s="330">
        <f>D120</f>
        <v>9769</v>
      </c>
      <c r="K120" s="330">
        <f>E120</f>
        <v>8669</v>
      </c>
      <c r="L120" s="323">
        <f t="shared" si="7"/>
        <v>1.94</v>
      </c>
      <c r="M120" s="331">
        <f t="shared" si="6"/>
        <v>88.7</v>
      </c>
      <c r="N120" s="332">
        <f t="shared" si="6"/>
        <v>96.7</v>
      </c>
      <c r="O120" s="397">
        <f>ROUND(100*(C122/C120-1),1)-C121</f>
        <v>0</v>
      </c>
      <c r="P120" s="397">
        <f>ROUND(100*(D122/D120-1),1)-D121</f>
        <v>0</v>
      </c>
      <c r="Q120" s="397">
        <f>ROUND(100*(E122/E120-1),1)-E121</f>
        <v>0</v>
      </c>
      <c r="R120" s="334">
        <f>F122-F120-F121</f>
        <v>0</v>
      </c>
      <c r="S120" s="334">
        <f>G122-G120-G121</f>
        <v>-5.773159728050814E-15</v>
      </c>
      <c r="T120" s="334">
        <f>H122-H120-H121</f>
        <v>-2.886579864025407E-15</v>
      </c>
    </row>
    <row r="121" spans="1:20" ht="10.5" customHeight="1">
      <c r="A121" s="466"/>
      <c r="B121" s="470" t="s">
        <v>206</v>
      </c>
      <c r="C121" s="402">
        <v>-17</v>
      </c>
      <c r="D121" s="342">
        <v>-3.5</v>
      </c>
      <c r="E121" s="342">
        <v>-5.6</v>
      </c>
      <c r="F121" s="344">
        <v>-0.27</v>
      </c>
      <c r="G121" s="345">
        <v>-1.9</v>
      </c>
      <c r="H121" s="403">
        <v>-1.2</v>
      </c>
      <c r="I121" s="322">
        <f>ROUND(C121,1)</f>
        <v>-17</v>
      </c>
      <c r="J121" s="322">
        <f>ROUND(D121,1)</f>
        <v>-3.5</v>
      </c>
      <c r="K121" s="322">
        <f t="shared" si="5"/>
        <v>-5.6</v>
      </c>
      <c r="L121" s="323">
        <f t="shared" si="7"/>
        <v>-0.27</v>
      </c>
      <c r="M121" s="322">
        <f t="shared" si="6"/>
        <v>-1.9</v>
      </c>
      <c r="N121" s="322">
        <f t="shared" si="6"/>
        <v>-1.2</v>
      </c>
    </row>
    <row r="122" spans="1:20" ht="10.5" customHeight="1">
      <c r="A122" s="466"/>
      <c r="B122" s="469"/>
      <c r="C122" s="395">
        <v>15765</v>
      </c>
      <c r="D122" s="325">
        <v>9428</v>
      </c>
      <c r="E122" s="325">
        <v>8182</v>
      </c>
      <c r="F122" s="327">
        <v>1.67</v>
      </c>
      <c r="G122" s="328">
        <v>86.8</v>
      </c>
      <c r="H122" s="396">
        <v>95.5</v>
      </c>
      <c r="I122" s="330">
        <f>C122</f>
        <v>15765</v>
      </c>
      <c r="J122" s="330">
        <f>D122</f>
        <v>9428</v>
      </c>
      <c r="K122" s="330">
        <f>E122</f>
        <v>8182</v>
      </c>
      <c r="L122" s="323">
        <f t="shared" si="7"/>
        <v>1.67</v>
      </c>
      <c r="M122" s="331">
        <f t="shared" si="6"/>
        <v>86.8</v>
      </c>
      <c r="N122" s="332">
        <f t="shared" si="6"/>
        <v>95.5</v>
      </c>
      <c r="O122" s="397">
        <f>ROUND(100*(C124/C122-1),1)-C123</f>
        <v>0</v>
      </c>
      <c r="P122" s="397">
        <f>ROUND(100*(D124/D122-1),1)-D123</f>
        <v>0</v>
      </c>
      <c r="Q122" s="397">
        <f>ROUND(100*(E124/E122-1),1)-E123</f>
        <v>0</v>
      </c>
      <c r="R122" s="334">
        <f>F124-F122-F123</f>
        <v>0</v>
      </c>
      <c r="S122" s="334">
        <f>G124-G122-G123</f>
        <v>8.8817841970012523E-15</v>
      </c>
      <c r="T122" s="334">
        <f>H124-H122-H123</f>
        <v>-5.773159728050814E-15</v>
      </c>
    </row>
    <row r="123" spans="1:20" ht="10.5" customHeight="1">
      <c r="A123" s="466"/>
      <c r="B123" s="470" t="s">
        <v>207</v>
      </c>
      <c r="C123" s="398">
        <v>-34.4</v>
      </c>
      <c r="D123" s="317">
        <v>-17.600000000000001</v>
      </c>
      <c r="E123" s="317">
        <v>-24.1</v>
      </c>
      <c r="F123" s="344">
        <v>-0.34</v>
      </c>
      <c r="G123" s="345">
        <v>-6.9</v>
      </c>
      <c r="H123" s="399">
        <v>-3.4</v>
      </c>
      <c r="I123" s="322">
        <f>ROUND(C123,1)</f>
        <v>-34.4</v>
      </c>
      <c r="J123" s="322">
        <f>ROUND(D123,1)</f>
        <v>-17.600000000000001</v>
      </c>
      <c r="K123" s="322">
        <f t="shared" si="5"/>
        <v>-24.1</v>
      </c>
      <c r="L123" s="323">
        <f t="shared" si="7"/>
        <v>-0.34</v>
      </c>
      <c r="M123" s="322">
        <f t="shared" si="6"/>
        <v>-6.9</v>
      </c>
      <c r="N123" s="322">
        <f t="shared" si="6"/>
        <v>-3.4</v>
      </c>
    </row>
    <row r="124" spans="1:20" ht="10.5" customHeight="1">
      <c r="A124" s="466"/>
      <c r="B124" s="469"/>
      <c r="C124" s="400">
        <v>10339</v>
      </c>
      <c r="D124" s="336">
        <v>7772</v>
      </c>
      <c r="E124" s="336">
        <v>6210</v>
      </c>
      <c r="F124" s="338">
        <v>1.33</v>
      </c>
      <c r="G124" s="339">
        <v>79.900000000000006</v>
      </c>
      <c r="H124" s="401">
        <v>92.1</v>
      </c>
      <c r="I124" s="330">
        <f>C124</f>
        <v>10339</v>
      </c>
      <c r="J124" s="330">
        <f>D124</f>
        <v>7772</v>
      </c>
      <c r="K124" s="330">
        <f>E124</f>
        <v>6210</v>
      </c>
      <c r="L124" s="323">
        <f t="shared" si="7"/>
        <v>1.33</v>
      </c>
      <c r="M124" s="331">
        <f t="shared" si="6"/>
        <v>79.900000000000006</v>
      </c>
      <c r="N124" s="332">
        <f t="shared" si="6"/>
        <v>92.1</v>
      </c>
      <c r="O124" s="397">
        <f>ROUND(100*(C126/C124-1),1)-C125</f>
        <v>0</v>
      </c>
      <c r="P124" s="397">
        <f>ROUND(100*(D126/D124-1),1)-D125</f>
        <v>0</v>
      </c>
      <c r="Q124" s="397">
        <f>ROUND(100*(E126/E124-1),1)-E125</f>
        <v>0</v>
      </c>
      <c r="R124" s="334">
        <f>F126-F124-F125</f>
        <v>0</v>
      </c>
      <c r="S124" s="334">
        <f>G126-G124-G125</f>
        <v>-1.1546319456101628E-14</v>
      </c>
      <c r="T124" s="334">
        <f>H126-H124-H125</f>
        <v>8.8817841970012523E-15</v>
      </c>
    </row>
    <row r="125" spans="1:20" ht="10.5" customHeight="1">
      <c r="A125" s="466"/>
      <c r="B125" s="470" t="s">
        <v>208</v>
      </c>
      <c r="C125" s="402">
        <v>-28</v>
      </c>
      <c r="D125" s="342">
        <v>-17.2</v>
      </c>
      <c r="E125" s="342">
        <v>-23.7</v>
      </c>
      <c r="F125" s="344">
        <v>-0.17</v>
      </c>
      <c r="G125" s="345">
        <v>-6.3</v>
      </c>
      <c r="H125" s="403">
        <v>-5.4</v>
      </c>
      <c r="I125" s="322">
        <f>ROUND(C125,1)</f>
        <v>-28</v>
      </c>
      <c r="J125" s="322">
        <f>ROUND(D125,1)</f>
        <v>-17.2</v>
      </c>
      <c r="K125" s="322">
        <f t="shared" si="5"/>
        <v>-23.7</v>
      </c>
      <c r="L125" s="323">
        <f t="shared" si="7"/>
        <v>-0.17</v>
      </c>
      <c r="M125" s="322">
        <f t="shared" si="6"/>
        <v>-6.3</v>
      </c>
      <c r="N125" s="322">
        <f t="shared" si="6"/>
        <v>-5.4</v>
      </c>
    </row>
    <row r="126" spans="1:20" ht="10.5" customHeight="1">
      <c r="A126" s="466"/>
      <c r="B126" s="469"/>
      <c r="C126" s="395">
        <v>7448</v>
      </c>
      <c r="D126" s="325">
        <v>6439</v>
      </c>
      <c r="E126" s="325">
        <v>4736</v>
      </c>
      <c r="F126" s="327">
        <v>1.1599999999999999</v>
      </c>
      <c r="G126" s="328">
        <v>73.599999999999994</v>
      </c>
      <c r="H126" s="396">
        <v>86.7</v>
      </c>
      <c r="I126" s="330">
        <f>C126</f>
        <v>7448</v>
      </c>
      <c r="J126" s="330">
        <f>D126</f>
        <v>6439</v>
      </c>
      <c r="K126" s="330">
        <f>E126</f>
        <v>4736</v>
      </c>
      <c r="L126" s="323">
        <f t="shared" si="7"/>
        <v>1.1599999999999999</v>
      </c>
      <c r="M126" s="331">
        <f t="shared" si="6"/>
        <v>73.599999999999994</v>
      </c>
      <c r="N126" s="332">
        <f t="shared" si="6"/>
        <v>86.7</v>
      </c>
      <c r="O126" s="397">
        <f>ROUND(100*(C128/C126-1),1)-C127</f>
        <v>0</v>
      </c>
      <c r="P126" s="397">
        <f>ROUND(100*(D128/D126-1),1)-D127</f>
        <v>0</v>
      </c>
      <c r="Q126" s="397">
        <f>ROUND(100*(E128/E126-1),1)-E127</f>
        <v>0</v>
      </c>
      <c r="R126" s="334">
        <f>F128-F126-F127</f>
        <v>1.5265566588595902E-16</v>
      </c>
      <c r="S126" s="334">
        <f>G128-G126-G127</f>
        <v>1.1324274851176597E-14</v>
      </c>
      <c r="T126" s="334">
        <f>H128-H126-H127</f>
        <v>0</v>
      </c>
    </row>
    <row r="127" spans="1:20" ht="10.5" customHeight="1">
      <c r="A127" s="466"/>
      <c r="B127" s="470" t="s">
        <v>209</v>
      </c>
      <c r="C127" s="402">
        <v>-10.7</v>
      </c>
      <c r="D127" s="342">
        <v>-4.7</v>
      </c>
      <c r="E127" s="342">
        <v>-6.2</v>
      </c>
      <c r="F127" s="344">
        <v>-0.08</v>
      </c>
      <c r="G127" s="345">
        <v>-1.2</v>
      </c>
      <c r="H127" s="403">
        <v>-2</v>
      </c>
      <c r="I127" s="322">
        <f>ROUND(C127,1)</f>
        <v>-10.7</v>
      </c>
      <c r="J127" s="322">
        <f>ROUND(D127,1)</f>
        <v>-4.7</v>
      </c>
      <c r="K127" s="322">
        <f t="shared" si="5"/>
        <v>-6.2</v>
      </c>
      <c r="L127" s="323">
        <f t="shared" si="7"/>
        <v>-0.08</v>
      </c>
      <c r="M127" s="322">
        <f t="shared" si="6"/>
        <v>-1.2</v>
      </c>
      <c r="N127" s="322">
        <f t="shared" si="6"/>
        <v>-2</v>
      </c>
    </row>
    <row r="128" spans="1:20" ht="10.5" customHeight="1">
      <c r="A128" s="466"/>
      <c r="B128" s="469"/>
      <c r="C128" s="395">
        <v>6648</v>
      </c>
      <c r="D128" s="325">
        <v>6135</v>
      </c>
      <c r="E128" s="325">
        <v>4443</v>
      </c>
      <c r="F128" s="327">
        <v>1.08</v>
      </c>
      <c r="G128" s="328">
        <v>72.400000000000006</v>
      </c>
      <c r="H128" s="396">
        <v>84.7</v>
      </c>
      <c r="I128" s="330">
        <f>C128</f>
        <v>6648</v>
      </c>
      <c r="J128" s="330">
        <f>D128</f>
        <v>6135</v>
      </c>
      <c r="K128" s="330">
        <f>E128</f>
        <v>4443</v>
      </c>
      <c r="L128" s="323">
        <f t="shared" si="7"/>
        <v>1.08</v>
      </c>
      <c r="M128" s="331">
        <f t="shared" si="6"/>
        <v>72.400000000000006</v>
      </c>
      <c r="N128" s="332">
        <f t="shared" si="6"/>
        <v>84.7</v>
      </c>
      <c r="O128" s="397">
        <f>ROUND(100*(C130/C128-1),1)-C129</f>
        <v>0</v>
      </c>
      <c r="P128" s="397">
        <f>ROUND(100*(D130/D128-1),1)-D129</f>
        <v>0</v>
      </c>
      <c r="Q128" s="397">
        <f>ROUND(100*(E130/E128-1),1)-E129</f>
        <v>0</v>
      </c>
      <c r="R128" s="334">
        <f>F130-F128-F129</f>
        <v>0</v>
      </c>
      <c r="S128" s="334">
        <f>G130-G128-G129</f>
        <v>0</v>
      </c>
      <c r="T128" s="334">
        <f>H130-H128-H129</f>
        <v>-8.8817841970012523E-15</v>
      </c>
    </row>
    <row r="129" spans="1:20" ht="10.5" customHeight="1">
      <c r="A129" s="466"/>
      <c r="B129" s="470" t="s">
        <v>210</v>
      </c>
      <c r="C129" s="402">
        <v>-24.5</v>
      </c>
      <c r="D129" s="317">
        <v>-15.3</v>
      </c>
      <c r="E129" s="317">
        <v>-24.6</v>
      </c>
      <c r="F129" s="319">
        <v>-0.11</v>
      </c>
      <c r="G129" s="320">
        <v>-8</v>
      </c>
      <c r="H129" s="399">
        <v>-6.1</v>
      </c>
      <c r="I129" s="322">
        <f>ROUND(C129,1)</f>
        <v>-24.5</v>
      </c>
      <c r="J129" s="322">
        <f>ROUND(D129,1)</f>
        <v>-15.3</v>
      </c>
      <c r="K129" s="322">
        <f t="shared" si="5"/>
        <v>-24.6</v>
      </c>
      <c r="L129" s="323">
        <f t="shared" si="7"/>
        <v>-0.11</v>
      </c>
      <c r="M129" s="322">
        <f t="shared" si="6"/>
        <v>-8</v>
      </c>
      <c r="N129" s="322">
        <f t="shared" si="6"/>
        <v>-6.1</v>
      </c>
    </row>
    <row r="130" spans="1:20" ht="10.5" customHeight="1">
      <c r="A130" s="466"/>
      <c r="B130" s="469"/>
      <c r="C130" s="400">
        <v>5022</v>
      </c>
      <c r="D130" s="336">
        <v>5199</v>
      </c>
      <c r="E130" s="336">
        <v>3350</v>
      </c>
      <c r="F130" s="338">
        <v>0.97</v>
      </c>
      <c r="G130" s="339">
        <v>64.400000000000006</v>
      </c>
      <c r="H130" s="401">
        <v>78.599999999999994</v>
      </c>
      <c r="I130" s="330">
        <f>C130</f>
        <v>5022</v>
      </c>
      <c r="J130" s="330">
        <f>D130</f>
        <v>5199</v>
      </c>
      <c r="K130" s="330">
        <f>E130</f>
        <v>3350</v>
      </c>
      <c r="L130" s="323">
        <f t="shared" si="7"/>
        <v>0.97</v>
      </c>
      <c r="M130" s="331">
        <f t="shared" si="6"/>
        <v>64.400000000000006</v>
      </c>
      <c r="N130" s="332">
        <f t="shared" si="6"/>
        <v>78.599999999999994</v>
      </c>
      <c r="O130" s="397">
        <f>ROUND(100*(C132/C130-1),1)-C131</f>
        <v>0</v>
      </c>
      <c r="P130" s="397">
        <f>ROUND(100*(D132/D130-1),1)-D131</f>
        <v>0</v>
      </c>
      <c r="Q130" s="397">
        <f>ROUND(100*(E132/E130-1),1)-E131</f>
        <v>0</v>
      </c>
      <c r="R130" s="334">
        <f>F132-F130-F131</f>
        <v>7.6327832942979512E-17</v>
      </c>
      <c r="S130" s="334">
        <f>G132-G130-G131</f>
        <v>-8.5209617139980764E-15</v>
      </c>
      <c r="T130" s="334">
        <f>H132-H130-H131</f>
        <v>5.773159728050814E-15</v>
      </c>
    </row>
    <row r="131" spans="1:20" ht="10.5" customHeight="1">
      <c r="A131" s="466"/>
      <c r="B131" s="470" t="s">
        <v>211</v>
      </c>
      <c r="C131" s="404">
        <v>-18.5</v>
      </c>
      <c r="D131" s="404">
        <v>-15.3</v>
      </c>
      <c r="E131" s="404">
        <v>-15.5</v>
      </c>
      <c r="F131" s="344">
        <v>-0.04</v>
      </c>
      <c r="G131" s="345">
        <v>-0.1</v>
      </c>
      <c r="H131" s="403">
        <v>-2.1</v>
      </c>
      <c r="I131" s="322">
        <f>ROUND(C131,1)</f>
        <v>-18.5</v>
      </c>
      <c r="J131" s="322">
        <f>ROUND(D131,1)</f>
        <v>-15.3</v>
      </c>
      <c r="K131" s="322">
        <f t="shared" si="5"/>
        <v>-15.5</v>
      </c>
      <c r="L131" s="323">
        <f t="shared" si="7"/>
        <v>-0.04</v>
      </c>
      <c r="M131" s="322">
        <f t="shared" si="6"/>
        <v>-0.1</v>
      </c>
      <c r="N131" s="322">
        <f t="shared" si="6"/>
        <v>-2.1</v>
      </c>
    </row>
    <row r="132" spans="1:20" ht="10.5" customHeight="1">
      <c r="A132" s="466"/>
      <c r="B132" s="469"/>
      <c r="C132" s="405">
        <v>4094</v>
      </c>
      <c r="D132" s="406">
        <v>4401</v>
      </c>
      <c r="E132" s="406">
        <v>2830</v>
      </c>
      <c r="F132" s="407">
        <v>0.93</v>
      </c>
      <c r="G132" s="408">
        <v>64.3</v>
      </c>
      <c r="H132" s="401">
        <v>76.5</v>
      </c>
      <c r="I132" s="330">
        <f>C132</f>
        <v>4094</v>
      </c>
      <c r="J132" s="330">
        <f>D132</f>
        <v>4401</v>
      </c>
      <c r="K132" s="330">
        <f>E132</f>
        <v>2830</v>
      </c>
      <c r="L132" s="323">
        <f t="shared" si="7"/>
        <v>0.93</v>
      </c>
      <c r="M132" s="331">
        <f t="shared" si="6"/>
        <v>64.3</v>
      </c>
      <c r="N132" s="332">
        <f t="shared" si="6"/>
        <v>76.5</v>
      </c>
      <c r="O132" s="397">
        <f>ROUND(100*(C134/C132-1),1)-C133</f>
        <v>0</v>
      </c>
      <c r="P132" s="397">
        <f>ROUND(100*(D134/D132-1),1)-D133</f>
        <v>0</v>
      </c>
      <c r="Q132" s="397">
        <f>ROUND(100*(E134/E132-1),1)-E133</f>
        <v>0</v>
      </c>
      <c r="R132" s="334">
        <f>F134-F132-F133</f>
        <v>0</v>
      </c>
      <c r="S132" s="334">
        <f>G134-G132-G133</f>
        <v>0</v>
      </c>
      <c r="T132" s="334">
        <f>H134-H132-H133</f>
        <v>0</v>
      </c>
    </row>
    <row r="133" spans="1:20" ht="10.5" customHeight="1">
      <c r="A133" s="466"/>
      <c r="B133" s="470" t="s">
        <v>212</v>
      </c>
      <c r="C133" s="404">
        <v>-7.2</v>
      </c>
      <c r="D133" s="404">
        <v>-5.2</v>
      </c>
      <c r="E133" s="404">
        <v>-8.6999999999999993</v>
      </c>
      <c r="F133" s="409">
        <v>-0.02</v>
      </c>
      <c r="G133" s="410">
        <v>-2.4</v>
      </c>
      <c r="H133" s="403">
        <v>2.2000000000000002</v>
      </c>
      <c r="I133" s="322">
        <f>ROUND(C133,1)</f>
        <v>-7.2</v>
      </c>
      <c r="J133" s="322">
        <f>ROUND(D133,1)</f>
        <v>-5.2</v>
      </c>
      <c r="K133" s="322">
        <f t="shared" si="5"/>
        <v>-8.6999999999999993</v>
      </c>
      <c r="L133" s="323">
        <f t="shared" si="7"/>
        <v>-0.02</v>
      </c>
      <c r="M133" s="322">
        <f t="shared" si="6"/>
        <v>-2.4</v>
      </c>
      <c r="N133" s="322">
        <f t="shared" si="6"/>
        <v>2.2000000000000002</v>
      </c>
    </row>
    <row r="134" spans="1:20" ht="10.5" customHeight="1">
      <c r="A134" s="466"/>
      <c r="B134" s="469"/>
      <c r="C134" s="411">
        <v>3800</v>
      </c>
      <c r="D134" s="412">
        <v>4173</v>
      </c>
      <c r="E134" s="412">
        <v>2584</v>
      </c>
      <c r="F134" s="407">
        <v>0.91</v>
      </c>
      <c r="G134" s="408">
        <v>61.9</v>
      </c>
      <c r="H134" s="401">
        <v>78.7</v>
      </c>
      <c r="I134" s="330">
        <f>C134</f>
        <v>3800</v>
      </c>
      <c r="J134" s="330">
        <f>D134</f>
        <v>4173</v>
      </c>
      <c r="K134" s="330">
        <f>E134</f>
        <v>2584</v>
      </c>
      <c r="L134" s="323">
        <f t="shared" si="7"/>
        <v>0.91</v>
      </c>
      <c r="M134" s="331">
        <f t="shared" si="6"/>
        <v>61.9</v>
      </c>
      <c r="N134" s="332">
        <f t="shared" si="6"/>
        <v>78.7</v>
      </c>
      <c r="O134" s="397">
        <f>ROUND(100*(C136/C134-1),1)-C135</f>
        <v>0</v>
      </c>
      <c r="P134" s="397">
        <f>ROUND(100*(D136/D134-1),1)-D135</f>
        <v>0</v>
      </c>
      <c r="Q134" s="397">
        <f>ROUND(100*(E136/E134-1),1)-E135</f>
        <v>0</v>
      </c>
      <c r="R134" s="334">
        <f>F136-F134-F135</f>
        <v>0</v>
      </c>
      <c r="S134" s="334">
        <f>G136-G134-G135</f>
        <v>0</v>
      </c>
      <c r="T134" s="334">
        <f>H136-H134-H135</f>
        <v>0</v>
      </c>
    </row>
    <row r="135" spans="1:20" ht="10.5" customHeight="1">
      <c r="A135" s="466"/>
      <c r="B135" s="472" t="s">
        <v>213</v>
      </c>
      <c r="C135" s="404">
        <v>5.8</v>
      </c>
      <c r="D135" s="404">
        <v>-12.5</v>
      </c>
      <c r="E135" s="404">
        <v>-5.7</v>
      </c>
      <c r="F135" s="413">
        <v>0.19</v>
      </c>
      <c r="G135" s="414">
        <v>4.8</v>
      </c>
      <c r="H135" s="403">
        <v>4.0999999999999996</v>
      </c>
      <c r="I135" s="322">
        <f>ROUND(C135,1)</f>
        <v>5.8</v>
      </c>
      <c r="J135" s="322">
        <f>ROUND(D135,1)</f>
        <v>-12.5</v>
      </c>
      <c r="K135" s="322">
        <f t="shared" si="5"/>
        <v>-5.7</v>
      </c>
      <c r="L135" s="323">
        <f t="shared" si="7"/>
        <v>0.19</v>
      </c>
      <c r="M135" s="322">
        <f t="shared" si="6"/>
        <v>4.8</v>
      </c>
      <c r="N135" s="322">
        <f t="shared" si="6"/>
        <v>4.0999999999999996</v>
      </c>
    </row>
    <row r="136" spans="1:20" ht="10.5" customHeight="1">
      <c r="A136" s="466"/>
      <c r="B136" s="473"/>
      <c r="C136" s="411">
        <v>4019</v>
      </c>
      <c r="D136" s="412">
        <v>3653</v>
      </c>
      <c r="E136" s="412">
        <v>2437</v>
      </c>
      <c r="F136" s="407">
        <v>1.1000000000000001</v>
      </c>
      <c r="G136" s="408">
        <v>66.7</v>
      </c>
      <c r="H136" s="396">
        <v>82.8</v>
      </c>
      <c r="I136" s="330">
        <f>C136</f>
        <v>4019</v>
      </c>
      <c r="J136" s="330">
        <f>D136</f>
        <v>3653</v>
      </c>
      <c r="K136" s="330">
        <f>E136</f>
        <v>2437</v>
      </c>
      <c r="L136" s="323">
        <f t="shared" si="7"/>
        <v>1.1000000000000001</v>
      </c>
      <c r="M136" s="331">
        <f t="shared" si="6"/>
        <v>66.7</v>
      </c>
      <c r="N136" s="332">
        <f t="shared" si="6"/>
        <v>82.8</v>
      </c>
      <c r="O136" s="397">
        <f>ROUND(100*(C138/C136-1),1)-C137</f>
        <v>0</v>
      </c>
      <c r="P136" s="397">
        <f>ROUND(100*(D138/D136-1),1)-D137</f>
        <v>0</v>
      </c>
      <c r="Q136" s="397">
        <f>ROUND(100*(E138/E136-1),1)-E137</f>
        <v>0</v>
      </c>
      <c r="R136" s="334">
        <f>F138-F136-F137</f>
        <v>0</v>
      </c>
      <c r="S136" s="334">
        <f>G138-G136-G137</f>
        <v>0</v>
      </c>
      <c r="T136" s="334">
        <f>H138-H136-H137</f>
        <v>0</v>
      </c>
    </row>
    <row r="137" spans="1:20" ht="10.5" customHeight="1">
      <c r="A137" s="466"/>
      <c r="B137" s="472" t="s">
        <v>214</v>
      </c>
      <c r="C137" s="404">
        <v>-0.4</v>
      </c>
      <c r="D137" s="404">
        <v>-13</v>
      </c>
      <c r="E137" s="404">
        <v>-5.7</v>
      </c>
      <c r="F137" s="413">
        <v>0.16</v>
      </c>
      <c r="G137" s="414">
        <v>5.6</v>
      </c>
      <c r="H137" s="403">
        <v>4.4000000000000004</v>
      </c>
      <c r="I137" s="322">
        <f>ROUND(C137,1)</f>
        <v>-0.4</v>
      </c>
      <c r="J137" s="322">
        <f>ROUND(D137,1)</f>
        <v>-13</v>
      </c>
      <c r="K137" s="322">
        <f t="shared" si="5"/>
        <v>-5.7</v>
      </c>
      <c r="L137" s="323">
        <f t="shared" si="7"/>
        <v>0.16</v>
      </c>
      <c r="M137" s="322">
        <f t="shared" si="6"/>
        <v>5.6</v>
      </c>
      <c r="N137" s="322">
        <f t="shared" si="6"/>
        <v>4.4000000000000004</v>
      </c>
    </row>
    <row r="138" spans="1:20" ht="10.5" customHeight="1">
      <c r="A138" s="466"/>
      <c r="B138" s="473"/>
      <c r="C138" s="411">
        <v>4001</v>
      </c>
      <c r="D138" s="412">
        <v>3179</v>
      </c>
      <c r="E138" s="412">
        <v>2297</v>
      </c>
      <c r="F138" s="407">
        <v>1.26</v>
      </c>
      <c r="G138" s="408">
        <v>72.3</v>
      </c>
      <c r="H138" s="396">
        <v>87.2</v>
      </c>
      <c r="I138" s="330">
        <f>C138</f>
        <v>4001</v>
      </c>
      <c r="J138" s="330">
        <f>D138</f>
        <v>3179</v>
      </c>
      <c r="K138" s="330">
        <f>E138</f>
        <v>2297</v>
      </c>
      <c r="L138" s="323">
        <f t="shared" si="7"/>
        <v>1.26</v>
      </c>
      <c r="M138" s="331">
        <f t="shared" si="6"/>
        <v>72.3</v>
      </c>
      <c r="N138" s="332">
        <f t="shared" si="6"/>
        <v>87.2</v>
      </c>
      <c r="O138" s="397">
        <f>ROUND(100*(C140/C138-1),1)-C139</f>
        <v>0</v>
      </c>
      <c r="P138" s="397">
        <f>ROUND(100*(D140/D138-1),1)-D139</f>
        <v>0</v>
      </c>
      <c r="Q138" s="397">
        <f>ROUND(100*(E140/E138-1),1)-E139</f>
        <v>0</v>
      </c>
      <c r="R138" s="334">
        <f>F140-F138-F139</f>
        <v>0</v>
      </c>
      <c r="S138" s="334">
        <f>G140-G138-G139</f>
        <v>8.8817841970012523E-15</v>
      </c>
      <c r="T138" s="334">
        <f>H140-H138-H139</f>
        <v>0</v>
      </c>
    </row>
    <row r="139" spans="1:20" ht="10.5" customHeight="1">
      <c r="A139" s="466"/>
      <c r="B139" s="472" t="s">
        <v>215</v>
      </c>
      <c r="C139" s="404">
        <v>2.8</v>
      </c>
      <c r="D139" s="404">
        <v>-8.3000000000000007</v>
      </c>
      <c r="E139" s="404">
        <v>-3</v>
      </c>
      <c r="F139" s="413">
        <v>0.15</v>
      </c>
      <c r="G139" s="414">
        <v>4.0999999999999996</v>
      </c>
      <c r="H139" s="403">
        <v>1.5</v>
      </c>
      <c r="I139" s="322">
        <f>ROUND(C139,1)</f>
        <v>2.8</v>
      </c>
      <c r="J139" s="322">
        <f>ROUND(D139,1)</f>
        <v>-8.3000000000000007</v>
      </c>
      <c r="K139" s="322">
        <f t="shared" si="5"/>
        <v>-3</v>
      </c>
      <c r="L139" s="323">
        <f t="shared" si="7"/>
        <v>0.15</v>
      </c>
      <c r="M139" s="322">
        <f t="shared" si="6"/>
        <v>4.0999999999999996</v>
      </c>
      <c r="N139" s="322">
        <f t="shared" si="6"/>
        <v>1.5</v>
      </c>
    </row>
    <row r="140" spans="1:20" ht="10.5" customHeight="1">
      <c r="A140" s="466"/>
      <c r="B140" s="473"/>
      <c r="C140" s="411">
        <v>4113</v>
      </c>
      <c r="D140" s="412">
        <v>2914</v>
      </c>
      <c r="E140" s="412">
        <v>2227</v>
      </c>
      <c r="F140" s="407">
        <v>1.41</v>
      </c>
      <c r="G140" s="408">
        <v>76.400000000000006</v>
      </c>
      <c r="H140" s="396">
        <v>88.7</v>
      </c>
      <c r="I140" s="330">
        <f>C140</f>
        <v>4113</v>
      </c>
      <c r="J140" s="330">
        <f>D140</f>
        <v>2914</v>
      </c>
      <c r="K140" s="330">
        <f>E140</f>
        <v>2227</v>
      </c>
      <c r="L140" s="323">
        <f t="shared" si="7"/>
        <v>1.41</v>
      </c>
      <c r="M140" s="331">
        <f t="shared" si="6"/>
        <v>76.400000000000006</v>
      </c>
      <c r="N140" s="332">
        <f t="shared" si="6"/>
        <v>88.7</v>
      </c>
      <c r="O140" s="397">
        <f>ROUND(100*(C142/C140-1),1)-C141</f>
        <v>0</v>
      </c>
      <c r="P140" s="397">
        <f>ROUND(100*(D142/D140-1),1)-D141</f>
        <v>0</v>
      </c>
      <c r="Q140" s="397">
        <f>ROUND(100*(E142/E140-1),1)-E141</f>
        <v>0</v>
      </c>
      <c r="R140" s="334">
        <f>F142-F140-F141</f>
        <v>5.5511151231257827E-17</v>
      </c>
      <c r="S140" s="334">
        <f>G142-G140-G141</f>
        <v>-1.1324274851176597E-14</v>
      </c>
      <c r="T140" s="334">
        <f>H142-H140-H141</f>
        <v>-8.5209617139980764E-15</v>
      </c>
    </row>
    <row r="141" spans="1:20" ht="10.5" customHeight="1">
      <c r="A141" s="466"/>
      <c r="B141" s="472" t="s">
        <v>216</v>
      </c>
      <c r="C141" s="404">
        <v>-2.1</v>
      </c>
      <c r="D141" s="404">
        <v>-5.9</v>
      </c>
      <c r="E141" s="404">
        <v>-8.1</v>
      </c>
      <c r="F141" s="413">
        <v>0.06</v>
      </c>
      <c r="G141" s="414">
        <v>-1.8</v>
      </c>
      <c r="H141" s="403">
        <v>-0.1</v>
      </c>
      <c r="I141" s="322">
        <f>ROUND(C141,1)</f>
        <v>-2.1</v>
      </c>
      <c r="J141" s="322">
        <f>ROUND(D141,1)</f>
        <v>-5.9</v>
      </c>
      <c r="K141" s="322">
        <f t="shared" si="5"/>
        <v>-8.1</v>
      </c>
      <c r="L141" s="323">
        <f t="shared" si="7"/>
        <v>0.06</v>
      </c>
      <c r="M141" s="322">
        <f t="shared" si="6"/>
        <v>-1.8</v>
      </c>
      <c r="N141" s="322">
        <f t="shared" si="6"/>
        <v>-0.1</v>
      </c>
    </row>
    <row r="142" spans="1:20" ht="10.5" customHeight="1">
      <c r="A142" s="466"/>
      <c r="B142" s="473"/>
      <c r="C142" s="405">
        <v>4028</v>
      </c>
      <c r="D142" s="406">
        <v>2742</v>
      </c>
      <c r="E142" s="406">
        <v>2046</v>
      </c>
      <c r="F142" s="415">
        <v>1.47</v>
      </c>
      <c r="G142" s="416">
        <v>74.599999999999994</v>
      </c>
      <c r="H142" s="401">
        <v>88.6</v>
      </c>
      <c r="I142" s="330">
        <f>C142</f>
        <v>4028</v>
      </c>
      <c r="J142" s="330">
        <f>D142</f>
        <v>2742</v>
      </c>
      <c r="K142" s="330">
        <f>E142</f>
        <v>2046</v>
      </c>
      <c r="L142" s="323">
        <f t="shared" si="7"/>
        <v>1.47</v>
      </c>
      <c r="M142" s="331">
        <f t="shared" si="6"/>
        <v>74.599999999999994</v>
      </c>
      <c r="N142" s="332">
        <f t="shared" si="6"/>
        <v>88.6</v>
      </c>
      <c r="O142" s="397">
        <f>ROUND(100*(C144/C142-1),1)-C143</f>
        <v>0</v>
      </c>
      <c r="P142" s="397">
        <f>ROUND(100*(D144/D142-1),1)-D143</f>
        <v>0</v>
      </c>
      <c r="Q142" s="397">
        <f>ROUND(100*(E144/E142-1),1)-E143</f>
        <v>0</v>
      </c>
      <c r="R142" s="334">
        <f>F144-F142-F143</f>
        <v>-5.5511151231257827E-17</v>
      </c>
      <c r="S142" s="334">
        <f>G144-G142-G143</f>
        <v>0</v>
      </c>
      <c r="T142" s="334">
        <f>H144-H142-H143</f>
        <v>8.8817841970012523E-15</v>
      </c>
    </row>
    <row r="143" spans="1:20" ht="10.5" customHeight="1">
      <c r="A143" s="466"/>
      <c r="B143" s="472" t="s">
        <v>217</v>
      </c>
      <c r="C143" s="404">
        <v>-25.1</v>
      </c>
      <c r="D143" s="404">
        <v>-21.8</v>
      </c>
      <c r="E143" s="404">
        <v>-33.700000000000003</v>
      </c>
      <c r="F143" s="413">
        <v>-0.06</v>
      </c>
      <c r="G143" s="414">
        <v>-11.3</v>
      </c>
      <c r="H143" s="403">
        <v>-7.9</v>
      </c>
      <c r="I143" s="322">
        <f>ROUND(C143,1)</f>
        <v>-25.1</v>
      </c>
      <c r="J143" s="322">
        <f>ROUND(D143,1)</f>
        <v>-21.8</v>
      </c>
      <c r="K143" s="322">
        <f t="shared" si="5"/>
        <v>-33.700000000000003</v>
      </c>
      <c r="L143" s="323">
        <f t="shared" si="7"/>
        <v>-0.06</v>
      </c>
      <c r="M143" s="322">
        <f t="shared" si="6"/>
        <v>-11.3</v>
      </c>
      <c r="N143" s="322">
        <f t="shared" si="6"/>
        <v>-7.9</v>
      </c>
    </row>
    <row r="144" spans="1:20" ht="10.5" customHeight="1">
      <c r="A144" s="466"/>
      <c r="B144" s="473"/>
      <c r="C144" s="405">
        <v>3015</v>
      </c>
      <c r="D144" s="406">
        <v>2143</v>
      </c>
      <c r="E144" s="406">
        <v>1357</v>
      </c>
      <c r="F144" s="415">
        <v>1.41</v>
      </c>
      <c r="G144" s="416">
        <v>63.3</v>
      </c>
      <c r="H144" s="401">
        <v>80.7</v>
      </c>
      <c r="I144" s="330">
        <f>C144</f>
        <v>3015</v>
      </c>
      <c r="J144" s="330">
        <f>D144</f>
        <v>2143</v>
      </c>
      <c r="K144" s="330">
        <f>E144</f>
        <v>1357</v>
      </c>
      <c r="L144" s="323">
        <f t="shared" si="7"/>
        <v>1.41</v>
      </c>
      <c r="M144" s="331">
        <f t="shared" si="6"/>
        <v>63.3</v>
      </c>
      <c r="N144" s="332">
        <f t="shared" si="6"/>
        <v>80.7</v>
      </c>
      <c r="O144" s="397">
        <f>ROUND(100*(C146/C144-1),1)-C145</f>
        <v>0</v>
      </c>
      <c r="P144" s="397">
        <f>ROUND(100*(D146/D144-1),1)-D145</f>
        <v>0</v>
      </c>
      <c r="Q144" s="397">
        <f>ROUND(100*(E146/E144-1),1)-E145</f>
        <v>0</v>
      </c>
      <c r="R144" s="334">
        <f>F146-F144-F145</f>
        <v>0</v>
      </c>
      <c r="S144" s="334">
        <f>G146-G144-G145</f>
        <v>0</v>
      </c>
      <c r="T144" s="334">
        <f>H146-H144-H145</f>
        <v>0</v>
      </c>
    </row>
    <row r="145" spans="1:20" ht="10.5" customHeight="1">
      <c r="A145" s="466"/>
      <c r="B145" s="472" t="s">
        <v>218</v>
      </c>
      <c r="C145" s="404">
        <v>-45.2</v>
      </c>
      <c r="D145" s="404">
        <v>-14.2</v>
      </c>
      <c r="E145" s="404">
        <v>-29.6</v>
      </c>
      <c r="F145" s="413">
        <v>-0.51</v>
      </c>
      <c r="G145" s="414">
        <v>-11.3</v>
      </c>
      <c r="H145" s="403">
        <v>-10.8</v>
      </c>
      <c r="I145" s="322">
        <f>ROUND(C145,1)</f>
        <v>-45.2</v>
      </c>
      <c r="J145" s="322">
        <f>ROUND(D145,1)</f>
        <v>-14.2</v>
      </c>
      <c r="K145" s="322">
        <f t="shared" si="5"/>
        <v>-29.6</v>
      </c>
      <c r="L145" s="323">
        <f t="shared" si="7"/>
        <v>-0.51</v>
      </c>
      <c r="M145" s="322">
        <f t="shared" si="6"/>
        <v>-11.3</v>
      </c>
      <c r="N145" s="322">
        <f t="shared" si="6"/>
        <v>-10.8</v>
      </c>
    </row>
    <row r="146" spans="1:20" ht="10.5" customHeight="1">
      <c r="A146" s="466"/>
      <c r="B146" s="473"/>
      <c r="C146" s="405">
        <v>1651</v>
      </c>
      <c r="D146" s="406">
        <v>1839</v>
      </c>
      <c r="E146" s="406">
        <v>956</v>
      </c>
      <c r="F146" s="415">
        <v>0.9</v>
      </c>
      <c r="G146" s="416">
        <v>52</v>
      </c>
      <c r="H146" s="401">
        <v>69.900000000000006</v>
      </c>
      <c r="I146" s="330">
        <f>C146</f>
        <v>1651</v>
      </c>
      <c r="J146" s="330">
        <f>D146</f>
        <v>1839</v>
      </c>
      <c r="K146" s="330">
        <f>E146</f>
        <v>956</v>
      </c>
      <c r="L146" s="323">
        <f t="shared" si="7"/>
        <v>0.9</v>
      </c>
      <c r="M146" s="331">
        <f t="shared" si="6"/>
        <v>52</v>
      </c>
      <c r="N146" s="332">
        <f t="shared" si="6"/>
        <v>69.900000000000006</v>
      </c>
      <c r="O146" s="397">
        <f>ROUND(100*(C148/C146-1),1)-C147</f>
        <v>0</v>
      </c>
      <c r="P146" s="397">
        <f>ROUND(100*(D148/D146-1),1)-D147</f>
        <v>0</v>
      </c>
      <c r="Q146" s="397">
        <f>ROUND(100*(E148/E146-1),1)-E147</f>
        <v>0</v>
      </c>
      <c r="R146" s="334">
        <f>F148-F146-F147</f>
        <v>0</v>
      </c>
      <c r="S146" s="334">
        <f>G148-G146-G147</f>
        <v>2.886579864025407E-15</v>
      </c>
      <c r="T146" s="334">
        <f>H148-H146-H147</f>
        <v>0</v>
      </c>
    </row>
    <row r="147" spans="1:20" ht="10.5" customHeight="1">
      <c r="A147" s="466"/>
      <c r="B147" s="472" t="s">
        <v>219</v>
      </c>
      <c r="C147" s="404">
        <v>-14.8</v>
      </c>
      <c r="D147" s="404">
        <v>-14.3</v>
      </c>
      <c r="E147" s="404">
        <v>-11.4</v>
      </c>
      <c r="F147" s="413">
        <v>-0.01</v>
      </c>
      <c r="G147" s="414">
        <v>1.7</v>
      </c>
      <c r="H147" s="403">
        <v>6.1</v>
      </c>
      <c r="I147" s="322">
        <f>ROUND(C147,1)</f>
        <v>-14.8</v>
      </c>
      <c r="J147" s="322">
        <f>ROUND(D147,1)</f>
        <v>-14.3</v>
      </c>
      <c r="K147" s="322">
        <f t="shared" si="5"/>
        <v>-11.4</v>
      </c>
      <c r="L147" s="323">
        <f t="shared" si="7"/>
        <v>-0.01</v>
      </c>
      <c r="M147" s="322">
        <f t="shared" si="6"/>
        <v>1.7</v>
      </c>
      <c r="N147" s="322">
        <f t="shared" si="6"/>
        <v>6.1</v>
      </c>
    </row>
    <row r="148" spans="1:20" ht="10.5" customHeight="1">
      <c r="A148" s="466"/>
      <c r="B148" s="473"/>
      <c r="C148" s="405">
        <v>1407</v>
      </c>
      <c r="D148" s="406">
        <v>1576</v>
      </c>
      <c r="E148" s="406">
        <v>847</v>
      </c>
      <c r="F148" s="415">
        <v>0.89</v>
      </c>
      <c r="G148" s="416">
        <v>53.7</v>
      </c>
      <c r="H148" s="401">
        <v>76</v>
      </c>
      <c r="I148" s="330">
        <f>C148</f>
        <v>1407</v>
      </c>
      <c r="J148" s="330">
        <f>D148</f>
        <v>1576</v>
      </c>
      <c r="K148" s="330">
        <f>E148</f>
        <v>847</v>
      </c>
      <c r="L148" s="323">
        <f t="shared" si="7"/>
        <v>0.89</v>
      </c>
      <c r="M148" s="331">
        <f t="shared" si="6"/>
        <v>53.7</v>
      </c>
      <c r="N148" s="332">
        <f t="shared" si="6"/>
        <v>76</v>
      </c>
      <c r="O148" s="397">
        <f>ROUND(100*(C150/C148-1),1)-C149</f>
        <v>0</v>
      </c>
      <c r="P148" s="397">
        <f>ROUND(100*(D150/D148-1),1)-D149</f>
        <v>0</v>
      </c>
      <c r="Q148" s="397">
        <f>ROUND(100*(E150/E148-1),1)-E149</f>
        <v>0</v>
      </c>
      <c r="R148" s="334">
        <f>F150-F148-F149</f>
        <v>0</v>
      </c>
      <c r="S148" s="334">
        <f>G150-G148-G149</f>
        <v>0</v>
      </c>
      <c r="T148" s="334">
        <f>H150-H148-H149</f>
        <v>0</v>
      </c>
    </row>
    <row r="149" spans="1:20" ht="10.5" customHeight="1">
      <c r="A149" s="466"/>
      <c r="B149" s="472" t="s">
        <v>220</v>
      </c>
      <c r="C149" s="404">
        <v>-6.3</v>
      </c>
      <c r="D149" s="404">
        <v>-13.3</v>
      </c>
      <c r="E149" s="404">
        <v>-8.5</v>
      </c>
      <c r="F149" s="413">
        <v>7.0000000000000007E-2</v>
      </c>
      <c r="G149" s="414">
        <v>3</v>
      </c>
      <c r="H149" s="403">
        <v>4.9000000000000004</v>
      </c>
      <c r="I149" s="322">
        <f>ROUND(C149,1)</f>
        <v>-6.3</v>
      </c>
      <c r="J149" s="322">
        <f>ROUND(D149,1)</f>
        <v>-13.3</v>
      </c>
      <c r="K149" s="322">
        <f t="shared" si="5"/>
        <v>-8.5</v>
      </c>
      <c r="L149" s="323">
        <f t="shared" si="7"/>
        <v>7.0000000000000007E-2</v>
      </c>
      <c r="M149" s="322">
        <f t="shared" si="6"/>
        <v>3</v>
      </c>
      <c r="N149" s="322">
        <f t="shared" si="6"/>
        <v>4.9000000000000004</v>
      </c>
    </row>
    <row r="150" spans="1:20" ht="10.5" customHeight="1">
      <c r="A150" s="466"/>
      <c r="B150" s="473"/>
      <c r="C150" s="405">
        <v>1319</v>
      </c>
      <c r="D150" s="406">
        <v>1367</v>
      </c>
      <c r="E150" s="406">
        <v>775</v>
      </c>
      <c r="F150" s="415">
        <v>0.96</v>
      </c>
      <c r="G150" s="416">
        <v>56.7</v>
      </c>
      <c r="H150" s="401">
        <v>80.900000000000006</v>
      </c>
      <c r="I150" s="330">
        <f>C150</f>
        <v>1319</v>
      </c>
      <c r="J150" s="330">
        <f>D150</f>
        <v>1367</v>
      </c>
      <c r="K150" s="330">
        <f>E150</f>
        <v>775</v>
      </c>
      <c r="L150" s="323">
        <f t="shared" si="7"/>
        <v>0.96</v>
      </c>
      <c r="M150" s="331">
        <f t="shared" si="6"/>
        <v>56.7</v>
      </c>
      <c r="N150" s="332">
        <f t="shared" si="6"/>
        <v>80.900000000000006</v>
      </c>
      <c r="O150" s="397">
        <f>ROUND(100*(C152/C150-1),1)-C151</f>
        <v>0</v>
      </c>
      <c r="P150" s="397">
        <f>ROUND(100*(D152/D150-1),1)-D151</f>
        <v>0</v>
      </c>
      <c r="Q150" s="397">
        <f>ROUND(100*(E152/E150-1),1)-E151</f>
        <v>0</v>
      </c>
      <c r="R150" s="334">
        <f>F152-F150-F151</f>
        <v>0</v>
      </c>
      <c r="S150" s="334">
        <f>G152-G150-G151</f>
        <v>-4.4408920985006262E-15</v>
      </c>
      <c r="T150" s="334">
        <f>H152-H150-H151</f>
        <v>-5.6621374255882984E-15</v>
      </c>
    </row>
    <row r="151" spans="1:20" ht="10.5" customHeight="1">
      <c r="A151" s="466"/>
      <c r="B151" s="472" t="s">
        <v>221</v>
      </c>
      <c r="C151" s="404">
        <v>0.7</v>
      </c>
      <c r="D151" s="404">
        <v>-18.3</v>
      </c>
      <c r="E151" s="404">
        <v>-14.5</v>
      </c>
      <c r="F151" s="413">
        <v>0.23</v>
      </c>
      <c r="G151" s="414">
        <v>2.7</v>
      </c>
      <c r="H151" s="403">
        <v>0.6</v>
      </c>
      <c r="I151" s="322">
        <f>ROUND(C151,1)</f>
        <v>0.7</v>
      </c>
      <c r="J151" s="322">
        <f>ROUND(D151,1)</f>
        <v>-18.3</v>
      </c>
      <c r="K151" s="322">
        <f t="shared" si="5"/>
        <v>-14.5</v>
      </c>
      <c r="L151" s="323">
        <f t="shared" si="7"/>
        <v>0.23</v>
      </c>
      <c r="M151" s="322">
        <f t="shared" si="6"/>
        <v>2.7</v>
      </c>
      <c r="N151" s="322">
        <f t="shared" si="6"/>
        <v>0.6</v>
      </c>
    </row>
    <row r="152" spans="1:20" ht="10.5" customHeight="1">
      <c r="A152" s="466"/>
      <c r="B152" s="473"/>
      <c r="C152" s="405">
        <v>1328</v>
      </c>
      <c r="D152" s="406">
        <v>1117</v>
      </c>
      <c r="E152" s="406">
        <v>663</v>
      </c>
      <c r="F152" s="415">
        <v>1.19</v>
      </c>
      <c r="G152" s="416">
        <v>59.4</v>
      </c>
      <c r="H152" s="401">
        <v>81.5</v>
      </c>
      <c r="I152" s="330">
        <f>C152</f>
        <v>1328</v>
      </c>
      <c r="J152" s="330">
        <f>D152</f>
        <v>1117</v>
      </c>
      <c r="K152" s="330">
        <f>E152</f>
        <v>663</v>
      </c>
      <c r="L152" s="323">
        <f t="shared" si="7"/>
        <v>1.19</v>
      </c>
      <c r="M152" s="331">
        <f t="shared" si="6"/>
        <v>59.4</v>
      </c>
      <c r="N152" s="332">
        <f t="shared" si="6"/>
        <v>81.5</v>
      </c>
      <c r="O152" s="397">
        <f>ROUND(100*(C154/C152-1),1)-C153</f>
        <v>0</v>
      </c>
      <c r="P152" s="397">
        <f>ROUND(100*(D154/D152-1),1)-D153</f>
        <v>0</v>
      </c>
      <c r="Q152" s="397">
        <f>ROUND(100*(E154/E152-1),1)-E153</f>
        <v>0</v>
      </c>
      <c r="R152" s="334">
        <f>F154-F152-F153</f>
        <v>0</v>
      </c>
      <c r="S152" s="334">
        <f>G154-G152-G153</f>
        <v>0</v>
      </c>
      <c r="T152" s="334">
        <f>H154-H152-H153</f>
        <v>0</v>
      </c>
    </row>
    <row r="153" spans="1:20" ht="10.5" customHeight="1">
      <c r="A153" s="466"/>
      <c r="B153" s="472" t="s">
        <v>222</v>
      </c>
      <c r="C153" s="404">
        <v>19.600000000000001</v>
      </c>
      <c r="D153" s="404">
        <v>-2.5</v>
      </c>
      <c r="E153" s="404">
        <v>0</v>
      </c>
      <c r="F153" s="413">
        <v>0.27</v>
      </c>
      <c r="G153" s="414">
        <v>1.5</v>
      </c>
      <c r="H153" s="403">
        <v>3.3</v>
      </c>
      <c r="I153" s="322">
        <f>ROUND(C153,1)</f>
        <v>19.600000000000001</v>
      </c>
      <c r="J153" s="322">
        <f>ROUND(D153,1)</f>
        <v>-2.5</v>
      </c>
      <c r="K153" s="322">
        <f t="shared" si="5"/>
        <v>0</v>
      </c>
      <c r="L153" s="323">
        <f t="shared" si="7"/>
        <v>0.27</v>
      </c>
      <c r="M153" s="322">
        <f t="shared" si="6"/>
        <v>1.5</v>
      </c>
      <c r="N153" s="322">
        <f t="shared" si="6"/>
        <v>3.3</v>
      </c>
    </row>
    <row r="154" spans="1:20" ht="10.5" customHeight="1">
      <c r="A154" s="466"/>
      <c r="B154" s="473"/>
      <c r="C154" s="405">
        <v>1588</v>
      </c>
      <c r="D154" s="406">
        <v>1089</v>
      </c>
      <c r="E154" s="406">
        <v>663</v>
      </c>
      <c r="F154" s="415">
        <v>1.46</v>
      </c>
      <c r="G154" s="416">
        <v>60.9</v>
      </c>
      <c r="H154" s="396">
        <v>84.8</v>
      </c>
      <c r="I154" s="330">
        <f>C154</f>
        <v>1588</v>
      </c>
      <c r="J154" s="330">
        <f>D154</f>
        <v>1089</v>
      </c>
      <c r="K154" s="330">
        <f>E154</f>
        <v>663</v>
      </c>
      <c r="L154" s="323">
        <f t="shared" si="7"/>
        <v>1.46</v>
      </c>
      <c r="M154" s="331">
        <f t="shared" si="6"/>
        <v>60.9</v>
      </c>
      <c r="N154" s="332">
        <f t="shared" si="6"/>
        <v>84.8</v>
      </c>
      <c r="O154" s="397">
        <f>ROUND(100*(C156/C154-1),1)-C155</f>
        <v>0</v>
      </c>
      <c r="P154" s="397">
        <f>ROUND(100*(D156/D154-1),1)-D155</f>
        <v>0</v>
      </c>
      <c r="Q154" s="397">
        <f>ROUND(100*(E156/E154-1),1)-E155</f>
        <v>0</v>
      </c>
      <c r="R154" s="334">
        <f>F156-F154-F155</f>
        <v>0</v>
      </c>
      <c r="S154" s="334">
        <f>G156-G154-G155</f>
        <v>0</v>
      </c>
      <c r="T154" s="334">
        <f>H156-H154-H155</f>
        <v>0</v>
      </c>
    </row>
    <row r="155" spans="1:20" ht="10.5" customHeight="1">
      <c r="A155" s="466"/>
      <c r="B155" s="472" t="s">
        <v>223</v>
      </c>
      <c r="C155" s="404">
        <v>4.7</v>
      </c>
      <c r="D155" s="404">
        <v>-14</v>
      </c>
      <c r="E155" s="404">
        <v>1.8</v>
      </c>
      <c r="F155" s="413">
        <v>0.32</v>
      </c>
      <c r="G155" s="414">
        <v>11.2</v>
      </c>
      <c r="H155" s="403">
        <v>2.5</v>
      </c>
      <c r="I155" s="322">
        <f>ROUND(C155,1)</f>
        <v>4.7</v>
      </c>
      <c r="J155" s="322">
        <f>ROUND(D155,1)</f>
        <v>-14</v>
      </c>
      <c r="K155" s="322">
        <f t="shared" si="5"/>
        <v>1.8</v>
      </c>
      <c r="L155" s="323">
        <f t="shared" si="7"/>
        <v>0.32</v>
      </c>
      <c r="M155" s="322">
        <f t="shared" si="6"/>
        <v>11.2</v>
      </c>
      <c r="N155" s="322">
        <f t="shared" si="6"/>
        <v>2.5</v>
      </c>
    </row>
    <row r="156" spans="1:20" ht="10.5" customHeight="1">
      <c r="A156" s="466"/>
      <c r="B156" s="473"/>
      <c r="C156" s="411">
        <v>1662</v>
      </c>
      <c r="D156" s="412">
        <v>936</v>
      </c>
      <c r="E156" s="412">
        <v>675</v>
      </c>
      <c r="F156" s="407">
        <v>1.78</v>
      </c>
      <c r="G156" s="408">
        <v>72.099999999999994</v>
      </c>
      <c r="H156" s="396">
        <v>87.3</v>
      </c>
      <c r="I156" s="330">
        <f>C156</f>
        <v>1662</v>
      </c>
      <c r="J156" s="330">
        <f>D156</f>
        <v>936</v>
      </c>
      <c r="K156" s="330">
        <f>E156</f>
        <v>675</v>
      </c>
      <c r="L156" s="323">
        <f t="shared" si="7"/>
        <v>1.78</v>
      </c>
      <c r="M156" s="331">
        <f t="shared" si="6"/>
        <v>72.099999999999994</v>
      </c>
      <c r="N156" s="332">
        <f t="shared" si="6"/>
        <v>87.3</v>
      </c>
      <c r="O156" s="397">
        <f>ROUND(100*(C158/C156-1),1)-C157</f>
        <v>0</v>
      </c>
      <c r="P156" s="397">
        <f>ROUND(100*(D158/D156-1),1)-D157</f>
        <v>0</v>
      </c>
      <c r="Q156" s="397">
        <f>ROUND(100*(E158/E156-1),1)-E157</f>
        <v>0</v>
      </c>
      <c r="R156" s="334">
        <f>F158-F156-F157</f>
        <v>0</v>
      </c>
      <c r="S156" s="334">
        <f>G158-G156-G157</f>
        <v>0</v>
      </c>
      <c r="T156" s="334">
        <f>H158-H156-H157</f>
        <v>8.5209617139980764E-15</v>
      </c>
    </row>
    <row r="157" spans="1:20" ht="10.5" customHeight="1">
      <c r="A157" s="466"/>
      <c r="B157" s="472" t="s">
        <v>224</v>
      </c>
      <c r="C157" s="404">
        <v>5.0999999999999996</v>
      </c>
      <c r="D157" s="404">
        <v>-9.8000000000000007</v>
      </c>
      <c r="E157" s="404">
        <v>-9.1999999999999993</v>
      </c>
      <c r="F157" s="413">
        <v>0.28999999999999998</v>
      </c>
      <c r="G157" s="414">
        <v>0.5</v>
      </c>
      <c r="H157" s="403">
        <v>0.1</v>
      </c>
      <c r="I157" s="322">
        <f>ROUND(C157,1)</f>
        <v>5.0999999999999996</v>
      </c>
      <c r="J157" s="322">
        <f>ROUND(D157,1)</f>
        <v>-9.8000000000000007</v>
      </c>
      <c r="K157" s="322">
        <f t="shared" si="5"/>
        <v>-9.1999999999999993</v>
      </c>
      <c r="L157" s="323">
        <f t="shared" si="7"/>
        <v>0.28999999999999998</v>
      </c>
      <c r="M157" s="322">
        <f t="shared" si="6"/>
        <v>0.5</v>
      </c>
      <c r="N157" s="322">
        <f t="shared" si="6"/>
        <v>0.1</v>
      </c>
    </row>
    <row r="158" spans="1:20" ht="10.5" customHeight="1">
      <c r="A158" s="466"/>
      <c r="B158" s="473"/>
      <c r="C158" s="411">
        <v>1746</v>
      </c>
      <c r="D158" s="412">
        <v>844</v>
      </c>
      <c r="E158" s="412">
        <v>613</v>
      </c>
      <c r="F158" s="407">
        <v>2.0699999999999998</v>
      </c>
      <c r="G158" s="408">
        <v>72.599999999999994</v>
      </c>
      <c r="H158" s="401">
        <v>87.4</v>
      </c>
      <c r="I158" s="330">
        <f>C158</f>
        <v>1746</v>
      </c>
      <c r="J158" s="330">
        <f>D158</f>
        <v>844</v>
      </c>
      <c r="K158" s="330">
        <f>E158</f>
        <v>613</v>
      </c>
      <c r="L158" s="323">
        <f t="shared" si="7"/>
        <v>2.0699999999999998</v>
      </c>
      <c r="M158" s="331">
        <f t="shared" si="6"/>
        <v>72.599999999999994</v>
      </c>
      <c r="N158" s="332">
        <f t="shared" si="6"/>
        <v>87.4</v>
      </c>
      <c r="O158" s="397">
        <f>ROUND(100*(C160/C158-1),1)-C159</f>
        <v>0</v>
      </c>
      <c r="P158" s="397">
        <f>ROUND(100*(D160/D158-1),1)-D159</f>
        <v>0</v>
      </c>
      <c r="Q158" s="397">
        <f>ROUND(100*(E160/E158-1),1)-E159</f>
        <v>0</v>
      </c>
      <c r="R158" s="334">
        <f>F160-F158-F159</f>
        <v>0</v>
      </c>
      <c r="S158" s="334">
        <f>G160-G158-G159</f>
        <v>1.1546319456101628E-14</v>
      </c>
      <c r="T158" s="334">
        <f>H160-H158-H159</f>
        <v>-8.4376949871511897E-15</v>
      </c>
    </row>
    <row r="159" spans="1:20" ht="10.5" customHeight="1">
      <c r="A159" s="466"/>
      <c r="B159" s="471" t="s">
        <v>225</v>
      </c>
      <c r="C159" s="417">
        <v>-0.5</v>
      </c>
      <c r="D159" s="404">
        <v>-12.4</v>
      </c>
      <c r="E159" s="404">
        <v>-8.5</v>
      </c>
      <c r="F159" s="413">
        <v>0.28000000000000003</v>
      </c>
      <c r="G159" s="414">
        <v>3.3</v>
      </c>
      <c r="H159" s="403">
        <v>1.9</v>
      </c>
      <c r="I159" s="322">
        <f>ROUND(C159,1)</f>
        <v>-0.5</v>
      </c>
      <c r="J159" s="322">
        <f>ROUND(D159,1)</f>
        <v>-12.4</v>
      </c>
      <c r="K159" s="322">
        <f t="shared" si="5"/>
        <v>-8.5</v>
      </c>
      <c r="L159" s="323">
        <f t="shared" si="7"/>
        <v>0.28000000000000003</v>
      </c>
      <c r="M159" s="322">
        <f t="shared" si="6"/>
        <v>3.3</v>
      </c>
      <c r="N159" s="322">
        <f t="shared" si="6"/>
        <v>1.9</v>
      </c>
    </row>
    <row r="160" spans="1:20" ht="10.5" customHeight="1">
      <c r="A160" s="466"/>
      <c r="B160" s="471"/>
      <c r="C160" s="418">
        <v>1738</v>
      </c>
      <c r="D160" s="412">
        <v>739</v>
      </c>
      <c r="E160" s="412">
        <v>561</v>
      </c>
      <c r="F160" s="407">
        <v>2.35</v>
      </c>
      <c r="G160" s="408">
        <v>75.900000000000006</v>
      </c>
      <c r="H160" s="396">
        <v>89.3</v>
      </c>
      <c r="I160" s="330">
        <f>C160</f>
        <v>1738</v>
      </c>
      <c r="J160" s="330">
        <f>D160</f>
        <v>739</v>
      </c>
      <c r="K160" s="330">
        <f>E160</f>
        <v>561</v>
      </c>
      <c r="L160" s="323">
        <f t="shared" si="7"/>
        <v>2.35</v>
      </c>
      <c r="M160" s="331">
        <f t="shared" si="6"/>
        <v>75.900000000000006</v>
      </c>
      <c r="N160" s="332">
        <f t="shared" si="6"/>
        <v>89.3</v>
      </c>
      <c r="O160" s="397">
        <f>ROUND(100*(C162/C160-1),1)-C161</f>
        <v>0</v>
      </c>
      <c r="P160" s="397">
        <f>ROUND(100*(D162/D160-1),1)-D161</f>
        <v>0</v>
      </c>
      <c r="Q160" s="397">
        <f>ROUND(100*(E162/E160-1),1)-E161</f>
        <v>0</v>
      </c>
      <c r="R160" s="334">
        <f>F162-F160-F161</f>
        <v>0</v>
      </c>
      <c r="S160" s="334">
        <f>G162-G160-G161</f>
        <v>-1.1546319456101628E-14</v>
      </c>
      <c r="T160" s="334">
        <f>H162-H160-H161</f>
        <v>0</v>
      </c>
    </row>
    <row r="161" spans="1:20" ht="10.5" customHeight="1">
      <c r="A161" s="466"/>
      <c r="B161" s="471" t="s">
        <v>226</v>
      </c>
      <c r="C161" s="417">
        <v>9.1999999999999993</v>
      </c>
      <c r="D161" s="404">
        <v>-8.9</v>
      </c>
      <c r="E161" s="404">
        <v>-3.9</v>
      </c>
      <c r="F161" s="413">
        <v>0.47</v>
      </c>
      <c r="G161" s="414">
        <v>4.2</v>
      </c>
      <c r="H161" s="399">
        <v>0.5</v>
      </c>
      <c r="I161" s="322">
        <f>ROUND(C161,1)</f>
        <v>9.1999999999999993</v>
      </c>
      <c r="J161" s="322">
        <f>ROUND(D161,1)</f>
        <v>-8.9</v>
      </c>
      <c r="K161" s="322">
        <f t="shared" si="5"/>
        <v>-3.9</v>
      </c>
      <c r="L161" s="323">
        <f t="shared" si="7"/>
        <v>0.47</v>
      </c>
      <c r="M161" s="322">
        <f t="shared" si="6"/>
        <v>4.2</v>
      </c>
      <c r="N161" s="322">
        <f t="shared" si="6"/>
        <v>0.5</v>
      </c>
    </row>
    <row r="162" spans="1:20" ht="10.5" customHeight="1">
      <c r="A162" s="466"/>
      <c r="B162" s="471"/>
      <c r="C162" s="418">
        <v>1898</v>
      </c>
      <c r="D162" s="412">
        <v>673</v>
      </c>
      <c r="E162" s="412">
        <v>539</v>
      </c>
      <c r="F162" s="407">
        <v>2.82</v>
      </c>
      <c r="G162" s="408">
        <v>80.099999999999994</v>
      </c>
      <c r="H162" s="401">
        <v>89.8</v>
      </c>
      <c r="I162" s="330">
        <f>C162</f>
        <v>1898</v>
      </c>
      <c r="J162" s="330">
        <f>D162</f>
        <v>673</v>
      </c>
      <c r="K162" s="330">
        <f>E162</f>
        <v>539</v>
      </c>
      <c r="L162" s="323">
        <f t="shared" si="7"/>
        <v>2.82</v>
      </c>
      <c r="M162" s="331">
        <f t="shared" si="6"/>
        <v>80.099999999999994</v>
      </c>
      <c r="N162" s="332">
        <f t="shared" si="6"/>
        <v>89.8</v>
      </c>
      <c r="O162" s="397">
        <f>ROUND(100*(C164/C162-1),1)-C163</f>
        <v>0</v>
      </c>
      <c r="P162" s="397">
        <f>ROUND(100*(D164/D162-1),1)-D163</f>
        <v>0</v>
      </c>
      <c r="Q162" s="397">
        <f>ROUND(100*(E164/E162-1),1)-E163</f>
        <v>0</v>
      </c>
      <c r="R162" s="334">
        <f>F164-F162-F163</f>
        <v>0</v>
      </c>
      <c r="S162" s="334">
        <f>G164-G162-G163</f>
        <v>8.4376949871511897E-15</v>
      </c>
      <c r="T162" s="334">
        <f>H164-H162-H163</f>
        <v>0</v>
      </c>
    </row>
    <row r="163" spans="1:20" ht="10.5" customHeight="1">
      <c r="A163" s="466"/>
      <c r="B163" s="471" t="s">
        <v>227</v>
      </c>
      <c r="C163" s="417">
        <v>2.8</v>
      </c>
      <c r="D163" s="404">
        <v>-12.2</v>
      </c>
      <c r="E163" s="404">
        <v>-10.9</v>
      </c>
      <c r="F163" s="413">
        <v>0.48</v>
      </c>
      <c r="G163" s="414">
        <v>1.1000000000000001</v>
      </c>
      <c r="H163" s="403">
        <v>5</v>
      </c>
      <c r="I163" s="322">
        <f>ROUND(C163,1)</f>
        <v>2.8</v>
      </c>
      <c r="J163" s="322">
        <f>ROUND(D163,1)</f>
        <v>-12.2</v>
      </c>
      <c r="K163" s="322">
        <f t="shared" si="5"/>
        <v>-10.9</v>
      </c>
      <c r="L163" s="323">
        <f t="shared" si="7"/>
        <v>0.48</v>
      </c>
      <c r="M163" s="322">
        <f t="shared" si="6"/>
        <v>1.1000000000000001</v>
      </c>
      <c r="N163" s="322">
        <f t="shared" si="6"/>
        <v>5</v>
      </c>
    </row>
    <row r="164" spans="1:20" ht="10.5" customHeight="1">
      <c r="A164" s="466"/>
      <c r="B164" s="471"/>
      <c r="C164" s="418">
        <v>1952</v>
      </c>
      <c r="D164" s="412">
        <v>591</v>
      </c>
      <c r="E164" s="412">
        <v>480</v>
      </c>
      <c r="F164" s="407">
        <v>3.3</v>
      </c>
      <c r="G164" s="408">
        <v>81.2</v>
      </c>
      <c r="H164" s="396">
        <v>94.8</v>
      </c>
      <c r="I164" s="330">
        <f>C164</f>
        <v>1952</v>
      </c>
      <c r="J164" s="330">
        <f>D164</f>
        <v>591</v>
      </c>
      <c r="K164" s="330">
        <f>E164</f>
        <v>480</v>
      </c>
      <c r="L164" s="323">
        <f t="shared" si="7"/>
        <v>3.3</v>
      </c>
      <c r="M164" s="331">
        <f t="shared" si="6"/>
        <v>81.2</v>
      </c>
      <c r="N164" s="332">
        <f t="shared" si="6"/>
        <v>94.8</v>
      </c>
      <c r="O164" s="397">
        <f>ROUND(100*(C166/C164-1),1)-C165</f>
        <v>0</v>
      </c>
      <c r="P164" s="397">
        <f>ROUND(100*(D166/D164-1),1)-D165</f>
        <v>0</v>
      </c>
      <c r="Q164" s="397">
        <f>ROUND(100*(E166/E164-1),1)-E165</f>
        <v>0</v>
      </c>
      <c r="R164" s="334">
        <f>F166-F164-F165</f>
        <v>3.3306690738754696E-16</v>
      </c>
      <c r="S164" s="334">
        <f>G166-G164-G165</f>
        <v>0</v>
      </c>
      <c r="T164" s="334">
        <f>H166-H164-H165</f>
        <v>8.4376949871511897E-15</v>
      </c>
    </row>
    <row r="165" spans="1:20" ht="10.5" customHeight="1">
      <c r="A165" s="466"/>
      <c r="B165" s="471" t="s">
        <v>228</v>
      </c>
      <c r="C165" s="417">
        <v>-13.1</v>
      </c>
      <c r="D165" s="404">
        <v>-9.1</v>
      </c>
      <c r="E165" s="404">
        <v>-5.6</v>
      </c>
      <c r="F165" s="413">
        <v>-0.14000000000000001</v>
      </c>
      <c r="G165" s="414">
        <v>3.2</v>
      </c>
      <c r="H165" s="403">
        <v>-2.9</v>
      </c>
      <c r="I165" s="322">
        <f>ROUND(C165,1)</f>
        <v>-13.1</v>
      </c>
      <c r="J165" s="322">
        <f>ROUND(D165,1)</f>
        <v>-9.1</v>
      </c>
      <c r="K165" s="322">
        <f>ROUND(E165,1)</f>
        <v>-5.6</v>
      </c>
      <c r="L165" s="323">
        <f t="shared" si="7"/>
        <v>-0.14000000000000001</v>
      </c>
      <c r="M165" s="322">
        <f t="shared" ref="M165:N172" si="8">ROUND(G165,1)</f>
        <v>3.2</v>
      </c>
      <c r="N165" s="322">
        <f t="shared" si="8"/>
        <v>-2.9</v>
      </c>
    </row>
    <row r="166" spans="1:20" ht="10.5" customHeight="1">
      <c r="A166" s="466"/>
      <c r="B166" s="471"/>
      <c r="C166" s="418">
        <v>1696</v>
      </c>
      <c r="D166" s="412">
        <v>537</v>
      </c>
      <c r="E166" s="412">
        <v>453</v>
      </c>
      <c r="F166" s="407">
        <v>3.16</v>
      </c>
      <c r="G166" s="408">
        <v>84.4</v>
      </c>
      <c r="H166" s="396">
        <v>91.9</v>
      </c>
      <c r="I166" s="330">
        <f>C166</f>
        <v>1696</v>
      </c>
      <c r="J166" s="330">
        <f>D166</f>
        <v>537</v>
      </c>
      <c r="K166" s="330">
        <f>E166</f>
        <v>453</v>
      </c>
      <c r="L166" s="323">
        <f t="shared" ref="L166:L172" si="9">ROUND(F166,2)</f>
        <v>3.16</v>
      </c>
      <c r="M166" s="331">
        <f t="shared" si="8"/>
        <v>84.4</v>
      </c>
      <c r="N166" s="332">
        <f t="shared" si="8"/>
        <v>91.9</v>
      </c>
      <c r="O166" s="397">
        <f>ROUND(100*(C168/C166-1),1)-C167</f>
        <v>0</v>
      </c>
      <c r="P166" s="397">
        <f>ROUND(100*(D168/D166-1),1)-D167</f>
        <v>0</v>
      </c>
      <c r="Q166" s="397">
        <f>ROUND(100*(E168/E166-1),1)-E167</f>
        <v>0</v>
      </c>
      <c r="R166" s="334">
        <f>F168-F166-F167</f>
        <v>0</v>
      </c>
      <c r="S166" s="334">
        <f>G168-G166-G167</f>
        <v>-2.8310687127941492E-15</v>
      </c>
      <c r="T166" s="334">
        <f>H168-H166-H167</f>
        <v>0</v>
      </c>
    </row>
    <row r="167" spans="1:20" ht="10.5" customHeight="1">
      <c r="A167" s="466"/>
      <c r="B167" s="460" t="s">
        <v>255</v>
      </c>
      <c r="C167" s="417">
        <v>-32.200000000000003</v>
      </c>
      <c r="D167" s="404">
        <v>-24.6</v>
      </c>
      <c r="E167" s="404">
        <v>-24.3</v>
      </c>
      <c r="F167" s="413">
        <v>-0.32</v>
      </c>
      <c r="G167" s="414">
        <v>0.3</v>
      </c>
      <c r="H167" s="399">
        <v>3.5</v>
      </c>
      <c r="I167" s="322">
        <f>ROUND(C167,1)</f>
        <v>-32.200000000000003</v>
      </c>
      <c r="J167" s="322">
        <f>ROUND(D167,1)</f>
        <v>-24.6</v>
      </c>
      <c r="K167" s="322">
        <f>ROUND(E167,1)</f>
        <v>-24.3</v>
      </c>
      <c r="L167" s="323">
        <f t="shared" si="9"/>
        <v>-0.32</v>
      </c>
      <c r="M167" s="322">
        <f t="shared" si="8"/>
        <v>0.3</v>
      </c>
      <c r="N167" s="322">
        <f>ROUND(H167,1)</f>
        <v>3.5</v>
      </c>
    </row>
    <row r="168" spans="1:20" ht="10.5" customHeight="1">
      <c r="A168" s="466"/>
      <c r="B168" s="460"/>
      <c r="C168" s="418">
        <v>1150</v>
      </c>
      <c r="D168" s="412">
        <v>405</v>
      </c>
      <c r="E168" s="412">
        <v>343</v>
      </c>
      <c r="F168" s="407">
        <v>2.84</v>
      </c>
      <c r="G168" s="408">
        <v>84.7</v>
      </c>
      <c r="H168" s="401">
        <v>95.4</v>
      </c>
      <c r="I168" s="330">
        <f>C168</f>
        <v>1150</v>
      </c>
      <c r="J168" s="330">
        <f>D168</f>
        <v>405</v>
      </c>
      <c r="K168" s="330">
        <f>E168</f>
        <v>343</v>
      </c>
      <c r="L168" s="323">
        <f t="shared" si="9"/>
        <v>2.84</v>
      </c>
      <c r="M168" s="331">
        <f t="shared" si="8"/>
        <v>84.7</v>
      </c>
      <c r="N168" s="332">
        <f>ROUND(H168,1)</f>
        <v>95.4</v>
      </c>
      <c r="O168" s="397">
        <f>ROUND(100*(C170/C168-1),1)-C169</f>
        <v>0</v>
      </c>
      <c r="P168" s="397">
        <f>ROUND(100*(D170/D168-1),1)-D169</f>
        <v>0</v>
      </c>
      <c r="Q168" s="397">
        <f>ROUND(100*(E170/E168-1),1)-E169</f>
        <v>0</v>
      </c>
      <c r="R168" s="334">
        <f>F170-F168-F169</f>
        <v>0</v>
      </c>
      <c r="S168" s="334">
        <f>G170-G168-G169</f>
        <v>0</v>
      </c>
      <c r="T168" s="334">
        <f>H170-H168-H169</f>
        <v>-8.5487172896137054E-15</v>
      </c>
    </row>
    <row r="169" spans="1:20" s="359" customFormat="1" ht="10.5" customHeight="1">
      <c r="A169" s="466"/>
      <c r="B169" s="461" t="s">
        <v>230</v>
      </c>
      <c r="C169" s="417">
        <v>-5.7</v>
      </c>
      <c r="D169" s="404">
        <v>-24.9</v>
      </c>
      <c r="E169" s="404">
        <v>-22.4</v>
      </c>
      <c r="F169" s="413">
        <v>0.73</v>
      </c>
      <c r="G169" s="414">
        <v>2.8</v>
      </c>
      <c r="H169" s="403">
        <v>0.4</v>
      </c>
      <c r="I169" s="322">
        <f>ROUND(C169,1)</f>
        <v>-5.7</v>
      </c>
      <c r="J169" s="322">
        <f>ROUND(D169,1)</f>
        <v>-24.9</v>
      </c>
      <c r="K169" s="322">
        <f>ROUND(E169,1)</f>
        <v>-22.4</v>
      </c>
      <c r="L169" s="323">
        <f t="shared" si="9"/>
        <v>0.73</v>
      </c>
      <c r="M169" s="322">
        <f t="shared" si="8"/>
        <v>2.8</v>
      </c>
      <c r="N169" s="322">
        <f>ROUND(H169,1)</f>
        <v>0.4</v>
      </c>
      <c r="O169"/>
      <c r="P169"/>
      <c r="Q169"/>
      <c r="R169"/>
      <c r="S169"/>
      <c r="T169"/>
    </row>
    <row r="170" spans="1:20" s="359" customFormat="1" ht="10.5" customHeight="1">
      <c r="A170" s="466"/>
      <c r="B170" s="462"/>
      <c r="C170" s="419">
        <v>1085</v>
      </c>
      <c r="D170" s="406">
        <v>304</v>
      </c>
      <c r="E170" s="406">
        <v>266</v>
      </c>
      <c r="F170" s="415">
        <v>3.57</v>
      </c>
      <c r="G170" s="416">
        <v>87.5</v>
      </c>
      <c r="H170" s="401">
        <v>95.8</v>
      </c>
      <c r="I170" s="330">
        <f>C170</f>
        <v>1085</v>
      </c>
      <c r="J170" s="330">
        <f>D170</f>
        <v>304</v>
      </c>
      <c r="K170" s="330">
        <f>E170</f>
        <v>266</v>
      </c>
      <c r="L170" s="323">
        <f t="shared" si="9"/>
        <v>3.57</v>
      </c>
      <c r="M170" s="331">
        <f t="shared" si="8"/>
        <v>87.5</v>
      </c>
      <c r="N170" s="332">
        <f>ROUND(H170,1)</f>
        <v>95.8</v>
      </c>
      <c r="O170" s="397">
        <f>ROUND(100*(C172/C170-1),1)-C171</f>
        <v>0</v>
      </c>
      <c r="P170" s="397">
        <f>ROUND(100*(D172/D170-1),1)-D171</f>
        <v>0</v>
      </c>
      <c r="Q170" s="397">
        <f>ROUND(100*(E172/E170-1),1)-E171</f>
        <v>0</v>
      </c>
      <c r="R170" s="334">
        <f>F172-F170-F171</f>
        <v>0</v>
      </c>
      <c r="S170" s="334">
        <f>G172-G170-G171</f>
        <v>-2.886579864025407E-15</v>
      </c>
      <c r="T170" s="334">
        <f>H172-H170-H171</f>
        <v>0</v>
      </c>
    </row>
    <row r="171" spans="1:20" s="359" customFormat="1" ht="10.5" customHeight="1">
      <c r="A171" s="466"/>
      <c r="B171" s="462" t="s">
        <v>231</v>
      </c>
      <c r="C171" s="420">
        <v>-0.7</v>
      </c>
      <c r="D171" s="421">
        <v>19.7</v>
      </c>
      <c r="E171" s="421">
        <v>18.8</v>
      </c>
      <c r="F171" s="413">
        <v>-0.61</v>
      </c>
      <c r="G171" s="414">
        <v>-0.7</v>
      </c>
      <c r="H171" s="346">
        <v>-9.5</v>
      </c>
      <c r="I171" s="322">
        <f>ROUND(C171,1)</f>
        <v>-0.7</v>
      </c>
      <c r="J171" s="322">
        <f>ROUND(D171,1)</f>
        <v>19.7</v>
      </c>
      <c r="K171" s="322">
        <f>ROUND(E171,1)</f>
        <v>18.8</v>
      </c>
      <c r="L171" s="323">
        <f t="shared" si="9"/>
        <v>-0.61</v>
      </c>
      <c r="M171" s="322">
        <f t="shared" si="8"/>
        <v>-0.7</v>
      </c>
      <c r="N171" s="322"/>
      <c r="O171"/>
      <c r="P171"/>
      <c r="Q171"/>
      <c r="R171"/>
      <c r="S171"/>
      <c r="T171"/>
    </row>
    <row r="172" spans="1:20" s="359" customFormat="1" ht="10.5" customHeight="1">
      <c r="A172" s="466"/>
      <c r="B172" s="463"/>
      <c r="C172" s="419">
        <v>1077</v>
      </c>
      <c r="D172" s="406">
        <v>364</v>
      </c>
      <c r="E172" s="406">
        <v>316</v>
      </c>
      <c r="F172" s="415">
        <v>2.96</v>
      </c>
      <c r="G172" s="416">
        <v>86.8</v>
      </c>
      <c r="H172" s="340">
        <v>86.3</v>
      </c>
      <c r="I172" s="330">
        <f>C172</f>
        <v>1077</v>
      </c>
      <c r="J172" s="330">
        <f>D172</f>
        <v>364</v>
      </c>
      <c r="K172" s="330">
        <f>E172</f>
        <v>316</v>
      </c>
      <c r="L172" s="323">
        <f t="shared" si="9"/>
        <v>2.96</v>
      </c>
      <c r="M172" s="331">
        <f t="shared" si="8"/>
        <v>86.8</v>
      </c>
      <c r="N172" s="332"/>
      <c r="O172" s="397">
        <f>ROUND(100*(C174/C172-1),1)-C173</f>
        <v>0</v>
      </c>
      <c r="P172" s="397">
        <f>ROUND(100*(D174/D172-1),1)-D173</f>
        <v>0</v>
      </c>
      <c r="Q172" s="397">
        <f>ROUND(100*(E174/E172-1),1)-E173</f>
        <v>0</v>
      </c>
      <c r="R172" s="334">
        <f>F174-F172-F173</f>
        <v>0</v>
      </c>
      <c r="S172" s="334">
        <f>G174-G172-G173</f>
        <v>0</v>
      </c>
      <c r="T172" s="334">
        <f>H174-H172-H173</f>
        <v>0</v>
      </c>
    </row>
    <row r="173" spans="1:20" s="359" customFormat="1" ht="10.5" customHeight="1">
      <c r="A173" s="466"/>
      <c r="B173" s="462" t="s">
        <v>232</v>
      </c>
      <c r="C173" s="420">
        <v>-8.4</v>
      </c>
      <c r="D173" s="421">
        <v>-6</v>
      </c>
      <c r="E173" s="421">
        <v>-13.9</v>
      </c>
      <c r="F173" s="422">
        <v>-8.0000000000000071E-2</v>
      </c>
      <c r="G173" s="414">
        <v>-7.3</v>
      </c>
      <c r="H173" s="346">
        <v>-3.7</v>
      </c>
      <c r="I173" s="330"/>
      <c r="J173" s="330"/>
      <c r="K173" s="330"/>
      <c r="L173" s="323"/>
      <c r="M173" s="331"/>
      <c r="N173" s="332"/>
      <c r="O173"/>
      <c r="P173"/>
      <c r="Q173"/>
      <c r="R173"/>
      <c r="S173"/>
      <c r="T173"/>
    </row>
    <row r="174" spans="1:20" s="359" customFormat="1" ht="10.5" customHeight="1">
      <c r="A174" s="466"/>
      <c r="B174" s="463"/>
      <c r="C174" s="419">
        <v>986</v>
      </c>
      <c r="D174" s="406">
        <v>342</v>
      </c>
      <c r="E174" s="406">
        <v>272</v>
      </c>
      <c r="F174" s="423">
        <v>2.88</v>
      </c>
      <c r="G174" s="416">
        <v>79.5</v>
      </c>
      <c r="H174" s="340">
        <v>82.6</v>
      </c>
      <c r="I174" s="330"/>
      <c r="J174" s="330"/>
      <c r="K174" s="330"/>
      <c r="L174" s="323"/>
      <c r="M174" s="331"/>
      <c r="N174" s="332"/>
      <c r="O174" s="397">
        <f>ROUND(100*(C180/C174-1),1)-C179</f>
        <v>-100</v>
      </c>
      <c r="P174" s="397">
        <f>ROUND(100*(D180/D174-1),1)-D179</f>
        <v>-100</v>
      </c>
      <c r="Q174" s="397">
        <f>ROUND(100*(E180/E174-1),1)-E179</f>
        <v>-100</v>
      </c>
      <c r="R174" s="334">
        <f>F180-F174-F179</f>
        <v>-2.88</v>
      </c>
      <c r="S174" s="334">
        <f>G180-G174-G179</f>
        <v>-79.5</v>
      </c>
      <c r="T174" s="334">
        <f>H180-H174-H179</f>
        <v>-82.6</v>
      </c>
    </row>
    <row r="175" spans="1:20" s="359" customFormat="1" ht="10.5" customHeight="1">
      <c r="A175" s="466"/>
      <c r="B175" s="462" t="s">
        <v>233</v>
      </c>
      <c r="C175" s="420">
        <v>-6.8</v>
      </c>
      <c r="D175" s="421">
        <v>0.6</v>
      </c>
      <c r="E175" s="421">
        <v>4.4000000000000004</v>
      </c>
      <c r="F175" s="422">
        <v>-0.21</v>
      </c>
      <c r="G175" s="414">
        <v>3.1</v>
      </c>
      <c r="H175" s="361">
        <v>9.8000000000000007</v>
      </c>
      <c r="I175" s="330"/>
      <c r="J175" s="330"/>
      <c r="K175" s="330"/>
      <c r="L175" s="323"/>
      <c r="M175" s="331"/>
      <c r="N175" s="332"/>
      <c r="O175" s="397"/>
      <c r="P175" s="397"/>
      <c r="Q175" s="397"/>
      <c r="R175" s="334"/>
      <c r="S175" s="334"/>
      <c r="T175" s="334"/>
    </row>
    <row r="176" spans="1:20" s="359" customFormat="1" ht="10.5" customHeight="1">
      <c r="A176" s="466"/>
      <c r="B176" s="463"/>
      <c r="C176" s="419">
        <v>919</v>
      </c>
      <c r="D176" s="406">
        <v>344</v>
      </c>
      <c r="E176" s="406">
        <v>284</v>
      </c>
      <c r="F176" s="423">
        <v>2.67</v>
      </c>
      <c r="G176" s="416">
        <v>82.6</v>
      </c>
      <c r="H176" s="362">
        <v>92.4</v>
      </c>
      <c r="I176" s="330"/>
      <c r="J176" s="330"/>
      <c r="K176" s="330"/>
      <c r="L176" s="323"/>
      <c r="M176" s="331"/>
      <c r="N176" s="332"/>
      <c r="O176" s="397"/>
      <c r="P176" s="397"/>
      <c r="Q176" s="397"/>
      <c r="R176" s="334"/>
      <c r="S176" s="334"/>
      <c r="T176" s="334"/>
    </row>
    <row r="177" spans="1:20" s="359" customFormat="1" ht="10.5" customHeight="1">
      <c r="A177" s="466"/>
      <c r="B177" s="462" t="s">
        <v>234</v>
      </c>
      <c r="C177" s="420">
        <v>-3.4</v>
      </c>
      <c r="D177" s="421">
        <v>1.2</v>
      </c>
      <c r="E177" s="421">
        <v>0.4</v>
      </c>
      <c r="F177" s="422">
        <v>-0.12</v>
      </c>
      <c r="G177" s="414">
        <v>-0.7</v>
      </c>
      <c r="H177" s="456" t="s">
        <v>235</v>
      </c>
      <c r="I177" s="330"/>
      <c r="J177" s="330"/>
      <c r="K177" s="330"/>
      <c r="L177" s="323"/>
      <c r="M177" s="331"/>
      <c r="N177" s="332"/>
      <c r="O177" s="397"/>
      <c r="P177" s="397"/>
      <c r="Q177" s="397"/>
      <c r="R177" s="334"/>
      <c r="S177" s="334"/>
      <c r="T177" s="334"/>
    </row>
    <row r="178" spans="1:20" s="359" customFormat="1" ht="10.5" customHeight="1" thickBot="1">
      <c r="A178" s="467"/>
      <c r="B178" s="464"/>
      <c r="C178" s="424">
        <v>888</v>
      </c>
      <c r="D178" s="425">
        <v>348</v>
      </c>
      <c r="E178" s="425">
        <v>285</v>
      </c>
      <c r="F178" s="426">
        <v>2.5499999999999998</v>
      </c>
      <c r="G178" s="427">
        <v>81.900000000000006</v>
      </c>
      <c r="H178" s="457"/>
      <c r="I178" s="330"/>
      <c r="J178" s="330"/>
      <c r="K178" s="330"/>
      <c r="L178" s="323"/>
      <c r="M178" s="331"/>
      <c r="N178" s="332"/>
      <c r="O178" s="397"/>
      <c r="P178" s="397"/>
      <c r="Q178" s="397"/>
      <c r="R178" s="334"/>
      <c r="S178" s="334"/>
      <c r="T178" s="334"/>
    </row>
    <row r="179" spans="1:20" ht="13.5" customHeight="1">
      <c r="A179" s="428"/>
      <c r="B179" s="428"/>
      <c r="C179" s="428"/>
      <c r="D179" s="428"/>
      <c r="E179" s="428"/>
      <c r="F179" s="429"/>
      <c r="G179" s="428"/>
      <c r="H179" s="428"/>
    </row>
    <row r="180" spans="1:20" ht="13.5" customHeight="1">
      <c r="A180" s="367" t="s">
        <v>256</v>
      </c>
      <c r="B180" s="367"/>
      <c r="C180" s="367"/>
      <c r="D180" s="367"/>
      <c r="E180" s="367"/>
      <c r="F180" s="367"/>
      <c r="G180" s="367"/>
      <c r="H180" s="374"/>
    </row>
    <row r="181" spans="1:20" ht="13.5" customHeight="1">
      <c r="A181" s="458" t="s">
        <v>257</v>
      </c>
      <c r="B181" s="458"/>
      <c r="C181" s="458"/>
      <c r="D181" s="458"/>
      <c r="E181" s="458"/>
      <c r="F181" s="458"/>
      <c r="G181" s="458"/>
      <c r="H181" s="458"/>
    </row>
    <row r="182" spans="1:20" ht="13.5" customHeight="1">
      <c r="A182" s="367" t="s">
        <v>238</v>
      </c>
      <c r="B182" s="367"/>
      <c r="C182" s="367"/>
      <c r="D182" s="367"/>
      <c r="E182" s="367"/>
      <c r="F182" s="367"/>
      <c r="G182" s="367"/>
      <c r="H182" s="374"/>
    </row>
    <row r="183" spans="1:20">
      <c r="A183" s="369" t="s">
        <v>239</v>
      </c>
      <c r="B183" s="370"/>
      <c r="C183" s="371"/>
      <c r="D183" s="371"/>
      <c r="E183" s="371"/>
      <c r="F183" s="372"/>
      <c r="G183" s="373"/>
      <c r="H183" s="374"/>
    </row>
    <row r="184" spans="1:20" s="296" customFormat="1" ht="36" customHeight="1">
      <c r="A184" s="459" t="s">
        <v>240</v>
      </c>
      <c r="B184" s="459"/>
      <c r="C184" s="459"/>
      <c r="D184" s="459"/>
      <c r="E184" s="459"/>
      <c r="F184" s="459"/>
      <c r="G184" s="459"/>
      <c r="H184" s="459"/>
    </row>
  </sheetData>
  <mergeCells count="96">
    <mergeCell ref="A1:H1"/>
    <mergeCell ref="A5:A8"/>
    <mergeCell ref="B5:B8"/>
    <mergeCell ref="C5:G5"/>
    <mergeCell ref="A9:A86"/>
    <mergeCell ref="B9:B10"/>
    <mergeCell ref="B11:B12"/>
    <mergeCell ref="B13:B14"/>
    <mergeCell ref="B15:B16"/>
    <mergeCell ref="B17:B18"/>
    <mergeCell ref="B41:B42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65:B66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A87:H87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H85:H86"/>
    <mergeCell ref="B113:B114"/>
    <mergeCell ref="B115:B116"/>
    <mergeCell ref="B117:B118"/>
    <mergeCell ref="A89:H89"/>
    <mergeCell ref="A92:H92"/>
    <mergeCell ref="A93:H93"/>
    <mergeCell ref="A94:H94"/>
    <mergeCell ref="A97:A100"/>
    <mergeCell ref="B97:B100"/>
    <mergeCell ref="C97:G97"/>
    <mergeCell ref="B141:B142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65:B166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H177:H178"/>
    <mergeCell ref="A181:H181"/>
    <mergeCell ref="A184:H184"/>
    <mergeCell ref="B167:B168"/>
    <mergeCell ref="B169:B170"/>
    <mergeCell ref="B171:B172"/>
    <mergeCell ref="B173:B174"/>
    <mergeCell ref="B175:B176"/>
    <mergeCell ref="B177:B178"/>
    <mergeCell ref="A101:A178"/>
    <mergeCell ref="B101:B102"/>
    <mergeCell ref="B103:B104"/>
    <mergeCell ref="B105:B106"/>
    <mergeCell ref="B107:B108"/>
    <mergeCell ref="B109:B110"/>
    <mergeCell ref="B111:B112"/>
  </mergeCells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1" manualBreakCount="1">
    <brk id="93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fafa6ba961849254ed79477f6cbcef34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66140bf2c9eb4c9fd5b8f0f41eeb3950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  <Owner xmlns="6a463d18-8a41-4853-9afa-619f8d91b4b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D6A38AE-A3D1-4398-87A0-997CB78745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539CC1-21E7-4BE9-AB69-87524EAA5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63d18-8a41-4853-9afa-619f8d91b4b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3F923C-9E5F-4AC2-9F86-7F29F146AE8E}">
  <ds:schemaRefs>
    <ds:schemaRef ds:uri="http://schemas.microsoft.com/office/2006/metadata/properties"/>
    <ds:schemaRef ds:uri="http://schemas.microsoft.com/office/infopath/2007/PartnerControls"/>
    <ds:schemaRef ds:uri="6a463d18-8a41-4853-9afa-619f8d91b4b4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第１・２表</vt:lpstr>
      <vt:lpstr>第３表</vt:lpstr>
      <vt:lpstr>第４・５表</vt:lpstr>
      <vt:lpstr>第６表</vt:lpstr>
      <vt:lpstr>第１・２表!Print_Area</vt:lpstr>
      <vt:lpstr>第３表!Print_Area</vt:lpstr>
      <vt:lpstr>第４・５表!Print_Area</vt:lpstr>
      <vt:lpstr>第６表!Print_Area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0x010100FECFF5F2882E8E40A96A3C558257096B</vt:lpwstr>
  </property>
  <property fmtid="{D5CDD505-2E9C-101B-9397-08002B2CF9AE}" pid="3" name="MediaServiceImageTags">
    <vt:lpwstr/>
  </property>
</Properties>
</file>