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69A402C9-B38B-4150-AD21-8CC93A6E765F}" xr6:coauthVersionLast="47" xr6:coauthVersionMax="47" xr10:uidLastSave="{00000000-0000-0000-0000-000000000000}"/>
  <bookViews>
    <workbookView xWindow="2535" yWindow="2445" windowWidth="21600" windowHeight="11385" xr2:uid="{00000000-000D-0000-FFFF-FFFF00000000}"/>
  </bookViews>
  <sheets>
    <sheet name="経費内訳書" sheetId="3" r:id="rId1"/>
    <sheet name="ウェブ会議関係機器" sheetId="4" r:id="rId2"/>
    <sheet name="サービス利用料" sheetId="5" r:id="rId3"/>
  </sheets>
  <definedNames>
    <definedName name="_xlnm.Print_Area" localSheetId="1">ウェブ会議関係機器!$A$1:$AF$28</definedName>
    <definedName name="_xlnm.Print_Area" localSheetId="2">サービス利用料!$A$1:$AI$29</definedName>
    <definedName name="_xlnm.Print_Area" localSheetId="0">経費内訳書!$A$1:$M$95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6" i="3" l="1"/>
  <c r="T26" i="3" s="1"/>
  <c r="R25" i="3"/>
  <c r="R20" i="3"/>
  <c r="E27" i="3"/>
  <c r="E24" i="3"/>
  <c r="I12" i="4"/>
  <c r="Q7" i="4"/>
  <c r="I13" i="4"/>
  <c r="T25" i="3" l="1"/>
  <c r="R23" i="3"/>
  <c r="R22" i="3"/>
  <c r="T22" i="3" s="1"/>
  <c r="R21" i="3"/>
  <c r="T21" i="3" s="1"/>
  <c r="T20" i="3"/>
  <c r="R7" i="4" l="1"/>
  <c r="S7" i="4"/>
  <c r="T7" i="4"/>
  <c r="U7" i="4"/>
  <c r="V7" i="4"/>
  <c r="W7" i="4"/>
  <c r="X7" i="4"/>
  <c r="Y7" i="4"/>
  <c r="Z7" i="4"/>
  <c r="AA7" i="4"/>
  <c r="AB7" i="4"/>
  <c r="AC7" i="4"/>
  <c r="AD7" i="4"/>
  <c r="AE7" i="4"/>
  <c r="AF7" i="4"/>
  <c r="R24" i="3"/>
  <c r="I24" i="3" s="1"/>
  <c r="AE8" i="4" l="1"/>
  <c r="AF8" i="4"/>
  <c r="R8" i="4"/>
  <c r="S8" i="4"/>
  <c r="T8" i="4"/>
  <c r="U8" i="4"/>
  <c r="V8" i="4"/>
  <c r="W8" i="4"/>
  <c r="X8" i="4"/>
  <c r="Y8" i="4"/>
  <c r="Z8" i="4"/>
  <c r="AA8" i="4"/>
  <c r="AB8" i="4"/>
  <c r="AC8" i="4"/>
  <c r="AD8" i="4"/>
  <c r="Q8" i="4"/>
  <c r="T24" i="3" l="1"/>
  <c r="R48" i="3"/>
  <c r="K25" i="5" l="1"/>
  <c r="O25" i="5" s="1"/>
  <c r="K24" i="5"/>
  <c r="M24" i="5" s="1"/>
  <c r="K23" i="5"/>
  <c r="M23" i="5" s="1"/>
  <c r="K22" i="5"/>
  <c r="O22" i="5" s="1"/>
  <c r="K21" i="5"/>
  <c r="O21" i="5" s="1"/>
  <c r="K20" i="5"/>
  <c r="M20" i="5" s="1"/>
  <c r="K19" i="5"/>
  <c r="O19" i="5" s="1"/>
  <c r="K18" i="5"/>
  <c r="O18" i="5" s="1"/>
  <c r="K17" i="5"/>
  <c r="O17" i="5" s="1"/>
  <c r="O16" i="5"/>
  <c r="K16" i="5"/>
  <c r="M16" i="5" s="1"/>
  <c r="O15" i="5"/>
  <c r="K15" i="5"/>
  <c r="M15" i="5" s="1"/>
  <c r="K14" i="5"/>
  <c r="O14" i="5" s="1"/>
  <c r="K13" i="5"/>
  <c r="O13" i="5" s="1"/>
  <c r="M12" i="5"/>
  <c r="T5" i="5"/>
  <c r="T6" i="5" s="1"/>
  <c r="O20" i="5" l="1"/>
  <c r="O23" i="5"/>
  <c r="M19" i="5"/>
  <c r="O12" i="5"/>
  <c r="O24" i="5"/>
  <c r="M14" i="5"/>
  <c r="M18" i="5"/>
  <c r="M22" i="5"/>
  <c r="M13" i="5"/>
  <c r="M17" i="5"/>
  <c r="M21" i="5"/>
  <c r="M25" i="5"/>
  <c r="R38" i="3"/>
  <c r="T7" i="5" l="1"/>
  <c r="T8" i="5" s="1"/>
  <c r="I22" i="4"/>
  <c r="K22" i="4" s="1"/>
  <c r="I23" i="4"/>
  <c r="K23" i="4" s="1"/>
  <c r="I24" i="4"/>
  <c r="K24" i="4" s="1"/>
  <c r="I25" i="4"/>
  <c r="K25" i="4" s="1"/>
  <c r="R27" i="3" l="1"/>
  <c r="T27" i="3"/>
  <c r="K13" i="4"/>
  <c r="I14" i="4"/>
  <c r="K14" i="4" s="1"/>
  <c r="I15" i="4"/>
  <c r="K15" i="4" s="1"/>
  <c r="I16" i="4"/>
  <c r="K16" i="4" s="1"/>
  <c r="I17" i="4"/>
  <c r="K17" i="4" s="1"/>
  <c r="I18" i="4"/>
  <c r="K18" i="4" s="1"/>
  <c r="I19" i="4"/>
  <c r="K19" i="4" s="1"/>
  <c r="I20" i="4"/>
  <c r="K20" i="4" s="1"/>
  <c r="I21" i="4"/>
  <c r="K21" i="4" s="1"/>
  <c r="I27" i="3" l="1"/>
  <c r="R68" i="3"/>
  <c r="T68" i="3" s="1"/>
  <c r="R67" i="3"/>
  <c r="R66" i="3"/>
  <c r="R58" i="3"/>
  <c r="T58" i="3" s="1"/>
  <c r="R57" i="3"/>
  <c r="R56" i="3"/>
  <c r="R47" i="3"/>
  <c r="T48" i="3" s="1"/>
  <c r="R49" i="3"/>
  <c r="R46" i="3"/>
  <c r="R37" i="3"/>
  <c r="T38" i="3" s="1"/>
  <c r="R39" i="3"/>
  <c r="R36" i="3"/>
  <c r="T66" i="3" l="1"/>
  <c r="I72" i="3" s="1"/>
  <c r="I61" i="3"/>
  <c r="T56" i="3"/>
  <c r="I62" i="3" s="1"/>
  <c r="T46" i="3"/>
  <c r="I52" i="3" s="1"/>
  <c r="T36" i="3"/>
  <c r="I42" i="3" s="1"/>
  <c r="I51" i="3"/>
  <c r="I41" i="3"/>
  <c r="I71" i="3"/>
  <c r="K12" i="4" l="1"/>
  <c r="R19" i="3" l="1"/>
  <c r="T19" i="3" s="1"/>
  <c r="T23" i="3"/>
  <c r="I32" i="3" l="1"/>
  <c r="I76" i="3" s="1"/>
  <c r="I31" i="3"/>
  <c r="I74" i="3" s="1"/>
  <c r="I75" i="3" l="1"/>
</calcChain>
</file>

<file path=xl/sharedStrings.xml><?xml version="1.0" encoding="utf-8"?>
<sst xmlns="http://schemas.openxmlformats.org/spreadsheetml/2006/main" count="426" uniqueCount="131">
  <si>
    <t>（3）所在地</t>
  </si>
  <si>
    <t>（2）事業内容</t>
    <rPh sb="3" eb="5">
      <t>ジギョウ</t>
    </rPh>
    <rPh sb="5" eb="7">
      <t>ナイヨウ</t>
    </rPh>
    <phoneticPr fontId="1"/>
  </si>
  <si>
    <t>(6)支払先</t>
    <phoneticPr fontId="1"/>
  </si>
  <si>
    <t>〒</t>
    <phoneticPr fontId="1"/>
  </si>
  <si>
    <t>人</t>
    <rPh sb="0" eb="1">
      <t>ニン</t>
    </rPh>
    <phoneticPr fontId="1"/>
  </si>
  <si>
    <t>円</t>
    <rPh sb="0" eb="1">
      <t>エン</t>
    </rPh>
    <phoneticPr fontId="1"/>
  </si>
  <si>
    <t>台</t>
    <rPh sb="0" eb="1">
      <t>ダイ</t>
    </rPh>
    <phoneticPr fontId="1"/>
  </si>
  <si>
    <t>(1)機器区分</t>
    <rPh sb="3" eb="5">
      <t>キキ</t>
    </rPh>
    <rPh sb="5" eb="7">
      <t>クブン</t>
    </rPh>
    <phoneticPr fontId="1"/>
  </si>
  <si>
    <t>申請事業主名称</t>
    <phoneticPr fontId="1"/>
  </si>
  <si>
    <t>ネットワーク機器</t>
    <rPh sb="6" eb="8">
      <t>キキ</t>
    </rPh>
    <phoneticPr fontId="1"/>
  </si>
  <si>
    <t>サーバ機器</t>
    <rPh sb="3" eb="5">
      <t>キキ</t>
    </rPh>
    <phoneticPr fontId="1"/>
  </si>
  <si>
    <t>ＮＡＳ機器</t>
    <rPh sb="3" eb="5">
      <t>キキ</t>
    </rPh>
    <phoneticPr fontId="1"/>
  </si>
  <si>
    <t>セキュリティ機器</t>
    <rPh sb="6" eb="8">
      <t>キキ</t>
    </rPh>
    <phoneticPr fontId="1"/>
  </si>
  <si>
    <t>サテライトオフィス利用料</t>
    <rPh sb="9" eb="12">
      <t>リヨウリョウ</t>
    </rPh>
    <phoneticPr fontId="1"/>
  </si>
  <si>
    <t>(2)品目名</t>
    <rPh sb="3" eb="5">
      <t>ヒンモク</t>
    </rPh>
    <rPh sb="5" eb="6">
      <t>メイ</t>
    </rPh>
    <phoneticPr fontId="1"/>
  </si>
  <si>
    <t>(4)数量</t>
    <rPh sb="3" eb="5">
      <t>スウリョウ</t>
    </rPh>
    <phoneticPr fontId="1"/>
  </si>
  <si>
    <t>回</t>
    <rPh sb="0" eb="1">
      <t>カイ</t>
    </rPh>
    <phoneticPr fontId="1"/>
  </si>
  <si>
    <t>現金</t>
    <rPh sb="0" eb="2">
      <t>ゲンキン</t>
    </rPh>
    <phoneticPr fontId="1"/>
  </si>
  <si>
    <t>クレジットカード</t>
    <phoneticPr fontId="1"/>
  </si>
  <si>
    <t>小切手</t>
    <rPh sb="0" eb="3">
      <t>コギッテ</t>
    </rPh>
    <phoneticPr fontId="1"/>
  </si>
  <si>
    <t>（ニ）外部専門家によるコンサルティングに係る費用額計</t>
    <rPh sb="3" eb="5">
      <t>ガイブ</t>
    </rPh>
    <rPh sb="5" eb="8">
      <t>センモンカ</t>
    </rPh>
    <rPh sb="20" eb="21">
      <t>カカ</t>
    </rPh>
    <rPh sb="22" eb="24">
      <t>ヒヨウ</t>
    </rPh>
    <rPh sb="24" eb="25">
      <t>ガク</t>
    </rPh>
    <rPh sb="25" eb="26">
      <t>ケイ</t>
    </rPh>
    <phoneticPr fontId="1"/>
  </si>
  <si>
    <t>（ハ）労働者に対する研修に係る費用額計</t>
    <rPh sb="3" eb="6">
      <t>ロウドウシャ</t>
    </rPh>
    <rPh sb="7" eb="8">
      <t>タイ</t>
    </rPh>
    <rPh sb="10" eb="12">
      <t>ケンシュウ</t>
    </rPh>
    <phoneticPr fontId="1"/>
  </si>
  <si>
    <t>（ロ）労務管理担当者に対する研修に係る費用額計</t>
    <rPh sb="3" eb="5">
      <t>ロウム</t>
    </rPh>
    <rPh sb="5" eb="7">
      <t>カンリ</t>
    </rPh>
    <rPh sb="7" eb="10">
      <t>タントウシャ</t>
    </rPh>
    <rPh sb="11" eb="12">
      <t>タイ</t>
    </rPh>
    <rPh sb="14" eb="16">
      <t>ケンシュウ</t>
    </rPh>
    <phoneticPr fontId="1"/>
  </si>
  <si>
    <t>（イ）～（ホ）合計額</t>
    <rPh sb="7" eb="9">
      <t>ゴウケイ</t>
    </rPh>
    <rPh sb="9" eb="10">
      <t>ガク</t>
    </rPh>
    <phoneticPr fontId="1"/>
  </si>
  <si>
    <t>（ロ）労務管理担当者に対する研修　※適宜行を挿入してください。</t>
    <rPh sb="3" eb="5">
      <t>ロウム</t>
    </rPh>
    <rPh sb="5" eb="7">
      <t>カンリ</t>
    </rPh>
    <rPh sb="7" eb="10">
      <t>タントウシャ</t>
    </rPh>
    <rPh sb="11" eb="12">
      <t>タイ</t>
    </rPh>
    <rPh sb="14" eb="16">
      <t>ケンシュウ</t>
    </rPh>
    <rPh sb="18" eb="20">
      <t>テキギ</t>
    </rPh>
    <rPh sb="20" eb="21">
      <t>ギョウ</t>
    </rPh>
    <rPh sb="22" eb="24">
      <t>ソウニュウ</t>
    </rPh>
    <phoneticPr fontId="1"/>
  </si>
  <si>
    <t>（ハ）労働者に対する研修　※適宜行を挿入してください。</t>
    <rPh sb="14" eb="16">
      <t>テキギ</t>
    </rPh>
    <rPh sb="16" eb="17">
      <t>ギョウ</t>
    </rPh>
    <rPh sb="18" eb="20">
      <t>ソウニュウ</t>
    </rPh>
    <phoneticPr fontId="1"/>
  </si>
  <si>
    <t>（ニ）外部専門家によるコンサルティング　※適宜行を挿入してください。</t>
    <rPh sb="21" eb="23">
      <t>テキギ</t>
    </rPh>
    <rPh sb="23" eb="24">
      <t>ギョウ</t>
    </rPh>
    <rPh sb="25" eb="27">
      <t>ソウニュウ</t>
    </rPh>
    <phoneticPr fontId="1"/>
  </si>
  <si>
    <t>人材確保等支援助成金（テレワークコース）テレワーク実施計画対象経費内訳書</t>
    <rPh sb="0" eb="2">
      <t>ジンザイ</t>
    </rPh>
    <rPh sb="2" eb="4">
      <t>カクホ</t>
    </rPh>
    <rPh sb="4" eb="5">
      <t>トウ</t>
    </rPh>
    <rPh sb="5" eb="7">
      <t>シエン</t>
    </rPh>
    <rPh sb="7" eb="10">
      <t>ジョセイキン</t>
    </rPh>
    <rPh sb="25" eb="27">
      <t>ジッシ</t>
    </rPh>
    <rPh sb="27" eb="29">
      <t>ケイカク</t>
    </rPh>
    <rPh sb="29" eb="31">
      <t>タイショウ</t>
    </rPh>
    <rPh sb="31" eb="33">
      <t>ケイヒ</t>
    </rPh>
    <rPh sb="33" eb="36">
      <t>ウチワケショ</t>
    </rPh>
    <phoneticPr fontId="1"/>
  </si>
  <si>
    <t>(5)支払(予定)額</t>
    <rPh sb="3" eb="5">
      <t>シハライ</t>
    </rPh>
    <rPh sb="6" eb="8">
      <t>ヨテイ</t>
    </rPh>
    <rPh sb="9" eb="10">
      <t>ガク</t>
    </rPh>
    <phoneticPr fontId="1"/>
  </si>
  <si>
    <t>(7)支払方法</t>
    <phoneticPr fontId="1"/>
  </si>
  <si>
    <t>(8)納品(予定)日</t>
    <rPh sb="3" eb="5">
      <t>ノウヒン</t>
    </rPh>
    <rPh sb="6" eb="8">
      <t>ヨテイ</t>
    </rPh>
    <phoneticPr fontId="1"/>
  </si>
  <si>
    <t>様式第１号別紙１（注意書き）</t>
    <phoneticPr fontId="1"/>
  </si>
  <si>
    <t>ウェブ会議関係機器</t>
    <rPh sb="3" eb="5">
      <t>カイギ</t>
    </rPh>
    <rPh sb="5" eb="7">
      <t>カンケイ</t>
    </rPh>
    <rPh sb="7" eb="9">
      <t>キキ</t>
    </rPh>
    <phoneticPr fontId="1"/>
  </si>
  <si>
    <t>(1)項目名</t>
    <rPh sb="3" eb="5">
      <t>コウモク</t>
    </rPh>
    <rPh sb="5" eb="6">
      <t>メイ</t>
    </rPh>
    <phoneticPr fontId="1"/>
  </si>
  <si>
    <t>(3)数量</t>
    <rPh sb="3" eb="5">
      <t>スウリョウ</t>
    </rPh>
    <phoneticPr fontId="1"/>
  </si>
  <si>
    <t>(4)支払(予定)額</t>
    <rPh sb="3" eb="5">
      <t>シハライ</t>
    </rPh>
    <rPh sb="6" eb="8">
      <t>ヨテイ</t>
    </rPh>
    <rPh sb="9" eb="10">
      <t>ガク</t>
    </rPh>
    <phoneticPr fontId="1"/>
  </si>
  <si>
    <t>(5)支払先</t>
    <phoneticPr fontId="1"/>
  </si>
  <si>
    <t>(6)支払方法</t>
    <phoneticPr fontId="1"/>
  </si>
  <si>
    <t>(7)実施(予定)日</t>
    <rPh sb="3" eb="5">
      <t>ジッシ</t>
    </rPh>
    <phoneticPr fontId="1"/>
  </si>
  <si>
    <t>（6）テレワーク実施対象労働者数　全事業所計</t>
    <rPh sb="17" eb="18">
      <t>ゼン</t>
    </rPh>
    <rPh sb="18" eb="20">
      <t>ジギョウ</t>
    </rPh>
    <rPh sb="20" eb="21">
      <t>ジョ</t>
    </rPh>
    <rPh sb="21" eb="22">
      <t>ケイ</t>
    </rPh>
    <phoneticPr fontId="1"/>
  </si>
  <si>
    <t>（イ）テレワーク用通信機器の導入・運用に係る費用額計</t>
    <rPh sb="8" eb="9">
      <t>ヨウ</t>
    </rPh>
    <rPh sb="9" eb="11">
      <t>ツウシン</t>
    </rPh>
    <rPh sb="11" eb="13">
      <t>キキ</t>
    </rPh>
    <rPh sb="14" eb="16">
      <t>ドウニュウ</t>
    </rPh>
    <rPh sb="17" eb="19">
      <t>ウンヨウ</t>
    </rPh>
    <rPh sb="20" eb="21">
      <t>カカ</t>
    </rPh>
    <rPh sb="22" eb="24">
      <t>ヒヨウ</t>
    </rPh>
    <rPh sb="24" eb="25">
      <t>ガク</t>
    </rPh>
    <rPh sb="25" eb="26">
      <t>ケイ</t>
    </rPh>
    <phoneticPr fontId="1"/>
  </si>
  <si>
    <t>（ホ）就業規則等の作成・変更に係る費用額計</t>
    <rPh sb="3" eb="5">
      <t>シュウギョウ</t>
    </rPh>
    <rPh sb="5" eb="7">
      <t>キソク</t>
    </rPh>
    <rPh sb="7" eb="8">
      <t>トウ</t>
    </rPh>
    <rPh sb="9" eb="11">
      <t>サクセイ</t>
    </rPh>
    <rPh sb="12" eb="14">
      <t>ヘンコウ</t>
    </rPh>
    <rPh sb="15" eb="16">
      <t>カカ</t>
    </rPh>
    <rPh sb="17" eb="19">
      <t>ヒヨウ</t>
    </rPh>
    <rPh sb="19" eb="20">
      <t>ガク</t>
    </rPh>
    <rPh sb="20" eb="21">
      <t>ケイ</t>
    </rPh>
    <phoneticPr fontId="1"/>
  </si>
  <si>
    <t>（ホ）就業規則等の作成・変更　※適宜行を挿入してください。</t>
    <rPh sb="3" eb="5">
      <t>シュウギョウ</t>
    </rPh>
    <rPh sb="5" eb="7">
      <t>キソク</t>
    </rPh>
    <rPh sb="7" eb="8">
      <t>トウ</t>
    </rPh>
    <rPh sb="9" eb="11">
      <t>サクセイ</t>
    </rPh>
    <rPh sb="12" eb="14">
      <t>ヘンコウ</t>
    </rPh>
    <rPh sb="16" eb="18">
      <t>テキギ</t>
    </rPh>
    <rPh sb="18" eb="19">
      <t>ギョウ</t>
    </rPh>
    <rPh sb="20" eb="22">
      <t>ソウニュウ</t>
    </rPh>
    <phoneticPr fontId="1"/>
  </si>
  <si>
    <t>１　１(6)には、全事業所のテレワーク実施対象労働者（雇用保険一般被保険者以外も含む）の合計人数を記入してください。</t>
    <rPh sb="9" eb="10">
      <t>ゼン</t>
    </rPh>
    <rPh sb="10" eb="12">
      <t>ジギョウ</t>
    </rPh>
    <rPh sb="12" eb="13">
      <t>ジョ</t>
    </rPh>
    <rPh sb="19" eb="21">
      <t>ジッシ</t>
    </rPh>
    <rPh sb="21" eb="23">
      <t>タイショウ</t>
    </rPh>
    <rPh sb="23" eb="26">
      <t>ロウドウシャ</t>
    </rPh>
    <rPh sb="44" eb="46">
      <t>ゴウケイ</t>
    </rPh>
    <phoneticPr fontId="1"/>
  </si>
  <si>
    <t>２．支給申請書（機器等導入助成）提出時</t>
    <phoneticPr fontId="1"/>
  </si>
  <si>
    <t>助成金額</t>
    <rPh sb="0" eb="2">
      <t>ジョセイ</t>
    </rPh>
    <rPh sb="2" eb="4">
      <t>キンガク</t>
    </rPh>
    <phoneticPr fontId="1"/>
  </si>
  <si>
    <t>就業規則の作成、変更</t>
    <rPh sb="0" eb="2">
      <t>シュウギョウ</t>
    </rPh>
    <rPh sb="2" eb="4">
      <t>キソク</t>
    </rPh>
    <rPh sb="5" eb="7">
      <t>サクセイ</t>
    </rPh>
    <rPh sb="8" eb="10">
      <t>ヘンコウ</t>
    </rPh>
    <phoneticPr fontId="1"/>
  </si>
  <si>
    <t>労働協約の作成、変更</t>
    <rPh sb="0" eb="2">
      <t>ロウドウ</t>
    </rPh>
    <rPh sb="2" eb="4">
      <t>キョウヤク</t>
    </rPh>
    <rPh sb="5" eb="7">
      <t>サクセイ</t>
    </rPh>
    <rPh sb="8" eb="10">
      <t>ヘンコウ</t>
    </rPh>
    <phoneticPr fontId="1"/>
  </si>
  <si>
    <t>労使協定の作成、変更</t>
    <rPh sb="0" eb="2">
      <t>ロウシ</t>
    </rPh>
    <rPh sb="2" eb="4">
      <t>キョウテイ</t>
    </rPh>
    <rPh sb="5" eb="7">
      <t>サクセイ</t>
    </rPh>
    <rPh sb="8" eb="10">
      <t>ヘンコウ</t>
    </rPh>
    <phoneticPr fontId="1"/>
  </si>
  <si>
    <t>労使協定</t>
    <rPh sb="0" eb="2">
      <t>ロウシ</t>
    </rPh>
    <rPh sb="2" eb="4">
      <t>キョウテイ</t>
    </rPh>
    <phoneticPr fontId="1"/>
  </si>
  <si>
    <t>就業規則、労働協約</t>
    <rPh sb="0" eb="2">
      <t>シュウギョウ</t>
    </rPh>
    <rPh sb="2" eb="4">
      <t>キソク</t>
    </rPh>
    <rPh sb="5" eb="7">
      <t>ロウドウ</t>
    </rPh>
    <rPh sb="7" eb="9">
      <t>キョウヤク</t>
    </rPh>
    <phoneticPr fontId="1"/>
  </si>
  <si>
    <t>助成上限</t>
    <rPh sb="0" eb="2">
      <t>ジョセイ</t>
    </rPh>
    <rPh sb="2" eb="4">
      <t>ジョウゲン</t>
    </rPh>
    <phoneticPr fontId="1"/>
  </si>
  <si>
    <t>旅費</t>
    <rPh sb="0" eb="2">
      <t>リョヒ</t>
    </rPh>
    <phoneticPr fontId="1"/>
  </si>
  <si>
    <t>労務管理担当者研修専門家謝金</t>
    <rPh sb="0" eb="2">
      <t>ロウム</t>
    </rPh>
    <rPh sb="2" eb="4">
      <t>カンリ</t>
    </rPh>
    <rPh sb="4" eb="7">
      <t>タントウシャ</t>
    </rPh>
    <rPh sb="7" eb="9">
      <t>ケンシュウ</t>
    </rPh>
    <rPh sb="9" eb="12">
      <t>センモンカ</t>
    </rPh>
    <rPh sb="12" eb="14">
      <t>シャキン</t>
    </rPh>
    <phoneticPr fontId="1"/>
  </si>
  <si>
    <t>労務管理担当者研修資料作成・印刷費</t>
    <rPh sb="9" eb="11">
      <t>シリョウ</t>
    </rPh>
    <rPh sb="11" eb="13">
      <t>サクセイ</t>
    </rPh>
    <rPh sb="14" eb="16">
      <t>インサツ</t>
    </rPh>
    <rPh sb="16" eb="17">
      <t>ヒ</t>
    </rPh>
    <phoneticPr fontId="1"/>
  </si>
  <si>
    <t>労働者研修専門家謝金</t>
    <rPh sb="0" eb="2">
      <t>ロウドウ</t>
    </rPh>
    <rPh sb="2" eb="3">
      <t>シャ</t>
    </rPh>
    <rPh sb="3" eb="5">
      <t>ケンシュウ</t>
    </rPh>
    <rPh sb="5" eb="8">
      <t>センモンカ</t>
    </rPh>
    <rPh sb="8" eb="10">
      <t>シャキン</t>
    </rPh>
    <phoneticPr fontId="1"/>
  </si>
  <si>
    <t>労働者研修資料作成・印刷費</t>
    <rPh sb="5" eb="7">
      <t>シリョウ</t>
    </rPh>
    <rPh sb="7" eb="9">
      <t>サクセイ</t>
    </rPh>
    <rPh sb="10" eb="12">
      <t>インサツ</t>
    </rPh>
    <rPh sb="12" eb="13">
      <t>ヒ</t>
    </rPh>
    <phoneticPr fontId="1"/>
  </si>
  <si>
    <t>コンサルティング専門家謝金</t>
    <rPh sb="8" eb="11">
      <t>センモンカ</t>
    </rPh>
    <rPh sb="11" eb="13">
      <t>シャキン</t>
    </rPh>
    <phoneticPr fontId="1"/>
  </si>
  <si>
    <t>コンサルティング資料作成・印刷費</t>
    <rPh sb="8" eb="10">
      <t>シリョウ</t>
    </rPh>
    <rPh sb="10" eb="12">
      <t>サクセイ</t>
    </rPh>
    <rPh sb="13" eb="15">
      <t>インサツ</t>
    </rPh>
    <rPh sb="15" eb="16">
      <t>ヒ</t>
    </rPh>
    <phoneticPr fontId="1"/>
  </si>
  <si>
    <t>　　　　　　　助成金対象上限合計額</t>
    <rPh sb="7" eb="9">
      <t>ジョセイ</t>
    </rPh>
    <rPh sb="10" eb="12">
      <t>タイショウ</t>
    </rPh>
    <rPh sb="12" eb="14">
      <t>ジョウゲン</t>
    </rPh>
    <rPh sb="14" eb="16">
      <t>ゴウケイ</t>
    </rPh>
    <rPh sb="16" eb="17">
      <t>ガク</t>
    </rPh>
    <phoneticPr fontId="1"/>
  </si>
  <si>
    <t>〇ウェブ会議関係機器</t>
  </si>
  <si>
    <t>・対象労働者１人が複数台の機器を使用する場合、機能が相互に重複しないこと。</t>
    <phoneticPr fontId="1"/>
  </si>
  <si>
    <t>・機器自体に記録機能を有しないこと。</t>
    <phoneticPr fontId="1"/>
  </si>
  <si>
    <t>・機器はディスプレイ装置と一体になっていないこと。</t>
    <phoneticPr fontId="1"/>
  </si>
  <si>
    <t>支払額（1台当たり）</t>
    <rPh sb="0" eb="2">
      <t>シハライ</t>
    </rPh>
    <rPh sb="2" eb="3">
      <t>ガク</t>
    </rPh>
    <rPh sb="5" eb="6">
      <t>ダイ</t>
    </rPh>
    <rPh sb="6" eb="7">
      <t>ア</t>
    </rPh>
    <phoneticPr fontId="1"/>
  </si>
  <si>
    <t>助成金上限額</t>
    <rPh sb="0" eb="3">
      <t>ジョセイキン</t>
    </rPh>
    <rPh sb="3" eb="6">
      <t>ジョウゲンガク</t>
    </rPh>
    <phoneticPr fontId="1"/>
  </si>
  <si>
    <t>労働者毎の必要経費</t>
    <rPh sb="0" eb="3">
      <t>ロウドウシャ</t>
    </rPh>
    <rPh sb="3" eb="4">
      <t>ゴト</t>
    </rPh>
    <rPh sb="5" eb="7">
      <t>ヒツヨウ</t>
    </rPh>
    <rPh sb="7" eb="9">
      <t>ケイヒ</t>
    </rPh>
    <phoneticPr fontId="1"/>
  </si>
  <si>
    <t>別シート参照</t>
    <rPh sb="0" eb="1">
      <t>ベツ</t>
    </rPh>
    <rPh sb="4" eb="6">
      <t>サンショウ</t>
    </rPh>
    <phoneticPr fontId="1"/>
  </si>
  <si>
    <t>　　　うち、助成対象として計上できる金額計</t>
    <rPh sb="6" eb="8">
      <t>ジョセイ</t>
    </rPh>
    <rPh sb="8" eb="10">
      <t>タイショウ</t>
    </rPh>
    <rPh sb="13" eb="15">
      <t>ケイジョウ</t>
    </rPh>
    <rPh sb="18" eb="20">
      <t>キンガク</t>
    </rPh>
    <rPh sb="20" eb="21">
      <t>ケイ</t>
    </rPh>
    <phoneticPr fontId="1"/>
  </si>
  <si>
    <t>この欄に対象労働者氏名を記入し、対象労働者ごとに、テレワーク実施にあたり使用する機器に○をしてください。</t>
    <rPh sb="2" eb="3">
      <t>ラン</t>
    </rPh>
    <rPh sb="4" eb="6">
      <t>タイショウ</t>
    </rPh>
    <rPh sb="6" eb="9">
      <t>ロウドウシャ</t>
    </rPh>
    <rPh sb="9" eb="11">
      <t>シメイ</t>
    </rPh>
    <rPh sb="12" eb="14">
      <t>キニュウ</t>
    </rPh>
    <rPh sb="16" eb="18">
      <t>タイショウ</t>
    </rPh>
    <rPh sb="18" eb="21">
      <t>ロウドウシャ</t>
    </rPh>
    <rPh sb="30" eb="32">
      <t>ジッシ</t>
    </rPh>
    <rPh sb="36" eb="38">
      <t>シヨウ</t>
    </rPh>
    <rPh sb="40" eb="42">
      <t>キキ</t>
    </rPh>
    <phoneticPr fontId="1"/>
  </si>
  <si>
    <t>１．テレワーク実施計画（変更）書提出時</t>
    <rPh sb="12" eb="14">
      <t>ヘンコウ</t>
    </rPh>
    <phoneticPr fontId="1"/>
  </si>
  <si>
    <t>１．テレワークの実施に係る主たる事業所（通常は本社）について　　※（６）は全事業所の合計値を記入</t>
    <rPh sb="8" eb="10">
      <t>ジッシ</t>
    </rPh>
    <rPh sb="11" eb="12">
      <t>カカ</t>
    </rPh>
    <rPh sb="13" eb="14">
      <t>シュ</t>
    </rPh>
    <rPh sb="20" eb="22">
      <t>ツウジョウ</t>
    </rPh>
    <rPh sb="23" eb="25">
      <t>ホンシャ</t>
    </rPh>
    <rPh sb="37" eb="38">
      <t>ゼン</t>
    </rPh>
    <rPh sb="38" eb="40">
      <t>ジギョウ</t>
    </rPh>
    <rPh sb="40" eb="41">
      <t>ジョ</t>
    </rPh>
    <rPh sb="42" eb="45">
      <t>ゴウケイチ</t>
    </rPh>
    <rPh sb="46" eb="48">
      <t>キニュウ</t>
    </rPh>
    <phoneticPr fontId="1"/>
  </si>
  <si>
    <t>（1）事業所名称</t>
    <rPh sb="3" eb="5">
      <t>ジギョウ</t>
    </rPh>
    <rPh sb="5" eb="6">
      <t>ショ</t>
    </rPh>
    <phoneticPr fontId="1"/>
  </si>
  <si>
    <t>（4）雇用保険適用事業所番号</t>
    <phoneticPr fontId="1"/>
  </si>
  <si>
    <t>（5）事業所代表者の役職及び氏名</t>
    <phoneticPr fontId="1"/>
  </si>
  <si>
    <t>その他</t>
    <rPh sb="2" eb="3">
      <t>タ</t>
    </rPh>
    <phoneticPr fontId="1"/>
  </si>
  <si>
    <t>２　この助成金の対象となる経費の範囲は支給要領0303のとおりです。支給対象外となる機器等を計上していないか、上限額を超えて計上していないか等について十分確認のうえ記入してください。</t>
    <rPh sb="13" eb="15">
      <t>ケイヒ</t>
    </rPh>
    <rPh sb="19" eb="21">
      <t>シキュウ</t>
    </rPh>
    <rPh sb="21" eb="23">
      <t>ヨウリョウ</t>
    </rPh>
    <rPh sb="34" eb="36">
      <t>シキュウ</t>
    </rPh>
    <rPh sb="36" eb="38">
      <t>タイショウ</t>
    </rPh>
    <rPh sb="38" eb="39">
      <t>ガイ</t>
    </rPh>
    <rPh sb="42" eb="44">
      <t>キキ</t>
    </rPh>
    <rPh sb="44" eb="45">
      <t>トウ</t>
    </rPh>
    <rPh sb="46" eb="48">
      <t>ケイジョウ</t>
    </rPh>
    <rPh sb="55" eb="58">
      <t>ジョウゲンガク</t>
    </rPh>
    <rPh sb="59" eb="60">
      <t>コ</t>
    </rPh>
    <rPh sb="62" eb="64">
      <t>ケイジョウ</t>
    </rPh>
    <rPh sb="70" eb="71">
      <t>トウ</t>
    </rPh>
    <rPh sb="75" eb="77">
      <t>ジュウブン</t>
    </rPh>
    <rPh sb="77" eb="79">
      <t>カクニン</t>
    </rPh>
    <rPh sb="82" eb="84">
      <t>キニュウ</t>
    </rPh>
    <phoneticPr fontId="1"/>
  </si>
  <si>
    <t>分割</t>
    <rPh sb="0" eb="2">
      <t>ブンカツ</t>
    </rPh>
    <phoneticPr fontId="1"/>
  </si>
  <si>
    <t>一括</t>
    <rPh sb="0" eb="2">
      <t>イッカツ</t>
    </rPh>
    <phoneticPr fontId="1"/>
  </si>
  <si>
    <t>５　２（イ）については、ウェブ会議関係機器については別シートに記入してください。複数の品目があっても、本シートにおいて行を追加しないようにしてください。</t>
    <rPh sb="15" eb="17">
      <t>カイギ</t>
    </rPh>
    <rPh sb="17" eb="19">
      <t>カンケイ</t>
    </rPh>
    <rPh sb="19" eb="21">
      <t>キキ</t>
    </rPh>
    <rPh sb="26" eb="27">
      <t>ベツ</t>
    </rPh>
    <rPh sb="31" eb="33">
      <t>キニュウ</t>
    </rPh>
    <rPh sb="40" eb="42">
      <t>フクスウ</t>
    </rPh>
    <rPh sb="43" eb="45">
      <t>ヒンモク</t>
    </rPh>
    <rPh sb="51" eb="52">
      <t>ホン</t>
    </rPh>
    <rPh sb="59" eb="60">
      <t>ギョウ</t>
    </rPh>
    <rPh sb="61" eb="63">
      <t>ツイカ</t>
    </rPh>
    <phoneticPr fontId="1"/>
  </si>
  <si>
    <t>６　２（イ）～（ホ）の「支払方法」には、一括または分割の別を記載してください。</t>
    <rPh sb="12" eb="14">
      <t>シハラ</t>
    </rPh>
    <rPh sb="14" eb="16">
      <t>ホウホウ</t>
    </rPh>
    <phoneticPr fontId="1"/>
  </si>
  <si>
    <t>４　２（イ）については、機器の品目ごとに１行記入してください（例：機器区分が（１）ネットワーク機器で、ＶＰＮルータとリモート電源制御（ＷＯＬ）機器を購入する場合、１行挿入したうえで、ＶＰＮルータとＷＯＬ機器についてそれぞれ記載）。</t>
    <rPh sb="12" eb="14">
      <t>キキ</t>
    </rPh>
    <rPh sb="15" eb="17">
      <t>ヒンモク</t>
    </rPh>
    <rPh sb="21" eb="22">
      <t>ギョウ</t>
    </rPh>
    <rPh sb="22" eb="24">
      <t>キニュウ</t>
    </rPh>
    <rPh sb="31" eb="32">
      <t>レイ</t>
    </rPh>
    <rPh sb="33" eb="35">
      <t>キキ</t>
    </rPh>
    <rPh sb="35" eb="37">
      <t>クブン</t>
    </rPh>
    <rPh sb="47" eb="49">
      <t>キキ</t>
    </rPh>
    <rPh sb="62" eb="64">
      <t>デンゲン</t>
    </rPh>
    <rPh sb="64" eb="66">
      <t>セイギョ</t>
    </rPh>
    <rPh sb="71" eb="73">
      <t>キキ</t>
    </rPh>
    <rPh sb="74" eb="76">
      <t>コウニュウ</t>
    </rPh>
    <rPh sb="78" eb="80">
      <t>バアイ</t>
    </rPh>
    <rPh sb="82" eb="83">
      <t>ギョウ</t>
    </rPh>
    <rPh sb="83" eb="85">
      <t>ソウニュウ</t>
    </rPh>
    <rPh sb="101" eb="103">
      <t>キキ</t>
    </rPh>
    <rPh sb="111" eb="113">
      <t>キサイ</t>
    </rPh>
    <phoneticPr fontId="1"/>
  </si>
  <si>
    <t>【記入上の注意】</t>
    <phoneticPr fontId="1"/>
  </si>
  <si>
    <r>
      <t>３　２（イ）～（ホ）の「支払(予定)額」について、テレワーク実施計画（変更）書提出時の場合は</t>
    </r>
    <r>
      <rPr>
        <u/>
        <sz val="11"/>
        <color theme="1"/>
        <rFont val="游ゴシック"/>
        <family val="3"/>
        <charset val="128"/>
        <scheme val="minor"/>
      </rPr>
      <t>支払を予定している金額</t>
    </r>
    <r>
      <rPr>
        <sz val="11"/>
        <color theme="1"/>
        <rFont val="游ゴシック"/>
        <family val="3"/>
        <charset val="128"/>
        <scheme val="minor"/>
      </rPr>
      <t>、機器等導入助成に係る支給申請時の場合は</t>
    </r>
    <r>
      <rPr>
        <u/>
        <sz val="11"/>
        <color theme="1"/>
        <rFont val="游ゴシック"/>
        <family val="3"/>
        <charset val="128"/>
        <scheme val="minor"/>
      </rPr>
      <t>既に支払った金額</t>
    </r>
    <r>
      <rPr>
        <sz val="11"/>
        <color theme="1"/>
        <rFont val="游ゴシック"/>
        <family val="3"/>
        <charset val="128"/>
        <scheme val="minor"/>
      </rPr>
      <t>を記入してください。支給申請日を超える分割払いのため支給申請日までに支払いが完了しない場合は、支給申請日までに完了予定の支払い分までを記入してください。また、手形または小切手による支払いの場合は、決済が完了したものに限ります。</t>
    </r>
    <rPh sb="30" eb="32">
      <t>ジッシ</t>
    </rPh>
    <rPh sb="35" eb="37">
      <t>ヘンコウ</t>
    </rPh>
    <rPh sb="38" eb="39">
      <t>ショ</t>
    </rPh>
    <rPh sb="39" eb="41">
      <t>テイシュツ</t>
    </rPh>
    <rPh sb="41" eb="42">
      <t>ジ</t>
    </rPh>
    <rPh sb="43" eb="45">
      <t>バアイ</t>
    </rPh>
    <rPh sb="46" eb="48">
      <t>シハライ</t>
    </rPh>
    <rPh sb="49" eb="51">
      <t>ヨテイ</t>
    </rPh>
    <rPh sb="55" eb="57">
      <t>キンガク</t>
    </rPh>
    <rPh sb="58" eb="60">
      <t>キキ</t>
    </rPh>
    <rPh sb="60" eb="61">
      <t>トウ</t>
    </rPh>
    <rPh sb="61" eb="63">
      <t>ドウニュウ</t>
    </rPh>
    <rPh sb="63" eb="65">
      <t>ジョセイ</t>
    </rPh>
    <rPh sb="66" eb="67">
      <t>カカ</t>
    </rPh>
    <rPh sb="68" eb="70">
      <t>シキュウ</t>
    </rPh>
    <rPh sb="70" eb="72">
      <t>シンセイ</t>
    </rPh>
    <rPh sb="72" eb="73">
      <t>ジ</t>
    </rPh>
    <rPh sb="74" eb="76">
      <t>バアイ</t>
    </rPh>
    <rPh sb="77" eb="78">
      <t>スデ</t>
    </rPh>
    <rPh sb="79" eb="81">
      <t>シハラ</t>
    </rPh>
    <rPh sb="83" eb="85">
      <t>キンガク</t>
    </rPh>
    <rPh sb="86" eb="88">
      <t>キニュウ</t>
    </rPh>
    <rPh sb="140" eb="142">
      <t>カンリョウ</t>
    </rPh>
    <rPh sb="142" eb="144">
      <t>ヨテイ</t>
    </rPh>
    <rPh sb="148" eb="149">
      <t>ブン</t>
    </rPh>
    <rPh sb="152" eb="154">
      <t>キニュウ</t>
    </rPh>
    <phoneticPr fontId="1"/>
  </si>
  <si>
    <t>７　テレワーク実施計画（変更）書提出時の場合は、２（イ）の「(8)納品(予定)日」にはテレワーク用通信機器等の納品予定日、（ロ）～（ホ）の「(7)実施(予定)日」には取組の実施予定日を、機器等導入助成に係る支給申請時の場合は、２（イ）の「(8)納品(予定)日」にはテレワーク用通信機器等の実際の納品日、（ロ）～（ホ）の「(7)実施(予定)日」には取組の実際の実施日を記入してください。</t>
    <rPh sb="20" eb="22">
      <t>バアイ</t>
    </rPh>
    <rPh sb="33" eb="35">
      <t>ノウヒン</t>
    </rPh>
    <rPh sb="36" eb="38">
      <t>ヨテイ</t>
    </rPh>
    <rPh sb="48" eb="54">
      <t>ヨウツウシンキキトウ</t>
    </rPh>
    <rPh sb="55" eb="57">
      <t>ノウヒン</t>
    </rPh>
    <rPh sb="57" eb="59">
      <t>ヨテイ</t>
    </rPh>
    <rPh sb="59" eb="60">
      <t>ビ</t>
    </rPh>
    <rPh sb="73" eb="75">
      <t>ジッシ</t>
    </rPh>
    <rPh sb="76" eb="78">
      <t>ヨテイ</t>
    </rPh>
    <rPh sb="79" eb="80">
      <t>ビ</t>
    </rPh>
    <rPh sb="83" eb="85">
      <t>トリクミ</t>
    </rPh>
    <rPh sb="86" eb="88">
      <t>ジッシ</t>
    </rPh>
    <rPh sb="88" eb="90">
      <t>ヨテイ</t>
    </rPh>
    <rPh sb="90" eb="91">
      <t>ビ</t>
    </rPh>
    <rPh sb="93" eb="95">
      <t>キキ</t>
    </rPh>
    <rPh sb="95" eb="96">
      <t>トウ</t>
    </rPh>
    <rPh sb="96" eb="98">
      <t>ドウニュウ</t>
    </rPh>
    <rPh sb="98" eb="100">
      <t>ジョセイ</t>
    </rPh>
    <rPh sb="101" eb="102">
      <t>カカ</t>
    </rPh>
    <rPh sb="103" eb="105">
      <t>シキュウ</t>
    </rPh>
    <rPh sb="105" eb="107">
      <t>シンセイ</t>
    </rPh>
    <rPh sb="107" eb="108">
      <t>ジ</t>
    </rPh>
    <rPh sb="109" eb="111">
      <t>バアイ</t>
    </rPh>
    <rPh sb="122" eb="124">
      <t>ノウヒン</t>
    </rPh>
    <rPh sb="125" eb="127">
      <t>ヨテイ</t>
    </rPh>
    <rPh sb="128" eb="129">
      <t>ビ</t>
    </rPh>
    <rPh sb="137" eb="138">
      <t>ヨウ</t>
    </rPh>
    <rPh sb="138" eb="140">
      <t>ツウシン</t>
    </rPh>
    <rPh sb="140" eb="142">
      <t>キキ</t>
    </rPh>
    <rPh sb="142" eb="143">
      <t>トウ</t>
    </rPh>
    <rPh sb="144" eb="146">
      <t>ジッサイ</t>
    </rPh>
    <rPh sb="147" eb="150">
      <t>ノウヒンビ</t>
    </rPh>
    <rPh sb="176" eb="178">
      <t>ジッサイ</t>
    </rPh>
    <rPh sb="183" eb="185">
      <t>キニュウ</t>
    </rPh>
    <phoneticPr fontId="1"/>
  </si>
  <si>
    <t>合計上限額</t>
    <rPh sb="0" eb="2">
      <t>ゴウケイ</t>
    </rPh>
    <rPh sb="2" eb="4">
      <t>ジョウゲン</t>
    </rPh>
    <rPh sb="4" eb="5">
      <t>ガク</t>
    </rPh>
    <phoneticPr fontId="1"/>
  </si>
  <si>
    <t>専門家又は労務管理担当者研修旅費</t>
    <rPh sb="0" eb="3">
      <t>センモンカ</t>
    </rPh>
    <rPh sb="3" eb="4">
      <t>マタ</t>
    </rPh>
    <rPh sb="14" eb="16">
      <t>リョヒ</t>
    </rPh>
    <phoneticPr fontId="1"/>
  </si>
  <si>
    <t>専門家又は労働者の研修旅費</t>
    <rPh sb="0" eb="3">
      <t>センモンカ</t>
    </rPh>
    <rPh sb="3" eb="4">
      <t>マタ</t>
    </rPh>
    <rPh sb="11" eb="13">
      <t>リョヒ</t>
    </rPh>
    <phoneticPr fontId="1"/>
  </si>
  <si>
    <t>専門家旅費</t>
    <rPh sb="0" eb="3">
      <t>センモンカ</t>
    </rPh>
    <rPh sb="3" eb="5">
      <t>リョヒ</t>
    </rPh>
    <phoneticPr fontId="1"/>
  </si>
  <si>
    <t>ウェブカメラ</t>
    <phoneticPr fontId="1"/>
  </si>
  <si>
    <t>マイク</t>
    <phoneticPr fontId="1"/>
  </si>
  <si>
    <t>スピーカー</t>
    <phoneticPr fontId="1"/>
  </si>
  <si>
    <t>ヘッドセット</t>
    <phoneticPr fontId="1"/>
  </si>
  <si>
    <t>ヘッドフォン</t>
    <phoneticPr fontId="1"/>
  </si>
  <si>
    <t>イヤフォン</t>
    <phoneticPr fontId="1"/>
  </si>
  <si>
    <t>〇テレワーク用サービス利用料</t>
    <phoneticPr fontId="1"/>
  </si>
  <si>
    <t>・当該サービスをテレワーク実施計画提出日までに既に導入していた場合は、当該テレワーク実施計画の提出日から増加した利用者の経費のみが対象となること。</t>
    <rPh sb="1" eb="3">
      <t>トウガイ</t>
    </rPh>
    <rPh sb="15" eb="17">
      <t>ケイカク</t>
    </rPh>
    <rPh sb="17" eb="19">
      <t>テイシュツ</t>
    </rPh>
    <rPh sb="19" eb="20">
      <t>ビ</t>
    </rPh>
    <rPh sb="23" eb="24">
      <t>スデ</t>
    </rPh>
    <rPh sb="25" eb="27">
      <t>ドウニュウ</t>
    </rPh>
    <rPh sb="31" eb="33">
      <t>バアイ</t>
    </rPh>
    <rPh sb="35" eb="37">
      <t>トウガイ</t>
    </rPh>
    <rPh sb="42" eb="44">
      <t>ジッシ</t>
    </rPh>
    <rPh sb="44" eb="46">
      <t>ケイカク</t>
    </rPh>
    <rPh sb="47" eb="49">
      <t>テイシュツ</t>
    </rPh>
    <rPh sb="49" eb="50">
      <t>ビ</t>
    </rPh>
    <rPh sb="52" eb="54">
      <t>ゾウカ</t>
    </rPh>
    <rPh sb="56" eb="59">
      <t>リヨウシャ</t>
    </rPh>
    <rPh sb="60" eb="62">
      <t>ケイヒ</t>
    </rPh>
    <rPh sb="65" eb="67">
      <t>タイショウ</t>
    </rPh>
    <phoneticPr fontId="1"/>
  </si>
  <si>
    <t>・サービスの使用アカウントが一定数ごとに区切られている場合は、対象労働者分の料金のみが対象となること。</t>
    <rPh sb="6" eb="8">
      <t>シヨウ</t>
    </rPh>
    <rPh sb="14" eb="17">
      <t>イッテイスウ</t>
    </rPh>
    <rPh sb="20" eb="22">
      <t>クギ</t>
    </rPh>
    <rPh sb="27" eb="29">
      <t>バアイ</t>
    </rPh>
    <rPh sb="31" eb="33">
      <t>タイショウ</t>
    </rPh>
    <rPh sb="33" eb="36">
      <t>ロウドウシャ</t>
    </rPh>
    <rPh sb="36" eb="37">
      <t>ブン</t>
    </rPh>
    <rPh sb="38" eb="40">
      <t>リョウキン</t>
    </rPh>
    <rPh sb="43" eb="45">
      <t>タイショウ</t>
    </rPh>
    <phoneticPr fontId="1"/>
  </si>
  <si>
    <t>初期費用合計</t>
    <rPh sb="0" eb="2">
      <t>ショキ</t>
    </rPh>
    <rPh sb="2" eb="4">
      <t>ヒヨウ</t>
    </rPh>
    <rPh sb="4" eb="6">
      <t>ゴウケイ</t>
    </rPh>
    <phoneticPr fontId="1"/>
  </si>
  <si>
    <t>円未満端数は切捨とし、1人当たり利用料を計算し下記各サービスごとに計算すること。</t>
    <rPh sb="12" eb="13">
      <t>ニン</t>
    </rPh>
    <rPh sb="13" eb="14">
      <t>ア</t>
    </rPh>
    <rPh sb="16" eb="19">
      <t>リヨウリョウ</t>
    </rPh>
    <rPh sb="20" eb="22">
      <t>ケイサン</t>
    </rPh>
    <rPh sb="23" eb="25">
      <t>カキ</t>
    </rPh>
    <rPh sb="25" eb="26">
      <t>カク</t>
    </rPh>
    <phoneticPr fontId="1"/>
  </si>
  <si>
    <t>支給対象経費額（初期費用）</t>
    <rPh sb="0" eb="2">
      <t>シキュウ</t>
    </rPh>
    <rPh sb="2" eb="4">
      <t>タイショウ</t>
    </rPh>
    <rPh sb="4" eb="6">
      <t>ケイヒ</t>
    </rPh>
    <rPh sb="6" eb="7">
      <t>ガク</t>
    </rPh>
    <rPh sb="8" eb="10">
      <t>ショキ</t>
    </rPh>
    <rPh sb="10" eb="12">
      <t>ヒヨウ</t>
    </rPh>
    <phoneticPr fontId="1"/>
  </si>
  <si>
    <t>利用料合計</t>
    <rPh sb="0" eb="3">
      <t>リヨウリョウ</t>
    </rPh>
    <rPh sb="3" eb="5">
      <t>ゴウケイ</t>
    </rPh>
    <phoneticPr fontId="1"/>
  </si>
  <si>
    <t>支給対象経費（利用料）</t>
    <rPh sb="0" eb="2">
      <t>シキュウ</t>
    </rPh>
    <rPh sb="2" eb="4">
      <t>タイショウ</t>
    </rPh>
    <rPh sb="4" eb="6">
      <t>ケイヒ</t>
    </rPh>
    <rPh sb="7" eb="10">
      <t>リヨウリョウ</t>
    </rPh>
    <phoneticPr fontId="1"/>
  </si>
  <si>
    <t>テレワーク用サービス利用料</t>
    <rPh sb="5" eb="6">
      <t>ヨウ</t>
    </rPh>
    <rPh sb="10" eb="13">
      <t>リヨウリョウ</t>
    </rPh>
    <phoneticPr fontId="1"/>
  </si>
  <si>
    <t>この欄に対象労働者氏名を記入し、対象労働者ごとに、テレワーク実施にあたり使用するサービスに○をしてください。</t>
    <rPh sb="2" eb="3">
      <t>ラン</t>
    </rPh>
    <rPh sb="4" eb="6">
      <t>タイショウ</t>
    </rPh>
    <rPh sb="6" eb="9">
      <t>ロウドウシャ</t>
    </rPh>
    <rPh sb="9" eb="11">
      <t>シメイ</t>
    </rPh>
    <rPh sb="12" eb="14">
      <t>キニュウ</t>
    </rPh>
    <rPh sb="16" eb="18">
      <t>タイショウ</t>
    </rPh>
    <rPh sb="18" eb="21">
      <t>ロウドウシャ</t>
    </rPh>
    <rPh sb="30" eb="32">
      <t>ジッシ</t>
    </rPh>
    <rPh sb="36" eb="38">
      <t>シヨウ</t>
    </rPh>
    <phoneticPr fontId="1"/>
  </si>
  <si>
    <t>(1)サービスの区分</t>
    <rPh sb="8" eb="10">
      <t>クブン</t>
    </rPh>
    <phoneticPr fontId="1"/>
  </si>
  <si>
    <t>(2)サービス名</t>
    <rPh sb="7" eb="8">
      <t>メイ</t>
    </rPh>
    <phoneticPr fontId="1"/>
  </si>
  <si>
    <t>初期費用</t>
    <rPh sb="0" eb="2">
      <t>ショキ</t>
    </rPh>
    <rPh sb="2" eb="4">
      <t>ヒヨウ</t>
    </rPh>
    <phoneticPr fontId="1"/>
  </si>
  <si>
    <t>1人当たり利用料</t>
    <rPh sb="1" eb="2">
      <t>ニン</t>
    </rPh>
    <rPh sb="2" eb="3">
      <t>ア</t>
    </rPh>
    <rPh sb="5" eb="8">
      <t>リヨウリョウ</t>
    </rPh>
    <phoneticPr fontId="1"/>
  </si>
  <si>
    <t>各利用料</t>
    <rPh sb="0" eb="1">
      <t>カク</t>
    </rPh>
    <rPh sb="1" eb="4">
      <t>リヨウリョウ</t>
    </rPh>
    <phoneticPr fontId="1"/>
  </si>
  <si>
    <t>(8)開始(予定)日</t>
    <rPh sb="3" eb="5">
      <t>カイシ</t>
    </rPh>
    <rPh sb="6" eb="8">
      <t>ヨテイ</t>
    </rPh>
    <phoneticPr fontId="1"/>
  </si>
  <si>
    <t>リモートアクセス及びリモートデスクトップサービス</t>
    <rPh sb="8" eb="9">
      <t>オヨ</t>
    </rPh>
    <phoneticPr fontId="1"/>
  </si>
  <si>
    <t>仮想デスクトップサービス</t>
    <rPh sb="0" eb="2">
      <t>カソウ</t>
    </rPh>
    <phoneticPr fontId="1"/>
  </si>
  <si>
    <t>クラウドPBXサービス</t>
    <phoneticPr fontId="1"/>
  </si>
  <si>
    <t>ウイルス対策及びエンドポイントセキュリティサービス</t>
    <rPh sb="4" eb="6">
      <t>タイサク</t>
    </rPh>
    <rPh sb="6" eb="7">
      <t>オヨ</t>
    </rPh>
    <phoneticPr fontId="1"/>
  </si>
  <si>
    <t>サービス利用料</t>
    <rPh sb="4" eb="7">
      <t>リヨウリョウ</t>
    </rPh>
    <phoneticPr fontId="1"/>
  </si>
  <si>
    <t>(3)見積単価</t>
    <phoneticPr fontId="1"/>
  </si>
  <si>
    <t>(2)見積単価</t>
    <phoneticPr fontId="1"/>
  </si>
  <si>
    <t>研修会場の借料（労務管理担当者）</t>
    <rPh sb="0" eb="2">
      <t>ケンシュウ</t>
    </rPh>
    <rPh sb="2" eb="4">
      <t>カイジョウ</t>
    </rPh>
    <rPh sb="5" eb="7">
      <t>シャクリョウ</t>
    </rPh>
    <rPh sb="8" eb="10">
      <t>ロウム</t>
    </rPh>
    <rPh sb="10" eb="12">
      <t>カンリ</t>
    </rPh>
    <rPh sb="12" eb="15">
      <t>タントウシャ</t>
    </rPh>
    <phoneticPr fontId="1"/>
  </si>
  <si>
    <t>研修会場の借料（労働者）</t>
    <rPh sb="0" eb="2">
      <t>ケンシュウ</t>
    </rPh>
    <rPh sb="2" eb="4">
      <t>カイジョウ</t>
    </rPh>
    <rPh sb="5" eb="7">
      <t>シャクリョウ</t>
    </rPh>
    <rPh sb="8" eb="11">
      <t>ロウドウシャ</t>
    </rPh>
    <phoneticPr fontId="1"/>
  </si>
  <si>
    <t>・購入する機器１台あたりの価格が１万１千円を超えないこと。</t>
    <rPh sb="19" eb="20">
      <t>セン</t>
    </rPh>
    <phoneticPr fontId="1"/>
  </si>
  <si>
    <t>　テレワークを実施する労働者個人が使用するウェブカメラ、マイク、スピーカー、ヘッドセット、ヘッドフォン、イヤフォンの購入費用について、対象労働者１人あたり合計１万１千円を限度として支給対象とする。ただし、以下の条件を満たすこと。</t>
    <rPh sb="82" eb="83">
      <t>セン</t>
    </rPh>
    <phoneticPr fontId="1"/>
  </si>
  <si>
    <t>例：10アカウント11,000円でサービスが利用可能で対象労働者が8名の場合　1人当たり11,000/10=1,100円のため、1,100×8＝8,800円が経費として対象。</t>
    <rPh sb="0" eb="1">
      <t>レイ</t>
    </rPh>
    <rPh sb="15" eb="16">
      <t>エン</t>
    </rPh>
    <rPh sb="22" eb="24">
      <t>リヨウ</t>
    </rPh>
    <rPh sb="24" eb="26">
      <t>カノウ</t>
    </rPh>
    <rPh sb="27" eb="29">
      <t>タイショウ</t>
    </rPh>
    <rPh sb="29" eb="32">
      <t>ロウドウシャ</t>
    </rPh>
    <rPh sb="34" eb="35">
      <t>メイ</t>
    </rPh>
    <rPh sb="36" eb="38">
      <t>バアイ</t>
    </rPh>
    <rPh sb="40" eb="41">
      <t>ニン</t>
    </rPh>
    <rPh sb="41" eb="42">
      <t>ア</t>
    </rPh>
    <rPh sb="59" eb="60">
      <t>エン</t>
    </rPh>
    <rPh sb="77" eb="78">
      <t>エン</t>
    </rPh>
    <rPh sb="79" eb="81">
      <t>ケイヒ</t>
    </rPh>
    <rPh sb="84" eb="86">
      <t>タイショウ</t>
    </rPh>
    <phoneticPr fontId="1"/>
  </si>
  <si>
    <t>（イ）テレワーク用通信機器等の導入・運用　※記入方法について、記入上の注意を参照してください。</t>
    <rPh sb="13" eb="14">
      <t>ナド</t>
    </rPh>
    <rPh sb="15" eb="17">
      <t>ドウニュウ</t>
    </rPh>
    <rPh sb="18" eb="20">
      <t>ウンヨウ</t>
    </rPh>
    <rPh sb="22" eb="24">
      <t>キニュウ</t>
    </rPh>
    <rPh sb="24" eb="26">
      <t>ホウホウ</t>
    </rPh>
    <rPh sb="31" eb="33">
      <t>キニュウ</t>
    </rPh>
    <rPh sb="33" eb="34">
      <t>ジョウ</t>
    </rPh>
    <rPh sb="35" eb="37">
      <t>チュウイ</t>
    </rPh>
    <rPh sb="38" eb="40">
      <t>サンショウ</t>
    </rPh>
    <phoneticPr fontId="1"/>
  </si>
  <si>
    <t>テレワーク用端末レンタル・リース費用</t>
    <rPh sb="5" eb="6">
      <t>ヨウ</t>
    </rPh>
    <rPh sb="6" eb="8">
      <t>タンマツ</t>
    </rPh>
    <rPh sb="16" eb="18">
      <t>ヒヨウ</t>
    </rPh>
    <phoneticPr fontId="1"/>
  </si>
  <si>
    <t>様式第１号別紙１（2023.4.1）</t>
    <rPh sb="0" eb="2">
      <t>ヨウシキ</t>
    </rPh>
    <rPh sb="2" eb="3">
      <t>ダイ</t>
    </rPh>
    <rPh sb="4" eb="5">
      <t>ゴウ</t>
    </rPh>
    <rPh sb="5" eb="7">
      <t>ベッシ</t>
    </rPh>
    <phoneticPr fontId="1"/>
  </si>
  <si>
    <t>仮想オフィスサービス利用料</t>
    <rPh sb="0" eb="2">
      <t>カソウ</t>
    </rPh>
    <rPh sb="10" eb="13">
      <t>リヨウリョウ</t>
    </rPh>
    <phoneticPr fontId="1"/>
  </si>
  <si>
    <r>
      <t>　　　　　　　機器導入助成金額(</t>
    </r>
    <r>
      <rPr>
        <b/>
        <sz val="11"/>
        <rFont val="游ゴシック"/>
        <family val="3"/>
        <charset val="128"/>
        <scheme val="minor"/>
      </rPr>
      <t>5</t>
    </r>
    <r>
      <rPr>
        <b/>
        <sz val="11"/>
        <color rgb="FF000000"/>
        <rFont val="游ゴシック"/>
        <family val="3"/>
        <charset val="128"/>
        <scheme val="minor"/>
      </rPr>
      <t>0%)</t>
    </r>
    <rPh sb="7" eb="9">
      <t>キキ</t>
    </rPh>
    <rPh sb="9" eb="11">
      <t>ドウニュウ</t>
    </rPh>
    <rPh sb="11" eb="13">
      <t>ジョセイ</t>
    </rPh>
    <rPh sb="14" eb="15">
      <t>ガク</t>
    </rPh>
    <phoneticPr fontId="1"/>
  </si>
  <si>
    <r>
      <t>　テレワーク用サービスの導入に係る初期費用  （当該サービスに必要不可欠な初期費用に限る。）</t>
    </r>
    <r>
      <rPr>
        <sz val="11"/>
        <rFont val="游ゴシック"/>
        <family val="3"/>
        <charset val="128"/>
        <scheme val="minor"/>
      </rPr>
      <t>について支給申請時に支払済のもの（サービス利用料やリース料等を一括払するものにあっては、最大24か月分に限る）について支給対象とする。</t>
    </r>
    <rPh sb="6" eb="7">
      <t>ヨウ</t>
    </rPh>
    <phoneticPr fontId="1"/>
  </si>
  <si>
    <t>クラウドを用いたコミュニケーションツール</t>
    <rPh sb="5" eb="6">
      <t>モチ</t>
    </rPh>
    <phoneticPr fontId="1"/>
  </si>
  <si>
    <t>ペーパレス化ツール</t>
    <rPh sb="5" eb="6">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</si>
</sst>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color theme="1"/>
      <name val="游ゴシック"/>
      <family val="2"/>
      <scheme val="minor"/>
    </font>
    <font>
      <sz val="6"/>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1"/>
      <color rgb="FF000000"/>
      <name val="游ゴシック"/>
      <family val="3"/>
      <charset val="128"/>
      <scheme val="minor"/>
    </font>
    <font>
      <b/>
      <sz val="11"/>
      <color rgb="FF000000"/>
      <name val="游ゴシック"/>
      <family val="3"/>
      <charset val="128"/>
      <scheme val="minor"/>
    </font>
    <font>
      <b/>
      <sz val="12"/>
      <color theme="1"/>
      <name val="游ゴシック"/>
      <family val="3"/>
      <charset val="128"/>
      <scheme val="minor"/>
    </font>
    <font>
      <sz val="11"/>
      <color theme="1"/>
      <name val="游ゴシック"/>
      <family val="2"/>
      <scheme val="minor"/>
    </font>
    <font>
      <sz val="11"/>
      <name val="游ゴシック"/>
      <family val="3"/>
      <charset val="128"/>
      <scheme val="minor"/>
    </font>
    <font>
      <sz val="9"/>
      <color theme="1"/>
      <name val="游ゴシック"/>
      <family val="2"/>
      <scheme val="minor"/>
    </font>
    <font>
      <sz val="9"/>
      <color theme="1"/>
      <name val="游ゴシック"/>
      <family val="3"/>
      <charset val="128"/>
      <scheme val="minor"/>
    </font>
    <font>
      <u/>
      <sz val="11"/>
      <color theme="1"/>
      <name val="游ゴシック"/>
      <family val="3"/>
      <charset val="128"/>
      <scheme val="minor"/>
    </font>
    <font>
      <sz val="11"/>
      <name val="游ゴシック"/>
      <family val="2"/>
      <scheme val="minor"/>
    </font>
    <font>
      <b/>
      <sz val="11"/>
      <name val="游ゴシック"/>
      <family val="3"/>
      <charset val="128"/>
      <scheme val="minor"/>
    </font>
  </fonts>
  <fills count="6">
    <fill>
      <patternFill patternType="none"/>
    </fill>
    <fill>
      <patternFill patternType="gray125"/>
    </fill>
    <fill>
      <patternFill patternType="solid">
        <fgColor theme="2"/>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4" tint="0.79998168889431442"/>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38" fontId="8" fillId="0" borderId="0" applyFont="0" applyFill="0" applyBorder="0" applyAlignment="0" applyProtection="0">
      <alignment vertical="center"/>
    </xf>
  </cellStyleXfs>
  <cellXfs count="87">
    <xf numFmtId="0" fontId="0" fillId="0" borderId="0" xfId="0"/>
    <xf numFmtId="0" fontId="4" fillId="0" borderId="0" xfId="0" applyFont="1"/>
    <xf numFmtId="0" fontId="5" fillId="0" borderId="0" xfId="0" applyFont="1" applyBorder="1" applyAlignment="1">
      <alignment horizontal="left" vertical="center" wrapText="1"/>
    </xf>
    <xf numFmtId="0" fontId="5" fillId="0" borderId="4" xfId="0" applyFont="1" applyBorder="1" applyAlignment="1">
      <alignment vertical="center" wrapText="1"/>
    </xf>
    <xf numFmtId="0" fontId="4" fillId="0" borderId="4" xfId="0" applyFont="1" applyBorder="1" applyAlignment="1">
      <alignment horizontal="left" vertical="center" wrapText="1"/>
    </xf>
    <xf numFmtId="0" fontId="2" fillId="0" borderId="0" xfId="0" applyFont="1" applyBorder="1" applyAlignment="1"/>
    <xf numFmtId="0" fontId="4" fillId="0" borderId="4" xfId="0" applyFont="1" applyBorder="1" applyAlignment="1">
      <alignment horizontal="center" vertical="center" wrapText="1"/>
    </xf>
    <xf numFmtId="0" fontId="5" fillId="0" borderId="4" xfId="0" applyFont="1" applyBorder="1" applyAlignment="1">
      <alignment horizontal="left" vertical="center" wrapText="1"/>
    </xf>
    <xf numFmtId="0" fontId="5" fillId="0" borderId="4" xfId="0" applyFont="1" applyBorder="1" applyAlignment="1">
      <alignment horizontal="right" vertical="center" wrapText="1"/>
    </xf>
    <xf numFmtId="0" fontId="5" fillId="0" borderId="7" xfId="0" applyFont="1" applyFill="1" applyBorder="1" applyAlignment="1">
      <alignment vertical="center" wrapText="1"/>
    </xf>
    <xf numFmtId="0" fontId="7" fillId="0" borderId="0" xfId="0" applyFont="1"/>
    <xf numFmtId="0" fontId="4" fillId="0" borderId="4" xfId="0" applyFont="1" applyBorder="1" applyAlignment="1">
      <alignment horizontal="center"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4" xfId="0" applyFont="1" applyBorder="1" applyAlignment="1">
      <alignment horizontal="left" vertical="center"/>
    </xf>
    <xf numFmtId="0" fontId="4" fillId="0" borderId="4" xfId="0" applyFont="1" applyBorder="1" applyAlignment="1">
      <alignment horizontal="right" vertical="center" wrapText="1"/>
    </xf>
    <xf numFmtId="0" fontId="4" fillId="0" borderId="4" xfId="0" applyFont="1" applyBorder="1" applyAlignment="1">
      <alignment horizontal="right" vertical="center"/>
    </xf>
    <xf numFmtId="0" fontId="5" fillId="0" borderId="8" xfId="0" applyFont="1" applyBorder="1" applyAlignment="1">
      <alignment vertical="center" wrapText="1"/>
    </xf>
    <xf numFmtId="0" fontId="5" fillId="0" borderId="8" xfId="0" applyFont="1" applyBorder="1" applyAlignment="1">
      <alignment horizontal="lef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3" xfId="0" applyFont="1" applyBorder="1" applyAlignment="1">
      <alignment vertical="center" wrapText="1"/>
    </xf>
    <xf numFmtId="0" fontId="6" fillId="2" borderId="4" xfId="0" applyFont="1" applyFill="1" applyBorder="1" applyAlignment="1">
      <alignment horizontal="center" vertical="center" shrinkToFit="1"/>
    </xf>
    <xf numFmtId="0" fontId="4" fillId="0" borderId="0" xfId="0" applyFont="1" applyAlignment="1">
      <alignment shrinkToFit="1"/>
    </xf>
    <xf numFmtId="38" fontId="4" fillId="0" borderId="0" xfId="1" applyFont="1" applyAlignment="1"/>
    <xf numFmtId="38" fontId="4" fillId="0" borderId="0" xfId="1" applyFont="1" applyAlignment="1">
      <alignment shrinkToFit="1"/>
    </xf>
    <xf numFmtId="38" fontId="2" fillId="0" borderId="0" xfId="1" applyFont="1" applyBorder="1" applyAlignment="1"/>
    <xf numFmtId="38" fontId="5" fillId="0" borderId="0" xfId="1" applyFont="1" applyBorder="1" applyAlignment="1">
      <alignment horizontal="left" vertical="center" wrapText="1"/>
    </xf>
    <xf numFmtId="38" fontId="4" fillId="0" borderId="5" xfId="1" applyFont="1" applyBorder="1" applyAlignment="1">
      <alignment vertical="center" wrapText="1"/>
    </xf>
    <xf numFmtId="38" fontId="4" fillId="0" borderId="9" xfId="1" applyFont="1" applyBorder="1" applyAlignment="1">
      <alignment vertical="center" wrapText="1"/>
    </xf>
    <xf numFmtId="38" fontId="5" fillId="0" borderId="12" xfId="1" applyFont="1" applyBorder="1" applyAlignment="1">
      <alignment vertical="center" wrapText="1"/>
    </xf>
    <xf numFmtId="38" fontId="4" fillId="0" borderId="13" xfId="0" applyNumberFormat="1" applyFont="1" applyBorder="1"/>
    <xf numFmtId="0" fontId="6" fillId="2" borderId="6" xfId="0" applyFont="1" applyFill="1" applyBorder="1" applyAlignment="1">
      <alignment horizontal="center" vertical="center" shrinkToFit="1"/>
    </xf>
    <xf numFmtId="0" fontId="0" fillId="0" borderId="4" xfId="0" applyBorder="1" applyAlignment="1">
      <alignment horizontal="center"/>
    </xf>
    <xf numFmtId="0" fontId="0" fillId="3" borderId="4" xfId="0" applyFill="1" applyBorder="1" applyAlignment="1">
      <alignment horizontal="center"/>
    </xf>
    <xf numFmtId="0" fontId="4" fillId="4" borderId="5" xfId="0" applyFont="1" applyFill="1" applyBorder="1" applyAlignment="1">
      <alignment vertical="center" wrapText="1"/>
    </xf>
    <xf numFmtId="38" fontId="9" fillId="0" borderId="0" xfId="1" applyFont="1" applyAlignment="1"/>
    <xf numFmtId="0" fontId="9" fillId="0" borderId="0" xfId="0" applyFont="1"/>
    <xf numFmtId="0" fontId="0" fillId="0" borderId="14" xfId="0" applyBorder="1" applyAlignment="1"/>
    <xf numFmtId="0" fontId="10" fillId="0" borderId="4" xfId="0" applyFont="1" applyBorder="1" applyAlignment="1">
      <alignment vertical="center" wrapText="1"/>
    </xf>
    <xf numFmtId="0" fontId="11" fillId="0" borderId="4" xfId="0" applyFont="1" applyBorder="1" applyAlignment="1">
      <alignment vertical="center" wrapText="1"/>
    </xf>
    <xf numFmtId="38" fontId="0" fillId="5" borderId="4" xfId="1" applyFont="1" applyFill="1" applyBorder="1" applyAlignment="1"/>
    <xf numFmtId="176" fontId="4" fillId="4" borderId="15" xfId="0" applyNumberFormat="1" applyFont="1" applyFill="1" applyBorder="1" applyAlignment="1">
      <alignment vertical="center" wrapText="1"/>
    </xf>
    <xf numFmtId="0" fontId="4" fillId="0" borderId="4" xfId="0" applyFont="1" applyBorder="1" applyAlignment="1">
      <alignment vertical="center" wrapText="1"/>
    </xf>
    <xf numFmtId="38" fontId="0" fillId="0" borderId="0" xfId="1" applyFont="1" applyAlignment="1"/>
    <xf numFmtId="38" fontId="6" fillId="2" borderId="6" xfId="1" applyFont="1" applyFill="1" applyBorder="1" applyAlignment="1">
      <alignment horizontal="center" vertical="center" shrinkToFit="1"/>
    </xf>
    <xf numFmtId="38" fontId="4" fillId="0" borderId="6" xfId="1" applyFont="1" applyBorder="1" applyAlignment="1">
      <alignment vertical="center" wrapText="1"/>
    </xf>
    <xf numFmtId="176" fontId="4" fillId="4" borderId="16" xfId="0" applyNumberFormat="1" applyFont="1" applyFill="1" applyBorder="1" applyAlignment="1">
      <alignment vertical="center" wrapText="1"/>
    </xf>
    <xf numFmtId="0" fontId="3" fillId="0" borderId="0" xfId="0" applyFont="1" applyAlignment="1">
      <alignment vertical="top"/>
    </xf>
    <xf numFmtId="0" fontId="4" fillId="0" borderId="0" xfId="0" applyFont="1" applyAlignment="1">
      <alignment vertical="top"/>
    </xf>
    <xf numFmtId="38" fontId="4" fillId="0" borderId="0" xfId="1" applyFont="1" applyAlignment="1">
      <alignment vertical="top"/>
    </xf>
    <xf numFmtId="38" fontId="4" fillId="4" borderId="5" xfId="1" applyFont="1" applyFill="1" applyBorder="1" applyAlignment="1">
      <alignment vertical="center" wrapText="1"/>
    </xf>
    <xf numFmtId="0" fontId="5" fillId="4" borderId="4" xfId="0" applyFont="1" applyFill="1" applyBorder="1" applyAlignment="1">
      <alignment horizontal="left" vertical="center" wrapText="1"/>
    </xf>
    <xf numFmtId="0" fontId="5" fillId="0" borderId="4" xfId="0" applyFont="1" applyBorder="1" applyAlignment="1">
      <alignment vertical="center" shrinkToFit="1"/>
    </xf>
    <xf numFmtId="0" fontId="4" fillId="0" borderId="6" xfId="0" applyFont="1" applyBorder="1" applyAlignment="1">
      <alignment vertical="center" wrapText="1"/>
    </xf>
    <xf numFmtId="56" fontId="4" fillId="0" borderId="4" xfId="0" applyNumberFormat="1" applyFont="1" applyBorder="1" applyAlignment="1">
      <alignment vertical="center" wrapText="1"/>
    </xf>
    <xf numFmtId="0" fontId="0" fillId="0" borderId="0" xfId="0" applyAlignment="1">
      <alignment shrinkToFit="1"/>
    </xf>
    <xf numFmtId="0" fontId="13" fillId="0" borderId="0" xfId="0" applyFont="1" applyAlignment="1">
      <alignment shrinkToFit="1"/>
    </xf>
    <xf numFmtId="0" fontId="9" fillId="0" borderId="0" xfId="0" applyFont="1" applyAlignment="1">
      <alignment shrinkToFit="1"/>
    </xf>
    <xf numFmtId="0" fontId="1" fillId="0" borderId="0" xfId="0" applyFont="1" applyAlignment="1">
      <alignment shrinkToFit="1"/>
    </xf>
    <xf numFmtId="0" fontId="5" fillId="0" borderId="5" xfId="0" applyFont="1" applyBorder="1" applyAlignment="1">
      <alignment horizontal="left" vertical="center" wrapText="1"/>
    </xf>
    <xf numFmtId="0" fontId="9" fillId="0" borderId="4" xfId="0" applyFont="1" applyBorder="1" applyAlignment="1">
      <alignment horizontal="left" vertical="center" wrapText="1"/>
    </xf>
    <xf numFmtId="0" fontId="4" fillId="0" borderId="5" xfId="0" applyFont="1" applyBorder="1" applyAlignment="1">
      <alignment horizontal="left" vertical="center"/>
    </xf>
    <xf numFmtId="38" fontId="9" fillId="0" borderId="5" xfId="1" applyFont="1" applyBorder="1" applyAlignment="1">
      <alignment vertical="center" wrapText="1"/>
    </xf>
    <xf numFmtId="0" fontId="9" fillId="0" borderId="7" xfId="0" applyFont="1" applyBorder="1" applyAlignment="1">
      <alignment vertical="center" wrapText="1"/>
    </xf>
    <xf numFmtId="0" fontId="9" fillId="0" borderId="5" xfId="0" applyFont="1" applyBorder="1" applyAlignment="1">
      <alignment vertical="center" wrapText="1"/>
    </xf>
    <xf numFmtId="0" fontId="4" fillId="0" borderId="0" xfId="0" applyFont="1" applyAlignment="1">
      <alignment horizontal="left" vertical="top"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6" fillId="2" borderId="5"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5" fillId="0" borderId="5" xfId="0" applyFont="1" applyFill="1" applyBorder="1" applyAlignment="1">
      <alignment horizontal="right" vertical="center" wrapText="1"/>
    </xf>
    <xf numFmtId="0" fontId="5" fillId="0" borderId="6" xfId="0" applyFont="1" applyFill="1" applyBorder="1" applyAlignment="1">
      <alignment horizontal="right" vertical="center" wrapText="1"/>
    </xf>
    <xf numFmtId="0" fontId="2" fillId="0" borderId="0" xfId="0" applyFont="1" applyBorder="1" applyAlignment="1">
      <alignment horizontal="center"/>
    </xf>
    <xf numFmtId="0" fontId="6" fillId="2" borderId="4"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6" xfId="0" applyFont="1" applyFill="1" applyBorder="1" applyAlignment="1">
      <alignment horizontal="center" vertical="center" shrinkToFi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38" fontId="6" fillId="2" borderId="5" xfId="1" applyFont="1" applyFill="1" applyBorder="1" applyAlignment="1">
      <alignment horizontal="center" vertical="center" shrinkToFit="1"/>
    </xf>
    <xf numFmtId="38" fontId="6" fillId="2" borderId="7" xfId="1" applyFont="1" applyFill="1" applyBorder="1" applyAlignment="1">
      <alignment horizontal="center" vertical="center" shrinkToFit="1"/>
    </xf>
  </cellXfs>
  <cellStyles count="2">
    <cellStyle name="桁区切り" xfId="1" builtinId="6"/>
    <cellStyle name="標準"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757918</xdr:colOff>
      <xdr:row>4</xdr:row>
      <xdr:rowOff>52536</xdr:rowOff>
    </xdr:from>
    <xdr:to>
      <xdr:col>5</xdr:col>
      <xdr:colOff>55790</xdr:colOff>
      <xdr:row>5</xdr:row>
      <xdr:rowOff>201385</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4024993" y="919311"/>
          <a:ext cx="97972" cy="386974"/>
        </a:xfrm>
        <a:prstGeom prst="rightBrace">
          <a:avLst>
            <a:gd name="adj1" fmla="val 82101"/>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xdr:col>
      <xdr:colOff>74958</xdr:colOff>
      <xdr:row>4</xdr:row>
      <xdr:rowOff>91108</xdr:rowOff>
    </xdr:from>
    <xdr:ext cx="1242391" cy="32842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142133" y="957883"/>
          <a:ext cx="1242391"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t>いずれかに○</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95"/>
  <sheetViews>
    <sheetView tabSelected="1" view="pageBreakPreview" zoomScaleNormal="100" zoomScaleSheetLayoutView="100" workbookViewId="0">
      <selection activeCell="E60" sqref="E60"/>
    </sheetView>
  </sheetViews>
  <sheetFormatPr defaultRowHeight="18.75" x14ac:dyDescent="0.4"/>
  <cols>
    <col min="1" max="1" width="1.375" style="1" customWidth="1"/>
    <col min="2" max="2" width="3.875" style="1" customWidth="1"/>
    <col min="3" max="3" width="26.375" style="1" customWidth="1"/>
    <col min="4" max="4" width="18.25" style="1" customWidth="1"/>
    <col min="5" max="5" width="10.5" style="24" customWidth="1"/>
    <col min="6" max="6" width="3.625" style="1" customWidth="1"/>
    <col min="7" max="7" width="6.75" style="1" customWidth="1"/>
    <col min="8" max="8" width="3.625" style="1" customWidth="1"/>
    <col min="9" max="9" width="10.5" style="24" customWidth="1"/>
    <col min="10" max="10" width="3.625" style="1" customWidth="1"/>
    <col min="11" max="13" width="11.75" style="1" customWidth="1"/>
    <col min="14" max="16" width="9" style="1"/>
    <col min="17" max="17" width="16" style="1" customWidth="1"/>
    <col min="18" max="18" width="10.5" style="24" bestFit="1" customWidth="1"/>
    <col min="19" max="19" width="20.75" style="1" customWidth="1"/>
    <col min="20" max="20" width="9" style="24"/>
    <col min="21" max="16384" width="9" style="1"/>
  </cols>
  <sheetData>
    <row r="1" spans="2:17" x14ac:dyDescent="0.4">
      <c r="B1" s="37" t="s">
        <v>125</v>
      </c>
    </row>
    <row r="2" spans="2:17" ht="24" x14ac:dyDescent="0.5">
      <c r="B2" s="77" t="s">
        <v>27</v>
      </c>
      <c r="C2" s="77"/>
      <c r="D2" s="77"/>
      <c r="E2" s="77"/>
      <c r="F2" s="77"/>
      <c r="G2" s="77"/>
      <c r="H2" s="77"/>
      <c r="I2" s="77"/>
      <c r="J2" s="77"/>
      <c r="K2" s="77"/>
      <c r="L2" s="77"/>
      <c r="M2" s="77"/>
    </row>
    <row r="3" spans="2:17" ht="16.5" customHeight="1" x14ac:dyDescent="0.5">
      <c r="B3" s="5"/>
      <c r="C3" s="5"/>
      <c r="D3" s="5"/>
      <c r="E3" s="26"/>
      <c r="F3" s="5"/>
      <c r="G3" s="5"/>
      <c r="H3" s="5"/>
      <c r="I3" s="26"/>
      <c r="J3" s="5"/>
      <c r="K3" s="5"/>
      <c r="L3" s="5"/>
      <c r="M3" s="5"/>
    </row>
    <row r="4" spans="2:17" x14ac:dyDescent="0.4">
      <c r="B4" s="78" t="s">
        <v>8</v>
      </c>
      <c r="C4" s="78"/>
      <c r="D4" s="78"/>
      <c r="E4" s="78"/>
      <c r="F4" s="70"/>
      <c r="G4" s="71"/>
      <c r="H4" s="71"/>
      <c r="I4" s="71"/>
      <c r="J4" s="71"/>
      <c r="K4" s="71"/>
      <c r="L4" s="71"/>
      <c r="M4" s="72"/>
    </row>
    <row r="5" spans="2:17" ht="18.75" customHeight="1" x14ac:dyDescent="0.4">
      <c r="B5" s="11"/>
      <c r="C5" s="1" t="s">
        <v>70</v>
      </c>
    </row>
    <row r="6" spans="2:17" ht="18.75" customHeight="1" x14ac:dyDescent="0.4">
      <c r="B6" s="11"/>
      <c r="C6" s="1" t="s">
        <v>44</v>
      </c>
    </row>
    <row r="7" spans="2:17" ht="16.5" customHeight="1" x14ac:dyDescent="0.4">
      <c r="B7" s="2"/>
      <c r="C7" s="2"/>
      <c r="D7" s="2"/>
      <c r="E7" s="27"/>
      <c r="F7" s="2"/>
      <c r="G7" s="2"/>
      <c r="H7" s="2"/>
      <c r="I7" s="27"/>
      <c r="J7" s="2"/>
      <c r="K7" s="2"/>
      <c r="L7" s="2"/>
      <c r="M7" s="2"/>
    </row>
    <row r="8" spans="2:17" ht="19.5" x14ac:dyDescent="0.4">
      <c r="B8" s="10" t="s">
        <v>71</v>
      </c>
      <c r="O8" s="1" t="s">
        <v>17</v>
      </c>
      <c r="Q8" s="1" t="s">
        <v>78</v>
      </c>
    </row>
    <row r="9" spans="2:17" x14ac:dyDescent="0.4">
      <c r="B9" s="67" t="s">
        <v>72</v>
      </c>
      <c r="C9" s="68"/>
      <c r="D9" s="68"/>
      <c r="E9" s="69"/>
      <c r="F9" s="70"/>
      <c r="G9" s="71"/>
      <c r="H9" s="71"/>
      <c r="I9" s="71"/>
      <c r="J9" s="71"/>
      <c r="K9" s="71"/>
      <c r="L9" s="71"/>
      <c r="M9" s="72"/>
      <c r="O9" s="1" t="s">
        <v>18</v>
      </c>
      <c r="Q9" s="1" t="s">
        <v>77</v>
      </c>
    </row>
    <row r="10" spans="2:17" x14ac:dyDescent="0.4">
      <c r="B10" s="67" t="s">
        <v>1</v>
      </c>
      <c r="C10" s="68"/>
      <c r="D10" s="68"/>
      <c r="E10" s="69"/>
      <c r="F10" s="70"/>
      <c r="G10" s="71"/>
      <c r="H10" s="71"/>
      <c r="I10" s="71"/>
      <c r="J10" s="71"/>
      <c r="K10" s="71"/>
      <c r="L10" s="71"/>
      <c r="M10" s="72"/>
      <c r="O10" s="1" t="s">
        <v>19</v>
      </c>
    </row>
    <row r="11" spans="2:17" x14ac:dyDescent="0.4">
      <c r="B11" s="67" t="s">
        <v>0</v>
      </c>
      <c r="C11" s="68"/>
      <c r="D11" s="68"/>
      <c r="E11" s="69"/>
      <c r="F11" s="70" t="s">
        <v>3</v>
      </c>
      <c r="G11" s="71"/>
      <c r="H11" s="71"/>
      <c r="I11" s="71"/>
      <c r="J11" s="71"/>
      <c r="K11" s="71"/>
      <c r="L11" s="71"/>
      <c r="M11" s="72"/>
      <c r="O11" s="1" t="s">
        <v>75</v>
      </c>
    </row>
    <row r="12" spans="2:17" x14ac:dyDescent="0.4">
      <c r="B12" s="67" t="s">
        <v>73</v>
      </c>
      <c r="C12" s="68"/>
      <c r="D12" s="68"/>
      <c r="E12" s="69"/>
      <c r="F12" s="70"/>
      <c r="G12" s="71"/>
      <c r="H12" s="71"/>
      <c r="I12" s="71"/>
      <c r="J12" s="71"/>
      <c r="K12" s="71"/>
      <c r="L12" s="71"/>
      <c r="M12" s="72"/>
    </row>
    <row r="13" spans="2:17" x14ac:dyDescent="0.4">
      <c r="B13" s="67" t="s">
        <v>74</v>
      </c>
      <c r="C13" s="68"/>
      <c r="D13" s="68"/>
      <c r="E13" s="69"/>
      <c r="F13" s="70"/>
      <c r="G13" s="71"/>
      <c r="H13" s="71"/>
      <c r="I13" s="71"/>
      <c r="J13" s="71"/>
      <c r="K13" s="71"/>
      <c r="L13" s="71"/>
      <c r="M13" s="72"/>
    </row>
    <row r="14" spans="2:17" x14ac:dyDescent="0.4">
      <c r="B14" s="67" t="s">
        <v>39</v>
      </c>
      <c r="C14" s="68"/>
      <c r="D14" s="68"/>
      <c r="E14" s="69"/>
      <c r="F14" s="75"/>
      <c r="G14" s="76"/>
      <c r="H14" s="76"/>
      <c r="I14" s="76"/>
      <c r="J14" s="76"/>
      <c r="K14" s="76"/>
      <c r="L14" s="76"/>
      <c r="M14" s="9" t="s">
        <v>4</v>
      </c>
    </row>
    <row r="15" spans="2:17" ht="16.5" customHeight="1" x14ac:dyDescent="0.4">
      <c r="B15" s="2"/>
      <c r="C15" s="2"/>
      <c r="D15" s="2"/>
      <c r="E15" s="27"/>
      <c r="F15" s="2"/>
      <c r="G15" s="2"/>
      <c r="H15" s="2"/>
      <c r="I15" s="27"/>
      <c r="J15" s="2"/>
      <c r="K15" s="2"/>
      <c r="L15" s="2"/>
    </row>
    <row r="16" spans="2:17" ht="16.5" customHeight="1" x14ac:dyDescent="0.4">
      <c r="B16" s="2"/>
      <c r="C16" s="2"/>
      <c r="D16" s="2"/>
      <c r="E16" s="27"/>
      <c r="F16" s="2"/>
      <c r="G16" s="2"/>
      <c r="H16" s="2"/>
      <c r="I16" s="27"/>
      <c r="J16" s="2"/>
      <c r="K16" s="2"/>
      <c r="L16" s="2"/>
      <c r="M16" s="2"/>
    </row>
    <row r="17" spans="2:21" ht="19.5" x14ac:dyDescent="0.4">
      <c r="B17" s="10" t="s">
        <v>123</v>
      </c>
      <c r="T17" s="24" t="s">
        <v>45</v>
      </c>
    </row>
    <row r="18" spans="2:21" s="23" customFormat="1" x14ac:dyDescent="0.4">
      <c r="B18" s="73" t="s">
        <v>7</v>
      </c>
      <c r="C18" s="74"/>
      <c r="D18" s="22" t="s">
        <v>14</v>
      </c>
      <c r="E18" s="73" t="s">
        <v>116</v>
      </c>
      <c r="F18" s="74"/>
      <c r="G18" s="73" t="s">
        <v>15</v>
      </c>
      <c r="H18" s="74"/>
      <c r="I18" s="73" t="s">
        <v>28</v>
      </c>
      <c r="J18" s="74"/>
      <c r="K18" s="22" t="s">
        <v>2</v>
      </c>
      <c r="L18" s="22" t="s">
        <v>29</v>
      </c>
      <c r="M18" s="22" t="s">
        <v>30</v>
      </c>
      <c r="O18" s="1"/>
      <c r="P18" s="1"/>
      <c r="Q18" s="1"/>
      <c r="R18" s="24"/>
      <c r="S18" s="1"/>
      <c r="T18" s="24"/>
      <c r="U18" s="1"/>
    </row>
    <row r="19" spans="2:21" ht="37.5" x14ac:dyDescent="0.4">
      <c r="B19" s="3">
        <v>1</v>
      </c>
      <c r="C19" s="61" t="s">
        <v>124</v>
      </c>
      <c r="D19" s="7"/>
      <c r="E19" s="28"/>
      <c r="F19" s="13" t="s">
        <v>5</v>
      </c>
      <c r="G19" s="12"/>
      <c r="H19" s="13" t="s">
        <v>6</v>
      </c>
      <c r="I19" s="28"/>
      <c r="J19" s="13" t="s">
        <v>5</v>
      </c>
      <c r="K19" s="7"/>
      <c r="L19" s="4"/>
      <c r="M19" s="15"/>
      <c r="O19" s="1" t="s">
        <v>124</v>
      </c>
      <c r="R19" s="24">
        <f>SUMIF(C:C,O19,I:I)</f>
        <v>0</v>
      </c>
      <c r="S19" s="1" t="s">
        <v>124</v>
      </c>
      <c r="T19" s="24">
        <f>MIN(R19,770000)</f>
        <v>0</v>
      </c>
    </row>
    <row r="20" spans="2:21" x14ac:dyDescent="0.4">
      <c r="B20" s="3">
        <v>2</v>
      </c>
      <c r="C20" s="7" t="s">
        <v>9</v>
      </c>
      <c r="D20" s="7"/>
      <c r="E20" s="28"/>
      <c r="F20" s="13" t="s">
        <v>5</v>
      </c>
      <c r="G20" s="12"/>
      <c r="H20" s="13" t="s">
        <v>6</v>
      </c>
      <c r="I20" s="28"/>
      <c r="J20" s="13" t="s">
        <v>5</v>
      </c>
      <c r="K20" s="7"/>
      <c r="L20" s="14"/>
      <c r="M20" s="16"/>
      <c r="O20" s="1" t="s">
        <v>9</v>
      </c>
      <c r="R20" s="24">
        <f>SUMIF(C:C,O20,I:I)</f>
        <v>0</v>
      </c>
      <c r="S20" s="1" t="s">
        <v>9</v>
      </c>
      <c r="T20" s="24">
        <f>MIN(R20,165000)</f>
        <v>0</v>
      </c>
    </row>
    <row r="21" spans="2:21" x14ac:dyDescent="0.4">
      <c r="B21" s="3">
        <v>3</v>
      </c>
      <c r="C21" s="7" t="s">
        <v>10</v>
      </c>
      <c r="D21" s="7"/>
      <c r="E21" s="28"/>
      <c r="F21" s="13" t="s">
        <v>5</v>
      </c>
      <c r="G21" s="12"/>
      <c r="H21" s="13" t="s">
        <v>6</v>
      </c>
      <c r="I21" s="28"/>
      <c r="J21" s="13" t="s">
        <v>5</v>
      </c>
      <c r="K21" s="7"/>
      <c r="L21" s="14"/>
      <c r="M21" s="16"/>
      <c r="O21" s="23" t="s">
        <v>10</v>
      </c>
      <c r="P21" s="23"/>
      <c r="Q21" s="23"/>
      <c r="R21" s="24">
        <f>SUMIF(C:C,O21,I:I)</f>
        <v>0</v>
      </c>
      <c r="S21" s="23" t="s">
        <v>10</v>
      </c>
      <c r="T21" s="24">
        <f>MIN(R21,550000)</f>
        <v>0</v>
      </c>
      <c r="U21" s="23"/>
    </row>
    <row r="22" spans="2:21" x14ac:dyDescent="0.4">
      <c r="B22" s="3">
        <v>4</v>
      </c>
      <c r="C22" s="7" t="s">
        <v>11</v>
      </c>
      <c r="D22" s="7"/>
      <c r="E22" s="28"/>
      <c r="F22" s="13" t="s">
        <v>5</v>
      </c>
      <c r="G22" s="12"/>
      <c r="H22" s="13" t="s">
        <v>6</v>
      </c>
      <c r="I22" s="28"/>
      <c r="J22" s="13" t="s">
        <v>5</v>
      </c>
      <c r="K22" s="7"/>
      <c r="L22" s="14"/>
      <c r="M22" s="16"/>
      <c r="O22" s="1" t="s">
        <v>11</v>
      </c>
      <c r="R22" s="24">
        <f>SUMIF(C:C,O22,I:I)</f>
        <v>0</v>
      </c>
      <c r="S22" s="1" t="s">
        <v>11</v>
      </c>
      <c r="T22" s="24">
        <f>MIN(R22,110000)</f>
        <v>0</v>
      </c>
    </row>
    <row r="23" spans="2:21" x14ac:dyDescent="0.4">
      <c r="B23" s="3">
        <v>5</v>
      </c>
      <c r="C23" s="7" t="s">
        <v>12</v>
      </c>
      <c r="D23" s="7"/>
      <c r="E23" s="28"/>
      <c r="F23" s="13" t="s">
        <v>5</v>
      </c>
      <c r="G23" s="12"/>
      <c r="H23" s="13" t="s">
        <v>6</v>
      </c>
      <c r="I23" s="28"/>
      <c r="J23" s="13" t="s">
        <v>5</v>
      </c>
      <c r="K23" s="7"/>
      <c r="L23" s="14"/>
      <c r="M23" s="16"/>
      <c r="O23" s="1" t="s">
        <v>12</v>
      </c>
      <c r="R23" s="24">
        <f>SUMIF(C:C,O23,I:I)</f>
        <v>0</v>
      </c>
      <c r="S23" s="1" t="s">
        <v>12</v>
      </c>
      <c r="T23" s="24">
        <f>MIN(R23,330000)</f>
        <v>0</v>
      </c>
    </row>
    <row r="24" spans="2:21" x14ac:dyDescent="0.4">
      <c r="B24" s="3">
        <v>6</v>
      </c>
      <c r="C24" s="7" t="s">
        <v>32</v>
      </c>
      <c r="D24" s="52" t="s">
        <v>67</v>
      </c>
      <c r="E24" s="51">
        <f>SUM(ウェブ会議関係機器!E:E)</f>
        <v>0</v>
      </c>
      <c r="F24" s="13" t="s">
        <v>5</v>
      </c>
      <c r="G24" s="42"/>
      <c r="H24" s="13" t="s">
        <v>6</v>
      </c>
      <c r="I24" s="51">
        <f>R24</f>
        <v>0</v>
      </c>
      <c r="J24" s="13" t="s">
        <v>5</v>
      </c>
      <c r="K24" s="42"/>
      <c r="L24" s="42"/>
      <c r="M24" s="47"/>
      <c r="O24" s="1" t="s">
        <v>32</v>
      </c>
      <c r="R24" s="36">
        <f>SUM(ウェブ会議関係機器!7:7)</f>
        <v>0</v>
      </c>
      <c r="S24" s="37" t="s">
        <v>32</v>
      </c>
      <c r="T24" s="36">
        <f>SUM(ウェブ会議関係機器!8:8)</f>
        <v>0</v>
      </c>
    </row>
    <row r="25" spans="2:21" x14ac:dyDescent="0.4">
      <c r="B25" s="3">
        <v>7</v>
      </c>
      <c r="C25" s="7" t="s">
        <v>13</v>
      </c>
      <c r="D25" s="7"/>
      <c r="E25" s="28"/>
      <c r="F25" s="13" t="s">
        <v>5</v>
      </c>
      <c r="G25" s="12"/>
      <c r="H25" s="13" t="s">
        <v>6</v>
      </c>
      <c r="I25" s="28"/>
      <c r="J25" s="13" t="s">
        <v>5</v>
      </c>
      <c r="K25" s="7"/>
      <c r="L25" s="14"/>
      <c r="M25" s="16"/>
      <c r="O25" s="1" t="s">
        <v>13</v>
      </c>
      <c r="R25" s="24">
        <f>SUMIF(C:C,O25,I:I)</f>
        <v>0</v>
      </c>
      <c r="S25" s="1" t="s">
        <v>13</v>
      </c>
      <c r="T25" s="24">
        <f>MIN(R25,330000)</f>
        <v>0</v>
      </c>
    </row>
    <row r="26" spans="2:21" x14ac:dyDescent="0.4">
      <c r="B26" s="3">
        <v>8</v>
      </c>
      <c r="C26" s="61" t="s">
        <v>126</v>
      </c>
      <c r="D26" s="61"/>
      <c r="E26" s="63"/>
      <c r="F26" s="64" t="s">
        <v>5</v>
      </c>
      <c r="G26" s="65"/>
      <c r="H26" s="64" t="s">
        <v>6</v>
      </c>
      <c r="I26" s="63"/>
      <c r="J26" s="64" t="s">
        <v>5</v>
      </c>
      <c r="K26" s="60"/>
      <c r="L26" s="62"/>
      <c r="M26" s="16"/>
      <c r="O26" s="37" t="s">
        <v>126</v>
      </c>
      <c r="P26" s="37"/>
      <c r="Q26" s="37"/>
      <c r="R26" s="36">
        <f>SUMIF(C:C,O26,I:I)</f>
        <v>0</v>
      </c>
      <c r="S26" s="37" t="s">
        <v>126</v>
      </c>
      <c r="T26" s="36">
        <f>R26</f>
        <v>0</v>
      </c>
    </row>
    <row r="27" spans="2:21" x14ac:dyDescent="0.4">
      <c r="B27" s="3">
        <v>9</v>
      </c>
      <c r="C27" s="7" t="s">
        <v>115</v>
      </c>
      <c r="D27" s="52" t="s">
        <v>67</v>
      </c>
      <c r="E27" s="51">
        <f>SUM(サービス利用料!E:E)</f>
        <v>0</v>
      </c>
      <c r="F27" s="13" t="s">
        <v>5</v>
      </c>
      <c r="G27" s="42"/>
      <c r="H27" s="13" t="s">
        <v>6</v>
      </c>
      <c r="I27" s="51">
        <f>R27</f>
        <v>0</v>
      </c>
      <c r="J27" s="13" t="s">
        <v>5</v>
      </c>
      <c r="K27" s="42"/>
      <c r="L27" s="42"/>
      <c r="M27" s="47"/>
      <c r="O27" s="1" t="s">
        <v>115</v>
      </c>
      <c r="R27" s="24">
        <f>サービス利用料!T5+サービス利用料!T7</f>
        <v>0</v>
      </c>
      <c r="S27" s="1" t="s">
        <v>115</v>
      </c>
      <c r="T27" s="24">
        <f>IFERROR(サービス利用料!T6+サービス利用料!T8,"税区分入力")</f>
        <v>0</v>
      </c>
    </row>
    <row r="28" spans="2:21" x14ac:dyDescent="0.4">
      <c r="B28" s="3">
        <v>10</v>
      </c>
      <c r="C28" s="7"/>
      <c r="D28" s="7"/>
      <c r="E28" s="28"/>
      <c r="F28" s="13" t="s">
        <v>5</v>
      </c>
      <c r="G28" s="12"/>
      <c r="H28" s="13" t="s">
        <v>6</v>
      </c>
      <c r="I28" s="28"/>
      <c r="J28" s="13" t="s">
        <v>5</v>
      </c>
      <c r="K28" s="7"/>
      <c r="L28" s="14"/>
      <c r="M28" s="16"/>
    </row>
    <row r="29" spans="2:21" x14ac:dyDescent="0.4">
      <c r="B29" s="3">
        <v>11</v>
      </c>
      <c r="C29" s="7"/>
      <c r="D29" s="7"/>
      <c r="E29" s="28"/>
      <c r="F29" s="13" t="s">
        <v>5</v>
      </c>
      <c r="G29" s="12"/>
      <c r="H29" s="13" t="s">
        <v>6</v>
      </c>
      <c r="I29" s="28"/>
      <c r="J29" s="13" t="s">
        <v>5</v>
      </c>
      <c r="K29" s="7"/>
      <c r="L29" s="14"/>
      <c r="M29" s="16"/>
    </row>
    <row r="30" spans="2:21" ht="19.5" thickBot="1" x14ac:dyDescent="0.45">
      <c r="B30" s="17"/>
      <c r="C30" s="7"/>
      <c r="D30" s="18"/>
      <c r="E30" s="29"/>
      <c r="F30" s="20"/>
      <c r="G30" s="19"/>
      <c r="H30" s="20"/>
      <c r="I30" s="29"/>
      <c r="J30" s="20"/>
      <c r="K30" s="7"/>
      <c r="L30" s="14"/>
      <c r="M30" s="16"/>
    </row>
    <row r="31" spans="2:21" ht="19.5" thickBot="1" x14ac:dyDescent="0.45">
      <c r="B31" s="79" t="s">
        <v>40</v>
      </c>
      <c r="C31" s="80"/>
      <c r="D31" s="80"/>
      <c r="E31" s="80"/>
      <c r="F31" s="80"/>
      <c r="G31" s="80"/>
      <c r="H31" s="81"/>
      <c r="I31" s="30">
        <f>SUM(R19:R27)</f>
        <v>0</v>
      </c>
      <c r="J31" s="21" t="s">
        <v>5</v>
      </c>
    </row>
    <row r="32" spans="2:21" ht="19.5" thickBot="1" x14ac:dyDescent="0.45">
      <c r="B32" s="79" t="s">
        <v>68</v>
      </c>
      <c r="C32" s="80"/>
      <c r="D32" s="80"/>
      <c r="E32" s="80"/>
      <c r="F32" s="80"/>
      <c r="G32" s="80"/>
      <c r="H32" s="81"/>
      <c r="I32" s="30">
        <f>SUM(T19:T27)</f>
        <v>0</v>
      </c>
      <c r="J32" s="21" t="s">
        <v>5</v>
      </c>
    </row>
    <row r="33" spans="2:20" ht="6.75" customHeight="1" x14ac:dyDescent="0.4"/>
    <row r="34" spans="2:20" ht="19.5" x14ac:dyDescent="0.4">
      <c r="B34" s="10" t="s">
        <v>24</v>
      </c>
    </row>
    <row r="35" spans="2:20" s="23" customFormat="1" x14ac:dyDescent="0.4">
      <c r="B35" s="73" t="s">
        <v>33</v>
      </c>
      <c r="C35" s="82"/>
      <c r="D35" s="74"/>
      <c r="E35" s="73" t="s">
        <v>117</v>
      </c>
      <c r="F35" s="74"/>
      <c r="G35" s="73" t="s">
        <v>34</v>
      </c>
      <c r="H35" s="74"/>
      <c r="I35" s="73" t="s">
        <v>35</v>
      </c>
      <c r="J35" s="74"/>
      <c r="K35" s="22" t="s">
        <v>36</v>
      </c>
      <c r="L35" s="22" t="s">
        <v>37</v>
      </c>
      <c r="M35" s="22" t="s">
        <v>38</v>
      </c>
      <c r="R35" s="25"/>
      <c r="T35" s="25"/>
    </row>
    <row r="36" spans="2:20" x14ac:dyDescent="0.4">
      <c r="B36" s="3">
        <v>1</v>
      </c>
      <c r="C36" s="83"/>
      <c r="D36" s="84"/>
      <c r="E36" s="28"/>
      <c r="F36" s="13" t="s">
        <v>5</v>
      </c>
      <c r="G36" s="12"/>
      <c r="H36" s="13" t="s">
        <v>16</v>
      </c>
      <c r="I36" s="28"/>
      <c r="J36" s="13" t="s">
        <v>5</v>
      </c>
      <c r="K36" s="8"/>
      <c r="L36" s="6"/>
      <c r="M36" s="6"/>
      <c r="O36" s="1" t="s">
        <v>53</v>
      </c>
      <c r="R36" s="24">
        <f>SUMIF(C:C,O36,I:I)</f>
        <v>0</v>
      </c>
      <c r="S36" s="1" t="s">
        <v>85</v>
      </c>
      <c r="T36" s="24">
        <f>MIN(R36+R38+R39+T38,110000)</f>
        <v>0</v>
      </c>
    </row>
    <row r="37" spans="2:20" x14ac:dyDescent="0.4">
      <c r="B37" s="3">
        <v>2</v>
      </c>
      <c r="C37" s="83"/>
      <c r="D37" s="84"/>
      <c r="E37" s="28"/>
      <c r="F37" s="13" t="s">
        <v>5</v>
      </c>
      <c r="G37" s="12"/>
      <c r="H37" s="13" t="s">
        <v>16</v>
      </c>
      <c r="I37" s="28"/>
      <c r="J37" s="13" t="s">
        <v>5</v>
      </c>
      <c r="K37" s="8"/>
      <c r="L37" s="11"/>
      <c r="M37" s="11"/>
      <c r="O37" s="1" t="s">
        <v>86</v>
      </c>
      <c r="R37" s="24">
        <f>SUMIF(C:C,O37,I:I)</f>
        <v>0</v>
      </c>
    </row>
    <row r="38" spans="2:20" x14ac:dyDescent="0.4">
      <c r="B38" s="3">
        <v>3</v>
      </c>
      <c r="C38" s="83"/>
      <c r="D38" s="84"/>
      <c r="E38" s="28"/>
      <c r="F38" s="13" t="s">
        <v>5</v>
      </c>
      <c r="G38" s="12"/>
      <c r="H38" s="13" t="s">
        <v>16</v>
      </c>
      <c r="I38" s="28"/>
      <c r="J38" s="13" t="s">
        <v>5</v>
      </c>
      <c r="K38" s="8"/>
      <c r="L38" s="11"/>
      <c r="M38" s="11"/>
      <c r="O38" s="1" t="s">
        <v>118</v>
      </c>
      <c r="R38" s="24">
        <f>SUMIF(C:C,O38,I:I)</f>
        <v>0</v>
      </c>
      <c r="S38" s="1" t="s">
        <v>52</v>
      </c>
      <c r="T38" s="24">
        <f>MIN(R37,11000)</f>
        <v>0</v>
      </c>
    </row>
    <row r="39" spans="2:20" x14ac:dyDescent="0.4">
      <c r="B39" s="3">
        <v>4</v>
      </c>
      <c r="C39" s="83"/>
      <c r="D39" s="84"/>
      <c r="E39" s="28"/>
      <c r="F39" s="13" t="s">
        <v>5</v>
      </c>
      <c r="G39" s="12"/>
      <c r="H39" s="13" t="s">
        <v>16</v>
      </c>
      <c r="I39" s="28"/>
      <c r="J39" s="13" t="s">
        <v>5</v>
      </c>
      <c r="K39" s="8"/>
      <c r="L39" s="11"/>
      <c r="M39" s="11"/>
      <c r="O39" s="1" t="s">
        <v>54</v>
      </c>
      <c r="R39" s="24">
        <f>SUMIF(C:C,O39,I:I)</f>
        <v>0</v>
      </c>
    </row>
    <row r="40" spans="2:20" ht="19.5" thickBot="1" x14ac:dyDescent="0.45">
      <c r="B40" s="17"/>
      <c r="C40" s="83"/>
      <c r="D40" s="84"/>
      <c r="E40" s="29"/>
      <c r="F40" s="20"/>
      <c r="G40" s="19"/>
      <c r="H40" s="20"/>
      <c r="I40" s="29"/>
      <c r="J40" s="20"/>
      <c r="K40" s="7"/>
      <c r="L40" s="14"/>
      <c r="M40" s="16"/>
    </row>
    <row r="41" spans="2:20" ht="19.5" thickBot="1" x14ac:dyDescent="0.45">
      <c r="B41" s="79" t="s">
        <v>22</v>
      </c>
      <c r="C41" s="80"/>
      <c r="D41" s="80"/>
      <c r="E41" s="80"/>
      <c r="F41" s="80"/>
      <c r="G41" s="80"/>
      <c r="H41" s="81"/>
      <c r="I41" s="30">
        <f>SUM(R36:R39)</f>
        <v>0</v>
      </c>
      <c r="J41" s="21" t="s">
        <v>5</v>
      </c>
    </row>
    <row r="42" spans="2:20" ht="19.5" customHeight="1" thickBot="1" x14ac:dyDescent="0.45">
      <c r="B42" s="79" t="s">
        <v>68</v>
      </c>
      <c r="C42" s="80"/>
      <c r="D42" s="80"/>
      <c r="E42" s="80"/>
      <c r="F42" s="80"/>
      <c r="G42" s="80"/>
      <c r="H42" s="81"/>
      <c r="I42" s="30">
        <f>T36</f>
        <v>0</v>
      </c>
      <c r="J42" s="21" t="s">
        <v>5</v>
      </c>
    </row>
    <row r="43" spans="2:20" ht="6.75" customHeight="1" x14ac:dyDescent="0.4"/>
    <row r="44" spans="2:20" ht="19.5" x14ac:dyDescent="0.4">
      <c r="B44" s="10" t="s">
        <v>25</v>
      </c>
    </row>
    <row r="45" spans="2:20" s="23" customFormat="1" ht="18.75" customHeight="1" x14ac:dyDescent="0.4">
      <c r="B45" s="73" t="s">
        <v>33</v>
      </c>
      <c r="C45" s="82"/>
      <c r="D45" s="74"/>
      <c r="E45" s="73" t="s">
        <v>117</v>
      </c>
      <c r="F45" s="74"/>
      <c r="G45" s="73" t="s">
        <v>34</v>
      </c>
      <c r="H45" s="74"/>
      <c r="I45" s="73" t="s">
        <v>35</v>
      </c>
      <c r="J45" s="74"/>
      <c r="K45" s="22" t="s">
        <v>36</v>
      </c>
      <c r="L45" s="22" t="s">
        <v>37</v>
      </c>
      <c r="M45" s="22" t="s">
        <v>38</v>
      </c>
      <c r="R45" s="25"/>
      <c r="T45" s="25"/>
    </row>
    <row r="46" spans="2:20" x14ac:dyDescent="0.4">
      <c r="B46" s="3">
        <v>1</v>
      </c>
      <c r="C46" s="83"/>
      <c r="D46" s="84"/>
      <c r="E46" s="28"/>
      <c r="F46" s="13" t="s">
        <v>5</v>
      </c>
      <c r="G46" s="12"/>
      <c r="H46" s="13" t="s">
        <v>16</v>
      </c>
      <c r="I46" s="28"/>
      <c r="J46" s="13" t="s">
        <v>5</v>
      </c>
      <c r="K46" s="8"/>
      <c r="L46" s="6"/>
      <c r="M46" s="6"/>
      <c r="O46" s="1" t="s">
        <v>55</v>
      </c>
      <c r="R46" s="24">
        <f>SUMIF(C:C,O46,I:I)</f>
        <v>0</v>
      </c>
      <c r="S46" s="1" t="s">
        <v>85</v>
      </c>
      <c r="T46" s="24">
        <f>MIN(R46+R48+R49+T48,110000)</f>
        <v>0</v>
      </c>
    </row>
    <row r="47" spans="2:20" x14ac:dyDescent="0.4">
      <c r="B47" s="3">
        <v>2</v>
      </c>
      <c r="C47" s="83"/>
      <c r="D47" s="84"/>
      <c r="E47" s="28"/>
      <c r="F47" s="13" t="s">
        <v>5</v>
      </c>
      <c r="G47" s="12"/>
      <c r="H47" s="13" t="s">
        <v>16</v>
      </c>
      <c r="I47" s="28"/>
      <c r="J47" s="13" t="s">
        <v>5</v>
      </c>
      <c r="K47" s="8"/>
      <c r="L47" s="11"/>
      <c r="M47" s="11"/>
      <c r="O47" s="1" t="s">
        <v>87</v>
      </c>
      <c r="R47" s="24">
        <f>SUMIF(C:C,O47,I:I)</f>
        <v>0</v>
      </c>
    </row>
    <row r="48" spans="2:20" x14ac:dyDescent="0.4">
      <c r="B48" s="3">
        <v>3</v>
      </c>
      <c r="C48" s="83"/>
      <c r="D48" s="84"/>
      <c r="E48" s="28"/>
      <c r="F48" s="13" t="s">
        <v>5</v>
      </c>
      <c r="G48" s="12"/>
      <c r="H48" s="13" t="s">
        <v>16</v>
      </c>
      <c r="I48" s="28"/>
      <c r="J48" s="13" t="s">
        <v>5</v>
      </c>
      <c r="K48" s="8"/>
      <c r="L48" s="11"/>
      <c r="M48" s="11"/>
      <c r="O48" s="1" t="s">
        <v>119</v>
      </c>
      <c r="R48" s="24">
        <f>SUMIF(C:C,O48,I:I)</f>
        <v>0</v>
      </c>
      <c r="S48" s="1" t="s">
        <v>52</v>
      </c>
      <c r="T48" s="24">
        <f>MIN(R47,11000)</f>
        <v>0</v>
      </c>
    </row>
    <row r="49" spans="2:20" x14ac:dyDescent="0.4">
      <c r="B49" s="3">
        <v>4</v>
      </c>
      <c r="C49" s="83"/>
      <c r="D49" s="84"/>
      <c r="E49" s="28"/>
      <c r="F49" s="13" t="s">
        <v>5</v>
      </c>
      <c r="G49" s="12"/>
      <c r="H49" s="13" t="s">
        <v>16</v>
      </c>
      <c r="I49" s="28"/>
      <c r="J49" s="13" t="s">
        <v>5</v>
      </c>
      <c r="K49" s="8"/>
      <c r="L49" s="11"/>
      <c r="M49" s="11"/>
      <c r="O49" s="1" t="s">
        <v>56</v>
      </c>
      <c r="R49" s="24">
        <f>SUMIF(C:C,O49,I:I)</f>
        <v>0</v>
      </c>
    </row>
    <row r="50" spans="2:20" ht="19.5" thickBot="1" x14ac:dyDescent="0.45">
      <c r="B50" s="17"/>
      <c r="C50" s="83"/>
      <c r="D50" s="84"/>
      <c r="E50" s="29"/>
      <c r="F50" s="20"/>
      <c r="G50" s="19"/>
      <c r="H50" s="20"/>
      <c r="I50" s="29"/>
      <c r="J50" s="20"/>
      <c r="K50" s="7"/>
      <c r="L50" s="14"/>
      <c r="M50" s="16"/>
    </row>
    <row r="51" spans="2:20" ht="19.5" thickBot="1" x14ac:dyDescent="0.45">
      <c r="B51" s="79" t="s">
        <v>21</v>
      </c>
      <c r="C51" s="80"/>
      <c r="D51" s="80"/>
      <c r="E51" s="80"/>
      <c r="F51" s="80"/>
      <c r="G51" s="80"/>
      <c r="H51" s="81"/>
      <c r="I51" s="30">
        <f>SUM(R46:R49)</f>
        <v>0</v>
      </c>
      <c r="J51" s="21" t="s">
        <v>5</v>
      </c>
    </row>
    <row r="52" spans="2:20" ht="19.5" customHeight="1" thickBot="1" x14ac:dyDescent="0.45">
      <c r="B52" s="79" t="s">
        <v>68</v>
      </c>
      <c r="C52" s="80"/>
      <c r="D52" s="80"/>
      <c r="E52" s="80"/>
      <c r="F52" s="80"/>
      <c r="G52" s="80"/>
      <c r="H52" s="81"/>
      <c r="I52" s="30">
        <f>T46</f>
        <v>0</v>
      </c>
      <c r="J52" s="21" t="s">
        <v>5</v>
      </c>
    </row>
    <row r="53" spans="2:20" ht="6.75" customHeight="1" x14ac:dyDescent="0.4"/>
    <row r="54" spans="2:20" ht="19.5" x14ac:dyDescent="0.4">
      <c r="B54" s="10" t="s">
        <v>26</v>
      </c>
    </row>
    <row r="55" spans="2:20" s="23" customFormat="1" ht="18.75" customHeight="1" x14ac:dyDescent="0.4">
      <c r="B55" s="73" t="s">
        <v>33</v>
      </c>
      <c r="C55" s="82"/>
      <c r="D55" s="74"/>
      <c r="E55" s="73" t="s">
        <v>117</v>
      </c>
      <c r="F55" s="74"/>
      <c r="G55" s="73" t="s">
        <v>34</v>
      </c>
      <c r="H55" s="74"/>
      <c r="I55" s="73" t="s">
        <v>35</v>
      </c>
      <c r="J55" s="74"/>
      <c r="K55" s="22" t="s">
        <v>36</v>
      </c>
      <c r="L55" s="22" t="s">
        <v>37</v>
      </c>
      <c r="M55" s="22" t="s">
        <v>38</v>
      </c>
      <c r="R55" s="25"/>
      <c r="T55" s="25" t="s">
        <v>51</v>
      </c>
    </row>
    <row r="56" spans="2:20" x14ac:dyDescent="0.4">
      <c r="B56" s="3">
        <v>1</v>
      </c>
      <c r="C56" s="83"/>
      <c r="D56" s="84"/>
      <c r="E56" s="28"/>
      <c r="F56" s="13" t="s">
        <v>5</v>
      </c>
      <c r="G56" s="12"/>
      <c r="H56" s="13" t="s">
        <v>16</v>
      </c>
      <c r="I56" s="28"/>
      <c r="J56" s="13" t="s">
        <v>5</v>
      </c>
      <c r="K56" s="8"/>
      <c r="L56" s="6"/>
      <c r="M56" s="6"/>
      <c r="O56" s="1" t="s">
        <v>57</v>
      </c>
      <c r="R56" s="24">
        <f>SUMIF(C:C,O56,I:I)</f>
        <v>0</v>
      </c>
      <c r="S56" s="1" t="s">
        <v>85</v>
      </c>
      <c r="T56" s="24">
        <f>MIN(R56+R57+T58,330000)</f>
        <v>0</v>
      </c>
    </row>
    <row r="57" spans="2:20" x14ac:dyDescent="0.4">
      <c r="B57" s="3">
        <v>2</v>
      </c>
      <c r="C57" s="83"/>
      <c r="D57" s="84"/>
      <c r="E57" s="28"/>
      <c r="F57" s="13" t="s">
        <v>5</v>
      </c>
      <c r="G57" s="12"/>
      <c r="H57" s="13" t="s">
        <v>16</v>
      </c>
      <c r="I57" s="28"/>
      <c r="J57" s="13" t="s">
        <v>5</v>
      </c>
      <c r="K57" s="8"/>
      <c r="L57" s="11"/>
      <c r="M57" s="11"/>
      <c r="O57" s="1" t="s">
        <v>58</v>
      </c>
      <c r="R57" s="24">
        <f>SUMIF(C:C,O57,I:I)</f>
        <v>0</v>
      </c>
    </row>
    <row r="58" spans="2:20" x14ac:dyDescent="0.4">
      <c r="B58" s="3">
        <v>3</v>
      </c>
      <c r="C58" s="83"/>
      <c r="D58" s="84"/>
      <c r="E58" s="28"/>
      <c r="F58" s="13" t="s">
        <v>5</v>
      </c>
      <c r="G58" s="12"/>
      <c r="H58" s="13" t="s">
        <v>16</v>
      </c>
      <c r="I58" s="28"/>
      <c r="J58" s="13" t="s">
        <v>5</v>
      </c>
      <c r="K58" s="8"/>
      <c r="L58" s="11"/>
      <c r="M58" s="11"/>
      <c r="O58" s="1" t="s">
        <v>88</v>
      </c>
      <c r="R58" s="24">
        <f>SUMIF(C:C,O58,I:I)</f>
        <v>0</v>
      </c>
      <c r="S58" s="1" t="s">
        <v>52</v>
      </c>
      <c r="T58" s="24">
        <f>MIN(R58,11000)</f>
        <v>0</v>
      </c>
    </row>
    <row r="59" spans="2:20" x14ac:dyDescent="0.4">
      <c r="B59" s="3">
        <v>4</v>
      </c>
      <c r="C59" s="83"/>
      <c r="D59" s="84"/>
      <c r="E59" s="28"/>
      <c r="F59" s="13" t="s">
        <v>5</v>
      </c>
      <c r="G59" s="12"/>
      <c r="H59" s="13" t="s">
        <v>16</v>
      </c>
      <c r="I59" s="28"/>
      <c r="J59" s="13" t="s">
        <v>5</v>
      </c>
      <c r="K59" s="8"/>
      <c r="L59" s="11"/>
      <c r="M59" s="11"/>
    </row>
    <row r="60" spans="2:20" ht="19.5" thickBot="1" x14ac:dyDescent="0.45">
      <c r="B60" s="17"/>
      <c r="C60" s="83"/>
      <c r="D60" s="84"/>
      <c r="E60" s="29"/>
      <c r="F60" s="20"/>
      <c r="G60" s="19"/>
      <c r="H60" s="20"/>
      <c r="I60" s="29"/>
      <c r="J60" s="20"/>
      <c r="K60" s="7"/>
      <c r="L60" s="14"/>
      <c r="M60" s="16"/>
    </row>
    <row r="61" spans="2:20" ht="19.5" thickBot="1" x14ac:dyDescent="0.45">
      <c r="B61" s="79" t="s">
        <v>20</v>
      </c>
      <c r="C61" s="80"/>
      <c r="D61" s="80"/>
      <c r="E61" s="80"/>
      <c r="F61" s="80"/>
      <c r="G61" s="80"/>
      <c r="H61" s="81"/>
      <c r="I61" s="30">
        <f>SUM(R56:R58)</f>
        <v>0</v>
      </c>
      <c r="J61" s="21" t="s">
        <v>5</v>
      </c>
    </row>
    <row r="62" spans="2:20" ht="19.5" customHeight="1" thickBot="1" x14ac:dyDescent="0.45">
      <c r="B62" s="79" t="s">
        <v>68</v>
      </c>
      <c r="C62" s="80"/>
      <c r="D62" s="80"/>
      <c r="E62" s="80"/>
      <c r="F62" s="80"/>
      <c r="G62" s="80"/>
      <c r="H62" s="81"/>
      <c r="I62" s="30">
        <f>T56</f>
        <v>0</v>
      </c>
      <c r="J62" s="21" t="s">
        <v>5</v>
      </c>
    </row>
    <row r="63" spans="2:20" ht="6.75" customHeight="1" x14ac:dyDescent="0.4"/>
    <row r="64" spans="2:20" ht="19.5" x14ac:dyDescent="0.4">
      <c r="B64" s="10" t="s">
        <v>42</v>
      </c>
    </row>
    <row r="65" spans="2:20" s="23" customFormat="1" ht="18.75" customHeight="1" x14ac:dyDescent="0.4">
      <c r="B65" s="73" t="s">
        <v>33</v>
      </c>
      <c r="C65" s="82"/>
      <c r="D65" s="74"/>
      <c r="E65" s="73" t="s">
        <v>117</v>
      </c>
      <c r="F65" s="74"/>
      <c r="G65" s="73" t="s">
        <v>34</v>
      </c>
      <c r="H65" s="74"/>
      <c r="I65" s="73" t="s">
        <v>35</v>
      </c>
      <c r="J65" s="74"/>
      <c r="K65" s="22" t="s">
        <v>36</v>
      </c>
      <c r="L65" s="22" t="s">
        <v>37</v>
      </c>
      <c r="M65" s="22" t="s">
        <v>38</v>
      </c>
      <c r="R65" s="25"/>
      <c r="T65" s="25" t="s">
        <v>51</v>
      </c>
    </row>
    <row r="66" spans="2:20" x14ac:dyDescent="0.4">
      <c r="B66" s="3">
        <v>1</v>
      </c>
      <c r="C66" s="83"/>
      <c r="D66" s="84"/>
      <c r="E66" s="28"/>
      <c r="F66" s="13" t="s">
        <v>5</v>
      </c>
      <c r="G66" s="12"/>
      <c r="H66" s="13" t="s">
        <v>16</v>
      </c>
      <c r="I66" s="28"/>
      <c r="J66" s="13" t="s">
        <v>5</v>
      </c>
      <c r="K66" s="8"/>
      <c r="L66" s="6"/>
      <c r="M66" s="6"/>
      <c r="O66" s="1" t="s">
        <v>46</v>
      </c>
      <c r="R66" s="24">
        <f>SUMIF(C:C,O66,I:I)</f>
        <v>0</v>
      </c>
      <c r="S66" s="1" t="s">
        <v>50</v>
      </c>
      <c r="T66" s="24">
        <f>MIN(R66+R67,110000)</f>
        <v>0</v>
      </c>
    </row>
    <row r="67" spans="2:20" x14ac:dyDescent="0.4">
      <c r="B67" s="3">
        <v>2</v>
      </c>
      <c r="C67" s="83"/>
      <c r="D67" s="84"/>
      <c r="E67" s="28"/>
      <c r="F67" s="13" t="s">
        <v>5</v>
      </c>
      <c r="G67" s="12"/>
      <c r="H67" s="13" t="s">
        <v>16</v>
      </c>
      <c r="I67" s="28"/>
      <c r="J67" s="13" t="s">
        <v>5</v>
      </c>
      <c r="K67" s="8"/>
      <c r="L67" s="11"/>
      <c r="M67" s="11"/>
      <c r="O67" s="1" t="s">
        <v>47</v>
      </c>
      <c r="R67" s="24">
        <f>SUMIF(C:C,O67,I:I)</f>
        <v>0</v>
      </c>
    </row>
    <row r="68" spans="2:20" x14ac:dyDescent="0.4">
      <c r="B68" s="3">
        <v>3</v>
      </c>
      <c r="C68" s="83"/>
      <c r="D68" s="84"/>
      <c r="E68" s="28"/>
      <c r="F68" s="13" t="s">
        <v>5</v>
      </c>
      <c r="G68" s="12"/>
      <c r="H68" s="13" t="s">
        <v>16</v>
      </c>
      <c r="I68" s="28"/>
      <c r="J68" s="13" t="s">
        <v>5</v>
      </c>
      <c r="K68" s="8"/>
      <c r="L68" s="11"/>
      <c r="M68" s="11"/>
      <c r="O68" s="1" t="s">
        <v>48</v>
      </c>
      <c r="R68" s="24">
        <f>SUMIF(C:C,O68,I:I)</f>
        <v>0</v>
      </c>
      <c r="S68" s="1" t="s">
        <v>49</v>
      </c>
      <c r="T68" s="24">
        <f>MIN(R68,11000)</f>
        <v>0</v>
      </c>
    </row>
    <row r="69" spans="2:20" x14ac:dyDescent="0.4">
      <c r="B69" s="3">
        <v>4</v>
      </c>
      <c r="C69" s="83"/>
      <c r="D69" s="84"/>
      <c r="E69" s="28"/>
      <c r="F69" s="13" t="s">
        <v>5</v>
      </c>
      <c r="G69" s="12"/>
      <c r="H69" s="13" t="s">
        <v>16</v>
      </c>
      <c r="I69" s="28"/>
      <c r="J69" s="13" t="s">
        <v>5</v>
      </c>
      <c r="K69" s="8"/>
      <c r="L69" s="11"/>
      <c r="M69" s="11"/>
    </row>
    <row r="70" spans="2:20" ht="19.5" thickBot="1" x14ac:dyDescent="0.45">
      <c r="B70" s="17"/>
      <c r="C70" s="83"/>
      <c r="D70" s="84"/>
      <c r="E70" s="29"/>
      <c r="F70" s="20"/>
      <c r="G70" s="19"/>
      <c r="H70" s="20"/>
      <c r="I70" s="29"/>
      <c r="J70" s="20"/>
      <c r="K70" s="7"/>
      <c r="L70" s="14"/>
      <c r="M70" s="16"/>
    </row>
    <row r="71" spans="2:20" ht="19.5" thickBot="1" x14ac:dyDescent="0.45">
      <c r="B71" s="79" t="s">
        <v>41</v>
      </c>
      <c r="C71" s="80"/>
      <c r="D71" s="80"/>
      <c r="E71" s="80"/>
      <c r="F71" s="80"/>
      <c r="G71" s="80"/>
      <c r="H71" s="81"/>
      <c r="I71" s="30">
        <f>SUM(R66:R68)</f>
        <v>0</v>
      </c>
      <c r="J71" s="21" t="s">
        <v>5</v>
      </c>
    </row>
    <row r="72" spans="2:20" ht="19.5" customHeight="1" thickBot="1" x14ac:dyDescent="0.45">
      <c r="B72" s="79" t="s">
        <v>68</v>
      </c>
      <c r="C72" s="80"/>
      <c r="D72" s="80"/>
      <c r="E72" s="80"/>
      <c r="F72" s="80"/>
      <c r="G72" s="80"/>
      <c r="H72" s="81"/>
      <c r="I72" s="30">
        <f>SUM(T66:T68)</f>
        <v>0</v>
      </c>
      <c r="J72" s="21" t="s">
        <v>5</v>
      </c>
    </row>
    <row r="73" spans="2:20" ht="6.75" customHeight="1" thickBot="1" x14ac:dyDescent="0.45"/>
    <row r="74" spans="2:20" ht="19.5" thickBot="1" x14ac:dyDescent="0.45">
      <c r="B74" s="79" t="s">
        <v>23</v>
      </c>
      <c r="C74" s="80"/>
      <c r="D74" s="80"/>
      <c r="E74" s="80"/>
      <c r="F74" s="80"/>
      <c r="G74" s="80"/>
      <c r="H74" s="81"/>
      <c r="I74" s="30">
        <f>I31+I41+I51+I61+I71</f>
        <v>0</v>
      </c>
      <c r="J74" s="21" t="s">
        <v>5</v>
      </c>
    </row>
    <row r="75" spans="2:20" ht="19.5" thickBot="1" x14ac:dyDescent="0.45">
      <c r="B75" s="79" t="s">
        <v>59</v>
      </c>
      <c r="C75" s="80"/>
      <c r="D75" s="80"/>
      <c r="E75" s="80"/>
      <c r="F75" s="80"/>
      <c r="G75" s="80"/>
      <c r="H75" s="81"/>
      <c r="I75" s="31">
        <f>SUM(I32+I42+I52+I62+I72)</f>
        <v>0</v>
      </c>
      <c r="J75" s="21" t="s">
        <v>5</v>
      </c>
    </row>
    <row r="76" spans="2:20" ht="19.5" customHeight="1" thickBot="1" x14ac:dyDescent="0.45">
      <c r="B76" s="79" t="s">
        <v>127</v>
      </c>
      <c r="C76" s="80"/>
      <c r="D76" s="80"/>
      <c r="E76" s="80"/>
      <c r="F76" s="80"/>
      <c r="G76" s="80"/>
      <c r="H76" s="81"/>
      <c r="I76" s="30">
        <f>ROUNDDOWN(MIN(F14*200000,(I32+I42+I52+I62+I72)*0.5,1000000),0)</f>
        <v>0</v>
      </c>
      <c r="J76" s="21" t="s">
        <v>5</v>
      </c>
    </row>
    <row r="77" spans="2:20" ht="6.75" customHeight="1" x14ac:dyDescent="0.4"/>
    <row r="78" spans="2:20" s="49" customFormat="1" x14ac:dyDescent="0.4">
      <c r="B78" s="48" t="s">
        <v>31</v>
      </c>
      <c r="E78" s="50"/>
      <c r="I78" s="50"/>
      <c r="R78" s="50"/>
      <c r="T78" s="50"/>
    </row>
    <row r="79" spans="2:20" s="49" customFormat="1" x14ac:dyDescent="0.4">
      <c r="B79" s="48" t="s">
        <v>82</v>
      </c>
      <c r="E79" s="50"/>
      <c r="I79" s="50"/>
      <c r="R79" s="50"/>
      <c r="T79" s="50"/>
    </row>
    <row r="80" spans="2:20" s="49" customFormat="1" x14ac:dyDescent="0.4">
      <c r="B80" s="49" t="s">
        <v>43</v>
      </c>
      <c r="E80" s="50"/>
      <c r="I80" s="50"/>
      <c r="R80" s="50"/>
      <c r="T80" s="50"/>
    </row>
    <row r="81" spans="2:20" s="49" customFormat="1" x14ac:dyDescent="0.4">
      <c r="B81" s="66" t="s">
        <v>76</v>
      </c>
      <c r="C81" s="66"/>
      <c r="D81" s="66"/>
      <c r="E81" s="66"/>
      <c r="F81" s="66"/>
      <c r="G81" s="66"/>
      <c r="H81" s="66"/>
      <c r="I81" s="66"/>
      <c r="J81" s="66"/>
      <c r="K81" s="66"/>
      <c r="L81" s="66"/>
      <c r="M81" s="66"/>
      <c r="R81" s="50"/>
      <c r="T81" s="50"/>
    </row>
    <row r="82" spans="2:20" s="49" customFormat="1" x14ac:dyDescent="0.4">
      <c r="B82" s="66"/>
      <c r="C82" s="66"/>
      <c r="D82" s="66"/>
      <c r="E82" s="66"/>
      <c r="F82" s="66"/>
      <c r="G82" s="66"/>
      <c r="H82" s="66"/>
      <c r="I82" s="66"/>
      <c r="J82" s="66"/>
      <c r="K82" s="66"/>
      <c r="L82" s="66"/>
      <c r="M82" s="66"/>
      <c r="R82" s="50"/>
      <c r="T82" s="50"/>
    </row>
    <row r="83" spans="2:20" s="49" customFormat="1" x14ac:dyDescent="0.4">
      <c r="B83" s="66" t="s">
        <v>83</v>
      </c>
      <c r="C83" s="66"/>
      <c r="D83" s="66"/>
      <c r="E83" s="66"/>
      <c r="F83" s="66"/>
      <c r="G83" s="66"/>
      <c r="H83" s="66"/>
      <c r="I83" s="66"/>
      <c r="J83" s="66"/>
      <c r="K83" s="66"/>
      <c r="L83" s="66"/>
      <c r="M83" s="66"/>
      <c r="R83" s="50"/>
      <c r="T83" s="50"/>
    </row>
    <row r="84" spans="2:20" s="49" customFormat="1" x14ac:dyDescent="0.4">
      <c r="B84" s="66"/>
      <c r="C84" s="66"/>
      <c r="D84" s="66"/>
      <c r="E84" s="66"/>
      <c r="F84" s="66"/>
      <c r="G84" s="66"/>
      <c r="H84" s="66"/>
      <c r="I84" s="66"/>
      <c r="J84" s="66"/>
      <c r="K84" s="66"/>
      <c r="L84" s="66"/>
      <c r="M84" s="66"/>
      <c r="R84" s="50"/>
      <c r="T84" s="50"/>
    </row>
    <row r="85" spans="2:20" s="49" customFormat="1" x14ac:dyDescent="0.4">
      <c r="B85" s="66"/>
      <c r="C85" s="66"/>
      <c r="D85" s="66"/>
      <c r="E85" s="66"/>
      <c r="F85" s="66"/>
      <c r="G85" s="66"/>
      <c r="H85" s="66"/>
      <c r="I85" s="66"/>
      <c r="J85" s="66"/>
      <c r="K85" s="66"/>
      <c r="L85" s="66"/>
      <c r="M85" s="66"/>
      <c r="R85" s="50"/>
      <c r="T85" s="50"/>
    </row>
    <row r="86" spans="2:20" s="49" customFormat="1" x14ac:dyDescent="0.4">
      <c r="B86" s="66"/>
      <c r="C86" s="66"/>
      <c r="D86" s="66"/>
      <c r="E86" s="66"/>
      <c r="F86" s="66"/>
      <c r="G86" s="66"/>
      <c r="H86" s="66"/>
      <c r="I86" s="66"/>
      <c r="J86" s="66"/>
      <c r="K86" s="66"/>
      <c r="L86" s="66"/>
      <c r="M86" s="66"/>
      <c r="R86" s="50"/>
      <c r="T86" s="50"/>
    </row>
    <row r="87" spans="2:20" s="49" customFormat="1" x14ac:dyDescent="0.4">
      <c r="B87" s="66" t="s">
        <v>81</v>
      </c>
      <c r="C87" s="66"/>
      <c r="D87" s="66"/>
      <c r="E87" s="66"/>
      <c r="F87" s="66"/>
      <c r="G87" s="66"/>
      <c r="H87" s="66"/>
      <c r="I87" s="66"/>
      <c r="J87" s="66"/>
      <c r="K87" s="66"/>
      <c r="L87" s="66"/>
      <c r="M87" s="66"/>
      <c r="R87" s="50"/>
      <c r="T87" s="50"/>
    </row>
    <row r="88" spans="2:20" s="49" customFormat="1" x14ac:dyDescent="0.4">
      <c r="B88" s="66"/>
      <c r="C88" s="66"/>
      <c r="D88" s="66"/>
      <c r="E88" s="66"/>
      <c r="F88" s="66"/>
      <c r="G88" s="66"/>
      <c r="H88" s="66"/>
      <c r="I88" s="66"/>
      <c r="J88" s="66"/>
      <c r="K88" s="66"/>
      <c r="L88" s="66"/>
      <c r="M88" s="66"/>
      <c r="R88" s="50"/>
      <c r="T88" s="50"/>
    </row>
    <row r="89" spans="2:20" s="49" customFormat="1" x14ac:dyDescent="0.4">
      <c r="B89" s="66" t="s">
        <v>79</v>
      </c>
      <c r="C89" s="66"/>
      <c r="D89" s="66"/>
      <c r="E89" s="66"/>
      <c r="F89" s="66"/>
      <c r="G89" s="66"/>
      <c r="H89" s="66"/>
      <c r="I89" s="66"/>
      <c r="J89" s="66"/>
      <c r="K89" s="66"/>
      <c r="L89" s="66"/>
      <c r="M89" s="66"/>
      <c r="R89" s="50"/>
      <c r="T89" s="50"/>
    </row>
    <row r="90" spans="2:20" s="49" customFormat="1" x14ac:dyDescent="0.4">
      <c r="B90" s="66"/>
      <c r="C90" s="66"/>
      <c r="D90" s="66"/>
      <c r="E90" s="66"/>
      <c r="F90" s="66"/>
      <c r="G90" s="66"/>
      <c r="H90" s="66"/>
      <c r="I90" s="66"/>
      <c r="J90" s="66"/>
      <c r="K90" s="66"/>
      <c r="L90" s="66"/>
      <c r="M90" s="66"/>
      <c r="R90" s="50"/>
      <c r="T90" s="50"/>
    </row>
    <row r="91" spans="2:20" s="49" customFormat="1" x14ac:dyDescent="0.4">
      <c r="B91" s="49" t="s">
        <v>80</v>
      </c>
      <c r="E91" s="50"/>
      <c r="I91" s="50"/>
      <c r="R91" s="50"/>
      <c r="T91" s="50"/>
    </row>
    <row r="92" spans="2:20" s="49" customFormat="1" x14ac:dyDescent="0.4">
      <c r="B92" s="66" t="s">
        <v>84</v>
      </c>
      <c r="C92" s="66"/>
      <c r="D92" s="66"/>
      <c r="E92" s="66"/>
      <c r="F92" s="66"/>
      <c r="G92" s="66"/>
      <c r="H92" s="66"/>
      <c r="I92" s="66"/>
      <c r="J92" s="66"/>
      <c r="K92" s="66"/>
      <c r="L92" s="66"/>
      <c r="M92" s="66"/>
      <c r="R92" s="50"/>
      <c r="T92" s="50"/>
    </row>
    <row r="93" spans="2:20" s="49" customFormat="1" x14ac:dyDescent="0.4">
      <c r="B93" s="66"/>
      <c r="C93" s="66"/>
      <c r="D93" s="66"/>
      <c r="E93" s="66"/>
      <c r="F93" s="66"/>
      <c r="G93" s="66"/>
      <c r="H93" s="66"/>
      <c r="I93" s="66"/>
      <c r="J93" s="66"/>
      <c r="K93" s="66"/>
      <c r="L93" s="66"/>
      <c r="M93" s="66"/>
      <c r="R93" s="50"/>
      <c r="T93" s="50"/>
    </row>
    <row r="94" spans="2:20" s="49" customFormat="1" x14ac:dyDescent="0.4">
      <c r="B94" s="66"/>
      <c r="C94" s="66"/>
      <c r="D94" s="66"/>
      <c r="E94" s="66"/>
      <c r="F94" s="66"/>
      <c r="G94" s="66"/>
      <c r="H94" s="66"/>
      <c r="I94" s="66"/>
      <c r="J94" s="66"/>
      <c r="K94" s="66"/>
      <c r="L94" s="66"/>
      <c r="M94" s="66"/>
      <c r="R94" s="50"/>
      <c r="T94" s="50"/>
    </row>
    <row r="95" spans="2:20" s="49" customFormat="1" x14ac:dyDescent="0.4">
      <c r="B95" s="66"/>
      <c r="C95" s="66"/>
      <c r="D95" s="66"/>
      <c r="E95" s="66"/>
      <c r="F95" s="66"/>
      <c r="G95" s="66"/>
      <c r="H95" s="66"/>
      <c r="I95" s="66"/>
      <c r="J95" s="66"/>
      <c r="K95" s="66"/>
      <c r="L95" s="66"/>
      <c r="M95" s="66"/>
      <c r="R95" s="50"/>
      <c r="T95" s="50"/>
    </row>
  </sheetData>
  <mergeCells count="73">
    <mergeCell ref="B92:M95"/>
    <mergeCell ref="B76:H76"/>
    <mergeCell ref="I65:J65"/>
    <mergeCell ref="C66:D66"/>
    <mergeCell ref="C67:D67"/>
    <mergeCell ref="C68:D68"/>
    <mergeCell ref="C69:D69"/>
    <mergeCell ref="C70:D70"/>
    <mergeCell ref="B65:D65"/>
    <mergeCell ref="E65:F65"/>
    <mergeCell ref="G65:H65"/>
    <mergeCell ref="B71:H71"/>
    <mergeCell ref="B72:H72"/>
    <mergeCell ref="B74:H74"/>
    <mergeCell ref="B75:H75"/>
    <mergeCell ref="B83:M86"/>
    <mergeCell ref="C58:D58"/>
    <mergeCell ref="C59:D59"/>
    <mergeCell ref="C60:D60"/>
    <mergeCell ref="B61:H61"/>
    <mergeCell ref="B62:H62"/>
    <mergeCell ref="I45:J45"/>
    <mergeCell ref="C57:D57"/>
    <mergeCell ref="C47:D47"/>
    <mergeCell ref="C48:D48"/>
    <mergeCell ref="C49:D49"/>
    <mergeCell ref="C50:D50"/>
    <mergeCell ref="B51:H51"/>
    <mergeCell ref="B52:H52"/>
    <mergeCell ref="B55:D55"/>
    <mergeCell ref="E55:F55"/>
    <mergeCell ref="G55:H55"/>
    <mergeCell ref="I55:J55"/>
    <mergeCell ref="C56:D56"/>
    <mergeCell ref="C46:D46"/>
    <mergeCell ref="C36:D36"/>
    <mergeCell ref="C37:D37"/>
    <mergeCell ref="C38:D38"/>
    <mergeCell ref="C39:D39"/>
    <mergeCell ref="C40:D40"/>
    <mergeCell ref="B41:H41"/>
    <mergeCell ref="B42:H42"/>
    <mergeCell ref="B45:D45"/>
    <mergeCell ref="E45:F45"/>
    <mergeCell ref="G45:H45"/>
    <mergeCell ref="G18:H18"/>
    <mergeCell ref="I18:J18"/>
    <mergeCell ref="B31:H31"/>
    <mergeCell ref="B32:H32"/>
    <mergeCell ref="B35:D35"/>
    <mergeCell ref="E35:F35"/>
    <mergeCell ref="G35:H35"/>
    <mergeCell ref="B2:M2"/>
    <mergeCell ref="B4:E4"/>
    <mergeCell ref="F4:M4"/>
    <mergeCell ref="B9:E9"/>
    <mergeCell ref="F9:M9"/>
    <mergeCell ref="B81:M82"/>
    <mergeCell ref="B87:M88"/>
    <mergeCell ref="B89:M90"/>
    <mergeCell ref="B10:E10"/>
    <mergeCell ref="F10:M10"/>
    <mergeCell ref="B11:E11"/>
    <mergeCell ref="F11:M11"/>
    <mergeCell ref="B12:E12"/>
    <mergeCell ref="F12:M12"/>
    <mergeCell ref="B13:E13"/>
    <mergeCell ref="F13:M13"/>
    <mergeCell ref="I35:J35"/>
    <mergeCell ref="B14:E14"/>
    <mergeCell ref="F14:L14"/>
    <mergeCell ref="B18:C18"/>
    <mergeCell ref="E18:F18"/>
  </mergeCells>
  <phoneticPr fontId="1"/>
  <dataValidations count="7">
    <dataValidation type="list" allowBlank="1" showInputMessage="1" showErrorMessage="1" sqref="C56:D59" xr:uid="{00000000-0002-0000-0000-000000000000}">
      <formula1>$O$56:$O$58</formula1>
    </dataValidation>
    <dataValidation type="list" allowBlank="1" showInputMessage="1" showErrorMessage="1" sqref="C66:D69" xr:uid="{00000000-0002-0000-0000-000001000000}">
      <formula1>$O$66:$O$68</formula1>
    </dataValidation>
    <dataValidation type="list" allowBlank="1" showInputMessage="1" showErrorMessage="1" sqref="L36:L40 L66:L70 L56:L61 L46:L50 L19:L30" xr:uid="{00000000-0002-0000-0000-000002000000}">
      <formula1>$Q$8:$Q$9</formula1>
    </dataValidation>
    <dataValidation type="list" allowBlank="1" showInputMessage="1" showErrorMessage="1" sqref="C36:D39" xr:uid="{00000000-0002-0000-0000-000003000000}">
      <formula1>$O$36:$O$39</formula1>
    </dataValidation>
    <dataValidation type="list" allowBlank="1" showInputMessage="1" showErrorMessage="1" sqref="C46:D49" xr:uid="{00000000-0002-0000-0000-000004000000}">
      <formula1>$O$46:$O$49</formula1>
    </dataValidation>
    <dataValidation type="list" allowBlank="1" showInputMessage="1" showErrorMessage="1" sqref="B5:B6" xr:uid="{00000000-0002-0000-0000-000005000000}">
      <formula1>#REF!</formula1>
    </dataValidation>
    <dataValidation type="list" allowBlank="1" showInputMessage="1" showErrorMessage="1" sqref="C19:C30" xr:uid="{00000000-0002-0000-0000-000006000000}">
      <formula1>$O$19:$O$27</formula1>
    </dataValidation>
  </dataValidations>
  <printOptions horizontalCentered="1"/>
  <pageMargins left="0.51181102362204722" right="0.51181102362204722" top="0.35433070866141736" bottom="0.35433070866141736" header="0.31496062992125984" footer="0.31496062992125984"/>
  <pageSetup paperSize="9" scale="69" fitToHeight="0" orientation="portrait" r:id="rId1"/>
  <rowBreaks count="1" manualBreakCount="1">
    <brk id="53"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35"/>
  <sheetViews>
    <sheetView view="pageBreakPreview" topLeftCell="A7" zoomScaleNormal="100" zoomScaleSheetLayoutView="100" workbookViewId="0">
      <selection activeCell="C18" sqref="C18"/>
    </sheetView>
  </sheetViews>
  <sheetFormatPr defaultRowHeight="18.75" x14ac:dyDescent="0.4"/>
  <cols>
    <col min="1" max="1" width="3.875" customWidth="1"/>
    <col min="2" max="2" width="4" customWidth="1"/>
    <col min="3" max="3" width="13.5" customWidth="1"/>
    <col min="4" max="4" width="25.125" customWidth="1"/>
    <col min="5" max="5" width="10" style="44" customWidth="1"/>
    <col min="6" max="6" width="4.625" customWidth="1"/>
    <col min="7" max="7" width="14.875" style="44" customWidth="1"/>
    <col min="8" max="8" width="3.375" bestFit="1" customWidth="1"/>
    <col min="9" max="9" width="4.625" customWidth="1"/>
    <col min="10" max="10" width="3.375" bestFit="1" customWidth="1"/>
    <col min="11" max="11" width="12" style="44" customWidth="1"/>
    <col min="12" max="12" width="3.375" bestFit="1" customWidth="1"/>
    <col min="13" max="13" width="10" bestFit="1" customWidth="1"/>
    <col min="14" max="14" width="12" bestFit="1" customWidth="1"/>
    <col min="15" max="15" width="13.125" customWidth="1"/>
    <col min="16" max="16" width="15.5" bestFit="1" customWidth="1"/>
    <col min="17" max="17" width="9.375" bestFit="1" customWidth="1"/>
    <col min="19" max="25" width="9" customWidth="1"/>
  </cols>
  <sheetData>
    <row r="1" spans="1:32" x14ac:dyDescent="0.4">
      <c r="A1" t="s">
        <v>60</v>
      </c>
    </row>
    <row r="2" spans="1:32" x14ac:dyDescent="0.4">
      <c r="A2" t="s">
        <v>121</v>
      </c>
    </row>
    <row r="3" spans="1:32" x14ac:dyDescent="0.4">
      <c r="B3" t="s">
        <v>120</v>
      </c>
    </row>
    <row r="4" spans="1:32" x14ac:dyDescent="0.4">
      <c r="B4" t="s">
        <v>61</v>
      </c>
    </row>
    <row r="5" spans="1:32" x14ac:dyDescent="0.4">
      <c r="B5" t="s">
        <v>62</v>
      </c>
    </row>
    <row r="6" spans="1:32" x14ac:dyDescent="0.4">
      <c r="B6" t="s">
        <v>63</v>
      </c>
    </row>
    <row r="7" spans="1:32" x14ac:dyDescent="0.4">
      <c r="P7" s="39" t="s">
        <v>66</v>
      </c>
      <c r="Q7" s="41">
        <f>SUMIFS($G$12:$G$11000,Q$12:Q$11000,"〇")</f>
        <v>0</v>
      </c>
      <c r="R7" s="41">
        <f t="shared" ref="R7:AF7" si="0">SUMIFS($G$12:$G$11000,R$12:R$11000,"〇")</f>
        <v>0</v>
      </c>
      <c r="S7" s="41">
        <f t="shared" si="0"/>
        <v>0</v>
      </c>
      <c r="T7" s="41">
        <f t="shared" si="0"/>
        <v>0</v>
      </c>
      <c r="U7" s="41">
        <f t="shared" si="0"/>
        <v>0</v>
      </c>
      <c r="V7" s="41">
        <f t="shared" si="0"/>
        <v>0</v>
      </c>
      <c r="W7" s="41">
        <f t="shared" si="0"/>
        <v>0</v>
      </c>
      <c r="X7" s="41">
        <f t="shared" si="0"/>
        <v>0</v>
      </c>
      <c r="Y7" s="41">
        <f t="shared" si="0"/>
        <v>0</v>
      </c>
      <c r="Z7" s="41">
        <f t="shared" si="0"/>
        <v>0</v>
      </c>
      <c r="AA7" s="41">
        <f t="shared" si="0"/>
        <v>0</v>
      </c>
      <c r="AB7" s="41">
        <f t="shared" si="0"/>
        <v>0</v>
      </c>
      <c r="AC7" s="41">
        <f t="shared" si="0"/>
        <v>0</v>
      </c>
      <c r="AD7" s="41">
        <f t="shared" si="0"/>
        <v>0</v>
      </c>
      <c r="AE7" s="41">
        <f t="shared" si="0"/>
        <v>0</v>
      </c>
      <c r="AF7" s="41">
        <f t="shared" si="0"/>
        <v>0</v>
      </c>
    </row>
    <row r="8" spans="1:32" x14ac:dyDescent="0.4">
      <c r="P8" s="40" t="s">
        <v>65</v>
      </c>
      <c r="Q8" s="41">
        <f>MIN(Q7,11000)</f>
        <v>0</v>
      </c>
      <c r="R8" s="41">
        <f t="shared" ref="R8:AD8" si="1">MIN(R7,11000)</f>
        <v>0</v>
      </c>
      <c r="S8" s="41">
        <f t="shared" si="1"/>
        <v>0</v>
      </c>
      <c r="T8" s="41">
        <f t="shared" si="1"/>
        <v>0</v>
      </c>
      <c r="U8" s="41">
        <f t="shared" si="1"/>
        <v>0</v>
      </c>
      <c r="V8" s="41">
        <f t="shared" si="1"/>
        <v>0</v>
      </c>
      <c r="W8" s="41">
        <f t="shared" si="1"/>
        <v>0</v>
      </c>
      <c r="X8" s="41">
        <f t="shared" si="1"/>
        <v>0</v>
      </c>
      <c r="Y8" s="41">
        <f t="shared" si="1"/>
        <v>0</v>
      </c>
      <c r="Z8" s="41">
        <f t="shared" si="1"/>
        <v>0</v>
      </c>
      <c r="AA8" s="41">
        <f t="shared" si="1"/>
        <v>0</v>
      </c>
      <c r="AB8" s="41">
        <f t="shared" si="1"/>
        <v>0</v>
      </c>
      <c r="AC8" s="41">
        <f t="shared" si="1"/>
        <v>0</v>
      </c>
      <c r="AD8" s="41">
        <f t="shared" si="1"/>
        <v>0</v>
      </c>
      <c r="AE8" s="41">
        <f t="shared" ref="AE8" si="2">MIN(AE7,11000)</f>
        <v>0</v>
      </c>
      <c r="AF8" s="41">
        <f t="shared" ref="AF8" si="3">MIN(AF7,11000)</f>
        <v>0</v>
      </c>
    </row>
    <row r="10" spans="1:32" x14ac:dyDescent="0.4">
      <c r="D10" s="73" t="s">
        <v>32</v>
      </c>
      <c r="E10" s="74"/>
      <c r="Q10" s="38" t="s">
        <v>69</v>
      </c>
      <c r="R10" s="38"/>
      <c r="S10" s="38"/>
      <c r="T10" s="38"/>
      <c r="U10" s="38"/>
      <c r="V10" s="38"/>
      <c r="W10" s="38"/>
      <c r="X10" s="38"/>
      <c r="Y10" s="38"/>
      <c r="Z10" s="38"/>
    </row>
    <row r="11" spans="1:32" x14ac:dyDescent="0.4">
      <c r="C11" s="22" t="s">
        <v>7</v>
      </c>
      <c r="D11" s="22" t="s">
        <v>14</v>
      </c>
      <c r="E11" s="73" t="s">
        <v>116</v>
      </c>
      <c r="F11" s="74"/>
      <c r="G11" s="45" t="s">
        <v>64</v>
      </c>
      <c r="H11" s="32"/>
      <c r="I11" s="73" t="s">
        <v>15</v>
      </c>
      <c r="J11" s="74"/>
      <c r="K11" s="73" t="s">
        <v>28</v>
      </c>
      <c r="L11" s="74"/>
      <c r="M11" s="22" t="s">
        <v>2</v>
      </c>
      <c r="N11" s="22" t="s">
        <v>29</v>
      </c>
      <c r="O11" s="22" t="s">
        <v>30</v>
      </c>
      <c r="Q11" s="34"/>
      <c r="R11" s="34"/>
      <c r="S11" s="34"/>
      <c r="T11" s="34"/>
      <c r="U11" s="34"/>
      <c r="V11" s="34"/>
      <c r="W11" s="34"/>
      <c r="X11" s="34"/>
      <c r="Y11" s="34"/>
      <c r="Z11" s="34"/>
      <c r="AA11" s="34"/>
      <c r="AB11" s="34"/>
      <c r="AC11" s="34"/>
      <c r="AD11" s="34"/>
      <c r="AE11" s="34"/>
      <c r="AF11" s="34"/>
    </row>
    <row r="12" spans="1:32" x14ac:dyDescent="0.4">
      <c r="B12" s="3">
        <v>1</v>
      </c>
      <c r="C12" s="3"/>
      <c r="D12" s="7"/>
      <c r="E12" s="28"/>
      <c r="F12" s="13" t="s">
        <v>5</v>
      </c>
      <c r="G12" s="46"/>
      <c r="H12" s="13" t="s">
        <v>5</v>
      </c>
      <c r="I12" s="35">
        <f>COUNTIF(Q12:AZ12,"〇")</f>
        <v>0</v>
      </c>
      <c r="J12" s="13" t="s">
        <v>6</v>
      </c>
      <c r="K12" s="51">
        <f>G12*I12</f>
        <v>0</v>
      </c>
      <c r="L12" s="13" t="s">
        <v>5</v>
      </c>
      <c r="M12" s="43"/>
      <c r="N12" s="43"/>
      <c r="O12" s="43"/>
      <c r="Q12" s="33"/>
      <c r="R12" s="33"/>
      <c r="S12" s="33"/>
      <c r="T12" s="33"/>
      <c r="U12" s="33"/>
      <c r="V12" s="33"/>
      <c r="W12" s="33"/>
      <c r="X12" s="33"/>
      <c r="Y12" s="33"/>
      <c r="Z12" s="33"/>
      <c r="AA12" s="33"/>
      <c r="AB12" s="33"/>
      <c r="AC12" s="33"/>
      <c r="AD12" s="33"/>
      <c r="AE12" s="33"/>
      <c r="AF12" s="33"/>
    </row>
    <row r="13" spans="1:32" x14ac:dyDescent="0.4">
      <c r="B13" s="3">
        <v>2</v>
      </c>
      <c r="C13" s="3"/>
      <c r="D13" s="7"/>
      <c r="E13" s="28"/>
      <c r="F13" s="13" t="s">
        <v>5</v>
      </c>
      <c r="G13" s="46"/>
      <c r="H13" s="13" t="s">
        <v>5</v>
      </c>
      <c r="I13" s="35">
        <f>COUNTIF(Q13:AZ13,"〇")</f>
        <v>0</v>
      </c>
      <c r="J13" s="13" t="s">
        <v>6</v>
      </c>
      <c r="K13" s="51">
        <f t="shared" ref="K13:K21" si="4">G13*I13</f>
        <v>0</v>
      </c>
      <c r="L13" s="13" t="s">
        <v>5</v>
      </c>
      <c r="M13" s="43"/>
      <c r="N13" s="43"/>
      <c r="O13" s="43"/>
      <c r="Q13" s="33"/>
      <c r="R13" s="33"/>
      <c r="S13" s="33"/>
      <c r="T13" s="33"/>
      <c r="U13" s="33"/>
      <c r="V13" s="33"/>
      <c r="W13" s="33"/>
      <c r="X13" s="33"/>
      <c r="Y13" s="33"/>
      <c r="Z13" s="33"/>
      <c r="AA13" s="33"/>
      <c r="AB13" s="33"/>
      <c r="AC13" s="33"/>
      <c r="AD13" s="33"/>
      <c r="AE13" s="33"/>
      <c r="AF13" s="33"/>
    </row>
    <row r="14" spans="1:32" x14ac:dyDescent="0.4">
      <c r="B14" s="3">
        <v>3</v>
      </c>
      <c r="C14" s="3"/>
      <c r="D14" s="7"/>
      <c r="E14" s="28"/>
      <c r="F14" s="13" t="s">
        <v>5</v>
      </c>
      <c r="G14" s="46"/>
      <c r="H14" s="13" t="s">
        <v>5</v>
      </c>
      <c r="I14" s="35">
        <f t="shared" ref="I14:I21" si="5">COUNTIF(Q14:AZ14,"〇")</f>
        <v>0</v>
      </c>
      <c r="J14" s="13" t="s">
        <v>6</v>
      </c>
      <c r="K14" s="51">
        <f t="shared" si="4"/>
        <v>0</v>
      </c>
      <c r="L14" s="13" t="s">
        <v>5</v>
      </c>
      <c r="M14" s="43"/>
      <c r="N14" s="43"/>
      <c r="O14" s="43"/>
      <c r="Q14" s="33"/>
      <c r="R14" s="33"/>
      <c r="S14" s="33"/>
      <c r="T14" s="33"/>
      <c r="U14" s="33"/>
      <c r="V14" s="33"/>
      <c r="W14" s="33"/>
      <c r="X14" s="33"/>
      <c r="Y14" s="33"/>
      <c r="Z14" s="33"/>
      <c r="AA14" s="33"/>
      <c r="AB14" s="33"/>
      <c r="AC14" s="33"/>
      <c r="AD14" s="33"/>
      <c r="AE14" s="33"/>
      <c r="AF14" s="33"/>
    </row>
    <row r="15" spans="1:32" x14ac:dyDescent="0.4">
      <c r="B15" s="3">
        <v>4</v>
      </c>
      <c r="C15" s="3"/>
      <c r="D15" s="7"/>
      <c r="E15" s="28"/>
      <c r="F15" s="13" t="s">
        <v>5</v>
      </c>
      <c r="G15" s="46"/>
      <c r="H15" s="13" t="s">
        <v>5</v>
      </c>
      <c r="I15" s="35">
        <f t="shared" si="5"/>
        <v>0</v>
      </c>
      <c r="J15" s="13" t="s">
        <v>6</v>
      </c>
      <c r="K15" s="51">
        <f t="shared" si="4"/>
        <v>0</v>
      </c>
      <c r="L15" s="13" t="s">
        <v>5</v>
      </c>
      <c r="M15" s="43"/>
      <c r="N15" s="43"/>
      <c r="O15" s="43"/>
      <c r="Q15" s="33"/>
      <c r="R15" s="33"/>
      <c r="S15" s="33"/>
      <c r="T15" s="33"/>
      <c r="U15" s="33"/>
      <c r="V15" s="33"/>
      <c r="W15" s="33"/>
      <c r="X15" s="33"/>
      <c r="Y15" s="33"/>
      <c r="Z15" s="33"/>
      <c r="AA15" s="33"/>
      <c r="AB15" s="33"/>
      <c r="AC15" s="33"/>
      <c r="AD15" s="33"/>
      <c r="AE15" s="33"/>
      <c r="AF15" s="33"/>
    </row>
    <row r="16" spans="1:32" x14ac:dyDescent="0.4">
      <c r="B16" s="3">
        <v>5</v>
      </c>
      <c r="C16" s="3"/>
      <c r="D16" s="7"/>
      <c r="E16" s="28"/>
      <c r="F16" s="13" t="s">
        <v>5</v>
      </c>
      <c r="G16" s="46"/>
      <c r="H16" s="13" t="s">
        <v>5</v>
      </c>
      <c r="I16" s="35">
        <f t="shared" si="5"/>
        <v>0</v>
      </c>
      <c r="J16" s="13" t="s">
        <v>6</v>
      </c>
      <c r="K16" s="51">
        <f t="shared" si="4"/>
        <v>0</v>
      </c>
      <c r="L16" s="13" t="s">
        <v>5</v>
      </c>
      <c r="M16" s="43"/>
      <c r="N16" s="43"/>
      <c r="O16" s="43"/>
      <c r="Q16" s="33"/>
      <c r="R16" s="33"/>
      <c r="S16" s="33"/>
      <c r="T16" s="33"/>
      <c r="U16" s="33"/>
      <c r="V16" s="33"/>
      <c r="W16" s="33"/>
      <c r="X16" s="33"/>
      <c r="Y16" s="33"/>
      <c r="Z16" s="33"/>
      <c r="AA16" s="33"/>
      <c r="AB16" s="33"/>
      <c r="AC16" s="33"/>
      <c r="AD16" s="33"/>
      <c r="AE16" s="33"/>
      <c r="AF16" s="33"/>
    </row>
    <row r="17" spans="2:32" x14ac:dyDescent="0.4">
      <c r="B17" s="3">
        <v>6</v>
      </c>
      <c r="C17" s="3"/>
      <c r="D17" s="7"/>
      <c r="E17" s="28"/>
      <c r="F17" s="13" t="s">
        <v>5</v>
      </c>
      <c r="G17" s="46"/>
      <c r="H17" s="13" t="s">
        <v>5</v>
      </c>
      <c r="I17" s="35">
        <f t="shared" si="5"/>
        <v>0</v>
      </c>
      <c r="J17" s="13" t="s">
        <v>6</v>
      </c>
      <c r="K17" s="51">
        <f t="shared" si="4"/>
        <v>0</v>
      </c>
      <c r="L17" s="13" t="s">
        <v>5</v>
      </c>
      <c r="M17" s="43"/>
      <c r="N17" s="43"/>
      <c r="O17" s="43"/>
      <c r="Q17" s="33"/>
      <c r="R17" s="33"/>
      <c r="S17" s="33"/>
      <c r="T17" s="33"/>
      <c r="U17" s="33"/>
      <c r="V17" s="33"/>
      <c r="W17" s="33"/>
      <c r="X17" s="33"/>
      <c r="Y17" s="33"/>
      <c r="Z17" s="33"/>
      <c r="AA17" s="33"/>
      <c r="AB17" s="33"/>
      <c r="AC17" s="33"/>
      <c r="AD17" s="33"/>
      <c r="AE17" s="33"/>
      <c r="AF17" s="33"/>
    </row>
    <row r="18" spans="2:32" x14ac:dyDescent="0.4">
      <c r="B18" s="3">
        <v>7</v>
      </c>
      <c r="C18" s="3"/>
      <c r="D18" s="7"/>
      <c r="E18" s="28"/>
      <c r="F18" s="13" t="s">
        <v>5</v>
      </c>
      <c r="G18" s="46"/>
      <c r="H18" s="13" t="s">
        <v>5</v>
      </c>
      <c r="I18" s="35">
        <f t="shared" si="5"/>
        <v>0</v>
      </c>
      <c r="J18" s="13" t="s">
        <v>6</v>
      </c>
      <c r="K18" s="51">
        <f t="shared" si="4"/>
        <v>0</v>
      </c>
      <c r="L18" s="13" t="s">
        <v>5</v>
      </c>
      <c r="M18" s="43"/>
      <c r="N18" s="43"/>
      <c r="O18" s="43"/>
      <c r="Q18" s="33"/>
      <c r="R18" s="33"/>
      <c r="S18" s="33"/>
      <c r="T18" s="33"/>
      <c r="U18" s="33"/>
      <c r="V18" s="33"/>
      <c r="W18" s="33"/>
      <c r="X18" s="33"/>
      <c r="Y18" s="33"/>
      <c r="Z18" s="33"/>
      <c r="AA18" s="33"/>
      <c r="AB18" s="33"/>
      <c r="AC18" s="33"/>
      <c r="AD18" s="33"/>
      <c r="AE18" s="33"/>
      <c r="AF18" s="33"/>
    </row>
    <row r="19" spans="2:32" x14ac:dyDescent="0.4">
      <c r="B19" s="3">
        <v>8</v>
      </c>
      <c r="C19" s="3"/>
      <c r="D19" s="7"/>
      <c r="E19" s="28"/>
      <c r="F19" s="13" t="s">
        <v>5</v>
      </c>
      <c r="G19" s="46"/>
      <c r="H19" s="13" t="s">
        <v>5</v>
      </c>
      <c r="I19" s="35">
        <f t="shared" si="5"/>
        <v>0</v>
      </c>
      <c r="J19" s="13" t="s">
        <v>6</v>
      </c>
      <c r="K19" s="51">
        <f t="shared" si="4"/>
        <v>0</v>
      </c>
      <c r="L19" s="13" t="s">
        <v>5</v>
      </c>
      <c r="M19" s="43"/>
      <c r="N19" s="43"/>
      <c r="O19" s="43"/>
      <c r="Q19" s="33"/>
      <c r="R19" s="33"/>
      <c r="S19" s="33"/>
      <c r="T19" s="33"/>
      <c r="U19" s="33"/>
      <c r="V19" s="33"/>
      <c r="W19" s="33"/>
      <c r="X19" s="33"/>
      <c r="Y19" s="33"/>
      <c r="Z19" s="33"/>
      <c r="AA19" s="33"/>
      <c r="AB19" s="33"/>
      <c r="AC19" s="33"/>
      <c r="AD19" s="33"/>
      <c r="AE19" s="33"/>
      <c r="AF19" s="33"/>
    </row>
    <row r="20" spans="2:32" x14ac:dyDescent="0.4">
      <c r="B20" s="3">
        <v>9</v>
      </c>
      <c r="C20" s="3"/>
      <c r="D20" s="7"/>
      <c r="E20" s="28"/>
      <c r="F20" s="13" t="s">
        <v>5</v>
      </c>
      <c r="G20" s="46"/>
      <c r="H20" s="13" t="s">
        <v>5</v>
      </c>
      <c r="I20" s="35">
        <f t="shared" si="5"/>
        <v>0</v>
      </c>
      <c r="J20" s="13" t="s">
        <v>6</v>
      </c>
      <c r="K20" s="51">
        <f t="shared" si="4"/>
        <v>0</v>
      </c>
      <c r="L20" s="13" t="s">
        <v>5</v>
      </c>
      <c r="M20" s="43"/>
      <c r="N20" s="43"/>
      <c r="O20" s="43"/>
      <c r="Q20" s="33"/>
      <c r="R20" s="33"/>
      <c r="S20" s="33"/>
      <c r="T20" s="33"/>
      <c r="U20" s="33"/>
      <c r="V20" s="33"/>
      <c r="W20" s="33"/>
      <c r="X20" s="33"/>
      <c r="Y20" s="33"/>
      <c r="Z20" s="33"/>
      <c r="AA20" s="33"/>
      <c r="AB20" s="33"/>
      <c r="AC20" s="33"/>
      <c r="AD20" s="33"/>
      <c r="AE20" s="33"/>
      <c r="AF20" s="33"/>
    </row>
    <row r="21" spans="2:32" x14ac:dyDescent="0.4">
      <c r="B21" s="3">
        <v>10</v>
      </c>
      <c r="C21" s="3"/>
      <c r="D21" s="7"/>
      <c r="E21" s="28"/>
      <c r="F21" s="13" t="s">
        <v>5</v>
      </c>
      <c r="G21" s="46"/>
      <c r="H21" s="13" t="s">
        <v>5</v>
      </c>
      <c r="I21" s="35">
        <f t="shared" si="5"/>
        <v>0</v>
      </c>
      <c r="J21" s="13" t="s">
        <v>6</v>
      </c>
      <c r="K21" s="51">
        <f t="shared" si="4"/>
        <v>0</v>
      </c>
      <c r="L21" s="13" t="s">
        <v>5</v>
      </c>
      <c r="M21" s="43"/>
      <c r="N21" s="43"/>
      <c r="O21" s="43"/>
      <c r="Q21" s="33"/>
      <c r="R21" s="33"/>
      <c r="S21" s="33"/>
      <c r="T21" s="33"/>
      <c r="U21" s="33"/>
      <c r="V21" s="33"/>
      <c r="W21" s="33"/>
      <c r="X21" s="33"/>
      <c r="Y21" s="33"/>
      <c r="Z21" s="33"/>
      <c r="AA21" s="33"/>
      <c r="AB21" s="33"/>
      <c r="AC21" s="33"/>
      <c r="AD21" s="33"/>
      <c r="AE21" s="33"/>
      <c r="AF21" s="33"/>
    </row>
    <row r="22" spans="2:32" x14ac:dyDescent="0.4">
      <c r="B22" s="3">
        <v>11</v>
      </c>
      <c r="C22" s="3"/>
      <c r="D22" s="7"/>
      <c r="E22" s="28"/>
      <c r="F22" s="13" t="s">
        <v>5</v>
      </c>
      <c r="G22" s="46"/>
      <c r="H22" s="13" t="s">
        <v>5</v>
      </c>
      <c r="I22" s="35">
        <f t="shared" ref="I22:I25" si="6">COUNTIF(Q22:AZ22,"〇")</f>
        <v>0</v>
      </c>
      <c r="J22" s="13" t="s">
        <v>6</v>
      </c>
      <c r="K22" s="51">
        <f t="shared" ref="K22:K25" si="7">G22*I22</f>
        <v>0</v>
      </c>
      <c r="L22" s="13" t="s">
        <v>5</v>
      </c>
      <c r="M22" s="43"/>
      <c r="N22" s="43"/>
      <c r="O22" s="43"/>
      <c r="Q22" s="33"/>
      <c r="R22" s="33"/>
      <c r="S22" s="33"/>
      <c r="T22" s="33"/>
      <c r="U22" s="33"/>
      <c r="V22" s="33"/>
      <c r="W22" s="33"/>
      <c r="X22" s="33"/>
      <c r="Y22" s="33"/>
      <c r="Z22" s="33"/>
      <c r="AA22" s="33"/>
      <c r="AB22" s="33"/>
      <c r="AC22" s="33"/>
      <c r="AD22" s="33"/>
      <c r="AE22" s="33"/>
      <c r="AF22" s="33"/>
    </row>
    <row r="23" spans="2:32" x14ac:dyDescent="0.4">
      <c r="B23" s="3">
        <v>12</v>
      </c>
      <c r="C23" s="3"/>
      <c r="D23" s="7"/>
      <c r="E23" s="28"/>
      <c r="F23" s="13" t="s">
        <v>5</v>
      </c>
      <c r="G23" s="46"/>
      <c r="H23" s="13" t="s">
        <v>5</v>
      </c>
      <c r="I23" s="35">
        <f t="shared" si="6"/>
        <v>0</v>
      </c>
      <c r="J23" s="13" t="s">
        <v>6</v>
      </c>
      <c r="K23" s="51">
        <f t="shared" si="7"/>
        <v>0</v>
      </c>
      <c r="L23" s="13" t="s">
        <v>5</v>
      </c>
      <c r="M23" s="43"/>
      <c r="N23" s="43"/>
      <c r="O23" s="43"/>
      <c r="Q23" s="33"/>
      <c r="R23" s="33"/>
      <c r="S23" s="33"/>
      <c r="T23" s="33"/>
      <c r="U23" s="33"/>
      <c r="V23" s="33"/>
      <c r="W23" s="33"/>
      <c r="X23" s="33"/>
      <c r="Y23" s="33"/>
      <c r="Z23" s="33"/>
      <c r="AA23" s="33"/>
      <c r="AB23" s="33"/>
      <c r="AC23" s="33"/>
      <c r="AD23" s="33"/>
      <c r="AE23" s="33"/>
      <c r="AF23" s="33"/>
    </row>
    <row r="24" spans="2:32" x14ac:dyDescent="0.4">
      <c r="B24" s="3">
        <v>13</v>
      </c>
      <c r="C24" s="3"/>
      <c r="D24" s="7"/>
      <c r="E24" s="28"/>
      <c r="F24" s="13" t="s">
        <v>5</v>
      </c>
      <c r="G24" s="46"/>
      <c r="H24" s="13" t="s">
        <v>5</v>
      </c>
      <c r="I24" s="35">
        <f t="shared" si="6"/>
        <v>0</v>
      </c>
      <c r="J24" s="13" t="s">
        <v>6</v>
      </c>
      <c r="K24" s="51">
        <f t="shared" si="7"/>
        <v>0</v>
      </c>
      <c r="L24" s="13" t="s">
        <v>5</v>
      </c>
      <c r="M24" s="43"/>
      <c r="N24" s="43"/>
      <c r="O24" s="43"/>
      <c r="Q24" s="33"/>
      <c r="R24" s="33"/>
      <c r="S24" s="33"/>
      <c r="T24" s="33"/>
      <c r="U24" s="33"/>
      <c r="V24" s="33"/>
      <c r="W24" s="33"/>
      <c r="X24" s="33"/>
      <c r="Y24" s="33"/>
      <c r="Z24" s="33"/>
      <c r="AA24" s="33"/>
      <c r="AB24" s="33"/>
      <c r="AC24" s="33"/>
      <c r="AD24" s="33"/>
      <c r="AE24" s="33"/>
      <c r="AF24" s="33"/>
    </row>
    <row r="25" spans="2:32" x14ac:dyDescent="0.4">
      <c r="B25" s="3">
        <v>14</v>
      </c>
      <c r="C25" s="3"/>
      <c r="D25" s="7"/>
      <c r="E25" s="28"/>
      <c r="F25" s="13" t="s">
        <v>5</v>
      </c>
      <c r="G25" s="46"/>
      <c r="H25" s="13" t="s">
        <v>5</v>
      </c>
      <c r="I25" s="35">
        <f t="shared" si="6"/>
        <v>0</v>
      </c>
      <c r="J25" s="13" t="s">
        <v>6</v>
      </c>
      <c r="K25" s="51">
        <f t="shared" si="7"/>
        <v>0</v>
      </c>
      <c r="L25" s="13" t="s">
        <v>5</v>
      </c>
      <c r="M25" s="43"/>
      <c r="N25" s="43"/>
      <c r="O25" s="43"/>
      <c r="Q25" s="33"/>
      <c r="R25" s="33"/>
      <c r="S25" s="33"/>
      <c r="T25" s="33"/>
      <c r="U25" s="33"/>
      <c r="V25" s="33"/>
      <c r="W25" s="33"/>
      <c r="X25" s="33"/>
      <c r="Y25" s="33"/>
      <c r="Z25" s="33"/>
      <c r="AA25" s="33"/>
      <c r="AB25" s="33"/>
      <c r="AC25" s="33"/>
      <c r="AD25" s="33"/>
      <c r="AE25" s="33"/>
      <c r="AF25" s="33"/>
    </row>
    <row r="30" spans="2:32" x14ac:dyDescent="0.4">
      <c r="C30" t="s">
        <v>89</v>
      </c>
      <c r="N30" t="s">
        <v>78</v>
      </c>
    </row>
    <row r="31" spans="2:32" x14ac:dyDescent="0.4">
      <c r="C31" t="s">
        <v>90</v>
      </c>
      <c r="N31" t="s">
        <v>77</v>
      </c>
    </row>
    <row r="32" spans="2:32" x14ac:dyDescent="0.4">
      <c r="C32" t="s">
        <v>91</v>
      </c>
    </row>
    <row r="33" spans="3:3" x14ac:dyDescent="0.4">
      <c r="C33" t="s">
        <v>92</v>
      </c>
    </row>
    <row r="34" spans="3:3" x14ac:dyDescent="0.4">
      <c r="C34" t="s">
        <v>93</v>
      </c>
    </row>
    <row r="35" spans="3:3" x14ac:dyDescent="0.4">
      <c r="C35" t="s">
        <v>94</v>
      </c>
    </row>
  </sheetData>
  <mergeCells count="4">
    <mergeCell ref="E11:F11"/>
    <mergeCell ref="I11:J11"/>
    <mergeCell ref="D10:E10"/>
    <mergeCell ref="K11:L11"/>
  </mergeCells>
  <phoneticPr fontId="1"/>
  <conditionalFormatting sqref="E12:E25">
    <cfRule type="cellIs" dxfId="0" priority="1" operator="greaterThan">
      <formula>10000</formula>
    </cfRule>
  </conditionalFormatting>
  <dataValidations count="3">
    <dataValidation type="list" allowBlank="1" showInputMessage="1" showErrorMessage="1" sqref="Q12:AF1048576" xr:uid="{00000000-0002-0000-0100-000000000000}">
      <formula1>"〇"</formula1>
    </dataValidation>
    <dataValidation type="list" allowBlank="1" showInputMessage="1" showErrorMessage="1" sqref="N12:N25" xr:uid="{00000000-0002-0000-0100-000001000000}">
      <formula1>$N$30:$N$31</formula1>
    </dataValidation>
    <dataValidation type="list" allowBlank="1" showInputMessage="1" showErrorMessage="1" sqref="C12:C25" xr:uid="{00000000-0002-0000-0100-000002000000}">
      <formula1>$C$30:$C$35</formula1>
    </dataValidation>
  </dataValidations>
  <pageMargins left="0.25" right="0.25" top="0.75" bottom="0.75" header="0.3" footer="0.3"/>
  <pageSetup paperSize="9" scale="4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106"/>
  <sheetViews>
    <sheetView view="pageBreakPreview" zoomScaleNormal="100" zoomScaleSheetLayoutView="100" workbookViewId="0">
      <selection activeCell="D14" sqref="D14"/>
    </sheetView>
  </sheetViews>
  <sheetFormatPr defaultRowHeight="18.75" x14ac:dyDescent="0.4"/>
  <cols>
    <col min="1" max="1" width="3.875" customWidth="1"/>
    <col min="2" max="2" width="4" customWidth="1"/>
    <col min="3" max="3" width="25.5" customWidth="1"/>
    <col min="4" max="4" width="25.125" customWidth="1"/>
    <col min="5" max="5" width="10" style="44" customWidth="1"/>
    <col min="6" max="6" width="4.625" customWidth="1"/>
    <col min="7" max="7" width="9.5" style="44" bestFit="1" customWidth="1"/>
    <col min="8" max="8" width="3.375" bestFit="1" customWidth="1"/>
    <col min="9" max="9" width="14.875" style="44" customWidth="1"/>
    <col min="10" max="10" width="3.375" bestFit="1" customWidth="1"/>
    <col min="11" max="11" width="4.625" customWidth="1"/>
    <col min="12" max="12" width="3.375" bestFit="1" customWidth="1"/>
    <col min="13" max="13" width="9.25" bestFit="1" customWidth="1"/>
    <col min="14" max="14" width="3.375" customWidth="1"/>
    <col min="15" max="15" width="12" style="44" customWidth="1"/>
    <col min="16" max="16" width="3.375" bestFit="1" customWidth="1"/>
    <col min="17" max="17" width="10" bestFit="1" customWidth="1"/>
    <col min="18" max="18" width="13.125" customWidth="1"/>
    <col min="19" max="19" width="21.5" customWidth="1"/>
    <col min="20" max="20" width="10" customWidth="1"/>
    <col min="22" max="28" width="9" customWidth="1"/>
  </cols>
  <sheetData>
    <row r="1" spans="1:35" x14ac:dyDescent="0.4">
      <c r="A1" t="s">
        <v>95</v>
      </c>
    </row>
    <row r="2" spans="1:35" x14ac:dyDescent="0.4">
      <c r="A2" t="s">
        <v>128</v>
      </c>
    </row>
    <row r="3" spans="1:35" x14ac:dyDescent="0.4">
      <c r="B3" t="s">
        <v>96</v>
      </c>
    </row>
    <row r="4" spans="1:35" x14ac:dyDescent="0.4">
      <c r="B4" t="s">
        <v>97</v>
      </c>
    </row>
    <row r="5" spans="1:35" x14ac:dyDescent="0.4">
      <c r="B5" t="s">
        <v>122</v>
      </c>
      <c r="S5" s="39" t="s">
        <v>98</v>
      </c>
      <c r="T5" s="41">
        <f>SUM(G12:G1000)</f>
        <v>0</v>
      </c>
    </row>
    <row r="6" spans="1:35" x14ac:dyDescent="0.4">
      <c r="B6" t="s">
        <v>99</v>
      </c>
      <c r="S6" s="40" t="s">
        <v>100</v>
      </c>
      <c r="T6" s="41">
        <f>MIN(T5)</f>
        <v>0</v>
      </c>
    </row>
    <row r="7" spans="1:35" x14ac:dyDescent="0.4">
      <c r="S7" s="39" t="s">
        <v>101</v>
      </c>
      <c r="T7" s="41">
        <f>SUM(M12:M1000)</f>
        <v>0</v>
      </c>
    </row>
    <row r="8" spans="1:35" x14ac:dyDescent="0.4">
      <c r="S8" s="40" t="s">
        <v>102</v>
      </c>
      <c r="T8" s="41">
        <f>MIN(T7)</f>
        <v>0</v>
      </c>
    </row>
    <row r="10" spans="1:35" x14ac:dyDescent="0.4">
      <c r="D10" s="73" t="s">
        <v>103</v>
      </c>
      <c r="E10" s="74"/>
      <c r="T10" s="38" t="s">
        <v>104</v>
      </c>
      <c r="U10" s="38"/>
      <c r="V10" s="38"/>
      <c r="W10" s="38"/>
      <c r="X10" s="38"/>
      <c r="Y10" s="38"/>
      <c r="Z10" s="38"/>
      <c r="AA10" s="38"/>
      <c r="AB10" s="38"/>
      <c r="AC10" s="38"/>
    </row>
    <row r="11" spans="1:35" x14ac:dyDescent="0.4">
      <c r="C11" s="22" t="s">
        <v>105</v>
      </c>
      <c r="D11" s="22" t="s">
        <v>106</v>
      </c>
      <c r="E11" s="73" t="s">
        <v>116</v>
      </c>
      <c r="F11" s="74"/>
      <c r="G11" s="85" t="s">
        <v>107</v>
      </c>
      <c r="H11" s="86"/>
      <c r="I11" s="85" t="s">
        <v>108</v>
      </c>
      <c r="J11" s="86"/>
      <c r="K11" s="73" t="s">
        <v>15</v>
      </c>
      <c r="L11" s="74"/>
      <c r="M11" s="73" t="s">
        <v>109</v>
      </c>
      <c r="N11" s="74"/>
      <c r="O11" s="73" t="s">
        <v>28</v>
      </c>
      <c r="P11" s="74"/>
      <c r="Q11" s="22" t="s">
        <v>2</v>
      </c>
      <c r="R11" s="22" t="s">
        <v>110</v>
      </c>
      <c r="T11" s="34"/>
      <c r="U11" s="34"/>
      <c r="V11" s="34"/>
      <c r="W11" s="34"/>
      <c r="X11" s="34"/>
      <c r="Y11" s="34"/>
      <c r="Z11" s="34"/>
      <c r="AA11" s="34"/>
      <c r="AB11" s="34"/>
      <c r="AC11" s="34"/>
      <c r="AD11" s="34"/>
      <c r="AE11" s="34"/>
      <c r="AF11" s="34"/>
      <c r="AG11" s="34"/>
      <c r="AH11" s="34"/>
      <c r="AI11" s="34"/>
    </row>
    <row r="12" spans="1:35" x14ac:dyDescent="0.4">
      <c r="B12" s="3">
        <v>1</v>
      </c>
      <c r="C12" s="53"/>
      <c r="D12" s="7"/>
      <c r="E12" s="28"/>
      <c r="F12" s="13" t="s">
        <v>5</v>
      </c>
      <c r="G12" s="46"/>
      <c r="H12" s="13" t="s">
        <v>5</v>
      </c>
      <c r="I12" s="46"/>
      <c r="J12" s="13" t="s">
        <v>5</v>
      </c>
      <c r="K12" s="35"/>
      <c r="L12" s="13" t="s">
        <v>4</v>
      </c>
      <c r="M12" s="51">
        <f>I12*K12</f>
        <v>0</v>
      </c>
      <c r="N12" s="54" t="s">
        <v>5</v>
      </c>
      <c r="O12" s="51">
        <f t="shared" ref="O12:O25" si="0">G12+I12*K12</f>
        <v>0</v>
      </c>
      <c r="P12" s="13" t="s">
        <v>5</v>
      </c>
      <c r="Q12" s="43"/>
      <c r="R12" s="55"/>
      <c r="T12" s="33"/>
      <c r="U12" s="33"/>
      <c r="V12" s="33"/>
      <c r="W12" s="33"/>
      <c r="X12" s="33"/>
      <c r="Y12" s="33"/>
      <c r="Z12" s="33"/>
      <c r="AA12" s="33"/>
      <c r="AB12" s="33"/>
      <c r="AC12" s="33"/>
      <c r="AD12" s="33"/>
      <c r="AE12" s="33"/>
      <c r="AF12" s="33"/>
      <c r="AG12" s="33"/>
      <c r="AH12" s="33"/>
      <c r="AI12" s="33"/>
    </row>
    <row r="13" spans="1:35" x14ac:dyDescent="0.4">
      <c r="B13" s="3">
        <v>2</v>
      </c>
      <c r="C13" s="53"/>
      <c r="D13" s="7"/>
      <c r="E13" s="28"/>
      <c r="F13" s="13" t="s">
        <v>5</v>
      </c>
      <c r="G13" s="46"/>
      <c r="H13" s="13" t="s">
        <v>5</v>
      </c>
      <c r="I13" s="46"/>
      <c r="J13" s="13" t="s">
        <v>5</v>
      </c>
      <c r="K13" s="35">
        <f>COUNTIF(T13:BC13,"〇")</f>
        <v>0</v>
      </c>
      <c r="L13" s="13" t="s">
        <v>4</v>
      </c>
      <c r="M13" s="51">
        <f t="shared" ref="M13:M25" si="1">I13*K13</f>
        <v>0</v>
      </c>
      <c r="N13" s="54" t="s">
        <v>5</v>
      </c>
      <c r="O13" s="51">
        <f t="shared" si="0"/>
        <v>0</v>
      </c>
      <c r="P13" s="13" t="s">
        <v>5</v>
      </c>
      <c r="Q13" s="43"/>
      <c r="R13" s="43"/>
      <c r="T13" s="33"/>
      <c r="U13" s="33"/>
      <c r="V13" s="33"/>
      <c r="W13" s="33"/>
      <c r="X13" s="33"/>
      <c r="Y13" s="33"/>
      <c r="Z13" s="33"/>
      <c r="AA13" s="33"/>
      <c r="AB13" s="33"/>
      <c r="AC13" s="33"/>
      <c r="AD13" s="33"/>
      <c r="AE13" s="33"/>
      <c r="AF13" s="33"/>
      <c r="AG13" s="33"/>
      <c r="AH13" s="33"/>
      <c r="AI13" s="33"/>
    </row>
    <row r="14" spans="1:35" x14ac:dyDescent="0.4">
      <c r="B14" s="3">
        <v>3</v>
      </c>
      <c r="C14" s="53"/>
      <c r="D14" s="7"/>
      <c r="E14" s="28"/>
      <c r="F14" s="13" t="s">
        <v>5</v>
      </c>
      <c r="G14" s="46"/>
      <c r="H14" s="13" t="s">
        <v>5</v>
      </c>
      <c r="I14" s="46"/>
      <c r="J14" s="13" t="s">
        <v>5</v>
      </c>
      <c r="K14" s="35">
        <f t="shared" ref="K14:K25" si="2">COUNTIF(T14:BC14,"〇")</f>
        <v>0</v>
      </c>
      <c r="L14" s="13" t="s">
        <v>4</v>
      </c>
      <c r="M14" s="51">
        <f t="shared" si="1"/>
        <v>0</v>
      </c>
      <c r="N14" s="54" t="s">
        <v>5</v>
      </c>
      <c r="O14" s="51">
        <f t="shared" si="0"/>
        <v>0</v>
      </c>
      <c r="P14" s="13" t="s">
        <v>5</v>
      </c>
      <c r="Q14" s="43"/>
      <c r="R14" s="43"/>
      <c r="T14" s="33"/>
      <c r="U14" s="33"/>
      <c r="V14" s="33"/>
      <c r="W14" s="33"/>
      <c r="X14" s="33"/>
      <c r="Y14" s="33"/>
      <c r="Z14" s="33"/>
      <c r="AA14" s="33"/>
      <c r="AB14" s="33"/>
      <c r="AC14" s="33"/>
      <c r="AD14" s="33"/>
      <c r="AE14" s="33"/>
      <c r="AF14" s="33"/>
      <c r="AG14" s="33"/>
      <c r="AH14" s="33"/>
      <c r="AI14" s="33"/>
    </row>
    <row r="15" spans="1:35" x14ac:dyDescent="0.4">
      <c r="B15" s="3">
        <v>4</v>
      </c>
      <c r="C15" s="53"/>
      <c r="D15" s="7"/>
      <c r="E15" s="28"/>
      <c r="F15" s="13" t="s">
        <v>5</v>
      </c>
      <c r="G15" s="46"/>
      <c r="H15" s="13" t="s">
        <v>5</v>
      </c>
      <c r="I15" s="46"/>
      <c r="J15" s="13" t="s">
        <v>5</v>
      </c>
      <c r="K15" s="35">
        <f t="shared" si="2"/>
        <v>0</v>
      </c>
      <c r="L15" s="13" t="s">
        <v>4</v>
      </c>
      <c r="M15" s="51">
        <f t="shared" si="1"/>
        <v>0</v>
      </c>
      <c r="N15" s="54" t="s">
        <v>5</v>
      </c>
      <c r="O15" s="51">
        <f t="shared" si="0"/>
        <v>0</v>
      </c>
      <c r="P15" s="13" t="s">
        <v>5</v>
      </c>
      <c r="Q15" s="43"/>
      <c r="R15" s="43"/>
      <c r="T15" s="33"/>
      <c r="U15" s="33"/>
      <c r="V15" s="33"/>
      <c r="W15" s="33"/>
      <c r="X15" s="33"/>
      <c r="Y15" s="33"/>
      <c r="Z15" s="33"/>
      <c r="AA15" s="33"/>
      <c r="AB15" s="33"/>
      <c r="AC15" s="33"/>
      <c r="AD15" s="33"/>
      <c r="AE15" s="33"/>
      <c r="AF15" s="33"/>
      <c r="AG15" s="33"/>
      <c r="AH15" s="33"/>
      <c r="AI15" s="33"/>
    </row>
    <row r="16" spans="1:35" x14ac:dyDescent="0.4">
      <c r="B16" s="3">
        <v>5</v>
      </c>
      <c r="C16" s="53"/>
      <c r="D16" s="7"/>
      <c r="E16" s="28"/>
      <c r="F16" s="13" t="s">
        <v>5</v>
      </c>
      <c r="G16" s="46"/>
      <c r="H16" s="13" t="s">
        <v>5</v>
      </c>
      <c r="I16" s="46"/>
      <c r="J16" s="13" t="s">
        <v>5</v>
      </c>
      <c r="K16" s="35">
        <f t="shared" si="2"/>
        <v>0</v>
      </c>
      <c r="L16" s="13" t="s">
        <v>4</v>
      </c>
      <c r="M16" s="51">
        <f t="shared" si="1"/>
        <v>0</v>
      </c>
      <c r="N16" s="54" t="s">
        <v>5</v>
      </c>
      <c r="O16" s="51">
        <f t="shared" si="0"/>
        <v>0</v>
      </c>
      <c r="P16" s="13" t="s">
        <v>5</v>
      </c>
      <c r="Q16" s="43"/>
      <c r="R16" s="43"/>
      <c r="T16" s="33"/>
      <c r="U16" s="33"/>
      <c r="V16" s="33"/>
      <c r="W16" s="33"/>
      <c r="X16" s="33"/>
      <c r="Y16" s="33"/>
      <c r="Z16" s="33"/>
      <c r="AA16" s="33"/>
      <c r="AB16" s="33"/>
      <c r="AC16" s="33"/>
      <c r="AD16" s="33"/>
      <c r="AE16" s="33"/>
      <c r="AF16" s="33"/>
      <c r="AG16" s="33"/>
      <c r="AH16" s="33"/>
      <c r="AI16" s="33"/>
    </row>
    <row r="17" spans="2:35" x14ac:dyDescent="0.4">
      <c r="B17" s="3">
        <v>6</v>
      </c>
      <c r="C17" s="53"/>
      <c r="D17" s="7"/>
      <c r="E17" s="28"/>
      <c r="F17" s="13" t="s">
        <v>5</v>
      </c>
      <c r="G17" s="46"/>
      <c r="H17" s="13" t="s">
        <v>5</v>
      </c>
      <c r="I17" s="46"/>
      <c r="J17" s="13" t="s">
        <v>5</v>
      </c>
      <c r="K17" s="35">
        <f t="shared" si="2"/>
        <v>0</v>
      </c>
      <c r="L17" s="13" t="s">
        <v>4</v>
      </c>
      <c r="M17" s="51">
        <f t="shared" si="1"/>
        <v>0</v>
      </c>
      <c r="N17" s="54" t="s">
        <v>5</v>
      </c>
      <c r="O17" s="51">
        <f t="shared" si="0"/>
        <v>0</v>
      </c>
      <c r="P17" s="13" t="s">
        <v>5</v>
      </c>
      <c r="Q17" s="43"/>
      <c r="R17" s="43"/>
      <c r="T17" s="33"/>
      <c r="U17" s="33"/>
      <c r="V17" s="33"/>
      <c r="W17" s="33"/>
      <c r="X17" s="33"/>
      <c r="Y17" s="33"/>
      <c r="Z17" s="33"/>
      <c r="AA17" s="33"/>
      <c r="AB17" s="33"/>
      <c r="AC17" s="33"/>
      <c r="AD17" s="33"/>
      <c r="AE17" s="33"/>
      <c r="AF17" s="33"/>
      <c r="AG17" s="33"/>
      <c r="AH17" s="33"/>
      <c r="AI17" s="33"/>
    </row>
    <row r="18" spans="2:35" x14ac:dyDescent="0.4">
      <c r="B18" s="3">
        <v>7</v>
      </c>
      <c r="C18" s="53"/>
      <c r="D18" s="7"/>
      <c r="E18" s="28"/>
      <c r="F18" s="13" t="s">
        <v>5</v>
      </c>
      <c r="G18" s="46"/>
      <c r="H18" s="13" t="s">
        <v>5</v>
      </c>
      <c r="I18" s="46"/>
      <c r="J18" s="13" t="s">
        <v>5</v>
      </c>
      <c r="K18" s="35">
        <f t="shared" si="2"/>
        <v>0</v>
      </c>
      <c r="L18" s="13" t="s">
        <v>4</v>
      </c>
      <c r="M18" s="51">
        <f t="shared" si="1"/>
        <v>0</v>
      </c>
      <c r="N18" s="54" t="s">
        <v>5</v>
      </c>
      <c r="O18" s="51">
        <f t="shared" si="0"/>
        <v>0</v>
      </c>
      <c r="P18" s="13" t="s">
        <v>5</v>
      </c>
      <c r="Q18" s="43"/>
      <c r="R18" s="43"/>
      <c r="T18" s="33"/>
      <c r="U18" s="33"/>
      <c r="V18" s="33"/>
      <c r="W18" s="33"/>
      <c r="X18" s="33"/>
      <c r="Y18" s="33"/>
      <c r="Z18" s="33"/>
      <c r="AA18" s="33"/>
      <c r="AB18" s="33"/>
      <c r="AC18" s="33"/>
      <c r="AD18" s="33"/>
      <c r="AE18" s="33"/>
      <c r="AF18" s="33"/>
      <c r="AG18" s="33"/>
      <c r="AH18" s="33"/>
      <c r="AI18" s="33"/>
    </row>
    <row r="19" spans="2:35" x14ac:dyDescent="0.4">
      <c r="B19" s="3">
        <v>8</v>
      </c>
      <c r="C19" s="53"/>
      <c r="D19" s="7"/>
      <c r="E19" s="28"/>
      <c r="F19" s="13" t="s">
        <v>5</v>
      </c>
      <c r="G19" s="46"/>
      <c r="H19" s="13" t="s">
        <v>5</v>
      </c>
      <c r="I19" s="46"/>
      <c r="J19" s="13" t="s">
        <v>5</v>
      </c>
      <c r="K19" s="35">
        <f t="shared" si="2"/>
        <v>0</v>
      </c>
      <c r="L19" s="13" t="s">
        <v>4</v>
      </c>
      <c r="M19" s="51">
        <f t="shared" si="1"/>
        <v>0</v>
      </c>
      <c r="N19" s="54" t="s">
        <v>5</v>
      </c>
      <c r="O19" s="51">
        <f t="shared" si="0"/>
        <v>0</v>
      </c>
      <c r="P19" s="13" t="s">
        <v>5</v>
      </c>
      <c r="Q19" s="43"/>
      <c r="R19" s="43"/>
      <c r="T19" s="33"/>
      <c r="U19" s="33"/>
      <c r="V19" s="33"/>
      <c r="W19" s="33"/>
      <c r="X19" s="33"/>
      <c r="Y19" s="33"/>
      <c r="Z19" s="33"/>
      <c r="AA19" s="33"/>
      <c r="AB19" s="33"/>
      <c r="AC19" s="33"/>
      <c r="AD19" s="33"/>
      <c r="AE19" s="33"/>
      <c r="AF19" s="33"/>
      <c r="AG19" s="33"/>
      <c r="AH19" s="33"/>
      <c r="AI19" s="33"/>
    </row>
    <row r="20" spans="2:35" x14ac:dyDescent="0.4">
      <c r="B20" s="3">
        <v>9</v>
      </c>
      <c r="C20" s="53"/>
      <c r="D20" s="7"/>
      <c r="E20" s="28"/>
      <c r="F20" s="13" t="s">
        <v>5</v>
      </c>
      <c r="G20" s="46"/>
      <c r="H20" s="13" t="s">
        <v>5</v>
      </c>
      <c r="I20" s="46"/>
      <c r="J20" s="13" t="s">
        <v>5</v>
      </c>
      <c r="K20" s="35">
        <f t="shared" si="2"/>
        <v>0</v>
      </c>
      <c r="L20" s="13" t="s">
        <v>4</v>
      </c>
      <c r="M20" s="51">
        <f t="shared" si="1"/>
        <v>0</v>
      </c>
      <c r="N20" s="54" t="s">
        <v>5</v>
      </c>
      <c r="O20" s="51">
        <f t="shared" si="0"/>
        <v>0</v>
      </c>
      <c r="P20" s="13" t="s">
        <v>5</v>
      </c>
      <c r="Q20" s="43"/>
      <c r="R20" s="43"/>
      <c r="T20" s="33"/>
      <c r="U20" s="33"/>
      <c r="V20" s="33"/>
      <c r="W20" s="33"/>
      <c r="X20" s="33"/>
      <c r="Y20" s="33"/>
      <c r="Z20" s="33"/>
      <c r="AA20" s="33"/>
      <c r="AB20" s="33"/>
      <c r="AC20" s="33"/>
      <c r="AD20" s="33"/>
      <c r="AE20" s="33"/>
      <c r="AF20" s="33"/>
      <c r="AG20" s="33"/>
      <c r="AH20" s="33"/>
      <c r="AI20" s="33"/>
    </row>
    <row r="21" spans="2:35" x14ac:dyDescent="0.4">
      <c r="B21" s="3">
        <v>10</v>
      </c>
      <c r="C21" s="53"/>
      <c r="D21" s="7"/>
      <c r="E21" s="28"/>
      <c r="F21" s="13" t="s">
        <v>5</v>
      </c>
      <c r="G21" s="46"/>
      <c r="H21" s="13" t="s">
        <v>5</v>
      </c>
      <c r="I21" s="46"/>
      <c r="J21" s="13" t="s">
        <v>5</v>
      </c>
      <c r="K21" s="35">
        <f t="shared" si="2"/>
        <v>0</v>
      </c>
      <c r="L21" s="13" t="s">
        <v>4</v>
      </c>
      <c r="M21" s="51">
        <f t="shared" si="1"/>
        <v>0</v>
      </c>
      <c r="N21" s="54" t="s">
        <v>5</v>
      </c>
      <c r="O21" s="51">
        <f t="shared" si="0"/>
        <v>0</v>
      </c>
      <c r="P21" s="13" t="s">
        <v>5</v>
      </c>
      <c r="Q21" s="43"/>
      <c r="R21" s="43"/>
      <c r="T21" s="33"/>
      <c r="U21" s="33"/>
      <c r="V21" s="33"/>
      <c r="W21" s="33"/>
      <c r="X21" s="33"/>
      <c r="Y21" s="33"/>
      <c r="Z21" s="33"/>
      <c r="AA21" s="33"/>
      <c r="AB21" s="33"/>
      <c r="AC21" s="33"/>
      <c r="AD21" s="33"/>
      <c r="AE21" s="33"/>
      <c r="AF21" s="33"/>
      <c r="AG21" s="33"/>
      <c r="AH21" s="33"/>
      <c r="AI21" s="33"/>
    </row>
    <row r="22" spans="2:35" x14ac:dyDescent="0.4">
      <c r="B22" s="3">
        <v>11</v>
      </c>
      <c r="C22" s="53"/>
      <c r="D22" s="7"/>
      <c r="E22" s="28"/>
      <c r="F22" s="13" t="s">
        <v>5</v>
      </c>
      <c r="G22" s="46"/>
      <c r="H22" s="13" t="s">
        <v>5</v>
      </c>
      <c r="I22" s="46"/>
      <c r="J22" s="13" t="s">
        <v>5</v>
      </c>
      <c r="K22" s="35">
        <f t="shared" si="2"/>
        <v>0</v>
      </c>
      <c r="L22" s="13" t="s">
        <v>4</v>
      </c>
      <c r="M22" s="51">
        <f t="shared" si="1"/>
        <v>0</v>
      </c>
      <c r="N22" s="54" t="s">
        <v>5</v>
      </c>
      <c r="O22" s="51">
        <f t="shared" si="0"/>
        <v>0</v>
      </c>
      <c r="P22" s="13" t="s">
        <v>5</v>
      </c>
      <c r="Q22" s="43"/>
      <c r="R22" s="43"/>
      <c r="T22" s="33"/>
      <c r="U22" s="33"/>
      <c r="V22" s="33"/>
      <c r="W22" s="33"/>
      <c r="X22" s="33"/>
      <c r="Y22" s="33"/>
      <c r="Z22" s="33"/>
      <c r="AA22" s="33"/>
      <c r="AB22" s="33"/>
      <c r="AC22" s="33"/>
      <c r="AD22" s="33"/>
      <c r="AE22" s="33"/>
      <c r="AF22" s="33"/>
      <c r="AG22" s="33"/>
      <c r="AH22" s="33"/>
      <c r="AI22" s="33"/>
    </row>
    <row r="23" spans="2:35" x14ac:dyDescent="0.4">
      <c r="B23" s="3">
        <v>12</v>
      </c>
      <c r="C23" s="53"/>
      <c r="D23" s="7"/>
      <c r="E23" s="28"/>
      <c r="F23" s="13" t="s">
        <v>5</v>
      </c>
      <c r="G23" s="46"/>
      <c r="H23" s="13" t="s">
        <v>5</v>
      </c>
      <c r="I23" s="46"/>
      <c r="J23" s="13" t="s">
        <v>5</v>
      </c>
      <c r="K23" s="35">
        <f t="shared" si="2"/>
        <v>0</v>
      </c>
      <c r="L23" s="13" t="s">
        <v>4</v>
      </c>
      <c r="M23" s="51">
        <f t="shared" si="1"/>
        <v>0</v>
      </c>
      <c r="N23" s="54" t="s">
        <v>5</v>
      </c>
      <c r="O23" s="51">
        <f t="shared" si="0"/>
        <v>0</v>
      </c>
      <c r="P23" s="13" t="s">
        <v>5</v>
      </c>
      <c r="Q23" s="43"/>
      <c r="R23" s="43"/>
      <c r="T23" s="33"/>
      <c r="U23" s="33"/>
      <c r="V23" s="33"/>
      <c r="W23" s="33"/>
      <c r="X23" s="33"/>
      <c r="Y23" s="33"/>
      <c r="Z23" s="33"/>
      <c r="AA23" s="33"/>
      <c r="AB23" s="33"/>
      <c r="AC23" s="33"/>
      <c r="AD23" s="33"/>
      <c r="AE23" s="33"/>
      <c r="AF23" s="33"/>
      <c r="AG23" s="33"/>
      <c r="AH23" s="33"/>
      <c r="AI23" s="33"/>
    </row>
    <row r="24" spans="2:35" x14ac:dyDescent="0.4">
      <c r="B24" s="3">
        <v>13</v>
      </c>
      <c r="C24" s="53"/>
      <c r="D24" s="7"/>
      <c r="E24" s="28"/>
      <c r="F24" s="13" t="s">
        <v>5</v>
      </c>
      <c r="G24" s="46"/>
      <c r="H24" s="13" t="s">
        <v>5</v>
      </c>
      <c r="I24" s="46"/>
      <c r="J24" s="13" t="s">
        <v>5</v>
      </c>
      <c r="K24" s="35">
        <f t="shared" si="2"/>
        <v>0</v>
      </c>
      <c r="L24" s="13" t="s">
        <v>4</v>
      </c>
      <c r="M24" s="51">
        <f t="shared" si="1"/>
        <v>0</v>
      </c>
      <c r="N24" s="54" t="s">
        <v>5</v>
      </c>
      <c r="O24" s="51">
        <f t="shared" si="0"/>
        <v>0</v>
      </c>
      <c r="P24" s="13" t="s">
        <v>5</v>
      </c>
      <c r="Q24" s="43"/>
      <c r="R24" s="43"/>
      <c r="T24" s="33"/>
      <c r="U24" s="33"/>
      <c r="V24" s="33"/>
      <c r="W24" s="33"/>
      <c r="X24" s="33"/>
      <c r="Y24" s="33"/>
      <c r="Z24" s="33"/>
      <c r="AA24" s="33"/>
      <c r="AB24" s="33"/>
      <c r="AC24" s="33"/>
      <c r="AD24" s="33"/>
      <c r="AE24" s="33"/>
      <c r="AF24" s="33"/>
      <c r="AG24" s="33"/>
      <c r="AH24" s="33"/>
      <c r="AI24" s="33"/>
    </row>
    <row r="25" spans="2:35" x14ac:dyDescent="0.4">
      <c r="B25" s="3">
        <v>14</v>
      </c>
      <c r="C25" s="53"/>
      <c r="D25" s="7"/>
      <c r="E25" s="28"/>
      <c r="F25" s="13" t="s">
        <v>5</v>
      </c>
      <c r="G25" s="46"/>
      <c r="H25" s="13" t="s">
        <v>5</v>
      </c>
      <c r="I25" s="46"/>
      <c r="J25" s="13" t="s">
        <v>5</v>
      </c>
      <c r="K25" s="35">
        <f t="shared" si="2"/>
        <v>0</v>
      </c>
      <c r="L25" s="13" t="s">
        <v>4</v>
      </c>
      <c r="M25" s="51">
        <f t="shared" si="1"/>
        <v>0</v>
      </c>
      <c r="N25" s="54" t="s">
        <v>5</v>
      </c>
      <c r="O25" s="51">
        <f t="shared" si="0"/>
        <v>0</v>
      </c>
      <c r="P25" s="13" t="s">
        <v>5</v>
      </c>
      <c r="Q25" s="43"/>
      <c r="R25" s="43"/>
      <c r="T25" s="33"/>
      <c r="U25" s="33"/>
      <c r="V25" s="33"/>
      <c r="W25" s="33"/>
      <c r="X25" s="33"/>
      <c r="Y25" s="33"/>
      <c r="Z25" s="33"/>
      <c r="AA25" s="33"/>
      <c r="AB25" s="33"/>
      <c r="AC25" s="33"/>
      <c r="AD25" s="33"/>
      <c r="AE25" s="33"/>
      <c r="AF25" s="33"/>
      <c r="AG25" s="33"/>
      <c r="AH25" s="33"/>
      <c r="AI25" s="33"/>
    </row>
    <row r="26" spans="2:35" x14ac:dyDescent="0.4">
      <c r="C26" s="56"/>
    </row>
    <row r="27" spans="2:35" x14ac:dyDescent="0.4">
      <c r="C27" s="56"/>
    </row>
    <row r="28" spans="2:35" x14ac:dyDescent="0.4">
      <c r="C28" s="56"/>
    </row>
    <row r="29" spans="2:35" x14ac:dyDescent="0.4">
      <c r="C29" s="56"/>
    </row>
    <row r="30" spans="2:35" x14ac:dyDescent="0.4">
      <c r="C30" s="57" t="s">
        <v>111</v>
      </c>
    </row>
    <row r="31" spans="2:35" x14ac:dyDescent="0.4">
      <c r="C31" s="59" t="s">
        <v>112</v>
      </c>
    </row>
    <row r="32" spans="2:35" x14ac:dyDescent="0.4">
      <c r="C32" s="59" t="s">
        <v>113</v>
      </c>
    </row>
    <row r="33" spans="3:3" x14ac:dyDescent="0.4">
      <c r="C33" s="58" t="s">
        <v>114</v>
      </c>
    </row>
    <row r="34" spans="3:3" x14ac:dyDescent="0.4">
      <c r="C34" s="58" t="s">
        <v>129</v>
      </c>
    </row>
    <row r="35" spans="3:3" x14ac:dyDescent="0.4">
      <c r="C35" s="58" t="s">
        <v>130</v>
      </c>
    </row>
    <row r="36" spans="3:3" x14ac:dyDescent="0.4">
      <c r="C36" s="56"/>
    </row>
    <row r="37" spans="3:3" x14ac:dyDescent="0.4">
      <c r="C37" s="56"/>
    </row>
    <row r="38" spans="3:3" x14ac:dyDescent="0.4">
      <c r="C38" s="56"/>
    </row>
    <row r="39" spans="3:3" x14ac:dyDescent="0.4">
      <c r="C39" s="56"/>
    </row>
    <row r="40" spans="3:3" x14ac:dyDescent="0.4">
      <c r="C40" s="56"/>
    </row>
    <row r="41" spans="3:3" x14ac:dyDescent="0.4">
      <c r="C41" s="56"/>
    </row>
    <row r="42" spans="3:3" x14ac:dyDescent="0.4">
      <c r="C42" s="56"/>
    </row>
    <row r="43" spans="3:3" x14ac:dyDescent="0.4">
      <c r="C43" s="56"/>
    </row>
    <row r="44" spans="3:3" x14ac:dyDescent="0.4">
      <c r="C44" s="56"/>
    </row>
    <row r="45" spans="3:3" x14ac:dyDescent="0.4">
      <c r="C45" s="56"/>
    </row>
    <row r="46" spans="3:3" x14ac:dyDescent="0.4">
      <c r="C46" s="56"/>
    </row>
    <row r="47" spans="3:3" x14ac:dyDescent="0.4">
      <c r="C47" s="56"/>
    </row>
    <row r="48" spans="3:3" x14ac:dyDescent="0.4">
      <c r="C48" s="56"/>
    </row>
    <row r="49" spans="3:3" x14ac:dyDescent="0.4">
      <c r="C49" s="56"/>
    </row>
    <row r="50" spans="3:3" x14ac:dyDescent="0.4">
      <c r="C50" s="56"/>
    </row>
    <row r="51" spans="3:3" x14ac:dyDescent="0.4">
      <c r="C51" s="56"/>
    </row>
    <row r="52" spans="3:3" x14ac:dyDescent="0.4">
      <c r="C52" s="56"/>
    </row>
    <row r="53" spans="3:3" x14ac:dyDescent="0.4">
      <c r="C53" s="56"/>
    </row>
    <row r="54" spans="3:3" x14ac:dyDescent="0.4">
      <c r="C54" s="56"/>
    </row>
    <row r="55" spans="3:3" x14ac:dyDescent="0.4">
      <c r="C55" s="56"/>
    </row>
    <row r="56" spans="3:3" x14ac:dyDescent="0.4">
      <c r="C56" s="56"/>
    </row>
    <row r="57" spans="3:3" x14ac:dyDescent="0.4">
      <c r="C57" s="56"/>
    </row>
    <row r="58" spans="3:3" x14ac:dyDescent="0.4">
      <c r="C58" s="56"/>
    </row>
    <row r="59" spans="3:3" x14ac:dyDescent="0.4">
      <c r="C59" s="56"/>
    </row>
    <row r="60" spans="3:3" x14ac:dyDescent="0.4">
      <c r="C60" s="56"/>
    </row>
    <row r="61" spans="3:3" x14ac:dyDescent="0.4">
      <c r="C61" s="56"/>
    </row>
    <row r="62" spans="3:3" x14ac:dyDescent="0.4">
      <c r="C62" s="56"/>
    </row>
    <row r="63" spans="3:3" x14ac:dyDescent="0.4">
      <c r="C63" s="56"/>
    </row>
    <row r="64" spans="3:3" x14ac:dyDescent="0.4">
      <c r="C64" s="56"/>
    </row>
    <row r="65" spans="3:3" x14ac:dyDescent="0.4">
      <c r="C65" s="56"/>
    </row>
    <row r="66" spans="3:3" x14ac:dyDescent="0.4">
      <c r="C66" s="56"/>
    </row>
    <row r="67" spans="3:3" x14ac:dyDescent="0.4">
      <c r="C67" s="56"/>
    </row>
    <row r="68" spans="3:3" x14ac:dyDescent="0.4">
      <c r="C68" s="56"/>
    </row>
    <row r="69" spans="3:3" x14ac:dyDescent="0.4">
      <c r="C69" s="56"/>
    </row>
    <row r="70" spans="3:3" x14ac:dyDescent="0.4">
      <c r="C70" s="56"/>
    </row>
    <row r="71" spans="3:3" x14ac:dyDescent="0.4">
      <c r="C71" s="56"/>
    </row>
    <row r="72" spans="3:3" x14ac:dyDescent="0.4">
      <c r="C72" s="56"/>
    </row>
    <row r="73" spans="3:3" x14ac:dyDescent="0.4">
      <c r="C73" s="56"/>
    </row>
    <row r="74" spans="3:3" x14ac:dyDescent="0.4">
      <c r="C74" s="56"/>
    </row>
    <row r="75" spans="3:3" x14ac:dyDescent="0.4">
      <c r="C75" s="56"/>
    </row>
    <row r="76" spans="3:3" x14ac:dyDescent="0.4">
      <c r="C76" s="56"/>
    </row>
    <row r="77" spans="3:3" x14ac:dyDescent="0.4">
      <c r="C77" s="56"/>
    </row>
    <row r="78" spans="3:3" x14ac:dyDescent="0.4">
      <c r="C78" s="56"/>
    </row>
    <row r="79" spans="3:3" x14ac:dyDescent="0.4">
      <c r="C79" s="56"/>
    </row>
    <row r="80" spans="3:3" x14ac:dyDescent="0.4">
      <c r="C80" s="56"/>
    </row>
    <row r="81" spans="3:3" x14ac:dyDescent="0.4">
      <c r="C81" s="56"/>
    </row>
    <row r="82" spans="3:3" x14ac:dyDescent="0.4">
      <c r="C82" s="56"/>
    </row>
    <row r="83" spans="3:3" x14ac:dyDescent="0.4">
      <c r="C83" s="56"/>
    </row>
    <row r="84" spans="3:3" x14ac:dyDescent="0.4">
      <c r="C84" s="56"/>
    </row>
    <row r="85" spans="3:3" x14ac:dyDescent="0.4">
      <c r="C85" s="56"/>
    </row>
    <row r="86" spans="3:3" x14ac:dyDescent="0.4">
      <c r="C86" s="56"/>
    </row>
    <row r="87" spans="3:3" x14ac:dyDescent="0.4">
      <c r="C87" s="56"/>
    </row>
    <row r="88" spans="3:3" x14ac:dyDescent="0.4">
      <c r="C88" s="56"/>
    </row>
    <row r="89" spans="3:3" x14ac:dyDescent="0.4">
      <c r="C89" s="56"/>
    </row>
    <row r="90" spans="3:3" x14ac:dyDescent="0.4">
      <c r="C90" s="56"/>
    </row>
    <row r="91" spans="3:3" x14ac:dyDescent="0.4">
      <c r="C91" s="56"/>
    </row>
    <row r="92" spans="3:3" x14ac:dyDescent="0.4">
      <c r="C92" s="56"/>
    </row>
    <row r="93" spans="3:3" x14ac:dyDescent="0.4">
      <c r="C93" s="56"/>
    </row>
    <row r="94" spans="3:3" x14ac:dyDescent="0.4">
      <c r="C94" s="56"/>
    </row>
    <row r="95" spans="3:3" x14ac:dyDescent="0.4">
      <c r="C95" s="56"/>
    </row>
    <row r="96" spans="3:3" x14ac:dyDescent="0.4">
      <c r="C96" s="56"/>
    </row>
    <row r="97" spans="3:3" x14ac:dyDescent="0.4">
      <c r="C97" s="56"/>
    </row>
    <row r="98" spans="3:3" x14ac:dyDescent="0.4">
      <c r="C98" s="56"/>
    </row>
    <row r="99" spans="3:3" x14ac:dyDescent="0.4">
      <c r="C99" s="56"/>
    </row>
    <row r="100" spans="3:3" x14ac:dyDescent="0.4">
      <c r="C100" s="56"/>
    </row>
    <row r="101" spans="3:3" x14ac:dyDescent="0.4">
      <c r="C101" s="56"/>
    </row>
    <row r="102" spans="3:3" x14ac:dyDescent="0.4">
      <c r="C102" s="56"/>
    </row>
    <row r="103" spans="3:3" x14ac:dyDescent="0.4">
      <c r="C103" s="56"/>
    </row>
    <row r="104" spans="3:3" x14ac:dyDescent="0.4">
      <c r="C104" s="56"/>
    </row>
    <row r="105" spans="3:3" x14ac:dyDescent="0.4">
      <c r="C105" s="56"/>
    </row>
    <row r="106" spans="3:3" x14ac:dyDescent="0.4">
      <c r="C106" s="56"/>
    </row>
  </sheetData>
  <mergeCells count="7">
    <mergeCell ref="O11:P11"/>
    <mergeCell ref="D10:E10"/>
    <mergeCell ref="E11:F11"/>
    <mergeCell ref="G11:H11"/>
    <mergeCell ref="I11:J11"/>
    <mergeCell ref="K11:L11"/>
    <mergeCell ref="M11:N11"/>
  </mergeCells>
  <phoneticPr fontId="1"/>
  <dataValidations count="2">
    <dataValidation type="list" allowBlank="1" showInputMessage="1" showErrorMessage="1" sqref="T12:AI1048576" xr:uid="{00000000-0002-0000-0200-000000000000}">
      <formula1>"〇"</formula1>
    </dataValidation>
    <dataValidation type="list" allowBlank="1" showInputMessage="1" showErrorMessage="1" sqref="C12:C25" xr:uid="{00000000-0002-0000-0200-000001000000}">
      <formula1>$C$30:$C$35</formula1>
    </dataValidation>
  </dataValidations>
  <pageMargins left="0.25" right="0.25" top="0.75" bottom="0.75" header="0.3" footer="0.3"/>
  <pageSetup paperSize="9" scale="3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経費内訳書</vt:lpstr>
      <vt:lpstr>ウェブ会議関係機器</vt:lpstr>
      <vt:lpstr>サービス利用料</vt:lpstr>
      <vt:lpstr>ウェブ会議関係機器!Print_Area</vt:lpstr>
      <vt:lpstr>サービス利用料!Print_Area</vt:lpstr>
      <vt:lpstr>経費内訳書!Print_Area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2024-03-29T05:52:56Z</dcterms:modified>
</cp:coreProperties>
</file>