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860" yWindow="0" windowWidth="19200" windowHeight="11370" tabRatio="671"/>
  </bookViews>
  <sheets>
    <sheet name="雇用調整助成金助成額算定書（要請等対象施設）" sheetId="4" r:id="rId1"/>
    <sheet name="雇用調整助成金助成額算定書(要請等対象施設以外)" sheetId="1" r:id="rId2"/>
    <sheet name="雇用調整助成金 （休業等） 支給申請書" sheetId="2" r:id="rId3"/>
  </sheets>
  <definedNames>
    <definedName name="①">'雇用調整助成金助成額算定書(要請等対象施設以外)'!$AT$16:$AT$19</definedName>
    <definedName name="②">'雇用調整助成金助成額算定書(要請等対象施設以外)'!$AT$20:$AT$23</definedName>
    <definedName name="③">'雇用調整助成金助成額算定書(要請等対象施設以外)'!$AT$24</definedName>
    <definedName name="④">'雇用調整助成金助成額算定書（要請等対象施設）'!$AT$20:$AT$23</definedName>
    <definedName name="⑤">'雇用調整助成金助成額算定書（要請等対象施設）'!$AT$24</definedName>
    <definedName name="_xlnm.Print_Area" localSheetId="0">'雇用調整助成金助成額算定書（要請等対象施設）'!$A$1:$AO$100</definedName>
    <definedName name="_xlnm.Print_Area" localSheetId="1">'雇用調整助成金助成額算定書(要請等対象施設以外)'!$A$1:$AO$102</definedName>
  </definedNames>
  <calcPr calcId="162913"/>
</workbook>
</file>

<file path=xl/calcChain.xml><?xml version="1.0" encoding="utf-8"?>
<calcChain xmlns="http://schemas.openxmlformats.org/spreadsheetml/2006/main">
  <c r="AY46" i="1" l="1"/>
  <c r="AU46" i="1"/>
  <c r="AY44" i="4"/>
  <c r="AD20" i="4"/>
  <c r="X20" i="4"/>
  <c r="R20" i="4"/>
  <c r="AY45" i="1" l="1"/>
  <c r="AU45" i="1"/>
  <c r="AY43" i="4"/>
  <c r="AY42" i="4" l="1"/>
  <c r="O8" i="1" l="1"/>
  <c r="M8" i="1"/>
  <c r="E8" i="1"/>
  <c r="K8" i="1"/>
  <c r="C8" i="1"/>
  <c r="E10" i="1"/>
  <c r="F10" i="4"/>
  <c r="B11" i="4"/>
  <c r="AY44" i="1" l="1"/>
  <c r="AY43" i="1"/>
  <c r="AU44" i="1"/>
  <c r="AU43" i="1"/>
  <c r="R15" i="4" l="1"/>
  <c r="X19" i="4" s="1"/>
  <c r="X29" i="4" l="1"/>
  <c r="AD19" i="4"/>
  <c r="R19" i="4"/>
  <c r="R29" i="4" l="1"/>
  <c r="S30" i="4" s="1"/>
  <c r="AC18" i="1" l="1"/>
  <c r="W18" i="1"/>
  <c r="Q18" i="1"/>
  <c r="Q12" i="1"/>
  <c r="Q10" i="1"/>
  <c r="Q7" i="1"/>
  <c r="AD5" i="1"/>
  <c r="AA5" i="1"/>
  <c r="X5" i="1"/>
  <c r="R5" i="1"/>
  <c r="O5" i="1"/>
  <c r="L5" i="1"/>
  <c r="AB43" i="2"/>
  <c r="Y43" i="2"/>
  <c r="V43" i="2"/>
  <c r="BC34" i="4" s="1"/>
  <c r="P43" i="2"/>
  <c r="AW34" i="4" s="1"/>
  <c r="M43" i="2"/>
  <c r="AU34" i="4" s="1"/>
  <c r="J43" i="2"/>
  <c r="AS34" i="4" s="1"/>
  <c r="BG34" i="4" l="1"/>
  <c r="BG34" i="1"/>
  <c r="BE34" i="1"/>
  <c r="BE34" i="4"/>
  <c r="AZ34" i="4"/>
  <c r="Q15" i="1"/>
  <c r="AC19" i="1" s="1"/>
  <c r="W6" i="1"/>
  <c r="G6" i="1"/>
  <c r="AQ44" i="4" l="1"/>
  <c r="AX16" i="4"/>
  <c r="BJ34" i="4"/>
  <c r="AQ41" i="4"/>
  <c r="AQ47" i="4"/>
  <c r="AQ42" i="4"/>
  <c r="AQ40" i="4"/>
  <c r="AQ39" i="4"/>
  <c r="AQ38" i="4"/>
  <c r="AQ45" i="4"/>
  <c r="AQ43" i="4"/>
  <c r="AQ46" i="4"/>
  <c r="Q19" i="1"/>
  <c r="W19" i="1"/>
  <c r="G28" i="1"/>
  <c r="AC27" i="1" s="1"/>
  <c r="BC34" i="1"/>
  <c r="BC52" i="4" l="1"/>
  <c r="AU52" i="4"/>
  <c r="AY52" i="4"/>
  <c r="BE52" i="4"/>
  <c r="AV52" i="4"/>
  <c r="AZ52" i="4"/>
  <c r="BD52" i="4"/>
  <c r="AS52" i="4"/>
  <c r="AR52" i="4"/>
  <c r="AT52" i="4"/>
  <c r="AX52" i="4"/>
  <c r="BB52" i="4"/>
  <c r="BF52" i="4"/>
  <c r="AW52" i="4"/>
  <c r="BA52" i="4"/>
  <c r="X33" i="4"/>
  <c r="X34" i="4" s="1"/>
  <c r="R33" i="4"/>
  <c r="R34" i="4" s="1"/>
  <c r="AD33" i="4"/>
  <c r="BJ34" i="1"/>
  <c r="G28" i="4" l="1"/>
  <c r="AD27" i="4" s="1"/>
  <c r="AU23" i="4"/>
  <c r="AU22" i="4"/>
  <c r="AD34" i="4" l="1"/>
  <c r="R35" i="4" s="1"/>
  <c r="AD29" i="4"/>
  <c r="AW34" i="1"/>
  <c r="AU34" i="1"/>
  <c r="AS34" i="1"/>
  <c r="AZ34" i="1" l="1"/>
  <c r="AW12" i="1" s="1"/>
  <c r="AQ40" i="1" l="1"/>
  <c r="AQ43" i="1"/>
  <c r="AQ38" i="1"/>
  <c r="AQ46" i="1"/>
  <c r="AQ41" i="1"/>
  <c r="AQ44" i="1"/>
  <c r="AQ39" i="1"/>
  <c r="AQ45" i="1"/>
  <c r="AQ42" i="1"/>
  <c r="AQ47" i="1"/>
  <c r="BD52" i="1" l="1"/>
  <c r="BE52" i="1"/>
  <c r="AX52" i="1"/>
  <c r="BA52" i="1"/>
  <c r="AR52" i="1"/>
  <c r="BC52" i="1"/>
  <c r="AV52" i="1"/>
  <c r="AT52" i="1"/>
  <c r="AW52" i="1"/>
  <c r="AY52" i="1"/>
  <c r="BF52" i="1"/>
  <c r="AZ52" i="1"/>
  <c r="AS52" i="1"/>
  <c r="AU52" i="1"/>
  <c r="BB52" i="1"/>
  <c r="AD35" i="2"/>
  <c r="AC20" i="1" l="1"/>
  <c r="AC29" i="1" s="1"/>
  <c r="AD30" i="1" s="1"/>
  <c r="W20" i="1"/>
  <c r="W29" i="1" s="1"/>
  <c r="Q20" i="1"/>
  <c r="Q29" i="1" s="1"/>
  <c r="AC34" i="1"/>
  <c r="Q34" i="1"/>
  <c r="W34" i="1"/>
  <c r="AO35" i="2"/>
  <c r="X37" i="2"/>
  <c r="R30" i="1" l="1"/>
  <c r="Q31" i="1" s="1"/>
  <c r="X36" i="4" l="1"/>
  <c r="R36" i="4"/>
  <c r="AE30" i="4" l="1"/>
  <c r="AD36" i="4"/>
  <c r="R37" i="4" s="1"/>
  <c r="AO39" i="2" l="1"/>
  <c r="R31" i="4"/>
  <c r="AT53" i="2"/>
  <c r="AD39" i="2"/>
  <c r="AT52" i="2"/>
  <c r="AO37" i="2"/>
  <c r="S35" i="2" l="1"/>
  <c r="H35" i="2"/>
  <c r="AZ35" i="2" l="1"/>
  <c r="AC35" i="1" l="1"/>
  <c r="W35" i="1" l="1"/>
  <c r="W37" i="1" s="1"/>
  <c r="Q35" i="1" l="1"/>
  <c r="Q36" i="1" s="1"/>
  <c r="Q37" i="1" l="1"/>
  <c r="H39" i="2"/>
  <c r="AC37" i="1" l="1"/>
  <c r="Q38" i="1" s="1"/>
  <c r="U52" i="2" l="1"/>
  <c r="S39" i="2"/>
  <c r="AZ39" i="2" s="1"/>
  <c r="U53" i="2" l="1"/>
</calcChain>
</file>

<file path=xl/comments1.xml><?xml version="1.0" encoding="utf-8"?>
<comments xmlns="http://schemas.openxmlformats.org/spreadsheetml/2006/main">
  <authors>
    <author>作成者</author>
  </authors>
  <commentList>
    <comment ref="A2" authorId="0" shapeId="0">
      <text>
        <r>
          <rPr>
            <b/>
            <sz val="16"/>
            <color indexed="81"/>
            <rFont val="MS P ゴシック"/>
            <family val="3"/>
            <charset val="128"/>
          </rPr>
          <t>赤色に着色されているセルにご入力をお願いします。
また、緑色のセルについてはプルダウンリストから選択をお願いします。（青色のセルは自動計算されます。）
地域特例の</t>
        </r>
        <r>
          <rPr>
            <b/>
            <u/>
            <sz val="16"/>
            <color indexed="39"/>
            <rFont val="MS P ゴシック"/>
            <family val="3"/>
            <charset val="128"/>
          </rPr>
          <t>対象となる</t>
        </r>
        <r>
          <rPr>
            <b/>
            <sz val="16"/>
            <color indexed="81"/>
            <rFont val="MS P ゴシック"/>
            <family val="3"/>
            <charset val="128"/>
          </rPr>
          <t xml:space="preserve">休業等対象労働者分の助成金は、
</t>
        </r>
        <r>
          <rPr>
            <b/>
            <sz val="16"/>
            <color indexed="39"/>
            <rFont val="MS P ゴシック"/>
            <family val="3"/>
            <charset val="128"/>
          </rPr>
          <t>当シート（様式新特第８号(3)）</t>
        </r>
        <r>
          <rPr>
            <b/>
            <sz val="16"/>
            <color indexed="81"/>
            <rFont val="MS P ゴシック"/>
            <family val="3"/>
            <charset val="128"/>
          </rPr>
          <t>にて算出します。
地域特例の</t>
        </r>
        <r>
          <rPr>
            <b/>
            <u/>
            <sz val="16"/>
            <color indexed="9"/>
            <rFont val="MS P ゴシック"/>
            <family val="3"/>
            <charset val="128"/>
          </rPr>
          <t>対象とならない</t>
        </r>
        <r>
          <rPr>
            <b/>
            <sz val="16"/>
            <color indexed="81"/>
            <rFont val="MS P ゴシック"/>
            <family val="3"/>
            <charset val="128"/>
          </rPr>
          <t xml:space="preserve">休業等対象労働者分の助成金の算出は、
</t>
        </r>
        <r>
          <rPr>
            <b/>
            <sz val="16"/>
            <color indexed="9"/>
            <rFont val="MS P ゴシック"/>
            <family val="3"/>
            <charset val="128"/>
          </rPr>
          <t>様式新特第８号(２)</t>
        </r>
        <r>
          <rPr>
            <b/>
            <sz val="16"/>
            <color indexed="81"/>
            <rFont val="MS P ゴシック"/>
            <family val="3"/>
            <charset val="128"/>
          </rPr>
          <t xml:space="preserve">にて行います。
</t>
        </r>
      </text>
    </comment>
    <comment ref="AG5" authorId="0" shapeId="0">
      <text>
        <r>
          <rPr>
            <b/>
            <sz val="28"/>
            <color indexed="81"/>
            <rFont val="MS P ゴシック"/>
            <family val="3"/>
            <charset val="128"/>
          </rPr>
          <t>初めに、判定基礎期間を入力してください。</t>
        </r>
      </text>
    </comment>
    <comment ref="R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2" authorId="0" shapeId="0">
      <text>
        <r>
          <rPr>
            <b/>
            <sz val="16"/>
            <color indexed="81"/>
            <rFont val="MS P ゴシック"/>
            <family val="3"/>
            <charset val="128"/>
          </rPr>
          <t>赤色に着色されているセルにご入力をお願いします。
また、緑色のセルについてはプルダウンリストから選択をお願いします。（青色のセルは自動計算されます。）
地域特例の</t>
        </r>
        <r>
          <rPr>
            <b/>
            <u/>
            <sz val="16"/>
            <color indexed="9"/>
            <rFont val="MS P ゴシック"/>
            <family val="3"/>
            <charset val="128"/>
          </rPr>
          <t>対象とならない</t>
        </r>
        <r>
          <rPr>
            <b/>
            <sz val="16"/>
            <color indexed="81"/>
            <rFont val="MS P ゴシック"/>
            <family val="3"/>
            <charset val="128"/>
          </rPr>
          <t>休業等対象労働者分の助成金の算出は、</t>
        </r>
        <r>
          <rPr>
            <b/>
            <sz val="16"/>
            <color indexed="9"/>
            <rFont val="MS P ゴシック"/>
            <family val="3"/>
            <charset val="128"/>
          </rPr>
          <t>当シート（様式新特第８号(２)）</t>
        </r>
        <r>
          <rPr>
            <b/>
            <sz val="16"/>
            <color indexed="81"/>
            <rFont val="MS P ゴシック"/>
            <family val="3"/>
            <charset val="128"/>
          </rPr>
          <t>にて行います。
対象となる労働者がいない場合（様式新特第６号 実績一覧表に記入が無い場合）は</t>
        </r>
        <r>
          <rPr>
            <b/>
            <u/>
            <sz val="16"/>
            <color indexed="81"/>
            <rFont val="MS P ゴシック"/>
            <family val="3"/>
            <charset val="128"/>
          </rPr>
          <t>登録不要</t>
        </r>
        <r>
          <rPr>
            <b/>
            <sz val="16"/>
            <color indexed="81"/>
            <rFont val="MS P ゴシック"/>
            <family val="3"/>
            <charset val="128"/>
          </rPr>
          <t>です。</t>
        </r>
      </text>
    </comment>
    <comment ref="G21" authorId="0" shapeId="0">
      <text>
        <r>
          <rPr>
            <sz val="12"/>
            <color indexed="81"/>
            <rFont val="MS P ゴシック"/>
            <family val="3"/>
            <charset val="128"/>
          </rPr>
          <t xml:space="preserve">
様式新特第８号(3)にて判定基礎期間を入力することにより、助成率が選択できるようになります。</t>
        </r>
      </text>
    </comment>
  </commentList>
</comments>
</file>

<file path=xl/comments3.xml><?xml version="1.0" encoding="utf-8"?>
<comments xmlns="http://schemas.openxmlformats.org/spreadsheetml/2006/main">
  <authors>
    <author>作成者</author>
  </authors>
  <commentList>
    <comment ref="U4" authorId="0" shapeId="0">
      <text>
        <r>
          <rPr>
            <b/>
            <sz val="14"/>
            <color indexed="81"/>
            <rFont val="MS P ゴシック"/>
            <family val="3"/>
            <charset val="128"/>
          </rPr>
          <t>赤色に着色されているセルにご入力をお願いします。
（青色のセル及び黄色のセルは自動計算されます。）</t>
        </r>
      </text>
    </comment>
    <comment ref="AG43" authorId="0" shapeId="0">
      <text>
        <r>
          <rPr>
            <b/>
            <sz val="9"/>
            <color indexed="81"/>
            <rFont val="MS P ゴシック"/>
            <family val="3"/>
            <charset val="128"/>
          </rPr>
          <t>雇用調整助成金の支給申請を初めて行った判定対象期間の初日を記入してください。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<sst xmlns="http://schemas.openxmlformats.org/spreadsheetml/2006/main" count="523" uniqueCount="250">
  <si>
    <t>（事業所番号）</t>
  </si>
  <si>
    <t>円</t>
  </si>
  <si>
    <t xml:space="preserve">人 </t>
  </si>
  <si>
    <t xml:space="preserve">日 </t>
  </si>
  <si>
    <t xml:space="preserve">円 </t>
  </si>
  <si>
    <t xml:space="preserve">休 業 </t>
  </si>
  <si>
    <t xml:space="preserve">教 育  訓  練 </t>
  </si>
  <si>
    <t xml:space="preserve">全日 </t>
  </si>
  <si>
    <t xml:space="preserve">短時間 </t>
  </si>
  <si>
    <t xml:space="preserve">％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</si>
  <si>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</si>
  <si>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</si>
  <si>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</si>
  <si>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</si>
  <si>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</si>
  <si>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</si>
  <si>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</si>
  <si>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</si>
  <si>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</si>
  <si>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電話番号</t>
  </si>
  <si>
    <t>(4)事業の種類</t>
  </si>
  <si>
    <t xml:space="preserve">) </t>
  </si>
  <si>
    <t>産業分類 （中分類）</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</si>
  <si>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</si>
  <si>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</si>
  <si>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</si>
  <si>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</si>
  <si>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</si>
  <si>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</si>
  <si>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</si>
  <si>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</si>
  <si>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</si>
  <si>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</si>
  <si>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</si>
  <si>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</si>
  <si>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</si>
  <si>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</si>
  <si>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</si>
  <si>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</si>
  <si>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</si>
  <si>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</si>
  <si>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</si>
  <si>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</si>
  <si>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人</t>
  </si>
  <si>
    <t>円</t>
    <rPh sb="0" eb="1">
      <t>エン</t>
    </rPh>
    <phoneticPr fontId="1"/>
  </si>
  <si>
    <t>③助成額の算定</t>
    <phoneticPr fontId="1"/>
  </si>
  <si>
    <t xml:space="preserve">（４） 平均賃金額
　　　［(1)/ （(2)×(3)）］ </t>
    <phoneticPr fontId="1"/>
  </si>
  <si>
    <t>（事業所名）</t>
    <phoneticPr fontId="1"/>
  </si>
  <si>
    <t>※ （１） 欄は千円未満の端数を切り捨てた値、 （２） 及び （３） 欄は小数点以下の端数を切り捨てた値、
   （４） 及び（６） ～ （８） 欄は小数点以下の端数を切り上げた値を記入して下さい。</t>
    <phoneticPr fontId="1"/>
  </si>
  <si>
    <t xml:space="preserve">（７）  １人日当たり助成額単価 </t>
    <phoneticPr fontId="1"/>
  </si>
  <si>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</si>
  <si>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</si>
  <si>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</si>
  <si>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</si>
  <si>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</si>
  <si>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</si>
  <si>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</si>
  <si>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</si>
  <si>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</si>
  <si>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</si>
  <si>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</si>
  <si>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</si>
  <si>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</si>
  <si>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</si>
  <si>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</si>
  <si>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</si>
  <si>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</si>
  <si>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</si>
  <si>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</si>
  <si>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</si>
  <si>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</si>
  <si>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</si>
  <si>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</si>
  <si>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</si>
  <si>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</si>
  <si>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</si>
  <si>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</si>
  <si>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</si>
  <si>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</si>
  <si>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</si>
  <si>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</si>
  <si>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</si>
  <si>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</si>
  <si>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</si>
  <si>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</si>
  <si>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</si>
  <si>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</si>
  <si>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</si>
  <si>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</si>
  <si>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♦判定基礎期間</t>
    <rPh sb="1" eb="3">
      <t>ハンテイ</t>
    </rPh>
    <rPh sb="3" eb="5">
      <t>キソ</t>
    </rPh>
    <rPh sb="5" eb="7">
      <t>キカン</t>
    </rPh>
    <phoneticPr fontId="1"/>
  </si>
  <si>
    <t>％</t>
    <phoneticPr fontId="1"/>
  </si>
  <si>
    <t>円</t>
    <phoneticPr fontId="1"/>
  </si>
  <si>
    <t>公共職業安定所経由）</t>
    <phoneticPr fontId="1"/>
  </si>
  <si>
    <t>労働局長  殿</t>
    <phoneticPr fontId="1"/>
  </si>
  <si>
    <t xml:space="preserve">（局長）       （部長・      ）        （課長・      ）          （補佐・      ）         （係長・      ）       （           ） </t>
    <phoneticPr fontId="1"/>
  </si>
  <si>
    <t>④</t>
    <phoneticPr fontId="1"/>
  </si>
  <si>
    <t>⑤</t>
    <phoneticPr fontId="1"/>
  </si>
  <si>
    <t>［(8)× 加算額（</t>
    <phoneticPr fontId="1"/>
  </si>
  <si>
    <t xml:space="preserve">（９） 教育訓練に係る加算額 </t>
    <phoneticPr fontId="1"/>
  </si>
  <si>
    <t xml:space="preserve">（12）   (11)の合計 </t>
    <phoneticPr fontId="1"/>
  </si>
  <si>
    <t>９５人</t>
    <rPh sb="2" eb="3">
      <t>ニン</t>
    </rPh>
    <phoneticPr fontId="1"/>
  </si>
  <si>
    <t>＝２６０日</t>
    <rPh sb="4" eb="5">
      <t>ニチ</t>
    </rPh>
    <phoneticPr fontId="1"/>
  </si>
  <si>
    <t>注意事項</t>
  </si>
  <si>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</si>
  <si>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</si>
  <si>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 xml:space="preserve">（システムから確認） </t>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</si>
  <si>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</si>
  <si>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</si>
  <si>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</si>
  <si>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</si>
  <si>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</si>
  <si>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</si>
  <si>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</si>
  <si>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</si>
  <si>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金融機関コード</t>
    <rPh sb="0" eb="2">
      <t>キンユウ</t>
    </rPh>
    <rPh sb="2" eb="4">
      <t>キカン</t>
    </rPh>
    <phoneticPr fontId="1"/>
  </si>
  <si>
    <t>支店コード</t>
    <rPh sb="0" eb="2">
      <t>シテン</t>
    </rPh>
    <phoneticPr fontId="1"/>
  </si>
  <si>
    <t>（３０人×２５４日）＋（６５人×２６３日）</t>
    <phoneticPr fontId="1"/>
  </si>
  <si>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1"/>
  </si>
  <si>
    <t>（３）</t>
    <phoneticPr fontId="1"/>
  </si>
  <si>
    <t>(２)</t>
    <phoneticPr fontId="1"/>
  </si>
  <si>
    <t>円</t>
    <rPh sb="0" eb="1">
      <t>エン</t>
    </rPh>
    <phoneticPr fontId="1"/>
  </si>
  <si>
    <t>労働局確認欄</t>
    <rPh sb="0" eb="3">
      <t>ロウドウキョク</t>
    </rPh>
    <rPh sb="3" eb="5">
      <t>カクニン</t>
    </rPh>
    <rPh sb="5" eb="6">
      <t>ラン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</si>
  <si>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</si>
  <si>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</si>
  <si>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r>
      <t>（５） 休業手当等の支払い率
　　</t>
    </r>
    <r>
      <rPr>
        <sz val="12"/>
        <rFont val="ＭＳ ゴシック"/>
        <family val="3"/>
        <charset val="128"/>
      </rPr>
      <t>※ 就業規則、 休業等協定によって定められた、
        休業手当の支払率又は教育訓練中の賃金の
        支払い率</t>
    </r>
    <phoneticPr fontId="1"/>
  </si>
  <si>
    <t xml:space="preserve">※様式新特第９号の⑧、⑫及び⑩欄から転記。 </t>
    <rPh sb="3" eb="4">
      <t>シン</t>
    </rPh>
    <rPh sb="4" eb="6">
      <t>トクダイ</t>
    </rPh>
    <rPh sb="7" eb="8">
      <t>ゴウ</t>
    </rPh>
    <rPh sb="12" eb="13">
      <t>オヨ</t>
    </rPh>
    <phoneticPr fontId="1"/>
  </si>
  <si>
    <r>
      <t>（10） 支給を受けようとする助成額
　　　</t>
    </r>
    <r>
      <rPr>
        <sz val="12"/>
        <rFont val="ＭＳ ゴシック"/>
        <family val="3"/>
        <charset val="128"/>
      </rPr>
      <t xml:space="preserve">［休業の場合(7)×(8)］ 
　　　  ［教育訓練の場合(7)×(8)＋(9)］ </t>
    </r>
    <phoneticPr fontId="1"/>
  </si>
  <si>
    <r>
      <t xml:space="preserve">
④</t>
    </r>
    <r>
      <rPr>
        <sz val="12"/>
        <rFont val="ＭＳ ゴシック"/>
        <family val="3"/>
        <charset val="128"/>
      </rPr>
      <t>支払
　方法</t>
    </r>
    <r>
      <rPr>
        <sz val="14"/>
        <rFont val="ＭＳ ゴシック"/>
        <family val="3"/>
        <charset val="128"/>
      </rPr>
      <t xml:space="preserve">
</t>
    </r>
    <phoneticPr fontId="1"/>
  </si>
  <si>
    <t>事業所管轄</t>
    <rPh sb="0" eb="3">
      <t>ジギョウショ</t>
    </rPh>
    <rPh sb="3" eb="5">
      <t>カンカツ</t>
    </rPh>
    <phoneticPr fontId="1"/>
  </si>
  <si>
    <t>日額単価</t>
    <rPh sb="0" eb="2">
      <t>ニチガク</t>
    </rPh>
    <rPh sb="2" eb="4">
      <t>タンカ</t>
    </rPh>
    <phoneticPr fontId="1"/>
  </si>
  <si>
    <t>♦対象期間（始期）</t>
    <rPh sb="1" eb="3">
      <t>タイショウ</t>
    </rPh>
    <rPh sb="3" eb="5">
      <t>キカン</t>
    </rPh>
    <rPh sb="6" eb="8">
      <t>シキ</t>
    </rPh>
    <phoneticPr fontId="1"/>
  </si>
  <si>
    <t>申請者が代理人の場合、上欄に代理人の氏名等を、下欄に事業主の氏名等を、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30" eb="32">
      <t>シメイ</t>
    </rPh>
    <rPh sb="32" eb="33">
      <t>ナド</t>
    </rPh>
    <rPh sb="99" eb="101">
      <t>シメイ</t>
    </rPh>
    <rPh sb="111" eb="113">
      <t>シメイ</t>
    </rPh>
    <rPh sb="115" eb="117">
      <t>キサイ</t>
    </rPh>
    <phoneticPr fontId="1"/>
  </si>
  <si>
    <t>年</t>
    <phoneticPr fontId="1"/>
  </si>
  <si>
    <r>
      <rPr>
        <sz val="16"/>
        <rFont val="ＭＳ ゴシック"/>
        <family val="3"/>
        <charset val="128"/>
      </rPr>
      <t>●助成金支給番号</t>
    </r>
    <r>
      <rPr>
        <sz val="14"/>
        <rFont val="ＭＳ ゴシック"/>
        <family val="3"/>
        <charset val="128"/>
      </rPr>
      <t xml:space="preserve">
　</t>
    </r>
    <r>
      <rPr>
        <sz val="12"/>
        <rFont val="ＭＳ ゴシック"/>
        <family val="3"/>
        <charset val="128"/>
      </rPr>
      <t>（緊急事態宣言対応特例）</t>
    </r>
    <rPh sb="11" eb="21">
      <t>キンキュウジタイセンゲンタイオウトクレイ</t>
    </rPh>
    <phoneticPr fontId="1"/>
  </si>
  <si>
    <t>休業</t>
    <phoneticPr fontId="1"/>
  </si>
  <si>
    <t>教育訓練</t>
    <phoneticPr fontId="1"/>
  </si>
  <si>
    <t>※安定所処理欄</t>
    <rPh sb="1" eb="4">
      <t>アンテイショ</t>
    </rPh>
    <rPh sb="4" eb="6">
      <t>ショリ</t>
    </rPh>
    <rPh sb="6" eb="7">
      <t>ラン</t>
    </rPh>
    <phoneticPr fontId="1"/>
  </si>
  <si>
    <r>
      <t xml:space="preserve">① </t>
    </r>
    <r>
      <rPr>
        <sz val="10"/>
        <rFont val="ＭＳ ゴシック"/>
        <family val="3"/>
        <charset val="128"/>
      </rPr>
      <t>（９号(2)⑧から転記）</t>
    </r>
    <rPh sb="4" eb="5">
      <t>ゴウ</t>
    </rPh>
    <rPh sb="11" eb="13">
      <t>テンキ</t>
    </rPh>
    <phoneticPr fontId="1"/>
  </si>
  <si>
    <r>
      <t>②</t>
    </r>
    <r>
      <rPr>
        <sz val="10"/>
        <rFont val="ＭＳ ゴシック"/>
        <family val="3"/>
        <charset val="128"/>
      </rPr>
      <t xml:space="preserve"> （９号(2)⑫から転記）</t>
    </r>
    <rPh sb="4" eb="5">
      <t>ゴウ</t>
    </rPh>
    <rPh sb="11" eb="13">
      <t>テンキ</t>
    </rPh>
    <phoneticPr fontId="1"/>
  </si>
  <si>
    <r>
      <t>③</t>
    </r>
    <r>
      <rPr>
        <sz val="10"/>
        <rFont val="ＭＳ ゴシック"/>
        <family val="3"/>
        <charset val="128"/>
      </rPr>
      <t>（９号(2)⑩から転記）</t>
    </r>
    <rPh sb="3" eb="4">
      <t>ゴウ</t>
    </rPh>
    <rPh sb="10" eb="12">
      <t>テンキ</t>
    </rPh>
    <phoneticPr fontId="1"/>
  </si>
  <si>
    <t>教育訓練
（緊急事態宣言対応特例）</t>
    <rPh sb="0" eb="2">
      <t>キョウイク</t>
    </rPh>
    <rPh sb="2" eb="4">
      <t>クンレン</t>
    </rPh>
    <rPh sb="6" eb="8">
      <t>キンキュウ</t>
    </rPh>
    <rPh sb="8" eb="10">
      <t>ジタイ</t>
    </rPh>
    <rPh sb="10" eb="12">
      <t>センゲン</t>
    </rPh>
    <rPh sb="12" eb="14">
      <t>タイオウ</t>
    </rPh>
    <rPh sb="14" eb="16">
      <t>トクレイ</t>
    </rPh>
    <phoneticPr fontId="1"/>
  </si>
  <si>
    <t>休業
（緊急事態宣言対応特例）</t>
    <rPh sb="0" eb="2">
      <t>キュウギョウ</t>
    </rPh>
    <rPh sb="4" eb="6">
      <t>キンキュウ</t>
    </rPh>
    <rPh sb="6" eb="8">
      <t>ジタイ</t>
    </rPh>
    <rPh sb="8" eb="10">
      <t>センゲン</t>
    </rPh>
    <rPh sb="10" eb="12">
      <t>タイオウ</t>
    </rPh>
    <rPh sb="12" eb="14">
      <t>トクレイ</t>
    </rPh>
    <phoneticPr fontId="1"/>
  </si>
  <si>
    <t xml:space="preserve">(5) 月間休業等延日数
 　　[(1)+(2)+(3)+(4)] </t>
    <phoneticPr fontId="1"/>
  </si>
  <si>
    <t>(5) 合計額
　　 [ (1)+(2)+(3)+(4) ]</t>
    <phoneticPr fontId="1"/>
  </si>
  <si>
    <t xml:space="preserve">※様式新特第９号（２）の⑧、⑫及び⑩欄から転記。 </t>
    <rPh sb="3" eb="4">
      <t>シン</t>
    </rPh>
    <rPh sb="4" eb="6">
      <t>トクダイ</t>
    </rPh>
    <rPh sb="7" eb="8">
      <t>ゴウ</t>
    </rPh>
    <rPh sb="15" eb="16">
      <t>オヨ</t>
    </rPh>
    <phoneticPr fontId="1"/>
  </si>
  <si>
    <t xml:space="preserve">(6) 月間所定労働延日数 </t>
    <phoneticPr fontId="1"/>
  </si>
  <si>
    <t>(7) 月間平均所定労働日数 [(6)／①(6)] 
（小数点第2位以下切り捨て）</t>
    <phoneticPr fontId="1"/>
  </si>
  <si>
    <t xml:space="preserve"> (8) 休業規模  [(5)／(6)×100]
（小数点第2位以下切り捨て） </t>
    <phoneticPr fontId="1"/>
  </si>
  <si>
    <t>大・中小</t>
    <phoneticPr fontId="1"/>
  </si>
  <si>
    <t>令和</t>
    <rPh sb="0" eb="2">
      <t>レイワ</t>
    </rPh>
    <phoneticPr fontId="11"/>
  </si>
  <si>
    <t>月</t>
    <rPh sb="0" eb="1">
      <t>ゲツ</t>
    </rPh>
    <phoneticPr fontId="1"/>
  </si>
  <si>
    <t>日</t>
    <rPh sb="0" eb="1">
      <t>ヒ</t>
    </rPh>
    <phoneticPr fontId="1"/>
  </si>
  <si>
    <t>西暦⇒</t>
    <rPh sb="0" eb="2">
      <t>セイレキ</t>
    </rPh>
    <phoneticPr fontId="1"/>
  </si>
  <si>
    <t>判定</t>
    <rPh sb="0" eb="2">
      <t>ハンテイ</t>
    </rPh>
    <phoneticPr fontId="1"/>
  </si>
  <si>
    <t>判定基礎期間(自）</t>
    <rPh sb="0" eb="2">
      <t>ハンテイ</t>
    </rPh>
    <rPh sb="2" eb="4">
      <t>キソ</t>
    </rPh>
    <rPh sb="4" eb="6">
      <t>キカン</t>
    </rPh>
    <rPh sb="7" eb="8">
      <t>ジ</t>
    </rPh>
    <phoneticPr fontId="1"/>
  </si>
  <si>
    <t>判定基礎期間(至）</t>
    <rPh sb="0" eb="2">
      <t>ハンテイ</t>
    </rPh>
    <rPh sb="2" eb="4">
      <t>キソ</t>
    </rPh>
    <rPh sb="4" eb="6">
      <t>キカン</t>
    </rPh>
    <rPh sb="7" eb="8">
      <t>イタ</t>
    </rPh>
    <phoneticPr fontId="1"/>
  </si>
  <si>
    <t>助成率(中小企業)</t>
    <rPh sb="0" eb="3">
      <t>ジョセイリツ</t>
    </rPh>
    <rPh sb="4" eb="6">
      <t>チュウショウ</t>
    </rPh>
    <rPh sb="6" eb="8">
      <t>キギョウ</t>
    </rPh>
    <phoneticPr fontId="1"/>
  </si>
  <si>
    <t>助成率(大企業)</t>
    <rPh sb="0" eb="3">
      <t>ジョセイリツ</t>
    </rPh>
    <rPh sb="4" eb="5">
      <t>ダイ</t>
    </rPh>
    <rPh sb="5" eb="7">
      <t>キギョウ</t>
    </rPh>
    <phoneticPr fontId="1"/>
  </si>
  <si>
    <t>基本手当
日額</t>
    <rPh sb="0" eb="2">
      <t>キホン</t>
    </rPh>
    <rPh sb="2" eb="4">
      <t>テア</t>
    </rPh>
    <rPh sb="5" eb="7">
      <t>ニチガク</t>
    </rPh>
    <phoneticPr fontId="1"/>
  </si>
  <si>
    <t>上限額
（原則）</t>
    <rPh sb="0" eb="3">
      <t>ジョウゲンガク</t>
    </rPh>
    <rPh sb="5" eb="7">
      <t>ゲンソク</t>
    </rPh>
    <phoneticPr fontId="1"/>
  </si>
  <si>
    <t>上限額
（特例）</t>
    <rPh sb="0" eb="3">
      <t>ジョウゲンガク</t>
    </rPh>
    <rPh sb="5" eb="7">
      <t>トクレイ</t>
    </rPh>
    <phoneticPr fontId="1"/>
  </si>
  <si>
    <t>西暦</t>
    <rPh sb="0" eb="2">
      <t>セイレキ</t>
    </rPh>
    <phoneticPr fontId="1"/>
  </si>
  <si>
    <t>解雇無</t>
    <rPh sb="0" eb="2">
      <t>カイコ</t>
    </rPh>
    <rPh sb="2" eb="3">
      <t>ナ</t>
    </rPh>
    <phoneticPr fontId="1"/>
  </si>
  <si>
    <t>解雇有</t>
    <rPh sb="0" eb="2">
      <t>カイコ</t>
    </rPh>
    <rPh sb="2" eb="3">
      <t>ア</t>
    </rPh>
    <phoneticPr fontId="1"/>
  </si>
  <si>
    <t>使用データ</t>
    <phoneticPr fontId="1"/>
  </si>
  <si>
    <t>○</t>
    <phoneticPr fontId="1"/>
  </si>
  <si>
    <t>旧上限額まで(地域特例)</t>
    <rPh sb="0" eb="1">
      <t>キュウ</t>
    </rPh>
    <rPh sb="1" eb="4">
      <t>ジョウゲンガク</t>
    </rPh>
    <rPh sb="7" eb="9">
      <t>チイキ</t>
    </rPh>
    <rPh sb="9" eb="11">
      <t>トクレイ</t>
    </rPh>
    <phoneticPr fontId="1"/>
  </si>
  <si>
    <t>旧上限額超え(地域特例)</t>
    <rPh sb="0" eb="1">
      <t>キュウ</t>
    </rPh>
    <rPh sb="1" eb="4">
      <t>ジョウゲンガク</t>
    </rPh>
    <rPh sb="4" eb="5">
      <t>コ</t>
    </rPh>
    <rPh sb="7" eb="9">
      <t>チイキ</t>
    </rPh>
    <phoneticPr fontId="1"/>
  </si>
  <si>
    <t>旧上限額まで（地域特例対象外）</t>
    <rPh sb="0" eb="1">
      <t>キュウ</t>
    </rPh>
    <rPh sb="1" eb="4">
      <t>ジョウゲンガク</t>
    </rPh>
    <rPh sb="7" eb="9">
      <t>チイキ</t>
    </rPh>
    <rPh sb="9" eb="11">
      <t>トクレイ</t>
    </rPh>
    <rPh sb="11" eb="14">
      <t>タイショウガイ</t>
    </rPh>
    <phoneticPr fontId="1"/>
  </si>
  <si>
    <t>旧上限額超え（地域特例対象外)</t>
    <rPh sb="0" eb="1">
      <t>キュウ</t>
    </rPh>
    <rPh sb="1" eb="4">
      <t>ジョウゲンガク</t>
    </rPh>
    <rPh sb="4" eb="5">
      <t>コ</t>
    </rPh>
    <rPh sb="7" eb="9">
      <t>チイキ</t>
    </rPh>
    <rPh sb="9" eb="11">
      <t>トクレイ</t>
    </rPh>
    <rPh sb="11" eb="14">
      <t>タイショウガイ</t>
    </rPh>
    <phoneticPr fontId="1"/>
  </si>
  <si>
    <t>休業（地域特例）</t>
    <rPh sb="0" eb="2">
      <t>キュウギョウ</t>
    </rPh>
    <rPh sb="3" eb="5">
      <t>チイキ</t>
    </rPh>
    <rPh sb="5" eb="7">
      <t>トクレイ</t>
    </rPh>
    <phoneticPr fontId="1"/>
  </si>
  <si>
    <t>教育訓練（地域特例）</t>
    <rPh sb="0" eb="2">
      <t>キョウイク</t>
    </rPh>
    <rPh sb="2" eb="4">
      <t>クンレン</t>
    </rPh>
    <rPh sb="5" eb="7">
      <t>チイキ</t>
    </rPh>
    <rPh sb="7" eb="9">
      <t>トクレイ</t>
    </rPh>
    <phoneticPr fontId="1"/>
  </si>
  <si>
    <t>※助成額単価の上限額については裏面８参照</t>
    <rPh sb="1" eb="4">
      <t>ジョセイガク</t>
    </rPh>
    <rPh sb="4" eb="6">
      <t>タンカ</t>
    </rPh>
    <rPh sb="7" eb="9">
      <t>ジョウゲン</t>
    </rPh>
    <rPh sb="9" eb="10">
      <t>ガク</t>
    </rPh>
    <rPh sb="15" eb="17">
      <t>ウラメン</t>
    </rPh>
    <rPh sb="18" eb="20">
      <t>サンショウ</t>
    </rPh>
    <phoneticPr fontId="1"/>
  </si>
  <si>
    <t>特例</t>
    <rPh sb="0" eb="2">
      <t>トクレイ</t>
    </rPh>
    <phoneticPr fontId="1"/>
  </si>
  <si>
    <t>助成率（リスト）</t>
    <rPh sb="0" eb="3">
      <t>ジョセイリツ</t>
    </rPh>
    <phoneticPr fontId="1"/>
  </si>
  <si>
    <t>助成率</t>
    <rPh sb="0" eb="3">
      <t>ジョセイリツ</t>
    </rPh>
    <phoneticPr fontId="1"/>
  </si>
  <si>
    <t>教育訓練加算</t>
    <rPh sb="0" eb="2">
      <t>キョウイク</t>
    </rPh>
    <rPh sb="2" eb="4">
      <t>クンレン</t>
    </rPh>
    <rPh sb="4" eb="6">
      <t>カサン</t>
    </rPh>
    <phoneticPr fontId="1"/>
  </si>
  <si>
    <t>上限額</t>
    <rPh sb="0" eb="3">
      <t>ジョウゲンガク</t>
    </rPh>
    <phoneticPr fontId="1"/>
  </si>
  <si>
    <t>4/5   （中小企業：解雇等あり）</t>
    <rPh sb="6" eb="8">
      <t>チュウショウ</t>
    </rPh>
    <rPh sb="8" eb="10">
      <t>キギョウ</t>
    </rPh>
    <rPh sb="11" eb="13">
      <t>カイコ</t>
    </rPh>
    <rPh sb="13" eb="14">
      <t>ナド</t>
    </rPh>
    <phoneticPr fontId="1"/>
  </si>
  <si>
    <t>10/10（中小企業：解雇等なし）</t>
    <rPh sb="5" eb="7">
      <t>チュウショウ</t>
    </rPh>
    <rPh sb="7" eb="9">
      <t>キギョウ</t>
    </rPh>
    <rPh sb="10" eb="12">
      <t>カイコ</t>
    </rPh>
    <rPh sb="12" eb="13">
      <t>ナド</t>
    </rPh>
    <phoneticPr fontId="1"/>
  </si>
  <si>
    <t>4/5   （大企業：解雇等あり）</t>
    <rPh sb="7" eb="8">
      <t>ダイ</t>
    </rPh>
    <rPh sb="8" eb="10">
      <t>キギョウ</t>
    </rPh>
    <rPh sb="10" eb="12">
      <t>カイコ</t>
    </rPh>
    <rPh sb="12" eb="13">
      <t>ナド</t>
    </rPh>
    <phoneticPr fontId="1"/>
  </si>
  <si>
    <t>10/10（大企業：解雇等なし）</t>
    <rPh sb="6" eb="7">
      <t>ダイ</t>
    </rPh>
    <rPh sb="7" eb="9">
      <t>キギョウ</t>
    </rPh>
    <rPh sb="9" eb="11">
      <t>カイコ</t>
    </rPh>
    <rPh sb="11" eb="12">
      <t>ナド</t>
    </rPh>
    <phoneticPr fontId="1"/>
  </si>
  <si>
    <t>）］</t>
    <phoneticPr fontId="13"/>
  </si>
  <si>
    <t>①：②以外の期間</t>
    <rPh sb="3" eb="5">
      <t>イガイ</t>
    </rPh>
    <rPh sb="6" eb="8">
      <t>キカン</t>
    </rPh>
    <phoneticPr fontId="1"/>
  </si>
  <si>
    <t>入力された判定基礎期間をもとに、表示するリストは…</t>
    <rPh sb="0" eb="2">
      <t>ニュウリョク</t>
    </rPh>
    <rPh sb="5" eb="7">
      <t>ハンテイ</t>
    </rPh>
    <rPh sb="7" eb="9">
      <t>キソ</t>
    </rPh>
    <rPh sb="9" eb="11">
      <t>キカン</t>
    </rPh>
    <rPh sb="16" eb="18">
      <t>ヒョウジ</t>
    </rPh>
    <phoneticPr fontId="1"/>
  </si>
  <si>
    <t>②：判定基礎期間の始期が</t>
    <rPh sb="2" eb="4">
      <t>ハンテイ</t>
    </rPh>
    <rPh sb="4" eb="6">
      <t>キソ</t>
    </rPh>
    <rPh sb="6" eb="8">
      <t>キカン</t>
    </rPh>
    <rPh sb="9" eb="11">
      <t>シキ</t>
    </rPh>
    <phoneticPr fontId="1"/>
  </si>
  <si>
    <t>以降</t>
    <rPh sb="0" eb="2">
      <t>イコウ</t>
    </rPh>
    <phoneticPr fontId="1"/>
  </si>
  <si>
    <t>である。</t>
    <phoneticPr fontId="1"/>
  </si>
  <si>
    <t>表示用</t>
    <rPh sb="0" eb="3">
      <t>ヒョウジヨウ</t>
    </rPh>
    <phoneticPr fontId="1"/>
  </si>
  <si>
    <t>助成率（リスト）</t>
    <rPh sb="0" eb="3">
      <t>ジョセイリツ</t>
    </rPh>
    <phoneticPr fontId="1"/>
  </si>
  <si>
    <t>助成率</t>
    <rPh sb="0" eb="3">
      <t>ジョセイリツ</t>
    </rPh>
    <phoneticPr fontId="1"/>
  </si>
  <si>
    <t>教育訓練加算</t>
    <rPh sb="0" eb="2">
      <t>キョウイク</t>
    </rPh>
    <rPh sb="2" eb="4">
      <t>クンレン</t>
    </rPh>
    <rPh sb="4" eb="6">
      <t>カサン</t>
    </rPh>
    <phoneticPr fontId="1"/>
  </si>
  <si>
    <t>①</t>
    <phoneticPr fontId="1"/>
  </si>
  <si>
    <t>2/3 （大企業：解雇等あり）</t>
    <rPh sb="4" eb="7">
      <t>ダイキギョウ</t>
    </rPh>
    <rPh sb="8" eb="10">
      <t>カイコ</t>
    </rPh>
    <rPh sb="10" eb="11">
      <t>ナド</t>
    </rPh>
    <phoneticPr fontId="1"/>
  </si>
  <si>
    <t>3/4（大企業：解雇等なし）</t>
    <rPh sb="3" eb="6">
      <t>ダイキギョウ</t>
    </rPh>
    <rPh sb="7" eb="9">
      <t>カイコ</t>
    </rPh>
    <rPh sb="9" eb="10">
      <t>ナド</t>
    </rPh>
    <phoneticPr fontId="1"/>
  </si>
  <si>
    <t>4/5（中小企業：解雇等あり）</t>
    <rPh sb="3" eb="5">
      <t>チュウショウ</t>
    </rPh>
    <rPh sb="5" eb="7">
      <t>キギョウ</t>
    </rPh>
    <rPh sb="8" eb="10">
      <t>カイコ</t>
    </rPh>
    <rPh sb="10" eb="11">
      <t>ナド</t>
    </rPh>
    <phoneticPr fontId="1"/>
  </si>
  <si>
    <t>②</t>
    <phoneticPr fontId="1"/>
  </si>
  <si>
    <t>2/3（大企業：解雇等あり）</t>
    <rPh sb="4" eb="7">
      <t>ダイキギョウ</t>
    </rPh>
    <rPh sb="8" eb="11">
      <t>カイコナド</t>
    </rPh>
    <phoneticPr fontId="1"/>
  </si>
  <si>
    <t>3/4（大企業：解雇等なし）</t>
    <rPh sb="4" eb="7">
      <t>ダイキギョウ</t>
    </rPh>
    <rPh sb="8" eb="11">
      <t>カイコナド</t>
    </rPh>
    <phoneticPr fontId="1"/>
  </si>
  <si>
    <t>4/5（中小企業：解雇等あり）</t>
    <rPh sb="4" eb="6">
      <t>チュウショウ</t>
    </rPh>
    <rPh sb="6" eb="8">
      <t>キギョウ</t>
    </rPh>
    <rPh sb="9" eb="12">
      <t>カイコナド</t>
    </rPh>
    <phoneticPr fontId="1"/>
  </si>
  <si>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phoneticPr fontId="1"/>
  </si>
  <si>
    <t>♦判定基礎期間</t>
    <phoneticPr fontId="1"/>
  </si>
  <si>
    <t>年</t>
    <phoneticPr fontId="1"/>
  </si>
  <si>
    <t>9/10（中小企業：解雇等なし）</t>
    <rPh sb="5" eb="7">
      <t>チュウショウ</t>
    </rPh>
    <rPh sb="7" eb="9">
      <t>キギョウ</t>
    </rPh>
    <rPh sb="10" eb="13">
      <t>カイコナド</t>
    </rPh>
    <phoneticPr fontId="1"/>
  </si>
  <si>
    <t>雇用調整助成金助成額算定書(要請等対象施設以外)</t>
    <rPh sb="14" eb="17">
      <t>ヨウセイナド</t>
    </rPh>
    <rPh sb="17" eb="19">
      <t>タイショウ</t>
    </rPh>
    <rPh sb="19" eb="21">
      <t>シセツ</t>
    </rPh>
    <rPh sb="21" eb="23">
      <t>イガイ</t>
    </rPh>
    <phoneticPr fontId="1"/>
  </si>
  <si>
    <t xml:space="preserve">(3) 月間休業延日数
（要請等対象施設）
（様式新特第８号(3)の(8)①②の日数計） </t>
    <rPh sb="25" eb="26">
      <t>シン</t>
    </rPh>
    <rPh sb="26" eb="28">
      <t>トクダイ</t>
    </rPh>
    <phoneticPr fontId="1"/>
  </si>
  <si>
    <t xml:space="preserve">(4) 月間教育訓練延日数
（要請等対象施設）
（様式新特第８号(3)の(8)③の日数計） </t>
    <rPh sb="27" eb="28">
      <t>シン</t>
    </rPh>
    <rPh sb="28" eb="30">
      <t>トクダイ</t>
    </rPh>
    <phoneticPr fontId="1"/>
  </si>
  <si>
    <t>(3) 支給を受けようとする助成金額
（休業）（要請等対象施設）
（様式新特第８号(3)の(11)④の額）</t>
    <rPh sb="4" eb="6">
      <t>シキュウ</t>
    </rPh>
    <rPh sb="7" eb="8">
      <t>ウ</t>
    </rPh>
    <rPh sb="14" eb="16">
      <t>ジョセイ</t>
    </rPh>
    <rPh sb="16" eb="18">
      <t>キンガク</t>
    </rPh>
    <phoneticPr fontId="1"/>
  </si>
  <si>
    <t>(4) 支給を受けようとする助成金額
（教育訓練）（要請等対象施設）
 （様式新特第８号(3)の(11)⑤の額）</t>
  </si>
  <si>
    <t xml:space="preserve">(1) 月間休業延日数
（要請等対象施設以外）
（様式新特第８号(2)の(8)①②の日数計） </t>
    <rPh sb="27" eb="28">
      <t>シン</t>
    </rPh>
    <rPh sb="28" eb="30">
      <t>トクダイ</t>
    </rPh>
    <phoneticPr fontId="1"/>
  </si>
  <si>
    <t xml:space="preserve">(2) 月間教育訓練延日数
（要請等対象施設以外）
（様式新特第８号(2)の(8)③の日数） </t>
    <rPh sb="29" eb="30">
      <t>シン</t>
    </rPh>
    <rPh sb="30" eb="31">
      <t>トク</t>
    </rPh>
    <rPh sb="33" eb="34">
      <t>ゴウ</t>
    </rPh>
    <rPh sb="43" eb="45">
      <t>ニッスウ</t>
    </rPh>
    <phoneticPr fontId="1"/>
  </si>
  <si>
    <t>(1) 支給を受けようとする助成金額
（休業）（要請等対象施設以外）
（様式新特第８号(2)の(11)④の額）</t>
    <rPh sb="38" eb="39">
      <t>シン</t>
    </rPh>
    <rPh sb="39" eb="41">
      <t>トクダイ</t>
    </rPh>
    <rPh sb="42" eb="43">
      <t>ゴウ</t>
    </rPh>
    <phoneticPr fontId="1"/>
  </si>
  <si>
    <t>(2) 支給を受けようとする助成金額
（教育訓練）（要請等対象施設以外）
   （様式新特第８号(2)の(11)⑤の額）</t>
    <rPh sb="43" eb="44">
      <t>シン</t>
    </rPh>
    <rPh sb="44" eb="45">
      <t>トク</t>
    </rPh>
    <phoneticPr fontId="1"/>
  </si>
  <si>
    <r>
      <t xml:space="preserve">                雇用調整助成金助成額算定書（要請等対象施設）
</t>
    </r>
    <r>
      <rPr>
        <sz val="18"/>
        <rFont val="ＭＳ ゴシック"/>
        <family val="3"/>
        <charset val="128"/>
      </rPr>
      <t xml:space="preserve"> </t>
    </r>
    <r>
      <rPr>
        <b/>
        <sz val="18"/>
        <rFont val="ＭＳ ゴシック"/>
        <family val="3"/>
        <charset val="128"/>
      </rPr>
      <t>都道府県の知事の要請等を受けて、当該要請等の対象施設における休業、営業時間の変更、収容率・人数上限の制限、入場者の整理等、又は飲食物の提供（利用者による酒類の店内持ち込みを含む。）若しくはカラオケ設備の利用自粛に協力する飲食店等の事業所が、当該施設において雇用される労働者の休業等を行った場合に助成率引き上げの対象となります。</t>
    </r>
    <rPh sb="30" eb="33">
      <t>ヨウセイナド</t>
    </rPh>
    <rPh sb="33" eb="35">
      <t>タイショウ</t>
    </rPh>
    <rPh sb="35" eb="37">
      <t>シセツ</t>
    </rPh>
    <rPh sb="71" eb="73">
      <t>キュウギョウ</t>
    </rPh>
    <rPh sb="79" eb="81">
      <t>ヘンコウ</t>
    </rPh>
    <rPh sb="94" eb="97">
      <t>ニュウジョウシャ</t>
    </rPh>
    <rPh sb="98" eb="100">
      <t>セイリ</t>
    </rPh>
    <rPh sb="100" eb="101">
      <t>トウ</t>
    </rPh>
    <rPh sb="102" eb="103">
      <t>マタ</t>
    </rPh>
    <phoneticPr fontId="1"/>
  </si>
  <si>
    <t>雇用調整助成金 （休業等） 支給申請書（地域特例）</t>
    <phoneticPr fontId="1"/>
  </si>
  <si>
    <t>【支給申請にあたっての注意事項】
　　雇用調整助成金の支給申請は、本様式及び「雇用調整助成金ガイドブック」の「支給申請に必要な書類」に示す添付書類を用いて次によって提出して下さい。
１　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
４　代理人が申請する場合にあっては、委任状（原本）を添付して下さい。
５　雇用維持要件における解雇等（解雇予告を含む。）とは、以下を指します。
 ① 事業主に直接雇用される期間の定めのない労働契約を締結する労働者の場合、解雇又は退職勧奨（労働者が同意した場合も含む。）等により事業主都合による離職をさせること
 ② 事業主に直接雇用される期間の定めのある労働契約を締結する労働者の場合、解雇と見なされる労働者の雇止め、中途契約解除等により事業主都合による離職をさせること
 ③ 対象事業主の事業所に役務の提供を行っている派遣労働者の場合、労働者派遣契約期間満了前の事業主都合による契約解除
　なお、以上については、コロナウイルス感染症を理由とする解雇も含みます。</t>
    <rPh sb="365" eb="367">
      <t>ゲンポン</t>
    </rPh>
    <rPh sb="394" eb="396">
      <t>カイコ</t>
    </rPh>
    <rPh sb="396" eb="398">
      <t>ヨコク</t>
    </rPh>
    <rPh sb="399" eb="400">
      <t>フク</t>
    </rPh>
    <phoneticPr fontId="1"/>
  </si>
  <si>
    <t>様式新特第７号(2)申請書（地域特例）(R4.3)</t>
    <rPh sb="0" eb="2">
      <t>ヨウシキ</t>
    </rPh>
    <rPh sb="2" eb="3">
      <t>シン</t>
    </rPh>
    <rPh sb="3" eb="4">
      <t>トク</t>
    </rPh>
    <rPh sb="4" eb="5">
      <t>ダイ</t>
    </rPh>
    <rPh sb="6" eb="7">
      <t>ゴウ</t>
    </rPh>
    <rPh sb="10" eb="13">
      <t>シンセイショ</t>
    </rPh>
    <rPh sb="14" eb="16">
      <t>チイキ</t>
    </rPh>
    <phoneticPr fontId="1"/>
  </si>
  <si>
    <t>（１） 賃金総額
利用した書類について記入してください。</t>
    <rPh sb="4" eb="6">
      <t>チンギン</t>
    </rPh>
    <rPh sb="6" eb="8">
      <t>ソウガク</t>
    </rPh>
    <rPh sb="10" eb="12">
      <t>リヨウ</t>
    </rPh>
    <rPh sb="14" eb="16">
      <t>ショルイ</t>
    </rPh>
    <rPh sb="20" eb="22">
      <t>キニュウ</t>
    </rPh>
    <phoneticPr fontId="1"/>
  </si>
  <si>
    <t xml:space="preserve">a. </t>
    <phoneticPr fontId="1"/>
  </si>
  <si>
    <t>年度</t>
    <rPh sb="0" eb="2">
      <t>ネンド</t>
    </rPh>
    <phoneticPr fontId="1"/>
  </si>
  <si>
    <t>b.</t>
    <phoneticPr fontId="1"/>
  </si>
  <si>
    <t>月</t>
    <rPh sb="0" eb="1">
      <t>ガツ</t>
    </rPh>
    <phoneticPr fontId="1"/>
  </si>
  <si>
    <t>労働保険確定保険料申告書</t>
    <phoneticPr fontId="1"/>
  </si>
  <si>
    <t>所得税徴収高計算書</t>
    <phoneticPr fontId="1"/>
  </si>
  <si>
    <t>前年度１年間の１箇月平均の雇用保険被保険者数</t>
    <phoneticPr fontId="1"/>
  </si>
  <si>
    <t>１箇月の人員</t>
    <rPh sb="1" eb="2">
      <t>カ</t>
    </rPh>
    <rPh sb="2" eb="3">
      <t>ゲツ</t>
    </rPh>
    <rPh sb="4" eb="6">
      <t>ジンイン</t>
    </rPh>
    <phoneticPr fontId="1"/>
  </si>
  <si>
    <t xml:space="preserve">年間の所定労働日数 </t>
    <rPh sb="0" eb="2">
      <t>ネンカン</t>
    </rPh>
    <phoneticPr fontId="1"/>
  </si>
  <si>
    <t>月間の所定労働日数</t>
    <rPh sb="0" eb="2">
      <t>ゲッカン</t>
    </rPh>
    <rPh sb="3" eb="5">
      <t>ショテイ</t>
    </rPh>
    <rPh sb="5" eb="7">
      <t>ロウドウ</t>
    </rPh>
    <rPh sb="7" eb="9">
      <t>ニッスウ</t>
    </rPh>
    <phoneticPr fontId="1"/>
  </si>
  <si>
    <t>（１） 賃金総額
利用した書類について記入してください。</t>
    <rPh sb="4" eb="6">
      <t>チンギン</t>
    </rPh>
    <rPh sb="6" eb="8">
      <t>ソウガク</t>
    </rPh>
    <rPh sb="9" eb="11">
      <t>リヨウ</t>
    </rPh>
    <rPh sb="13" eb="15">
      <t>ショルイ</t>
    </rPh>
    <rPh sb="19" eb="21">
      <t>キニュウ</t>
    </rPh>
    <phoneticPr fontId="1"/>
  </si>
  <si>
    <t>(所定労働日数の算出については裏面の３をご確認ください)</t>
    <rPh sb="1" eb="3">
      <t>ショテイ</t>
    </rPh>
    <rPh sb="3" eb="5">
      <t>ロウドウ</t>
    </rPh>
    <rPh sb="5" eb="7">
      <t>ニッスウ</t>
    </rPh>
    <rPh sb="8" eb="10">
      <t>サンシュツ</t>
    </rPh>
    <rPh sb="15" eb="17">
      <t>リメン</t>
    </rPh>
    <rPh sb="21" eb="23">
      <t>カクニン</t>
    </rPh>
    <phoneticPr fontId="1"/>
  </si>
  <si>
    <r>
      <t xml:space="preserve">また、年間所定労働日数は、（１）で利用した申告書の年度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t>
    </r>
    <r>
      <rPr>
        <sz val="16"/>
        <rFont val="ＭＳ ゴシック"/>
        <family val="3"/>
        <charset val="128"/>
      </rPr>
      <t xml:space="preserve">
</t>
    </r>
    <phoneticPr fontId="11"/>
  </si>
  <si>
    <r>
      <t xml:space="preserve">４　計算書を活用して算定する場合、（３）欄には、月間所定労働日数は、（１）で利用した計算書が属する年度の任意の１か月（所定労働日数が明らかに少ない月を除く）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
    <rPh sb="2" eb="5">
      <t>ケイサンショ</t>
    </rPh>
    <rPh sb="1009" eb="1010">
      <t>キ</t>
    </rPh>
    <rPh sb="1011" eb="1012">
      <t>ス</t>
    </rPh>
    <phoneticPr fontId="11"/>
  </si>
  <si>
    <t>14　本様式による申請が２回目以降であり、内容に変更がない場合は、（１）～（４）欄は省略して差し支えありません。ただし、令和３年度の労働保険確定保険料の受理日以降に申請を行う場合は、最初の申請において、賃金総額の修正を行う必要があります。計算書を利用する場合、令和４年６月１日以降の最初の申請において、賃金総額の修正を行う必要があります。
15　本様式については、支給審査を妨げないものであって、かつ、所定の事項が記載されていれば、任意の様式を用いたり、（２）～（３）欄の算定内容のみを別紙としても差し支えありません。</t>
    <phoneticPr fontId="1"/>
  </si>
  <si>
    <r>
      <rPr>
        <sz val="14"/>
        <rFont val="ＭＳ ゴシック"/>
        <family val="3"/>
        <charset val="128"/>
      </rPr>
      <t>４　計算書を活用して算定する場合、（３）欄には、月間所定労働日数は、（１）で利用した計算書が属する年度の任意の１か月（所定労働日数が明らかに少ない月を除く）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t>
    </r>
    <r>
      <rPr>
        <sz val="16"/>
        <rFont val="ＭＳ ゴシック"/>
        <family val="3"/>
        <charset val="128"/>
      </rPr>
      <t xml:space="preserve">
</t>
    </r>
    <r>
      <rPr>
        <sz val="14"/>
        <rFont val="ＭＳ ゴシック"/>
        <family val="3"/>
        <charset val="128"/>
      </rPr>
      <t>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
    <rPh sb="2" eb="5">
      <t>ケイサンショ</t>
    </rPh>
    <rPh sb="1009" eb="1010">
      <t>キ</t>
    </rPh>
    <rPh sb="1011" eb="1012">
      <t>ス</t>
    </rPh>
    <phoneticPr fontId="11"/>
  </si>
  <si>
    <t xml:space="preserve">また、年間所定労働日数は、（１）で利用した申告書の年度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
</t>
    <phoneticPr fontId="11"/>
  </si>
  <si>
    <t>③：判定基礎期間の始期が</t>
    <rPh sb="2" eb="4">
      <t>ハンテイ</t>
    </rPh>
    <rPh sb="4" eb="6">
      <t>キソ</t>
    </rPh>
    <rPh sb="6" eb="8">
      <t>キカン</t>
    </rPh>
    <rPh sb="9" eb="11">
      <t>シキ</t>
    </rPh>
    <phoneticPr fontId="1"/>
  </si>
  <si>
    <t>③</t>
    <phoneticPr fontId="1"/>
  </si>
  <si>
    <t>旧様式のため、新たにダウンロードし直してください</t>
    <rPh sb="0" eb="1">
      <t>キュウ</t>
    </rPh>
    <rPh sb="1" eb="3">
      <t>ヨウシキ</t>
    </rPh>
    <rPh sb="7" eb="8">
      <t>アラ</t>
    </rPh>
    <rPh sb="17" eb="18">
      <t>ナオ</t>
    </rPh>
    <phoneticPr fontId="11"/>
  </si>
  <si>
    <t>旧様式のため、新たにダウンロードし直してください</t>
    <phoneticPr fontId="1"/>
  </si>
  <si>
    <t>④：判定基礎期間の始期が</t>
    <rPh sb="2" eb="4">
      <t>ハンテイ</t>
    </rPh>
    <rPh sb="4" eb="6">
      <t>キソ</t>
    </rPh>
    <rPh sb="6" eb="8">
      <t>キカン</t>
    </rPh>
    <rPh sb="9" eb="11">
      <t>シキ</t>
    </rPh>
    <phoneticPr fontId="1"/>
  </si>
  <si>
    <t>⑤：判定基礎期間の始期が</t>
    <rPh sb="2" eb="4">
      <t>ハンテイ</t>
    </rPh>
    <rPh sb="4" eb="6">
      <t>キソ</t>
    </rPh>
    <rPh sb="6" eb="8">
      <t>キカン</t>
    </rPh>
    <rPh sb="9" eb="11">
      <t>シキ</t>
    </rPh>
    <phoneticPr fontId="1"/>
  </si>
  <si>
    <t>【記入要領】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（※）「対象労働者」とは、休業・教育訓練実施事業所に雇用される雇用保険被保険者のうち、次のa～c等の雇用調整助成金の対象とならない者を除いた者をいいます。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新特第８号（２）の(８)①、②欄の日数の計、②(2)欄には同様式の(８)③欄の日数、②(3)欄には様式新特第８号(３)の(８)①、②欄の日数の計、②(４)欄には同様式の(８)③欄の日数を記入して下さい。
４　②(5)欄には、休業・教育訓練実施事業所のすべての対象労働者の判定基礎期間における所定労働日の数の合計を記入して下さい。
５　③(1)欄には様式新特第８号（２）の(11)④欄の額、③(2)欄には同様式(11)⑤欄の額、③(3)欄には様式新特第８号（３）の(11)④欄の額、③(４)欄には同様式(11)⑤欄の額を記入して下さい。
６　④欄には、振込先を記入してください。なお、変更の無い場合は、２回目以降の申請の際は記入の必要はありません。
７　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rPh sb="563" eb="564">
      <t>シン</t>
    </rPh>
    <rPh sb="564" eb="566">
      <t>トクダイ</t>
    </rPh>
    <rPh sb="567" eb="568">
      <t>ゴウ</t>
    </rPh>
    <rPh sb="609" eb="610">
      <t>ラン</t>
    </rPh>
    <rPh sb="612" eb="614">
      <t>ヨウシキ</t>
    </rPh>
    <rPh sb="614" eb="615">
      <t>シン</t>
    </rPh>
    <rPh sb="615" eb="616">
      <t>トク</t>
    </rPh>
    <rPh sb="616" eb="617">
      <t>ダイ</t>
    </rPh>
    <rPh sb="618" eb="619">
      <t>ゴウ</t>
    </rPh>
    <rPh sb="629" eb="630">
      <t>ラン</t>
    </rPh>
    <rPh sb="631" eb="633">
      <t>ニッスウ</t>
    </rPh>
    <rPh sb="634" eb="635">
      <t>ケイ</t>
    </rPh>
    <rPh sb="739" eb="740">
      <t>シン</t>
    </rPh>
    <rPh sb="740" eb="742">
      <t>トクダイ</t>
    </rPh>
    <rPh sb="743" eb="744">
      <t>ゴウ</t>
    </rPh>
    <rPh sb="783" eb="785">
      <t>ヨウシキ</t>
    </rPh>
    <rPh sb="785" eb="786">
      <t>シン</t>
    </rPh>
    <rPh sb="786" eb="787">
      <t>トク</t>
    </rPh>
    <rPh sb="787" eb="788">
      <t>ダイ</t>
    </rPh>
    <rPh sb="789" eb="790">
      <t>ゴウ</t>
    </rPh>
    <phoneticPr fontId="1"/>
  </si>
  <si>
    <r>
      <t>【記入要領】
１　（１）欄には、労働保険料の申告の際に用いた「労働保険確定保険料申告書(様式6号)」（以下「申告書」とする。）の⑧保険料・一般拠出金算定基礎額のうちの雇用保険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は、計算書に記載された６か月分の支給額及び人員を、それぞれ（１）及び（２）欄に記載して算定してください）。
３　申告書を活用して算定する場合、（３）欄には、部署や勤務形態毎に当該所定労働日数が異なる場合、その部署等に従事する年度末の被保険者数等により加重平均をした全被保険者の平均年間所定労働日数（小数点以下切り捨て）を記入して下さい。</t>
    </r>
    <r>
      <rPr>
        <u/>
        <sz val="14"/>
        <rFont val="ＭＳ ゴシック"/>
        <family val="3"/>
        <charset val="128"/>
      </rPr>
      <t>ただし、休業等協定による休業手当等を算定するために、賃金の日割り計算をする際に、所定労働日数によらず、所定労働日数より大きな任意の日数や暦日数を用いる場合は、３６５日と記入して下さい。</t>
    </r>
    <r>
      <rPr>
        <sz val="14"/>
        <rFont val="ＭＳ ゴシック"/>
        <family val="3"/>
        <charset val="128"/>
      </rPr>
      <t xml:space="preserve">
　（例）　　　Ａ部署　従業員３０人……所定労働日数２５４日
　　　　　　　Ｂ部署　従業員６５人……所定労働日数２６３日</t>
    </r>
    <rPh sb="51" eb="53">
      <t>イカ</t>
    </rPh>
    <rPh sb="54" eb="57">
      <t>シンコクショ</t>
    </rPh>
    <rPh sb="114" eb="116">
      <t>バアイ</t>
    </rPh>
    <rPh sb="176" eb="178">
      <t>キュウヨ</t>
    </rPh>
    <rPh sb="178" eb="180">
      <t>ショトク</t>
    </rPh>
    <rPh sb="181" eb="183">
      <t>タイショク</t>
    </rPh>
    <rPh sb="183" eb="185">
      <t>ショトク</t>
    </rPh>
    <rPh sb="185" eb="186">
      <t>トウ</t>
    </rPh>
    <rPh sb="187" eb="190">
      <t>ショトクゼイ</t>
    </rPh>
    <rPh sb="190" eb="193">
      <t>チョウシュウダカ</t>
    </rPh>
    <rPh sb="193" eb="196">
      <t>ケイサンショ</t>
    </rPh>
    <rPh sb="198" eb="200">
      <t>イカ</t>
    </rPh>
    <rPh sb="201" eb="204">
      <t>ケイサンショ</t>
    </rPh>
    <rPh sb="211" eb="213">
      <t>リヨウ</t>
    </rPh>
    <rPh sb="215" eb="217">
      <t>バアイ</t>
    </rPh>
    <rPh sb="223" eb="224">
      <t>ラン</t>
    </rPh>
    <rPh sb="227" eb="230">
      <t>ケイサンショ</t>
    </rPh>
    <rPh sb="231" eb="233">
      <t>キサイ</t>
    </rPh>
    <rPh sb="289" eb="290">
      <t>ラン</t>
    </rPh>
    <rPh sb="291" eb="293">
      <t>キサイ</t>
    </rPh>
    <rPh sb="388" eb="389">
      <t>ゲツ</t>
    </rPh>
    <rPh sb="389" eb="390">
      <t>ブン</t>
    </rPh>
    <rPh sb="431" eb="434">
      <t>シンコクショ</t>
    </rPh>
    <rPh sb="435" eb="437">
      <t>カツヨウ</t>
    </rPh>
    <rPh sb="439" eb="441">
      <t>サンテイ</t>
    </rPh>
    <rPh sb="443" eb="445">
      <t>バアイ</t>
    </rPh>
    <rPh sb="449" eb="450">
      <t>ラン</t>
    </rPh>
    <rPh sb="491" eb="495">
      <t>ヒホケンシャ</t>
    </rPh>
    <rPh sb="508" eb="512">
      <t>ヒホケンシャ</t>
    </rPh>
    <phoneticPr fontId="1"/>
  </si>
  <si>
    <r>
      <t>【記入要領】
１　（１）欄には、労働保険料の申告の際に用いた「労働保険確定保険料申告書(様式6号)」（以下「申告書」とする。）の⑧保険料・一般拠出金算定基礎額のうちの雇用保険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は、計算書に記載された６か月分の支給額及び人員を、それぞれ（１）及び（２）欄に記載して算定してください）。
３　申告書を活用して算定する場合、（３）欄には、部署や勤務形態毎に当該所定労働日数が異なる場合、その部署等に従事する年度末の被保険者数等により加重平均をした全被保険者の平均年間所定労働日数（小数点以下切り捨て）を記入して下さい。</t>
    </r>
    <r>
      <rPr>
        <u/>
        <sz val="16"/>
        <rFont val="ＭＳ ゴシック"/>
        <family val="3"/>
        <charset val="128"/>
      </rPr>
      <t>ただし、休業等協定による休業手当等を算定するために、賃金の日割り計算をする際に、所定労働日数によらず、所定労働日数より大きな任意の日数や暦日数を用いる場合は、３６５日と記入して下さい。</t>
    </r>
    <r>
      <rPr>
        <sz val="16"/>
        <rFont val="ＭＳ ゴシック"/>
        <family val="3"/>
        <charset val="128"/>
      </rPr>
      <t xml:space="preserve">
</t>
    </r>
    <r>
      <rPr>
        <sz val="14"/>
        <rFont val="ＭＳ ゴシック"/>
        <family val="3"/>
        <charset val="128"/>
      </rPr>
      <t>　（例）　　　Ａ部署　従業員３０人……所定労働日数２５４日
　　　　　　　Ｂ部署　従業員６５人……所定労働日数２６３日</t>
    </r>
    <rPh sb="51" eb="53">
      <t>イカ</t>
    </rPh>
    <rPh sb="54" eb="57">
      <t>シンコクショ</t>
    </rPh>
    <rPh sb="114" eb="116">
      <t>バアイ</t>
    </rPh>
    <rPh sb="176" eb="178">
      <t>キュウヨ</t>
    </rPh>
    <rPh sb="178" eb="180">
      <t>ショトク</t>
    </rPh>
    <rPh sb="181" eb="183">
      <t>タイショク</t>
    </rPh>
    <rPh sb="183" eb="185">
      <t>ショトク</t>
    </rPh>
    <rPh sb="185" eb="186">
      <t>トウ</t>
    </rPh>
    <rPh sb="187" eb="190">
      <t>ショトクゼイ</t>
    </rPh>
    <rPh sb="190" eb="193">
      <t>チョウシュウダカ</t>
    </rPh>
    <rPh sb="193" eb="196">
      <t>ケイサンショ</t>
    </rPh>
    <rPh sb="198" eb="200">
      <t>イカ</t>
    </rPh>
    <rPh sb="201" eb="204">
      <t>ケイサンショ</t>
    </rPh>
    <rPh sb="211" eb="213">
      <t>リヨウ</t>
    </rPh>
    <rPh sb="215" eb="217">
      <t>バアイ</t>
    </rPh>
    <rPh sb="223" eb="224">
      <t>ラン</t>
    </rPh>
    <rPh sb="227" eb="230">
      <t>ケイサンショ</t>
    </rPh>
    <rPh sb="231" eb="233">
      <t>キサイ</t>
    </rPh>
    <rPh sb="289" eb="290">
      <t>ラン</t>
    </rPh>
    <rPh sb="291" eb="293">
      <t>キサイ</t>
    </rPh>
    <rPh sb="388" eb="389">
      <t>ゲツ</t>
    </rPh>
    <rPh sb="389" eb="390">
      <t>ブン</t>
    </rPh>
    <rPh sb="431" eb="434">
      <t>シンコクショ</t>
    </rPh>
    <rPh sb="435" eb="437">
      <t>カツヨウ</t>
    </rPh>
    <rPh sb="439" eb="441">
      <t>サンテイ</t>
    </rPh>
    <rPh sb="443" eb="445">
      <t>バアイ</t>
    </rPh>
    <rPh sb="449" eb="450">
      <t>ラン</t>
    </rPh>
    <rPh sb="491" eb="495">
      <t>ヒホケンシャ</t>
    </rPh>
    <rPh sb="508" eb="512">
      <t>ヒホケンシャ</t>
    </rPh>
    <phoneticPr fontId="1"/>
  </si>
  <si>
    <t>様式新特第８号(3)助成額算定書（地域特例）(R4.9)</t>
    <rPh sb="0" eb="2">
      <t>ヨウシキ</t>
    </rPh>
    <rPh sb="2" eb="3">
      <t>シン</t>
    </rPh>
    <rPh sb="3" eb="4">
      <t>トク</t>
    </rPh>
    <rPh sb="4" eb="5">
      <t>ダイ</t>
    </rPh>
    <rPh sb="6" eb="7">
      <t>ゴウ</t>
    </rPh>
    <rPh sb="10" eb="13">
      <t>ジョセイガク</t>
    </rPh>
    <rPh sb="13" eb="15">
      <t>サンテイ</t>
    </rPh>
    <rPh sb="15" eb="16">
      <t>ショ</t>
    </rPh>
    <rPh sb="17" eb="19">
      <t>チイキ</t>
    </rPh>
    <rPh sb="19" eb="21">
      <t>トクレイ</t>
    </rPh>
    <phoneticPr fontId="1"/>
  </si>
  <si>
    <t>８　（７）欄にはそれぞれ、表側タイトル欄中の助成率のうち該当するもの（※）を選んだ上で、（６）×当該助成率の値（小数点以下切り上げ）を記入して下さい。ただしその値が助成額単価の上限額を超える時は、上限額を記入して下さい。（上限額…判定基礎期間の初日が令和３年５月１日～12月31日の場合は13,500円、令和４年１月１日～２月28日の場合は11,000円、令和４年３月１日～９月30日の場合は9,000円、令和４年10月１日以降の場合は8,355円）
（※） 中小企業：４／５（雇用維持を行っている場合：９／10。）
     　大企業  ：２／３（雇用維持を行っている場合：３／４）
９　（８）①～③欄にはそれぞれ、様式新特第９号の⑧、⑫、⑩欄の数値を転記して下さい。</t>
    <rPh sb="188" eb="189">
      <t>ガツ</t>
    </rPh>
    <rPh sb="191" eb="192">
      <t>ニチ</t>
    </rPh>
    <rPh sb="203" eb="205">
      <t>レイワ</t>
    </rPh>
    <rPh sb="206" eb="207">
      <t>ネン</t>
    </rPh>
    <rPh sb="209" eb="210">
      <t>ガツ</t>
    </rPh>
    <rPh sb="211" eb="212">
      <t>ニチ</t>
    </rPh>
    <rPh sb="212" eb="214">
      <t>イコウ</t>
    </rPh>
    <rPh sb="215" eb="217">
      <t>バアイ</t>
    </rPh>
    <rPh sb="223" eb="224">
      <t>エン</t>
    </rPh>
    <rPh sb="312" eb="313">
      <t>シン</t>
    </rPh>
    <rPh sb="313" eb="314">
      <t>トク</t>
    </rPh>
    <rPh sb="314" eb="315">
      <t>ダイ</t>
    </rPh>
    <rPh sb="316" eb="317">
      <t>ゴウ</t>
    </rPh>
    <phoneticPr fontId="1"/>
  </si>
  <si>
    <t>様式新特第８号(2)助成額算定書（地域特例）(R4.9)</t>
    <rPh sb="0" eb="2">
      <t>ヨウシキ</t>
    </rPh>
    <rPh sb="2" eb="3">
      <t>シン</t>
    </rPh>
    <rPh sb="3" eb="4">
      <t>トク</t>
    </rPh>
    <rPh sb="4" eb="5">
      <t>ダイ</t>
    </rPh>
    <rPh sb="6" eb="7">
      <t>ゴウ</t>
    </rPh>
    <rPh sb="10" eb="13">
      <t>ジョセイガク</t>
    </rPh>
    <rPh sb="13" eb="15">
      <t>サンテイ</t>
    </rPh>
    <rPh sb="15" eb="16">
      <t>ショ</t>
    </rPh>
    <rPh sb="17" eb="19">
      <t>チイキ</t>
    </rPh>
    <rPh sb="19" eb="21">
      <t>トクレイ</t>
    </rPh>
    <phoneticPr fontId="1"/>
  </si>
  <si>
    <t>※助成額単価の上限額（裏面８参照）を超える場合は上限額</t>
    <rPh sb="1" eb="4">
      <t>ジョセイガク</t>
    </rPh>
    <rPh sb="4" eb="6">
      <t>タンカ</t>
    </rPh>
    <rPh sb="7" eb="9">
      <t>ジョウゲン</t>
    </rPh>
    <rPh sb="9" eb="10">
      <t>ガク</t>
    </rPh>
    <rPh sb="11" eb="13">
      <t>ウラメン</t>
    </rPh>
    <rPh sb="14" eb="16">
      <t>サンショウ</t>
    </rPh>
    <rPh sb="18" eb="19">
      <t>コ</t>
    </rPh>
    <rPh sb="21" eb="23">
      <t>バアイ</t>
    </rPh>
    <rPh sb="24" eb="26">
      <t>ジョウゲン</t>
    </rPh>
    <rPh sb="26" eb="27">
      <t>ガク</t>
    </rPh>
    <phoneticPr fontId="1"/>
  </si>
  <si>
    <t>８　（７）欄にはそれぞれ、表側タイトル欄中の助成率のうち該当するもの（※）を選んだ上で、（６）×当該助成率の値（小数点以下切り上げ）を記入して下さい。ただしその値が助成額単価の上限額を超える時は、上限額を記入して下さい。
（上限額…15,000円（判定基礎期間の初日が令和４年10月１日以降の場合は12,000円））
　　（※４／５、10／10（雇用維持を行っている場合））
９　（８）①～③欄にはそれぞれ、様式新特第９号（２）の⑧、⑫、⑩欄の数値を転記して下さい。様式新特第９号が複数枚ある場合は、それぞれの⑧、⑫、⑩を合算したものを登録してください。</t>
    <rPh sb="206" eb="207">
      <t>シン</t>
    </rPh>
    <rPh sb="207" eb="208">
      <t>トク</t>
    </rPh>
    <rPh sb="208" eb="209">
      <t>ダイ</t>
    </rPh>
    <rPh sb="210" eb="211">
      <t>ゴウ</t>
    </rPh>
    <rPh sb="233" eb="235">
      <t>ヨウシキ</t>
    </rPh>
    <rPh sb="235" eb="236">
      <t>シン</t>
    </rPh>
    <rPh sb="236" eb="237">
      <t>トク</t>
    </rPh>
    <rPh sb="237" eb="238">
      <t>ダイ</t>
    </rPh>
    <rPh sb="239" eb="240">
      <t>ゴウ</t>
    </rPh>
    <rPh sb="241" eb="244">
      <t>フクスウマイ</t>
    </rPh>
    <rPh sb="246" eb="248">
      <t>バアイ</t>
    </rPh>
    <rPh sb="261" eb="263">
      <t>ガッサン</t>
    </rPh>
    <rPh sb="268" eb="270">
      <t>トウロク</t>
    </rPh>
    <phoneticPr fontId="1"/>
  </si>
  <si>
    <t>※所定労働日数の算出については裏面の３をご確認ください。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</si>
</sst>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quot;円&quot;"/>
    <numFmt numFmtId="178" formatCode="0.0_ "/>
    <numFmt numFmtId="179" formatCode="&quot;,&quot;000_ "/>
    <numFmt numFmtId="180" formatCode="0.0_);[Red]\(0.0\)"/>
    <numFmt numFmtId="181" formatCode="0.0"/>
    <numFmt numFmtId="182" formatCode="General&quot;円&quot;"/>
    <numFmt numFmtId="183" formatCode="#,###"/>
  </numFmts>
  <fonts count="35">
    <font>
      <sz val="11"/>
      <name val="ＭＳ Ｐゴシック"/>
      <family val="3"/>
    </font>
    <font>
      <sz val="10"/>
      <color indexed="0"/>
      <name val="ＭＳ Ｐ明朝"/>
      <family val="1"/>
      <charset val="128"/>
    </font>
    <font>
      <sz val="16"/>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sz val="6"/>
      <name val="游ゴシック"/>
      <family val="2"/>
      <charset val="128"/>
      <scheme val="minor"/>
    </font>
    <font>
      <strike/>
      <sz val="14"/>
      <color rgb="FFFF0000"/>
      <name val="ＭＳ ゴシック"/>
      <family val="3"/>
      <charset val="128"/>
    </font>
    <font>
      <sz val="6"/>
      <name val="ＭＳ Ｐゴシック"/>
      <family val="3"/>
      <charset val="128"/>
    </font>
    <font>
      <sz val="20"/>
      <name val="ＭＳ ゴシック"/>
      <family val="3"/>
      <charset val="128"/>
    </font>
    <font>
      <sz val="72"/>
      <name val="ＭＳ ゴシック"/>
      <family val="3"/>
      <charset val="128"/>
    </font>
    <font>
      <sz val="11"/>
      <name val="ＭＳ ゴシック"/>
      <family val="3"/>
      <charset val="128"/>
    </font>
    <font>
      <u val="double"/>
      <sz val="24"/>
      <name val="ＭＳ ゴシック"/>
      <family val="3"/>
      <charset val="128"/>
    </font>
    <font>
      <sz val="24"/>
      <name val="ＭＳ ゴシック"/>
      <family val="3"/>
      <charset val="128"/>
    </font>
    <font>
      <sz val="18"/>
      <name val="ＭＳ ゴシック"/>
      <family val="3"/>
      <charset val="128"/>
    </font>
    <font>
      <sz val="22"/>
      <name val="ＭＳ ゴシック"/>
      <family val="3"/>
      <charset val="128"/>
    </font>
    <font>
      <b/>
      <sz val="18"/>
      <name val="ＭＳ ゴシック"/>
      <family val="3"/>
      <charset val="128"/>
    </font>
    <font>
      <b/>
      <sz val="16"/>
      <name val="ＭＳ ゴシック"/>
      <family val="3"/>
      <charset val="128"/>
    </font>
    <font>
      <b/>
      <sz val="16"/>
      <color indexed="81"/>
      <name val="MS P ゴシック"/>
      <family val="3"/>
      <charset val="128"/>
    </font>
    <font>
      <b/>
      <sz val="16"/>
      <color indexed="9"/>
      <name val="MS P ゴシック"/>
      <family val="3"/>
      <charset val="128"/>
    </font>
    <font>
      <b/>
      <u/>
      <sz val="16"/>
      <color indexed="81"/>
      <name val="MS P ゴシック"/>
      <family val="3"/>
      <charset val="128"/>
    </font>
    <font>
      <b/>
      <u/>
      <sz val="16"/>
      <color indexed="39"/>
      <name val="MS P ゴシック"/>
      <family val="3"/>
      <charset val="128"/>
    </font>
    <font>
      <b/>
      <sz val="16"/>
      <color indexed="39"/>
      <name val="MS P ゴシック"/>
      <family val="3"/>
      <charset val="128"/>
    </font>
    <font>
      <b/>
      <u/>
      <sz val="16"/>
      <color indexed="9"/>
      <name val="MS P ゴシック"/>
      <family val="3"/>
      <charset val="128"/>
    </font>
    <font>
      <sz val="14"/>
      <color theme="1"/>
      <name val="ＭＳ ゴシック"/>
      <family val="3"/>
      <charset val="128"/>
    </font>
    <font>
      <b/>
      <sz val="28"/>
      <color indexed="81"/>
      <name val="MS P ゴシック"/>
      <family val="3"/>
      <charset val="128"/>
    </font>
    <font>
      <sz val="12"/>
      <color indexed="81"/>
      <name val="MS P ゴシック"/>
      <family val="3"/>
      <charset val="128"/>
    </font>
    <font>
      <u/>
      <sz val="16"/>
      <name val="ＭＳ ゴシック"/>
      <family val="3"/>
      <charset val="128"/>
    </font>
    <font>
      <u/>
      <sz val="14"/>
      <name val="ＭＳ ゴシック"/>
      <family val="3"/>
      <charset val="128"/>
    </font>
    <font>
      <sz val="11"/>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rgb="FFFF0000"/>
      </left>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ck">
        <color rgb="FFFF0000"/>
      </left>
      <right style="thick">
        <color rgb="FFFF0000"/>
      </right>
      <top style="thick">
        <color rgb="FFFF0000"/>
      </top>
      <bottom style="thick">
        <color rgb="FFFF0000"/>
      </bottom>
      <diagonal/>
    </border>
    <border>
      <left/>
      <right style="thin">
        <color theme="1"/>
      </right>
      <top/>
      <bottom style="thin">
        <color indexed="64"/>
      </bottom>
      <diagonal/>
    </border>
    <border>
      <left style="thick">
        <color rgb="FFFF0000"/>
      </left>
      <right style="thin">
        <color indexed="64"/>
      </right>
      <top/>
      <bottom/>
      <diagonal/>
    </border>
    <border>
      <left/>
      <right style="medium">
        <color indexed="64"/>
      </right>
      <top/>
      <bottom/>
      <diagonal/>
    </border>
  </borders>
  <cellStyleXfs count="2">
    <xf numFmtId="0" fontId="0" fillId="0" borderId="0"/>
    <xf numFmtId="38" fontId="8" fillId="0" borderId="0" applyFont="0" applyFill="0" applyBorder="0" applyAlignment="0" applyProtection="0">
      <alignment vertical="center"/>
    </xf>
  </cellStyleXfs>
  <cellXfs count="581">
    <xf numFmtId="0" fontId="0" fillId="0" borderId="0" xfId="0" applyAlignment="1">
      <alignment vertical="center"/>
    </xf>
    <xf numFmtId="0" fontId="5"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2" fillId="2" borderId="18" xfId="0" applyFont="1" applyFill="1" applyBorder="1" applyAlignment="1" applyProtection="1">
      <alignment vertical="center"/>
      <protection locked="0"/>
    </xf>
    <xf numFmtId="0" fontId="5" fillId="2" borderId="34"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0" xfId="0" quotePrefix="1" applyFont="1" applyAlignment="1" applyProtection="1">
      <alignment vertical="center"/>
    </xf>
    <xf numFmtId="180" fontId="2" fillId="0" borderId="0" xfId="0" applyNumberFormat="1" applyFont="1" applyAlignment="1" applyProtection="1">
      <alignment vertical="center"/>
    </xf>
    <xf numFmtId="0" fontId="2" fillId="0" borderId="1"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0" fillId="0" borderId="0" xfId="0" applyFont="1" applyAlignment="1" applyProtection="1">
      <alignment vertical="center"/>
    </xf>
    <xf numFmtId="0" fontId="2" fillId="0" borderId="0" xfId="0" applyNumberFormat="1" applyFont="1" applyFill="1" applyBorder="1" applyAlignment="1" applyProtection="1">
      <alignment vertical="distributed" wrapTex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vertical="distributed"/>
    </xf>
    <xf numFmtId="0" fontId="2" fillId="2" borderId="18" xfId="0" applyNumberFormat="1" applyFont="1" applyFill="1" applyBorder="1" applyAlignment="1" applyProtection="1">
      <alignment vertical="distributed" wrapText="1"/>
    </xf>
    <xf numFmtId="0" fontId="2" fillId="2" borderId="30" xfId="0" applyNumberFormat="1" applyFont="1" applyFill="1" applyBorder="1" applyAlignment="1" applyProtection="1">
      <alignment vertical="distributed" wrapText="1"/>
    </xf>
    <xf numFmtId="0" fontId="2" fillId="2" borderId="29" xfId="0" applyNumberFormat="1" applyFont="1" applyFill="1" applyBorder="1" applyAlignment="1" applyProtection="1">
      <alignment vertical="distributed" wrapText="1"/>
    </xf>
    <xf numFmtId="0" fontId="2" fillId="0" borderId="13" xfId="0" applyNumberFormat="1" applyFont="1" applyFill="1" applyBorder="1" applyAlignment="1" applyProtection="1">
      <alignment vertical="center" wrapText="1"/>
    </xf>
    <xf numFmtId="0" fontId="2" fillId="2" borderId="18" xfId="0" applyNumberFormat="1" applyFont="1" applyFill="1" applyBorder="1" applyAlignment="1" applyProtection="1">
      <alignment horizontal="left" vertical="center" wrapText="1"/>
    </xf>
    <xf numFmtId="0" fontId="2" fillId="2" borderId="22"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vertical="center" wrapText="1"/>
    </xf>
    <xf numFmtId="0" fontId="2" fillId="2" borderId="32" xfId="0" applyNumberFormat="1" applyFont="1" applyFill="1" applyBorder="1" applyAlignment="1" applyProtection="1">
      <alignment vertical="center" wrapText="1"/>
    </xf>
    <xf numFmtId="0" fontId="2" fillId="2" borderId="34" xfId="0" applyNumberFormat="1" applyFont="1" applyFill="1" applyBorder="1" applyAlignment="1" applyProtection="1">
      <alignment vertical="distributed"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0" xfId="0" applyFont="1" applyFill="1" applyAlignment="1" applyProtection="1">
      <alignment vertical="center"/>
    </xf>
    <xf numFmtId="0" fontId="12" fillId="2" borderId="0" xfId="0" applyFont="1" applyFill="1" applyAlignment="1" applyProtection="1">
      <alignment vertical="center"/>
    </xf>
    <xf numFmtId="0" fontId="2" fillId="0" borderId="5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right" vertical="center" wrapText="1"/>
    </xf>
    <xf numFmtId="0" fontId="2" fillId="0" borderId="9"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vertical="center"/>
    </xf>
    <xf numFmtId="0" fontId="2" fillId="0" borderId="8"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vertical="distributed" wrapText="1"/>
    </xf>
    <xf numFmtId="0" fontId="14" fillId="0" borderId="0" xfId="0" applyFont="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4" fillId="0" borderId="0" xfId="0" applyFont="1" applyFill="1" applyAlignment="1" applyProtection="1">
      <alignment vertical="center"/>
    </xf>
    <xf numFmtId="0" fontId="2" fillId="0" borderId="7"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3" fillId="0" borderId="0" xfId="0" applyFont="1" applyAlignment="1" applyProtection="1">
      <alignment vertical="center"/>
    </xf>
    <xf numFmtId="0" fontId="2" fillId="0" borderId="0" xfId="0" applyFont="1" applyFill="1" applyBorder="1" applyAlignment="1" applyProtection="1">
      <alignment vertical="center"/>
    </xf>
    <xf numFmtId="0" fontId="15" fillId="0" borderId="0" xfId="0" applyFont="1" applyBorder="1" applyAlignment="1" applyProtection="1">
      <alignment vertical="center"/>
    </xf>
    <xf numFmtId="0" fontId="4"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19" fillId="0" borderId="0" xfId="0" applyFont="1" applyBorder="1" applyAlignment="1" applyProtection="1">
      <alignment vertical="center"/>
    </xf>
    <xf numFmtId="0" fontId="19" fillId="0" borderId="5" xfId="0" applyFont="1" applyBorder="1" applyAlignment="1" applyProtection="1">
      <alignment horizontal="center" vertical="center" shrinkToFit="1"/>
    </xf>
    <xf numFmtId="0" fontId="20" fillId="2" borderId="1"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0" xfId="0" applyFont="1" applyBorder="1" applyAlignment="1" applyProtection="1">
      <alignment horizontal="center" vertical="center"/>
    </xf>
    <xf numFmtId="14" fontId="2" fillId="0" borderId="1" xfId="0" applyNumberFormat="1" applyFont="1" applyBorder="1" applyAlignment="1" applyProtection="1">
      <alignment vertical="center"/>
    </xf>
    <xf numFmtId="0" fontId="19" fillId="0" borderId="0" xfId="0" applyFont="1" applyAlignment="1" applyProtection="1">
      <alignment vertical="center"/>
    </xf>
    <xf numFmtId="14" fontId="2" fillId="0" borderId="0" xfId="0" applyNumberFormat="1" applyFont="1" applyBorder="1" applyAlignment="1" applyProtection="1">
      <alignment vertical="center"/>
    </xf>
    <xf numFmtId="0" fontId="19" fillId="0" borderId="1" xfId="0" applyFont="1" applyBorder="1" applyAlignment="1" applyProtection="1">
      <alignment vertical="center"/>
    </xf>
    <xf numFmtId="0" fontId="19" fillId="0" borderId="1" xfId="0" applyFont="1" applyBorder="1" applyAlignment="1" applyProtection="1">
      <alignment horizontal="center" vertical="center"/>
    </xf>
    <xf numFmtId="14" fontId="5" fillId="0" borderId="1" xfId="0" applyNumberFormat="1" applyFont="1" applyBorder="1" applyAlignment="1" applyProtection="1">
      <alignment vertical="center"/>
    </xf>
    <xf numFmtId="181" fontId="19" fillId="0" borderId="1" xfId="0" applyNumberFormat="1" applyFont="1" applyBorder="1" applyAlignment="1" applyProtection="1">
      <alignment vertical="center"/>
    </xf>
    <xf numFmtId="0" fontId="21" fillId="0" borderId="1" xfId="0" applyFont="1" applyBorder="1" applyAlignment="1" applyProtection="1">
      <alignment vertical="center"/>
    </xf>
    <xf numFmtId="0" fontId="22" fillId="0" borderId="1" xfId="0" applyFont="1" applyBorder="1" applyAlignment="1" applyProtection="1">
      <alignment vertical="center"/>
    </xf>
    <xf numFmtId="0" fontId="2" fillId="6" borderId="1" xfId="0" applyFont="1" applyFill="1" applyBorder="1" applyAlignment="1" applyProtection="1">
      <alignment vertical="center"/>
    </xf>
    <xf numFmtId="0" fontId="21" fillId="0" borderId="1" xfId="0" applyFont="1" applyBorder="1" applyAlignment="1" applyProtection="1">
      <alignment horizontal="center" vertical="center"/>
    </xf>
    <xf numFmtId="0" fontId="2" fillId="6" borderId="0" xfId="0" applyNumberFormat="1" applyFont="1" applyFill="1" applyBorder="1" applyAlignment="1" applyProtection="1">
      <alignment vertical="distributed" wrapText="1"/>
    </xf>
    <xf numFmtId="14" fontId="19" fillId="0" borderId="1" xfId="0" applyNumberFormat="1" applyFont="1" applyBorder="1" applyAlignment="1" applyProtection="1">
      <alignment vertical="center"/>
    </xf>
    <xf numFmtId="0" fontId="2" fillId="0" borderId="0" xfId="0" applyFont="1" applyBorder="1" applyAlignment="1" applyProtection="1">
      <alignment vertical="center"/>
    </xf>
    <xf numFmtId="0" fontId="19" fillId="0" borderId="0" xfId="0" applyFont="1" applyBorder="1" applyAlignment="1" applyProtection="1">
      <alignment horizontal="center" vertical="center" shrinkToFit="1"/>
    </xf>
    <xf numFmtId="0" fontId="20" fillId="2" borderId="0" xfId="0" applyFont="1" applyFill="1" applyBorder="1" applyAlignment="1" applyProtection="1">
      <alignment horizontal="center" vertical="center"/>
      <protection locked="0"/>
    </xf>
    <xf numFmtId="14" fontId="5" fillId="0" borderId="0" xfId="0" applyNumberFormat="1" applyFont="1" applyBorder="1" applyAlignment="1" applyProtection="1">
      <alignment vertical="center"/>
    </xf>
    <xf numFmtId="181" fontId="19" fillId="0" borderId="0" xfId="0" applyNumberFormat="1" applyFont="1" applyBorder="1" applyAlignment="1" applyProtection="1">
      <alignment vertical="center"/>
    </xf>
    <xf numFmtId="0" fontId="21" fillId="0" borderId="0" xfId="0" applyFont="1" applyBorder="1" applyAlignment="1" applyProtection="1">
      <alignment vertical="center"/>
    </xf>
    <xf numFmtId="0" fontId="22" fillId="0" borderId="0" xfId="0" applyFont="1" applyBorder="1" applyAlignment="1" applyProtection="1">
      <alignment vertical="center"/>
    </xf>
    <xf numFmtId="0" fontId="2" fillId="6" borderId="0" xfId="0" applyFont="1" applyFill="1" applyBorder="1" applyAlignment="1" applyProtection="1">
      <alignment vertical="center"/>
    </xf>
    <xf numFmtId="14" fontId="19" fillId="0" borderId="0" xfId="0" applyNumberFormat="1" applyFont="1" applyBorder="1" applyAlignment="1" applyProtection="1">
      <alignment vertical="center"/>
    </xf>
    <xf numFmtId="0" fontId="5" fillId="0" borderId="1" xfId="0" applyNumberFormat="1" applyFont="1" applyFill="1" applyBorder="1" applyAlignment="1" applyProtection="1">
      <alignment horizontal="center" vertical="center" wrapText="1"/>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2" fillId="2" borderId="34" xfId="0" applyNumberFormat="1" applyFont="1" applyFill="1" applyBorder="1" applyAlignment="1" applyProtection="1">
      <alignment vertical="center" wrapText="1"/>
      <protection locked="0"/>
    </xf>
    <xf numFmtId="0" fontId="2" fillId="0" borderId="0" xfId="0" applyFont="1" applyAlignment="1" applyProtection="1"/>
    <xf numFmtId="0" fontId="16" fillId="0" borderId="65" xfId="0" applyFont="1" applyBorder="1" applyAlignment="1" applyProtection="1">
      <alignment horizontal="center" vertical="center"/>
    </xf>
    <xf numFmtId="0" fontId="16" fillId="0" borderId="66" xfId="0" applyFont="1" applyBorder="1" applyAlignment="1" applyProtection="1">
      <alignment horizontal="center" vertical="center"/>
    </xf>
    <xf numFmtId="0" fontId="2" fillId="3" borderId="67" xfId="0" quotePrefix="1" applyFont="1" applyFill="1" applyBorder="1" applyAlignment="1" applyProtection="1">
      <alignment vertical="center"/>
    </xf>
    <xf numFmtId="178" fontId="2" fillId="3" borderId="68" xfId="0" applyNumberFormat="1" applyFont="1" applyFill="1" applyBorder="1" applyAlignment="1" applyProtection="1">
      <alignment vertical="center"/>
    </xf>
    <xf numFmtId="38" fontId="2" fillId="3" borderId="69" xfId="1" applyFont="1" applyFill="1" applyBorder="1" applyAlignment="1" applyProtection="1">
      <alignment vertical="center"/>
    </xf>
    <xf numFmtId="0" fontId="2" fillId="3" borderId="70" xfId="0" quotePrefix="1" applyFont="1" applyFill="1" applyBorder="1" applyAlignment="1" applyProtection="1">
      <alignment vertical="center"/>
    </xf>
    <xf numFmtId="178" fontId="2" fillId="3" borderId="71" xfId="0" applyNumberFormat="1" applyFont="1" applyFill="1" applyBorder="1" applyAlignment="1" applyProtection="1">
      <alignment vertical="center"/>
    </xf>
    <xf numFmtId="38" fontId="2" fillId="3" borderId="72" xfId="1" applyFont="1" applyFill="1" applyBorder="1" applyAlignment="1" applyProtection="1">
      <alignment vertical="center"/>
    </xf>
    <xf numFmtId="0" fontId="5" fillId="0" borderId="0" xfId="0" applyFont="1" applyAlignment="1" applyProtection="1"/>
    <xf numFmtId="0" fontId="5" fillId="0" borderId="0" xfId="0" applyFont="1" applyAlignment="1" applyProtection="1">
      <alignment vertical="center"/>
    </xf>
    <xf numFmtId="14" fontId="5" fillId="0" borderId="65" xfId="0" applyNumberFormat="1"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5" xfId="0" applyFont="1" applyBorder="1" applyAlignment="1" applyProtection="1">
      <alignment vertical="center"/>
    </xf>
    <xf numFmtId="0" fontId="16" fillId="0" borderId="73"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3" borderId="4" xfId="0" quotePrefix="1" applyNumberFormat="1" applyFont="1" applyFill="1" applyBorder="1" applyAlignment="1" applyProtection="1">
      <alignment vertical="center"/>
    </xf>
    <xf numFmtId="178" fontId="2" fillId="3" borderId="74" xfId="0" applyNumberFormat="1" applyFont="1" applyFill="1" applyBorder="1" applyAlignment="1" applyProtection="1">
      <alignment vertical="center"/>
    </xf>
    <xf numFmtId="38" fontId="2" fillId="3" borderId="74" xfId="1" applyFont="1" applyFill="1" applyBorder="1" applyAlignment="1" applyProtection="1">
      <alignment vertical="center"/>
    </xf>
    <xf numFmtId="0" fontId="2" fillId="0" borderId="75" xfId="0" applyFont="1" applyBorder="1" applyAlignment="1" applyProtection="1">
      <alignment horizontal="center" vertical="center"/>
    </xf>
    <xf numFmtId="0" fontId="2" fillId="3" borderId="7" xfId="0" quotePrefix="1" applyFont="1" applyFill="1" applyBorder="1" applyAlignment="1" applyProtection="1">
      <alignment vertical="center"/>
    </xf>
    <xf numFmtId="178" fontId="2" fillId="3" borderId="76" xfId="0" applyNumberFormat="1" applyFont="1" applyFill="1" applyBorder="1" applyAlignment="1" applyProtection="1">
      <alignment vertical="center"/>
    </xf>
    <xf numFmtId="38" fontId="2" fillId="3" borderId="76" xfId="1" applyFont="1" applyFill="1" applyBorder="1" applyAlignment="1" applyProtection="1">
      <alignment vertical="center"/>
    </xf>
    <xf numFmtId="0" fontId="2" fillId="0" borderId="70" xfId="0" applyFont="1" applyBorder="1" applyAlignment="1" applyProtection="1">
      <alignment horizontal="center" vertical="center"/>
    </xf>
    <xf numFmtId="0" fontId="2" fillId="3" borderId="77" xfId="0" quotePrefix="1" applyFont="1" applyFill="1" applyBorder="1" applyAlignment="1" applyProtection="1">
      <alignment vertical="center"/>
    </xf>
    <xf numFmtId="178" fontId="2" fillId="3" borderId="72" xfId="0" applyNumberFormat="1" applyFont="1" applyFill="1" applyBorder="1" applyAlignment="1" applyProtection="1">
      <alignment vertical="center"/>
    </xf>
    <xf numFmtId="0" fontId="5" fillId="0" borderId="79" xfId="0" applyNumberFormat="1" applyFont="1" applyFill="1" applyBorder="1" applyAlignment="1" applyProtection="1">
      <alignment vertical="center" wrapText="1"/>
    </xf>
    <xf numFmtId="0" fontId="2" fillId="0" borderId="79" xfId="0" applyNumberFormat="1" applyFont="1" applyFill="1" applyBorder="1" applyAlignment="1" applyProtection="1">
      <alignment vertical="distributed" wrapText="1"/>
    </xf>
    <xf numFmtId="0" fontId="2" fillId="0" borderId="79" xfId="0" applyFont="1" applyFill="1" applyBorder="1" applyAlignment="1" applyProtection="1">
      <alignment vertical="center"/>
    </xf>
    <xf numFmtId="0" fontId="2" fillId="0" borderId="80" xfId="0" applyNumberFormat="1" applyFont="1" applyFill="1" applyBorder="1" applyAlignment="1" applyProtection="1">
      <alignment vertical="distributed" wrapText="1"/>
    </xf>
    <xf numFmtId="0" fontId="16" fillId="0" borderId="0" xfId="0" applyFont="1" applyAlignment="1" applyProtection="1">
      <alignment vertical="center" wrapText="1"/>
    </xf>
    <xf numFmtId="0" fontId="2" fillId="0" borderId="22" xfId="0" applyNumberFormat="1" applyFont="1" applyFill="1" applyBorder="1" applyAlignment="1" applyProtection="1">
      <alignment vertical="distributed" wrapText="1"/>
    </xf>
    <xf numFmtId="0" fontId="2" fillId="4" borderId="82" xfId="0" applyFont="1" applyFill="1" applyBorder="1" applyAlignment="1" applyProtection="1">
      <alignment horizontal="center" vertical="center"/>
    </xf>
    <xf numFmtId="0" fontId="2" fillId="4" borderId="82" xfId="0" applyNumberFormat="1" applyFont="1" applyFill="1" applyBorder="1" applyAlignment="1" applyProtection="1">
      <alignment horizontal="center" vertical="center" wrapText="1"/>
    </xf>
    <xf numFmtId="0" fontId="2" fillId="4" borderId="84" xfId="0" applyNumberFormat="1" applyFont="1" applyFill="1" applyBorder="1" applyAlignment="1" applyProtection="1">
      <alignment horizontal="left" vertical="center" wrapText="1"/>
    </xf>
    <xf numFmtId="0" fontId="2" fillId="4" borderId="82" xfId="0" applyNumberFormat="1" applyFont="1" applyFill="1" applyBorder="1" applyAlignment="1" applyProtection="1">
      <alignment horizontal="left" vertical="center" wrapText="1"/>
    </xf>
    <xf numFmtId="0" fontId="17" fillId="0" borderId="0" xfId="0" applyFont="1" applyFill="1" applyAlignment="1" applyProtection="1">
      <alignment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21" fillId="0" borderId="1" xfId="0" applyFont="1" applyBorder="1" applyAlignment="1" applyProtection="1">
      <alignment horizontal="center" vertical="center"/>
    </xf>
    <xf numFmtId="49" fontId="2" fillId="0" borderId="11"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wrapText="1"/>
    </xf>
    <xf numFmtId="183" fontId="2" fillId="0" borderId="0" xfId="0" applyNumberFormat="1" applyFont="1" applyAlignment="1" applyProtection="1">
      <alignment vertical="center"/>
    </xf>
    <xf numFmtId="0" fontId="4" fillId="0" borderId="8" xfId="0" applyNumberFormat="1" applyFont="1" applyFill="1" applyBorder="1" applyAlignment="1" applyProtection="1">
      <alignment vertical="center" wrapText="1"/>
    </xf>
    <xf numFmtId="0" fontId="4" fillId="0" borderId="23"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49" fontId="2" fillId="0" borderId="8"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0" borderId="0" xfId="0" applyFont="1" applyBorder="1" applyAlignment="1" applyProtection="1">
      <alignment horizontal="center" vertical="center"/>
    </xf>
    <xf numFmtId="183" fontId="4" fillId="4" borderId="0" xfId="0" applyNumberFormat="1" applyFont="1" applyFill="1" applyBorder="1" applyAlignment="1" applyProtection="1">
      <alignment vertical="center" wrapText="1"/>
    </xf>
    <xf numFmtId="0" fontId="2" fillId="0" borderId="0" xfId="0" applyFont="1" applyAlignment="1" applyProtection="1">
      <alignment horizontal="center" vertical="center"/>
    </xf>
    <xf numFmtId="0" fontId="5" fillId="0" borderId="0" xfId="0" applyFont="1" applyAlignment="1" applyProtection="1">
      <alignment vertical="top" wrapText="1"/>
    </xf>
    <xf numFmtId="0" fontId="5" fillId="0" borderId="0" xfId="0" applyFont="1" applyAlignment="1" applyProtection="1">
      <alignment vertical="top"/>
    </xf>
    <xf numFmtId="0" fontId="5" fillId="0" borderId="0" xfId="0" applyFont="1" applyAlignment="1" applyProtection="1">
      <alignment horizontal="center" vertical="top"/>
    </xf>
    <xf numFmtId="0" fontId="34" fillId="0" borderId="0" xfId="0" applyFont="1" applyAlignment="1" applyProtection="1">
      <alignment vertical="center"/>
    </xf>
    <xf numFmtId="0" fontId="2" fillId="2" borderId="88" xfId="0" applyNumberFormat="1" applyFont="1" applyFill="1" applyBorder="1" applyAlignment="1" applyProtection="1">
      <alignment vertical="center" wrapText="1"/>
      <protection locked="0"/>
    </xf>
    <xf numFmtId="0" fontId="2"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distributed" wrapText="1"/>
    </xf>
    <xf numFmtId="0" fontId="5" fillId="0" borderId="5" xfId="0" applyNumberFormat="1" applyFont="1" applyFill="1" applyBorder="1" applyAlignment="1" applyProtection="1">
      <alignment horizontal="center" vertical="distributed" wrapText="1"/>
    </xf>
    <xf numFmtId="0" fontId="5" fillId="0" borderId="6" xfId="0" applyNumberFormat="1" applyFont="1" applyFill="1" applyBorder="1" applyAlignment="1" applyProtection="1">
      <alignment horizontal="center" vertical="distributed" wrapText="1"/>
    </xf>
    <xf numFmtId="0" fontId="2" fillId="2" borderId="33" xfId="0" applyNumberFormat="1" applyFont="1" applyFill="1" applyBorder="1" applyAlignment="1" applyProtection="1">
      <alignment horizontal="left" vertical="distributed" wrapText="1"/>
      <protection locked="0"/>
    </xf>
    <xf numFmtId="0" fontId="2" fillId="2" borderId="34" xfId="0" applyNumberFormat="1" applyFont="1" applyFill="1" applyBorder="1" applyAlignment="1" applyProtection="1">
      <alignment horizontal="left" vertical="distributed" wrapText="1"/>
      <protection locked="0"/>
    </xf>
    <xf numFmtId="0" fontId="2" fillId="2" borderId="35" xfId="0" applyNumberFormat="1" applyFont="1" applyFill="1" applyBorder="1" applyAlignment="1" applyProtection="1">
      <alignment horizontal="left" vertical="distributed" wrapText="1"/>
      <protection locked="0"/>
    </xf>
    <xf numFmtId="0" fontId="2" fillId="0" borderId="39" xfId="0" applyNumberFormat="1" applyFont="1" applyFill="1" applyBorder="1" applyAlignment="1" applyProtection="1">
      <alignment horizontal="center" vertical="distributed" wrapText="1"/>
    </xf>
    <xf numFmtId="49"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2" borderId="27"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2" fillId="2" borderId="46" xfId="0" applyNumberFormat="1" applyFont="1" applyFill="1" applyBorder="1" applyAlignment="1" applyProtection="1">
      <alignment vertical="center" wrapText="1"/>
      <protection locked="0"/>
    </xf>
    <xf numFmtId="0" fontId="2" fillId="2" borderId="22"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vertical="center" wrapText="1"/>
      <protection locked="0"/>
    </xf>
    <xf numFmtId="0" fontId="2" fillId="2" borderId="23" xfId="0" applyNumberFormat="1" applyFont="1" applyFill="1" applyBorder="1" applyAlignment="1" applyProtection="1">
      <alignment vertical="center" wrapText="1"/>
      <protection locked="0"/>
    </xf>
    <xf numFmtId="0" fontId="2" fillId="2" borderId="28" xfId="0" applyNumberFormat="1" applyFont="1" applyFill="1" applyBorder="1" applyAlignment="1" applyProtection="1">
      <alignment vertical="center" wrapText="1"/>
      <protection locked="0"/>
    </xf>
    <xf numFmtId="0" fontId="2" fillId="2" borderId="29" xfId="0" applyNumberFormat="1" applyFont="1" applyFill="1" applyBorder="1" applyAlignment="1" applyProtection="1">
      <alignment vertical="center" wrapText="1"/>
      <protection locked="0"/>
    </xf>
    <xf numFmtId="0" fontId="2" fillId="2" borderId="32" xfId="0" applyNumberFormat="1" applyFont="1" applyFill="1" applyBorder="1" applyAlignment="1" applyProtection="1">
      <alignment vertical="center" wrapText="1"/>
      <protection locked="0"/>
    </xf>
    <xf numFmtId="0" fontId="2" fillId="0" borderId="45" xfId="0" applyNumberFormat="1" applyFont="1" applyFill="1" applyBorder="1" applyAlignment="1" applyProtection="1">
      <alignment horizontal="center" vertical="center" wrapText="1"/>
    </xf>
    <xf numFmtId="0" fontId="2" fillId="0" borderId="90"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0" borderId="81" xfId="0" applyNumberFormat="1" applyFont="1" applyFill="1" applyBorder="1" applyAlignment="1" applyProtection="1">
      <alignment horizontal="center" vertical="center" wrapText="1"/>
    </xf>
    <xf numFmtId="0" fontId="2" fillId="0" borderId="82" xfId="0" applyNumberFormat="1" applyFont="1" applyFill="1" applyBorder="1" applyAlignment="1" applyProtection="1">
      <alignment horizontal="center" vertical="center" wrapText="1"/>
    </xf>
    <xf numFmtId="0" fontId="2" fillId="0" borderId="83"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distributed" wrapText="1"/>
    </xf>
    <xf numFmtId="0" fontId="2" fillId="2" borderId="18" xfId="0" applyNumberFormat="1" applyFont="1" applyFill="1" applyBorder="1" applyAlignment="1" applyProtection="1">
      <alignment horizontal="center" vertical="distributed" wrapText="1"/>
    </xf>
    <xf numFmtId="0" fontId="19" fillId="2" borderId="34" xfId="0" applyNumberFormat="1" applyFont="1" applyFill="1" applyBorder="1" applyAlignment="1" applyProtection="1">
      <alignment horizontal="center" vertical="center" wrapText="1"/>
      <protection locked="0"/>
    </xf>
    <xf numFmtId="0" fontId="2" fillId="2" borderId="34" xfId="0" applyNumberFormat="1" applyFont="1" applyFill="1" applyBorder="1" applyAlignment="1" applyProtection="1">
      <alignment horizontal="center" vertical="distributed" wrapText="1"/>
    </xf>
    <xf numFmtId="0" fontId="19" fillId="2" borderId="18" xfId="0" applyFont="1" applyFill="1" applyBorder="1" applyAlignment="1" applyProtection="1">
      <alignment horizontal="center" vertical="center"/>
      <protection locked="0"/>
    </xf>
    <xf numFmtId="0" fontId="19" fillId="2" borderId="18" xfId="0" applyNumberFormat="1" applyFont="1" applyFill="1" applyBorder="1" applyAlignment="1" applyProtection="1">
      <alignment horizontal="center" vertical="center" wrapText="1"/>
      <protection locked="0"/>
    </xf>
    <xf numFmtId="0" fontId="19" fillId="2" borderId="34" xfId="0"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8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183" fontId="2" fillId="4" borderId="13"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44" xfId="0" applyNumberFormat="1" applyFont="1" applyFill="1" applyBorder="1" applyAlignment="1" applyProtection="1">
      <alignment vertical="center" wrapText="1"/>
    </xf>
    <xf numFmtId="3" fontId="2" fillId="2" borderId="17"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3" fontId="2" fillId="2" borderId="21" xfId="0" applyNumberFormat="1" applyFont="1" applyFill="1" applyBorder="1" applyAlignment="1" applyProtection="1">
      <alignment vertical="center"/>
      <protection locked="0"/>
    </xf>
    <xf numFmtId="3" fontId="2" fillId="2" borderId="22" xfId="0" applyNumberFormat="1" applyFont="1" applyFill="1" applyBorder="1" applyAlignment="1" applyProtection="1">
      <alignment vertical="center"/>
      <protection locked="0"/>
    </xf>
    <xf numFmtId="3" fontId="2" fillId="2" borderId="0" xfId="0" applyNumberFormat="1" applyFont="1" applyFill="1" applyBorder="1" applyAlignment="1" applyProtection="1">
      <alignment vertical="center"/>
      <protection locked="0"/>
    </xf>
    <xf numFmtId="3" fontId="2" fillId="2" borderId="23" xfId="0" applyNumberFormat="1" applyFont="1" applyFill="1" applyBorder="1" applyAlignment="1" applyProtection="1">
      <alignment vertical="center"/>
      <protection locked="0"/>
    </xf>
    <xf numFmtId="3" fontId="2" fillId="2" borderId="24"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2" fillId="2" borderId="25" xfId="0" applyNumberFormat="1" applyFont="1" applyFill="1" applyBorder="1" applyAlignment="1" applyProtection="1">
      <alignment vertical="center"/>
      <protection locked="0"/>
    </xf>
    <xf numFmtId="179" fontId="2" fillId="0" borderId="17" xfId="0" applyNumberFormat="1" applyFont="1" applyFill="1" applyBorder="1" applyAlignment="1" applyProtection="1">
      <alignment horizontal="center" vertical="center"/>
    </xf>
    <xf numFmtId="179" fontId="2" fillId="0" borderId="18" xfId="0" applyNumberFormat="1" applyFont="1" applyFill="1" applyBorder="1" applyAlignment="1" applyProtection="1">
      <alignment horizontal="center" vertical="center"/>
    </xf>
    <xf numFmtId="179" fontId="2" fillId="0" borderId="22"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179" fontId="2" fillId="0" borderId="28" xfId="0" applyNumberFormat="1" applyFont="1" applyFill="1" applyBorder="1" applyAlignment="1" applyProtection="1">
      <alignment horizontal="center" vertical="center"/>
    </xf>
    <xf numFmtId="179" fontId="2" fillId="0" borderId="29"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distributed" wrapText="1"/>
    </xf>
    <xf numFmtId="0" fontId="2" fillId="0" borderId="9" xfId="0" applyNumberFormat="1" applyFont="1" applyFill="1" applyBorder="1" applyAlignment="1" applyProtection="1">
      <alignment horizontal="center" vertical="distributed" wrapText="1"/>
    </xf>
    <xf numFmtId="0" fontId="2" fillId="0" borderId="4" xfId="0" applyNumberFormat="1" applyFont="1" applyFill="1" applyBorder="1" applyAlignment="1" applyProtection="1">
      <alignment horizontal="center" vertical="distributed" wrapText="1"/>
    </xf>
    <xf numFmtId="0" fontId="2" fillId="2" borderId="2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2" borderId="25" xfId="0" applyNumberFormat="1" applyFont="1" applyFill="1" applyBorder="1" applyAlignment="1" applyProtection="1">
      <alignment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2" borderId="2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horizontal="right" vertical="center" wrapText="1"/>
    </xf>
    <xf numFmtId="0" fontId="4" fillId="0" borderId="3" xfId="0" applyNumberFormat="1" applyFont="1" applyFill="1" applyBorder="1" applyAlignment="1" applyProtection="1">
      <alignment horizontal="left" vertical="center" wrapText="1"/>
    </xf>
    <xf numFmtId="0" fontId="4" fillId="0" borderId="25"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46"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top" wrapText="1"/>
    </xf>
    <xf numFmtId="0" fontId="2" fillId="0" borderId="1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2" fillId="2" borderId="36" xfId="0" applyNumberFormat="1" applyFont="1" applyFill="1" applyBorder="1" applyAlignment="1" applyProtection="1">
      <alignment vertical="center" wrapText="1"/>
      <protection locked="0"/>
    </xf>
    <xf numFmtId="0" fontId="2" fillId="2" borderId="37" xfId="0" applyNumberFormat="1" applyFont="1" applyFill="1" applyBorder="1" applyAlignment="1" applyProtection="1">
      <alignment vertical="center" wrapText="1"/>
      <protection locked="0"/>
    </xf>
    <xf numFmtId="0" fontId="2" fillId="2" borderId="38" xfId="0" applyNumberFormat="1" applyFont="1" applyFill="1" applyBorder="1" applyAlignment="1" applyProtection="1">
      <alignment vertical="center" wrapText="1"/>
      <protection locked="0"/>
    </xf>
    <xf numFmtId="176" fontId="2" fillId="4" borderId="7" xfId="0" applyNumberFormat="1" applyFont="1" applyFill="1" applyBorder="1" applyAlignment="1" applyProtection="1">
      <alignment vertical="center" wrapText="1"/>
    </xf>
    <xf numFmtId="176" fontId="2" fillId="4" borderId="1"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shrinkToFit="1"/>
    </xf>
    <xf numFmtId="0" fontId="4" fillId="0" borderId="13" xfId="0" applyNumberFormat="1"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alignment horizontal="center" vertical="top" wrapText="1"/>
    </xf>
    <xf numFmtId="183" fontId="2" fillId="4" borderId="10" xfId="0" applyNumberFormat="1" applyFont="1" applyFill="1" applyBorder="1" applyAlignment="1" applyProtection="1">
      <alignment vertical="center" wrapText="1"/>
    </xf>
    <xf numFmtId="183" fontId="2" fillId="4" borderId="11" xfId="0" applyNumberFormat="1" applyFont="1" applyFill="1" applyBorder="1" applyAlignment="1" applyProtection="1">
      <alignment vertical="center" wrapText="1"/>
    </xf>
    <xf numFmtId="183" fontId="2" fillId="4" borderId="12" xfId="0" applyNumberFormat="1" applyFont="1" applyFill="1" applyBorder="1" applyAlignment="1" applyProtection="1">
      <alignment vertical="center" wrapText="1"/>
    </xf>
    <xf numFmtId="183" fontId="2" fillId="4" borderId="2" xfId="0" applyNumberFormat="1" applyFont="1" applyFill="1" applyBorder="1" applyAlignment="1" applyProtection="1">
      <alignment vertical="center" wrapText="1"/>
    </xf>
    <xf numFmtId="183" fontId="2" fillId="4" borderId="3" xfId="0" applyNumberFormat="1" applyFont="1" applyFill="1" applyBorder="1" applyAlignment="1" applyProtection="1">
      <alignment vertical="center" wrapText="1"/>
    </xf>
    <xf numFmtId="183" fontId="2" fillId="4"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shrinkToFit="1"/>
    </xf>
    <xf numFmtId="182" fontId="4" fillId="4"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16" fillId="0" borderId="13"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right" vertical="top" wrapText="1"/>
    </xf>
    <xf numFmtId="0" fontId="2" fillId="0" borderId="4" xfId="0" applyNumberFormat="1" applyFont="1" applyFill="1" applyBorder="1" applyAlignment="1" applyProtection="1">
      <alignment horizontal="right" vertical="top" wrapText="1"/>
    </xf>
    <xf numFmtId="0" fontId="2" fillId="0" borderId="41" xfId="0" applyNumberFormat="1" applyFont="1" applyFill="1" applyBorder="1" applyAlignment="1" applyProtection="1">
      <alignment horizontal="right" vertical="top" wrapText="1"/>
    </xf>
    <xf numFmtId="0" fontId="2" fillId="0" borderId="40" xfId="0" applyNumberFormat="1" applyFont="1" applyFill="1" applyBorder="1" applyAlignment="1" applyProtection="1">
      <alignment horizontal="right" vertical="top" wrapText="1"/>
    </xf>
    <xf numFmtId="0" fontId="2" fillId="0" borderId="42" xfId="0" applyNumberFormat="1" applyFont="1" applyFill="1" applyBorder="1" applyAlignment="1" applyProtection="1">
      <alignment horizontal="right" vertical="top" wrapText="1"/>
    </xf>
    <xf numFmtId="0" fontId="2" fillId="0" borderId="0" xfId="0" applyFont="1" applyAlignment="1" applyProtection="1">
      <alignment vertical="top" wrapText="1"/>
    </xf>
    <xf numFmtId="0" fontId="5" fillId="0" borderId="0" xfId="0" applyFont="1" applyAlignment="1" applyProtection="1">
      <alignment horizontal="left" vertical="top" wrapText="1"/>
    </xf>
    <xf numFmtId="0" fontId="5" fillId="0" borderId="0" xfId="0" applyFont="1" applyAlignment="1" applyProtection="1">
      <alignment vertical="top" wrapText="1"/>
    </xf>
    <xf numFmtId="0" fontId="2" fillId="0" borderId="0" xfId="0" applyFont="1" applyAlignment="1" applyProtection="1">
      <alignment horizontal="center" vertical="center"/>
    </xf>
    <xf numFmtId="0" fontId="5" fillId="0" borderId="3" xfId="0" applyFont="1" applyBorder="1" applyAlignment="1" applyProtection="1">
      <alignment horizontal="center" vertical="top"/>
    </xf>
    <xf numFmtId="49" fontId="5" fillId="0" borderId="0" xfId="0" quotePrefix="1" applyNumberFormat="1" applyFont="1" applyAlignment="1" applyProtection="1">
      <alignment horizontal="left" vertical="center"/>
    </xf>
    <xf numFmtId="0" fontId="5" fillId="0" borderId="0" xfId="0" applyFont="1" applyAlignment="1" applyProtection="1">
      <alignment horizontal="center" vertical="top"/>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7" xfId="0" applyFont="1" applyBorder="1" applyAlignment="1" applyProtection="1">
      <alignment horizontal="center" vertical="center"/>
    </xf>
    <xf numFmtId="176" fontId="5" fillId="7" borderId="1" xfId="0" applyNumberFormat="1" applyFont="1" applyFill="1" applyBorder="1" applyAlignment="1" applyProtection="1">
      <alignment vertical="center" wrapText="1"/>
    </xf>
    <xf numFmtId="176" fontId="5" fillId="7" borderId="5" xfId="0" applyNumberFormat="1" applyFont="1" applyFill="1" applyBorder="1" applyAlignment="1" applyProtection="1">
      <alignment vertical="center" wrapText="1"/>
    </xf>
    <xf numFmtId="176" fontId="5" fillId="7" borderId="6" xfId="0" applyNumberFormat="1" applyFont="1" applyFill="1" applyBorder="1" applyAlignment="1" applyProtection="1">
      <alignment vertical="center" wrapText="1"/>
    </xf>
    <xf numFmtId="176" fontId="5" fillId="7" borderId="7" xfId="0" applyNumberFormat="1" applyFont="1" applyFill="1" applyBorder="1" applyAlignment="1" applyProtection="1">
      <alignment vertical="center" wrapText="1"/>
    </xf>
    <xf numFmtId="0" fontId="2" fillId="0" borderId="91" xfId="0" applyFont="1" applyBorder="1" applyAlignment="1" applyProtection="1">
      <alignment horizontal="center" vertical="center"/>
    </xf>
    <xf numFmtId="183" fontId="2" fillId="4" borderId="1" xfId="0" applyNumberFormat="1" applyFont="1" applyFill="1" applyBorder="1" applyAlignment="1" applyProtection="1">
      <alignment vertical="center" wrapText="1"/>
    </xf>
    <xf numFmtId="0" fontId="5" fillId="0" borderId="11"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183" fontId="2" fillId="4" borderId="5" xfId="0" applyNumberFormat="1" applyFont="1" applyFill="1" applyBorder="1" applyAlignment="1" applyProtection="1">
      <alignment vertical="center" wrapText="1"/>
    </xf>
    <xf numFmtId="183" fontId="2" fillId="4" borderId="6" xfId="0" applyNumberFormat="1" applyFont="1" applyFill="1" applyBorder="1" applyAlignment="1" applyProtection="1">
      <alignment vertical="center" wrapText="1"/>
    </xf>
    <xf numFmtId="183" fontId="2" fillId="4" borderId="7" xfId="0" applyNumberFormat="1" applyFont="1" applyFill="1" applyBorder="1" applyAlignment="1" applyProtection="1">
      <alignment vertical="center" wrapText="1"/>
    </xf>
    <xf numFmtId="0" fontId="19" fillId="0" borderId="0" xfId="0" applyFont="1" applyBorder="1" applyAlignment="1" applyProtection="1">
      <alignment horizontal="center" vertical="center"/>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5" fillId="0" borderId="0" xfId="0" applyNumberFormat="1" applyFont="1" applyFill="1" applyBorder="1" applyAlignment="1" applyProtection="1">
      <alignment horizontal="left" vertical="distributed" wrapText="1"/>
    </xf>
    <xf numFmtId="0" fontId="4" fillId="0" borderId="13" xfId="0" applyNumberFormat="1" applyFont="1" applyFill="1" applyBorder="1" applyAlignment="1" applyProtection="1">
      <alignment horizontal="center" vertical="top" wrapText="1"/>
    </xf>
    <xf numFmtId="0" fontId="2" fillId="4" borderId="5" xfId="0" applyNumberFormat="1" applyFont="1" applyFill="1" applyBorder="1" applyAlignment="1" applyProtection="1">
      <alignment horizontal="left" vertical="distributed" wrapText="1"/>
    </xf>
    <xf numFmtId="0" fontId="2" fillId="4" borderId="6" xfId="0" applyNumberFormat="1" applyFont="1" applyFill="1" applyBorder="1" applyAlignment="1" applyProtection="1">
      <alignment horizontal="left" vertical="distributed" wrapText="1"/>
    </xf>
    <xf numFmtId="0" fontId="2" fillId="4" borderId="3" xfId="0" applyNumberFormat="1" applyFont="1" applyFill="1" applyBorder="1" applyAlignment="1" applyProtection="1">
      <alignment horizontal="left" vertical="distributed" wrapText="1"/>
    </xf>
    <xf numFmtId="0" fontId="2" fillId="4" borderId="4" xfId="0" applyNumberFormat="1" applyFont="1" applyFill="1" applyBorder="1" applyAlignment="1" applyProtection="1">
      <alignment horizontal="left" vertical="distributed" wrapText="1"/>
    </xf>
    <xf numFmtId="0" fontId="2" fillId="4" borderId="8" xfId="0" applyNumberFormat="1" applyFont="1" applyFill="1" applyBorder="1" applyAlignment="1" applyProtection="1">
      <alignment horizontal="left" vertical="distributed" wrapText="1"/>
    </xf>
    <xf numFmtId="0" fontId="2" fillId="4" borderId="0" xfId="0" applyNumberFormat="1" applyFont="1" applyFill="1" applyBorder="1" applyAlignment="1" applyProtection="1">
      <alignment horizontal="left" vertical="distributed" wrapText="1"/>
    </xf>
    <xf numFmtId="0" fontId="2" fillId="4" borderId="11" xfId="0" applyNumberFormat="1" applyFont="1" applyFill="1" applyBorder="1" applyAlignment="1" applyProtection="1">
      <alignment horizontal="left" vertical="distributed" wrapText="1"/>
    </xf>
    <xf numFmtId="0" fontId="2" fillId="4" borderId="7" xfId="0" applyNumberFormat="1" applyFont="1" applyFill="1" applyBorder="1" applyAlignment="1" applyProtection="1">
      <alignment horizontal="left" vertical="distributed" wrapText="1"/>
    </xf>
    <xf numFmtId="183" fontId="2" fillId="4" borderId="85" xfId="0" applyNumberFormat="1" applyFont="1" applyFill="1" applyBorder="1" applyAlignment="1" applyProtection="1">
      <alignment vertical="center" wrapText="1"/>
    </xf>
    <xf numFmtId="183" fontId="2" fillId="4" borderId="86" xfId="0" applyNumberFormat="1" applyFont="1" applyFill="1" applyBorder="1" applyAlignment="1" applyProtection="1">
      <alignment vertical="center" wrapText="1"/>
    </xf>
    <xf numFmtId="183" fontId="2" fillId="4" borderId="87" xfId="0" applyNumberFormat="1" applyFont="1" applyFill="1" applyBorder="1" applyAlignment="1" applyProtection="1">
      <alignment vertical="center" wrapText="1"/>
    </xf>
    <xf numFmtId="183" fontId="2" fillId="4" borderId="10" xfId="0" applyNumberFormat="1" applyFont="1" applyFill="1" applyBorder="1" applyAlignment="1" applyProtection="1">
      <alignment vertical="center"/>
    </xf>
    <xf numFmtId="183" fontId="2" fillId="4" borderId="11" xfId="0" applyNumberFormat="1" applyFont="1" applyFill="1" applyBorder="1" applyAlignment="1" applyProtection="1">
      <alignment vertical="center"/>
    </xf>
    <xf numFmtId="183" fontId="2" fillId="4" borderId="12" xfId="0" applyNumberFormat="1" applyFont="1" applyFill="1" applyBorder="1" applyAlignment="1" applyProtection="1">
      <alignment vertical="center"/>
    </xf>
    <xf numFmtId="183" fontId="2" fillId="4" borderId="8" xfId="0" applyNumberFormat="1" applyFont="1" applyFill="1" applyBorder="1" applyAlignment="1" applyProtection="1">
      <alignment vertical="center"/>
    </xf>
    <xf numFmtId="183" fontId="2" fillId="4" borderId="0" xfId="0" applyNumberFormat="1" applyFont="1" applyFill="1" applyBorder="1" applyAlignment="1" applyProtection="1">
      <alignment vertical="center"/>
    </xf>
    <xf numFmtId="183" fontId="2" fillId="4" borderId="9" xfId="0" applyNumberFormat="1" applyFont="1" applyFill="1" applyBorder="1" applyAlignment="1" applyProtection="1">
      <alignment vertical="center"/>
    </xf>
    <xf numFmtId="49" fontId="2" fillId="0" borderId="8"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16" fillId="5"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distributed" wrapText="1"/>
    </xf>
    <xf numFmtId="0" fontId="2" fillId="0" borderId="0" xfId="0" applyNumberFormat="1" applyFont="1" applyFill="1" applyBorder="1" applyAlignment="1" applyProtection="1">
      <alignment horizontal="center" vertical="distributed" wrapText="1"/>
    </xf>
    <xf numFmtId="0" fontId="2" fillId="0" borderId="15" xfId="0" applyNumberFormat="1" applyFont="1" applyFill="1" applyBorder="1" applyAlignment="1" applyProtection="1">
      <alignment horizontal="left" vertical="center" wrapText="1"/>
    </xf>
    <xf numFmtId="0" fontId="2" fillId="4" borderId="82" xfId="0" applyNumberFormat="1" applyFont="1" applyFill="1" applyBorder="1" applyAlignment="1" applyProtection="1">
      <alignment horizontal="center" vertical="center" wrapText="1"/>
    </xf>
    <xf numFmtId="0" fontId="2" fillId="4" borderId="82" xfId="0" applyFont="1" applyFill="1" applyBorder="1" applyAlignment="1" applyProtection="1">
      <alignment horizontal="center" vertical="center"/>
    </xf>
    <xf numFmtId="179" fontId="2" fillId="0" borderId="11" xfId="0" applyNumberFormat="1" applyFont="1" applyFill="1" applyBorder="1" applyAlignment="1" applyProtection="1">
      <alignment horizontal="center" vertical="center"/>
    </xf>
    <xf numFmtId="0" fontId="2" fillId="4" borderId="81" xfId="0" applyNumberFormat="1" applyFont="1" applyFill="1" applyBorder="1" applyAlignment="1" applyProtection="1">
      <alignment horizontal="center" vertical="center" wrapText="1"/>
    </xf>
    <xf numFmtId="0" fontId="4" fillId="4" borderId="0"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right" vertical="center" wrapText="1"/>
    </xf>
    <xf numFmtId="0" fontId="16" fillId="0" borderId="13"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183" fontId="2" fillId="4" borderId="8" xfId="0" applyNumberFormat="1" applyFont="1" applyFill="1" applyBorder="1" applyAlignment="1" applyProtection="1">
      <alignment vertical="center" wrapText="1"/>
    </xf>
    <xf numFmtId="183" fontId="2" fillId="4" borderId="0" xfId="0" applyNumberFormat="1" applyFont="1" applyFill="1" applyBorder="1" applyAlignment="1" applyProtection="1">
      <alignment vertical="center" wrapText="1"/>
    </xf>
    <xf numFmtId="183" fontId="2" fillId="4" borderId="9" xfId="0" applyNumberFormat="1" applyFont="1" applyFill="1" applyBorder="1" applyAlignment="1" applyProtection="1">
      <alignment vertical="center" wrapText="1"/>
    </xf>
    <xf numFmtId="0" fontId="2" fillId="0" borderId="0" xfId="0" applyFont="1" applyAlignment="1" applyProtection="1">
      <alignment horizontal="left" vertical="top"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177" fontId="2" fillId="4" borderId="3"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center" vertical="center" wrapText="1"/>
      <protection locked="0"/>
    </xf>
    <xf numFmtId="0" fontId="2" fillId="2" borderId="0" xfId="0" applyNumberFormat="1" applyFont="1" applyFill="1" applyBorder="1" applyAlignment="1" applyProtection="1">
      <alignment horizontal="center" vertical="center" wrapText="1"/>
    </xf>
    <xf numFmtId="0" fontId="2" fillId="2" borderId="29" xfId="0" applyNumberFormat="1" applyFont="1" applyFill="1" applyBorder="1" applyAlignment="1" applyProtection="1">
      <alignment horizontal="center" vertical="center" wrapText="1"/>
    </xf>
    <xf numFmtId="0" fontId="2" fillId="0" borderId="39"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center" vertical="center" wrapText="1"/>
    </xf>
    <xf numFmtId="183" fontId="2" fillId="6" borderId="58" xfId="1" applyNumberFormat="1" applyFont="1" applyFill="1" applyBorder="1" applyAlignment="1" applyProtection="1">
      <alignment horizontal="center" vertical="center" wrapText="1"/>
    </xf>
    <xf numFmtId="183" fontId="2" fillId="6" borderId="39" xfId="1"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protection locked="0"/>
    </xf>
    <xf numFmtId="49" fontId="2" fillId="2" borderId="23" xfId="0" applyNumberFormat="1"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183" fontId="2" fillId="6" borderId="5" xfId="1" applyNumberFormat="1" applyFont="1" applyFill="1" applyBorder="1" applyAlignment="1" applyProtection="1">
      <alignment horizontal="center" vertical="center" wrapText="1"/>
    </xf>
    <xf numFmtId="183" fontId="2" fillId="6" borderId="6" xfId="1"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left" vertical="distributed" wrapText="1"/>
    </xf>
    <xf numFmtId="0" fontId="2" fillId="2" borderId="18" xfId="0" applyNumberFormat="1" applyFont="1" applyFill="1" applyBorder="1" applyAlignment="1" applyProtection="1">
      <alignment horizontal="left" vertical="distributed" wrapText="1"/>
    </xf>
    <xf numFmtId="0" fontId="2" fillId="2" borderId="2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0" borderId="11" xfId="0" applyNumberFormat="1" applyFont="1" applyFill="1" applyBorder="1" applyAlignment="1" applyProtection="1">
      <alignment horizontal="center" vertical="distributed" wrapText="1"/>
    </xf>
    <xf numFmtId="0" fontId="2" fillId="0" borderId="3" xfId="0" applyNumberFormat="1" applyFont="1" applyFill="1" applyBorder="1" applyAlignment="1" applyProtection="1">
      <alignment horizontal="center" vertical="distributed" wrapText="1"/>
    </xf>
    <xf numFmtId="0" fontId="2" fillId="0" borderId="41"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2" xfId="0" applyNumberFormat="1" applyFont="1" applyFill="1" applyBorder="1" applyAlignment="1" applyProtection="1">
      <alignment horizontal="center" vertical="center" wrapText="1"/>
    </xf>
    <xf numFmtId="183" fontId="2" fillId="4" borderId="6" xfId="0" applyNumberFormat="1" applyFont="1" applyFill="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5" fillId="0" borderId="41" xfId="0" applyNumberFormat="1" applyFont="1" applyFill="1" applyBorder="1" applyAlignment="1" applyProtection="1">
      <alignment horizontal="center" vertical="center" wrapText="1"/>
    </xf>
    <xf numFmtId="0" fontId="5" fillId="0" borderId="40" xfId="0" applyNumberFormat="1" applyFont="1" applyFill="1" applyBorder="1" applyAlignment="1" applyProtection="1">
      <alignment horizontal="center" vertical="center" wrapText="1"/>
    </xf>
    <xf numFmtId="0" fontId="5" fillId="0" borderId="42" xfId="0" applyNumberFormat="1" applyFont="1" applyFill="1" applyBorder="1" applyAlignment="1" applyProtection="1">
      <alignment horizontal="center" vertical="center" wrapText="1"/>
    </xf>
    <xf numFmtId="0" fontId="5"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protection locked="0"/>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0" xfId="0"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2" borderId="0" xfId="0" applyNumberFormat="1" applyFont="1" applyFill="1" applyBorder="1" applyAlignment="1" applyProtection="1">
      <alignment horizontal="center" vertical="distributed" wrapText="1"/>
      <protection locked="0"/>
    </xf>
    <xf numFmtId="0" fontId="2" fillId="2" borderId="0" xfId="0" applyNumberFormat="1" applyFont="1" applyFill="1" applyBorder="1" applyAlignment="1" applyProtection="1">
      <alignment horizontal="left" vertical="distributed" wrapText="1"/>
      <protection locked="0"/>
    </xf>
    <xf numFmtId="0" fontId="2" fillId="0" borderId="0" xfId="0" applyFont="1" applyFill="1" applyAlignment="1" applyProtection="1">
      <alignment horizontal="center" vertical="center"/>
    </xf>
    <xf numFmtId="0" fontId="5" fillId="0" borderId="10" xfId="0" applyNumberFormat="1" applyFont="1" applyFill="1" applyBorder="1" applyAlignment="1" applyProtection="1">
      <alignment horizontal="center" vertical="center" textRotation="255" wrapText="1"/>
    </xf>
    <xf numFmtId="0" fontId="5" fillId="0" borderId="11" xfId="0" applyNumberFormat="1" applyFont="1" applyFill="1" applyBorder="1" applyAlignment="1" applyProtection="1">
      <alignment horizontal="center" vertical="center" textRotation="255" wrapText="1"/>
    </xf>
    <xf numFmtId="0" fontId="5" fillId="0" borderId="12" xfId="0" applyNumberFormat="1"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textRotation="255" wrapText="1"/>
    </xf>
    <xf numFmtId="0" fontId="5" fillId="0" borderId="3" xfId="0" applyNumberFormat="1" applyFont="1" applyFill="1" applyBorder="1" applyAlignment="1" applyProtection="1">
      <alignment horizontal="center" vertical="center" textRotation="255" wrapText="1"/>
    </xf>
    <xf numFmtId="0" fontId="5" fillId="0" borderId="4" xfId="0" applyNumberFormat="1" applyFont="1" applyFill="1" applyBorder="1" applyAlignment="1" applyProtection="1">
      <alignment horizontal="center" vertical="center" textRotation="255" wrapText="1"/>
    </xf>
    <xf numFmtId="0" fontId="2" fillId="2" borderId="0" xfId="0" applyFont="1" applyFill="1" applyAlignment="1" applyProtection="1">
      <alignment vertical="center"/>
      <protection locked="0"/>
    </xf>
    <xf numFmtId="0" fontId="2" fillId="2" borderId="0"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justify" vertical="distributed" wrapText="1"/>
    </xf>
    <xf numFmtId="0" fontId="2" fillId="2" borderId="29"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protection locked="0"/>
    </xf>
    <xf numFmtId="0" fontId="2" fillId="2" borderId="21"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center" vertical="distributed" wrapText="1"/>
    </xf>
    <xf numFmtId="0" fontId="2" fillId="2" borderId="23" xfId="0" applyNumberFormat="1" applyFont="1" applyFill="1" applyBorder="1" applyAlignment="1" applyProtection="1">
      <alignment horizontal="center" vertical="distributed" wrapText="1"/>
    </xf>
    <xf numFmtId="0" fontId="4" fillId="0" borderId="0" xfId="0" applyNumberFormat="1" applyFont="1" applyFill="1" applyBorder="1" applyAlignment="1" applyProtection="1">
      <alignment horizontal="left" vertical="distributed" wrapText="1"/>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0" borderId="2"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textRotation="255" wrapText="1"/>
    </xf>
    <xf numFmtId="0" fontId="2" fillId="0" borderId="79" xfId="0" applyNumberFormat="1" applyFont="1" applyFill="1" applyBorder="1" applyAlignment="1" applyProtection="1">
      <alignment horizontal="center" vertical="distributed" wrapText="1"/>
    </xf>
    <xf numFmtId="0" fontId="2" fillId="6" borderId="79" xfId="0" applyFont="1" applyFill="1" applyBorder="1" applyAlignment="1" applyProtection="1">
      <alignment horizontal="center" vertical="center"/>
    </xf>
    <xf numFmtId="0" fontId="2" fillId="6" borderId="79" xfId="0" applyNumberFormat="1" applyFont="1" applyFill="1" applyBorder="1" applyAlignment="1" applyProtection="1">
      <alignment horizontal="center" vertical="distributed" wrapText="1"/>
    </xf>
    <xf numFmtId="0" fontId="2" fillId="0" borderId="1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2" borderId="34" xfId="0" applyNumberFormat="1" applyFont="1" applyFill="1" applyBorder="1" applyAlignment="1" applyProtection="1">
      <alignment horizontal="center" vertical="distributed" wrapText="1"/>
      <protection locked="0"/>
    </xf>
    <xf numFmtId="176" fontId="2" fillId="8" borderId="50" xfId="0" applyNumberFormat="1" applyFont="1" applyFill="1" applyBorder="1" applyAlignment="1" applyProtection="1">
      <alignment horizontal="center" vertical="center" wrapText="1"/>
    </xf>
    <xf numFmtId="176" fontId="2" fillId="8" borderId="48"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1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0"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63" xfId="0" applyNumberFormat="1" applyFont="1" applyFill="1" applyBorder="1" applyAlignment="1" applyProtection="1">
      <alignment horizontal="center" vertical="center" wrapText="1"/>
    </xf>
    <xf numFmtId="0" fontId="2" fillId="0" borderId="64" xfId="0" applyNumberFormat="1" applyFont="1" applyFill="1" applyBorder="1" applyAlignment="1" applyProtection="1">
      <alignment horizontal="center" vertical="center" wrapText="1"/>
    </xf>
    <xf numFmtId="0" fontId="2" fillId="0" borderId="59" xfId="0" applyNumberFormat="1" applyFont="1" applyFill="1" applyBorder="1" applyAlignment="1" applyProtection="1">
      <alignment horizontal="center" vertical="center" wrapText="1"/>
    </xf>
    <xf numFmtId="38" fontId="2" fillId="8" borderId="63" xfId="1" applyFont="1" applyFill="1" applyBorder="1" applyAlignment="1" applyProtection="1">
      <alignment horizontal="center" vertical="top" wrapText="1"/>
    </xf>
    <xf numFmtId="0" fontId="2" fillId="0" borderId="62" xfId="0" applyNumberFormat="1" applyFont="1" applyFill="1" applyBorder="1" applyAlignment="1" applyProtection="1">
      <alignment horizontal="center" vertical="center" wrapText="1"/>
    </xf>
    <xf numFmtId="176" fontId="2" fillId="8" borderId="60" xfId="0" applyNumberFormat="1" applyFont="1" applyFill="1" applyBorder="1" applyAlignment="1" applyProtection="1">
      <alignment horizontal="center" vertical="center" wrapText="1"/>
    </xf>
    <xf numFmtId="0" fontId="29" fillId="0" borderId="5" xfId="0"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vertical="center" wrapText="1"/>
    </xf>
    <xf numFmtId="0" fontId="5" fillId="0" borderId="78" xfId="0" applyNumberFormat="1" applyFont="1" applyFill="1" applyBorder="1" applyAlignment="1" applyProtection="1">
      <alignment horizontal="center" vertical="center" wrapText="1"/>
    </xf>
    <xf numFmtId="0" fontId="5" fillId="0" borderId="79" xfId="0" applyNumberFormat="1" applyFont="1" applyFill="1" applyBorder="1" applyAlignment="1" applyProtection="1">
      <alignment horizontal="center" vertical="center" wrapText="1"/>
    </xf>
    <xf numFmtId="0" fontId="2" fillId="6" borderId="79"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distributed" wrapText="1"/>
    </xf>
    <xf numFmtId="0" fontId="2" fillId="0" borderId="3" xfId="0" applyNumberFormat="1" applyFont="1" applyFill="1" applyBorder="1" applyAlignment="1" applyProtection="1">
      <alignment horizontal="left" vertical="distributed" wrapText="1"/>
    </xf>
    <xf numFmtId="0" fontId="2" fillId="0" borderId="5" xfId="0" applyNumberFormat="1" applyFont="1" applyFill="1" applyBorder="1" applyAlignment="1" applyProtection="1">
      <alignment horizontal="left" vertical="top" wrapText="1"/>
    </xf>
    <xf numFmtId="0" fontId="2" fillId="0" borderId="6"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center" vertical="center" textRotation="255" wrapText="1"/>
    </xf>
    <xf numFmtId="0" fontId="9"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textRotation="255" wrapText="1"/>
    </xf>
    <xf numFmtId="49" fontId="2" fillId="2" borderId="29"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top" wrapText="1"/>
    </xf>
    <xf numFmtId="0" fontId="2" fillId="0" borderId="11" xfId="0" applyFont="1" applyBorder="1" applyAlignment="1" applyProtection="1">
      <alignment horizontal="left" vertical="center"/>
    </xf>
    <xf numFmtId="0" fontId="2" fillId="2" borderId="6" xfId="0" applyNumberFormat="1" applyFont="1" applyFill="1" applyBorder="1" applyAlignment="1" applyProtection="1">
      <alignment horizontal="left" vertical="distributed" wrapText="1"/>
      <protection locked="0"/>
    </xf>
    <xf numFmtId="0" fontId="2"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 xfId="0" applyNumberFormat="1" applyFont="1" applyFill="1" applyBorder="1" applyAlignment="1" applyProtection="1">
      <alignment horizontal="center" vertical="distributed" wrapText="1"/>
    </xf>
    <xf numFmtId="0" fontId="5" fillId="0" borderId="1" xfId="0" applyNumberFormat="1" applyFont="1" applyFill="1" applyBorder="1" applyAlignment="1" applyProtection="1">
      <alignment horizontal="center" vertical="center" textRotation="255" wrapText="1"/>
    </xf>
    <xf numFmtId="0" fontId="5" fillId="0" borderId="5" xfId="0" applyNumberFormat="1" applyFont="1" applyFill="1" applyBorder="1" applyAlignment="1" applyProtection="1">
      <alignment horizontal="center" vertical="center" textRotation="255" wrapText="1"/>
    </xf>
    <xf numFmtId="0" fontId="5" fillId="0" borderId="14" xfId="0" applyNumberFormat="1" applyFont="1" applyFill="1" applyBorder="1" applyAlignment="1" applyProtection="1">
      <alignment horizontal="center" vertical="center" textRotation="255" wrapText="1"/>
    </xf>
    <xf numFmtId="0" fontId="2" fillId="2" borderId="27" xfId="0" applyNumberFormat="1" applyFont="1" applyFill="1" applyBorder="1" applyAlignment="1" applyProtection="1">
      <alignment horizontal="left" vertical="distributed" wrapText="1"/>
    </xf>
    <xf numFmtId="0" fontId="2" fillId="2" borderId="11" xfId="0" applyNumberFormat="1" applyFont="1" applyFill="1" applyBorder="1" applyAlignment="1" applyProtection="1">
      <alignment horizontal="left" vertical="distributed" wrapText="1"/>
    </xf>
    <xf numFmtId="0" fontId="2" fillId="2" borderId="12"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left" vertical="center"/>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51" xfId="0" applyNumberFormat="1" applyFont="1" applyFill="1" applyBorder="1" applyAlignment="1" applyProtection="1">
      <alignment horizontal="center" vertical="center" wrapText="1"/>
    </xf>
    <xf numFmtId="176" fontId="2" fillId="8" borderId="54" xfId="0" applyNumberFormat="1" applyFont="1" applyFill="1" applyBorder="1" applyAlignment="1" applyProtection="1">
      <alignment horizontal="center" vertical="center" wrapText="1"/>
    </xf>
    <xf numFmtId="176" fontId="2" fillId="8" borderId="52"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wrapText="1"/>
    </xf>
    <xf numFmtId="0" fontId="2" fillId="2" borderId="18"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183" fontId="2" fillId="4" borderId="58" xfId="1" applyNumberFormat="1" applyFont="1" applyFill="1" applyBorder="1" applyAlignment="1" applyProtection="1">
      <alignment horizontal="center" vertical="center" wrapText="1"/>
    </xf>
    <xf numFmtId="183" fontId="2" fillId="4" borderId="39" xfId="1" applyNumberFormat="1"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5" fillId="0" borderId="0" xfId="0" applyNumberFormat="1" applyFont="1" applyFill="1" applyBorder="1" applyAlignment="1" applyProtection="1">
      <alignment horizontal="center" vertical="distributed"/>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left" vertical="distributed"/>
    </xf>
    <xf numFmtId="0" fontId="2" fillId="2" borderId="8" xfId="0" applyNumberFormat="1" applyFont="1" applyFill="1" applyBorder="1" applyAlignment="1" applyProtection="1">
      <alignment horizontal="left" vertical="distributed" wrapText="1"/>
    </xf>
    <xf numFmtId="0" fontId="2" fillId="2" borderId="23" xfId="0" applyNumberFormat="1" applyFont="1" applyFill="1" applyBorder="1" applyAlignment="1" applyProtection="1">
      <alignment horizontal="left" vertical="distributed" wrapText="1"/>
    </xf>
    <xf numFmtId="49" fontId="2" fillId="2" borderId="18"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distributed" wrapText="1"/>
      <protection locked="0"/>
    </xf>
    <xf numFmtId="49" fontId="2" fillId="2" borderId="4" xfId="0" applyNumberFormat="1" applyFont="1" applyFill="1" applyBorder="1" applyAlignment="1" applyProtection="1">
      <alignment horizontal="center" vertical="distributed" wrapText="1"/>
      <protection locked="0"/>
    </xf>
    <xf numFmtId="49" fontId="2" fillId="2" borderId="0" xfId="0" applyNumberFormat="1" applyFont="1" applyFill="1" applyBorder="1" applyAlignment="1" applyProtection="1">
      <alignment horizontal="center" vertical="distributed" wrapText="1"/>
      <protection locked="0"/>
    </xf>
    <xf numFmtId="49" fontId="2" fillId="2" borderId="9" xfId="0" applyNumberFormat="1" applyFont="1" applyFill="1" applyBorder="1" applyAlignment="1" applyProtection="1">
      <alignment horizontal="center" vertical="distributed" wrapText="1"/>
      <protection locked="0"/>
    </xf>
    <xf numFmtId="0" fontId="2" fillId="2" borderId="8" xfId="0" applyFont="1" applyFill="1" applyBorder="1" applyAlignment="1" applyProtection="1">
      <alignment horizontal="left" vertical="center"/>
      <protection locked="0"/>
    </xf>
    <xf numFmtId="0" fontId="2" fillId="2" borderId="26" xfId="0" applyNumberFormat="1" applyFont="1" applyFill="1" applyBorder="1" applyAlignment="1" applyProtection="1">
      <alignment horizontal="left" vertical="distributed" wrapText="1"/>
    </xf>
    <xf numFmtId="0" fontId="2" fillId="2" borderId="6" xfId="0" applyNumberFormat="1" applyFont="1" applyFill="1" applyBorder="1" applyAlignment="1" applyProtection="1">
      <alignment horizontal="left" vertical="distributed" wrapText="1"/>
    </xf>
    <xf numFmtId="0" fontId="5" fillId="2" borderId="3" xfId="0" applyNumberFormat="1" applyFont="1" applyFill="1" applyBorder="1" applyAlignment="1" applyProtection="1">
      <alignment horizontal="left" vertical="distributed"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108857</xdr:colOff>
      <xdr:row>22</xdr:row>
      <xdr:rowOff>244928</xdr:rowOff>
    </xdr:from>
    <xdr:to>
      <xdr:col>62</xdr:col>
      <xdr:colOff>326571</xdr:colOff>
      <xdr:row>25</xdr:row>
      <xdr:rowOff>231321</xdr:rowOff>
    </xdr:to>
    <xdr:sp macro="" textlink="">
      <xdr:nvSpPr>
        <xdr:cNvPr id="2" name="右中かっこ 1"/>
        <xdr:cNvSpPr/>
      </xdr:nvSpPr>
      <xdr:spPr>
        <a:xfrm>
          <a:off x="12232821" y="11566071"/>
          <a:ext cx="489857" cy="925286"/>
        </a:xfrm>
        <a:prstGeom prst="rightBrace">
          <a:avLst>
            <a:gd name="adj1" fmla="val 159028"/>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748392</xdr:colOff>
      <xdr:row>17</xdr:row>
      <xdr:rowOff>843642</xdr:rowOff>
    </xdr:from>
    <xdr:to>
      <xdr:col>98</xdr:col>
      <xdr:colOff>163285</xdr:colOff>
      <xdr:row>29</xdr:row>
      <xdr:rowOff>476249</xdr:rowOff>
    </xdr:to>
    <xdr:sp macro="" textlink="">
      <xdr:nvSpPr>
        <xdr:cNvPr id="3" name="正方形/長方形 2"/>
        <xdr:cNvSpPr/>
      </xdr:nvSpPr>
      <xdr:spPr>
        <a:xfrm>
          <a:off x="35449872" y="9880962"/>
          <a:ext cx="11210653" cy="49818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複数枚の様式新特第９号（２）休業・教育訓練実績一覧表（地域特例）を作成している場合は、全日、短時間、教育訓練のそれぞれの月間休業等延べ日数を合算してください。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u="sng">
              <a:solidFill>
                <a:sysClr val="windowText" lastClr="000000"/>
              </a:solidFill>
            </a:rPr>
            <a:t>（例）事業主Ｘにおける、要請等対象施設（Ａ～Ｃ）の休業等実績一覧表が以下の場合。</a:t>
          </a:r>
          <a:endParaRPr kumimoji="1" lang="en-US" altLang="ja-JP" sz="1600" u="sng">
            <a:solidFill>
              <a:sysClr val="windowText" lastClr="000000"/>
            </a:solidFill>
          </a:endParaRPr>
        </a:p>
        <a:p>
          <a:pPr algn="l"/>
          <a:r>
            <a:rPr kumimoji="1" lang="ja-JP" altLang="en-US" sz="1600">
              <a:solidFill>
                <a:sysClr val="windowText" lastClr="000000"/>
              </a:solidFill>
            </a:rPr>
            <a:t>緊急事態措置にかかる特例の対象分（東京都のＡ施設内の</a:t>
          </a:r>
          <a:r>
            <a:rPr kumimoji="1" lang="ja-JP" altLang="en-US" sz="1600">
              <a:solidFill>
                <a:srgbClr val="FF0000"/>
              </a:solidFill>
            </a:rPr>
            <a:t>休業延べ日数が２０人･日</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ysClr val="windowText" lastClr="000000"/>
              </a:solidFill>
            </a:rPr>
            <a:t>まん延防止等重点措置にかかる特例の対象分（大阪市内のＢ施設の</a:t>
          </a:r>
          <a:r>
            <a:rPr kumimoji="1" lang="ja-JP" altLang="en-US" sz="1600">
              <a:solidFill>
                <a:srgbClr val="FF0000"/>
              </a:solidFill>
            </a:rPr>
            <a:t>休業延べ日数が１０人･日</a:t>
          </a:r>
          <a:r>
            <a:rPr kumimoji="1" lang="ja-JP" altLang="en-US" sz="1600">
              <a:solidFill>
                <a:sysClr val="windowText" lastClr="000000"/>
              </a:solidFill>
            </a:rPr>
            <a:t>、</a:t>
          </a:r>
          <a:r>
            <a:rPr kumimoji="1" lang="ja-JP" altLang="en-US" sz="1600">
              <a:solidFill>
                <a:schemeClr val="accent5"/>
              </a:solidFill>
            </a:rPr>
            <a:t>教育訓練延べ日数</a:t>
          </a:r>
          <a:r>
            <a:rPr kumimoji="1" lang="ja-JP" altLang="en-US" sz="1600">
              <a:solidFill>
                <a:sysClr val="windowText" lastClr="000000"/>
              </a:solidFill>
            </a:rPr>
            <a:t>が５人･日）</a:t>
          </a:r>
          <a:endParaRPr kumimoji="1" lang="en-US" altLang="ja-JP" sz="16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まん延防止等重点措置にかかる特例の対象分（</a:t>
          </a:r>
          <a:r>
            <a:rPr kumimoji="1" lang="ja-JP" altLang="en-US" sz="1600">
              <a:solidFill>
                <a:sysClr val="windowText" lastClr="000000"/>
              </a:solidFill>
              <a:effectLst/>
              <a:latin typeface="+mn-lt"/>
              <a:ea typeface="+mn-ea"/>
              <a:cs typeface="+mn-cs"/>
            </a:rPr>
            <a:t>仙台市内のＣ</a:t>
          </a:r>
          <a:r>
            <a:rPr kumimoji="1" lang="ja-JP" altLang="ja-JP" sz="1600">
              <a:solidFill>
                <a:sysClr val="windowText" lastClr="000000"/>
              </a:solidFill>
              <a:effectLst/>
              <a:latin typeface="+mn-lt"/>
              <a:ea typeface="+mn-ea"/>
              <a:cs typeface="+mn-cs"/>
            </a:rPr>
            <a:t>施設の</a:t>
          </a:r>
          <a:r>
            <a:rPr kumimoji="1" lang="ja-JP" altLang="ja-JP" sz="1600">
              <a:solidFill>
                <a:srgbClr val="FF0000"/>
              </a:solidFill>
              <a:effectLst/>
              <a:latin typeface="+mn-lt"/>
              <a:ea typeface="+mn-ea"/>
              <a:cs typeface="+mn-cs"/>
            </a:rPr>
            <a:t>休業延べ日数が</a:t>
          </a:r>
          <a:r>
            <a:rPr kumimoji="1" lang="ja-JP" altLang="en-US" sz="1600">
              <a:solidFill>
                <a:srgbClr val="FF0000"/>
              </a:solidFill>
              <a:effectLst/>
              <a:latin typeface="+mn-lt"/>
              <a:ea typeface="+mn-ea"/>
              <a:cs typeface="+mn-cs"/>
            </a:rPr>
            <a:t>５</a:t>
          </a:r>
          <a:r>
            <a:rPr kumimoji="1" lang="ja-JP" altLang="ja-JP" sz="1600">
              <a:solidFill>
                <a:srgbClr val="FF0000"/>
              </a:solidFill>
              <a:effectLst/>
              <a:latin typeface="+mn-lt"/>
              <a:ea typeface="+mn-ea"/>
              <a:cs typeface="+mn-cs"/>
            </a:rPr>
            <a:t>人･日</a:t>
          </a:r>
          <a:r>
            <a:rPr kumimoji="1" lang="ja-JP" altLang="en-US" sz="1600">
              <a:solidFill>
                <a:sysClr val="windowText" lastClr="000000"/>
              </a:solidFill>
              <a:effectLst/>
              <a:latin typeface="+mn-lt"/>
              <a:ea typeface="+mn-ea"/>
              <a:cs typeface="+mn-cs"/>
            </a:rPr>
            <a:t>、</a:t>
          </a:r>
          <a:r>
            <a:rPr kumimoji="1" lang="ja-JP" altLang="en-US" sz="1600">
              <a:solidFill>
                <a:schemeClr val="accent6"/>
              </a:solidFill>
              <a:effectLst/>
              <a:latin typeface="+mn-lt"/>
              <a:ea typeface="+mn-ea"/>
              <a:cs typeface="+mn-cs"/>
            </a:rPr>
            <a:t>短時間休業延べ日数</a:t>
          </a:r>
          <a:r>
            <a:rPr kumimoji="1" lang="ja-JP" altLang="en-US" sz="1600">
              <a:solidFill>
                <a:sysClr val="windowText" lastClr="000000"/>
              </a:solidFill>
              <a:effectLst/>
              <a:latin typeface="+mn-lt"/>
              <a:ea typeface="+mn-ea"/>
              <a:cs typeface="+mn-cs"/>
            </a:rPr>
            <a:t>が７人･日、</a:t>
          </a:r>
          <a:r>
            <a:rPr kumimoji="1" lang="ja-JP" altLang="en-US" sz="1600">
              <a:solidFill>
                <a:schemeClr val="accent5"/>
              </a:solidFill>
              <a:effectLst/>
              <a:latin typeface="+mn-lt"/>
              <a:ea typeface="+mn-ea"/>
              <a:cs typeface="+mn-cs"/>
            </a:rPr>
            <a:t>教育訓練延べ日数</a:t>
          </a:r>
          <a:r>
            <a:rPr kumimoji="1" lang="ja-JP" altLang="en-US" sz="1600">
              <a:solidFill>
                <a:sysClr val="windowText" lastClr="000000"/>
              </a:solidFill>
              <a:effectLst/>
              <a:latin typeface="+mn-lt"/>
              <a:ea typeface="+mn-ea"/>
              <a:cs typeface="+mn-cs"/>
            </a:rPr>
            <a:t>が３人･日の場合</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pPr algn="l"/>
          <a:endParaRPr kumimoji="1" lang="en-US" altLang="ja-JP" sz="1600">
            <a:solidFill>
              <a:sysClr val="windowText" lastClr="000000"/>
            </a:solidFill>
          </a:endParaRPr>
        </a:p>
        <a:p>
          <a:pPr algn="l"/>
          <a:r>
            <a:rPr kumimoji="1" lang="ja-JP" altLang="en-US" sz="1600">
              <a:solidFill>
                <a:sysClr val="windowText" lastClr="000000"/>
              </a:solidFill>
            </a:rPr>
            <a:t>①</a:t>
          </a:r>
          <a:r>
            <a:rPr kumimoji="1" lang="ja-JP" altLang="en-US" sz="1600">
              <a:solidFill>
                <a:srgbClr val="FF0000"/>
              </a:solidFill>
            </a:rPr>
            <a:t>全日休業の延べ日数の合計　　</a:t>
          </a:r>
          <a:r>
            <a:rPr kumimoji="1" lang="ja-JP" altLang="en-US" sz="1600">
              <a:solidFill>
                <a:sysClr val="windowText" lastClr="000000"/>
              </a:solidFill>
            </a:rPr>
            <a:t>⇒２０＋１０＋５＝３５人･日</a:t>
          </a:r>
          <a:endParaRPr kumimoji="1" lang="en-US" altLang="ja-JP" sz="1600">
            <a:solidFill>
              <a:sysClr val="windowText" lastClr="000000"/>
            </a:solidFill>
          </a:endParaRPr>
        </a:p>
        <a:p>
          <a:pPr algn="l"/>
          <a:r>
            <a:rPr kumimoji="1" lang="ja-JP" altLang="en-US" sz="1600">
              <a:solidFill>
                <a:sysClr val="windowText" lastClr="000000"/>
              </a:solidFill>
            </a:rPr>
            <a:t>②</a:t>
          </a:r>
          <a:r>
            <a:rPr kumimoji="1" lang="ja-JP" altLang="en-US" sz="1600">
              <a:solidFill>
                <a:schemeClr val="accent6"/>
              </a:solidFill>
            </a:rPr>
            <a:t>短時間休業の延べ日数の合計　</a:t>
          </a:r>
          <a:r>
            <a:rPr kumimoji="1" lang="ja-JP" altLang="en-US" sz="1600">
              <a:solidFill>
                <a:sysClr val="windowText" lastClr="000000"/>
              </a:solidFill>
            </a:rPr>
            <a:t>⇒７人･日</a:t>
          </a:r>
          <a:endParaRPr kumimoji="1" lang="en-US" altLang="ja-JP" sz="1600">
            <a:solidFill>
              <a:sysClr val="windowText" lastClr="000000"/>
            </a:solidFill>
          </a:endParaRPr>
        </a:p>
        <a:p>
          <a:pPr algn="l"/>
          <a:r>
            <a:rPr kumimoji="1" lang="ja-JP" altLang="en-US" sz="1600">
              <a:solidFill>
                <a:sysClr val="windowText" lastClr="000000"/>
              </a:solidFill>
            </a:rPr>
            <a:t>③</a:t>
          </a:r>
          <a:r>
            <a:rPr kumimoji="1" lang="ja-JP" altLang="en-US" sz="1600">
              <a:solidFill>
                <a:schemeClr val="accent5"/>
              </a:solidFill>
            </a:rPr>
            <a:t>教育訓練の延べ日数の合計　　</a:t>
          </a:r>
          <a:r>
            <a:rPr kumimoji="1" lang="ja-JP" altLang="en-US" sz="1600">
              <a:solidFill>
                <a:sysClr val="windowText" lastClr="000000"/>
              </a:solidFill>
            </a:rPr>
            <a:t>⇒５＋３＝８人･日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16</xdr:row>
      <xdr:rowOff>0</xdr:rowOff>
    </xdr:from>
    <xdr:to>
      <xdr:col>65</xdr:col>
      <xdr:colOff>123825</xdr:colOff>
      <xdr:row>18</xdr:row>
      <xdr:rowOff>9525</xdr:rowOff>
    </xdr:to>
    <xdr:sp macro="" textlink="">
      <xdr:nvSpPr>
        <xdr:cNvPr id="3" name="大かっこ 2"/>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sheetPr>
  <dimension ref="A1:BN101"/>
  <sheetViews>
    <sheetView tabSelected="1" view="pageBreakPreview" zoomScale="60" zoomScaleNormal="100" workbookViewId="0">
      <selection activeCell="L5" sqref="L5:M5"/>
    </sheetView>
  </sheetViews>
  <sheetFormatPr defaultColWidth="3.625" defaultRowHeight="24.95" customHeight="1"/>
  <cols>
    <col min="1" max="13" width="3.625" style="2"/>
    <col min="14" max="15" width="4.5" style="2" customWidth="1"/>
    <col min="16" max="17" width="3.625" style="2"/>
    <col min="18" max="29" width="4.125" style="2" customWidth="1"/>
    <col min="30" max="37" width="3.625" style="2"/>
    <col min="38" max="40" width="4.625" style="2" bestFit="1" customWidth="1"/>
    <col min="41" max="41" width="4.75" style="2" customWidth="1"/>
    <col min="42" max="42" width="3.625" style="2" customWidth="1"/>
    <col min="43" max="43" width="18" style="2" hidden="1" customWidth="1"/>
    <col min="44" max="45" width="8.25" style="2" hidden="1" customWidth="1"/>
    <col min="46" max="46" width="83" style="2" hidden="1" customWidth="1"/>
    <col min="47" max="47" width="14.125" style="2" hidden="1" customWidth="1"/>
    <col min="48" max="48" width="15.5" style="2" hidden="1" customWidth="1"/>
    <col min="49" max="49" width="11.125" style="2" hidden="1" customWidth="1"/>
    <col min="50" max="50" width="86.625" style="2" hidden="1" customWidth="1"/>
    <col min="51" max="51" width="14.125" style="2" hidden="1" customWidth="1"/>
    <col min="52" max="52" width="12.875" style="2" hidden="1" customWidth="1"/>
    <col min="53" max="55" width="11.75" style="2" hidden="1" customWidth="1"/>
    <col min="56" max="58" width="15.5" style="2" hidden="1" customWidth="1"/>
    <col min="59" max="60" width="5.375" style="2" hidden="1" customWidth="1"/>
    <col min="61" max="61" width="11.125" style="2" hidden="1" customWidth="1"/>
    <col min="62" max="62" width="12.875" style="2" hidden="1" customWidth="1"/>
    <col min="63" max="65" width="15.625" style="2" customWidth="1"/>
    <col min="66" max="16384" width="3.625" style="2"/>
  </cols>
  <sheetData>
    <row r="1" spans="1:66" ht="12.75" customHeight="1">
      <c r="AC1" s="33"/>
      <c r="AG1" s="34"/>
      <c r="AH1" s="34"/>
      <c r="AI1" s="34"/>
      <c r="AJ1" s="34"/>
      <c r="AK1" s="34"/>
      <c r="AL1" s="34"/>
      <c r="AM1" s="34"/>
      <c r="AN1" s="34"/>
    </row>
    <row r="2" spans="1:66" ht="24.95" customHeight="1">
      <c r="A2" s="178" t="s">
        <v>244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66" ht="11.25" customHeight="1">
      <c r="AG3" s="34"/>
      <c r="AH3" s="34"/>
      <c r="AI3" s="34"/>
      <c r="AJ3" s="34"/>
      <c r="AK3" s="34"/>
      <c r="AL3" s="34"/>
      <c r="AM3" s="34"/>
      <c r="AN3" s="34"/>
    </row>
    <row r="4" spans="1:66" ht="170.25" customHeight="1" thickBot="1">
      <c r="B4" s="179" t="s">
        <v>213</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row>
    <row r="5" spans="1:66" ht="30.75" customHeight="1" thickTop="1" thickBot="1">
      <c r="B5" s="202" t="s">
        <v>201</v>
      </c>
      <c r="C5" s="203"/>
      <c r="D5" s="203"/>
      <c r="E5" s="203"/>
      <c r="F5" s="203"/>
      <c r="G5" s="204"/>
      <c r="H5" s="204"/>
      <c r="I5" s="204"/>
      <c r="J5" s="205" t="s">
        <v>109</v>
      </c>
      <c r="K5" s="206"/>
      <c r="L5" s="207"/>
      <c r="M5" s="207"/>
      <c r="N5" s="7" t="s">
        <v>202</v>
      </c>
      <c r="O5" s="211"/>
      <c r="P5" s="211"/>
      <c r="Q5" s="41" t="s">
        <v>111</v>
      </c>
      <c r="R5" s="207"/>
      <c r="S5" s="207"/>
      <c r="T5" s="50" t="s">
        <v>112</v>
      </c>
      <c r="U5" s="50" t="s">
        <v>113</v>
      </c>
      <c r="V5" s="208" t="s">
        <v>109</v>
      </c>
      <c r="W5" s="208"/>
      <c r="X5" s="207"/>
      <c r="Y5" s="207"/>
      <c r="Z5" s="7" t="s">
        <v>110</v>
      </c>
      <c r="AA5" s="209"/>
      <c r="AB5" s="209"/>
      <c r="AC5" s="41" t="s">
        <v>111</v>
      </c>
      <c r="AD5" s="210"/>
      <c r="AE5" s="210"/>
      <c r="AF5" s="50" t="s">
        <v>112</v>
      </c>
      <c r="AG5" s="152"/>
      <c r="AH5" s="151"/>
      <c r="AI5" s="151"/>
      <c r="AJ5" s="151"/>
      <c r="AK5" s="151"/>
      <c r="AL5" s="151"/>
      <c r="AM5" s="151"/>
      <c r="AN5" s="151"/>
      <c r="AO5" s="151"/>
    </row>
    <row r="6" spans="1:66" ht="24.95" customHeight="1" thickTop="1" thickBot="1">
      <c r="B6" s="180" t="s">
        <v>47</v>
      </c>
      <c r="C6" s="181"/>
      <c r="D6" s="181"/>
      <c r="E6" s="181"/>
      <c r="F6" s="181"/>
      <c r="G6" s="182"/>
      <c r="H6" s="183"/>
      <c r="I6" s="183"/>
      <c r="J6" s="183"/>
      <c r="K6" s="183"/>
      <c r="L6" s="183"/>
      <c r="M6" s="183"/>
      <c r="N6" s="183"/>
      <c r="O6" s="183"/>
      <c r="P6" s="183"/>
      <c r="Q6" s="184"/>
      <c r="R6" s="185" t="s">
        <v>0</v>
      </c>
      <c r="S6" s="185"/>
      <c r="T6" s="185"/>
      <c r="U6" s="185"/>
      <c r="V6" s="185"/>
      <c r="W6" s="185"/>
      <c r="X6" s="182"/>
      <c r="Y6" s="183"/>
      <c r="Z6" s="183"/>
      <c r="AA6" s="183"/>
      <c r="AB6" s="183"/>
      <c r="AC6" s="183"/>
      <c r="AD6" s="183"/>
      <c r="AE6" s="183"/>
      <c r="AF6" s="183"/>
      <c r="AG6" s="183"/>
      <c r="AH6" s="183"/>
      <c r="AI6" s="183"/>
      <c r="AJ6" s="183"/>
      <c r="AK6" s="183"/>
      <c r="AL6" s="183"/>
      <c r="AM6" s="183"/>
      <c r="AN6" s="183"/>
      <c r="AO6" s="184"/>
    </row>
    <row r="7" spans="1:66" ht="60" customHeight="1" thickTop="1" thickBot="1">
      <c r="B7" s="219" t="s">
        <v>217</v>
      </c>
      <c r="C7" s="219"/>
      <c r="D7" s="219"/>
      <c r="E7" s="219"/>
      <c r="F7" s="219"/>
      <c r="G7" s="220"/>
      <c r="H7" s="220"/>
      <c r="I7" s="220"/>
      <c r="J7" s="220"/>
      <c r="K7" s="220"/>
      <c r="L7" s="220"/>
      <c r="M7" s="220"/>
      <c r="N7" s="220"/>
      <c r="O7" s="220"/>
      <c r="P7" s="220"/>
      <c r="Q7" s="221"/>
      <c r="R7" s="222"/>
      <c r="S7" s="223"/>
      <c r="T7" s="223"/>
      <c r="U7" s="223"/>
      <c r="V7" s="223"/>
      <c r="W7" s="223"/>
      <c r="X7" s="223"/>
      <c r="Y7" s="223"/>
      <c r="Z7" s="223"/>
      <c r="AA7" s="223"/>
      <c r="AB7" s="223"/>
      <c r="AC7" s="223"/>
      <c r="AD7" s="223"/>
      <c r="AE7" s="223"/>
      <c r="AF7" s="223"/>
      <c r="AG7" s="223"/>
      <c r="AH7" s="223"/>
      <c r="AI7" s="223"/>
      <c r="AJ7" s="223"/>
      <c r="AK7" s="223"/>
      <c r="AL7" s="224"/>
      <c r="AM7" s="231">
        <v>0</v>
      </c>
      <c r="AN7" s="232"/>
      <c r="AO7" s="237" t="s">
        <v>1</v>
      </c>
    </row>
    <row r="8" spans="1:66" ht="27" customHeight="1" thickTop="1" thickBot="1">
      <c r="B8" s="163"/>
      <c r="C8" s="84" t="s">
        <v>218</v>
      </c>
      <c r="D8" s="243" t="s">
        <v>109</v>
      </c>
      <c r="E8" s="243"/>
      <c r="F8" s="177"/>
      <c r="G8" s="244" t="s">
        <v>219</v>
      </c>
      <c r="H8" s="244"/>
      <c r="I8" s="244"/>
      <c r="J8" s="245"/>
      <c r="K8" s="165" t="s">
        <v>220</v>
      </c>
      <c r="L8" s="243" t="s">
        <v>109</v>
      </c>
      <c r="M8" s="246"/>
      <c r="N8" s="177"/>
      <c r="O8" s="84" t="s">
        <v>110</v>
      </c>
      <c r="P8" s="177"/>
      <c r="Q8" s="166" t="s">
        <v>221</v>
      </c>
      <c r="R8" s="225"/>
      <c r="S8" s="226"/>
      <c r="T8" s="226"/>
      <c r="U8" s="226"/>
      <c r="V8" s="226"/>
      <c r="W8" s="226"/>
      <c r="X8" s="226"/>
      <c r="Y8" s="226"/>
      <c r="Z8" s="226"/>
      <c r="AA8" s="226"/>
      <c r="AB8" s="226"/>
      <c r="AC8" s="226"/>
      <c r="AD8" s="226"/>
      <c r="AE8" s="226"/>
      <c r="AF8" s="226"/>
      <c r="AG8" s="226"/>
      <c r="AH8" s="226"/>
      <c r="AI8" s="226"/>
      <c r="AJ8" s="226"/>
      <c r="AK8" s="226"/>
      <c r="AL8" s="227"/>
      <c r="AM8" s="233"/>
      <c r="AN8" s="234"/>
      <c r="AO8" s="238"/>
    </row>
    <row r="9" spans="1:66" ht="27" customHeight="1" thickTop="1" thickBot="1">
      <c r="B9" s="26"/>
      <c r="C9" s="247" t="s">
        <v>222</v>
      </c>
      <c r="D9" s="247"/>
      <c r="E9" s="247"/>
      <c r="F9" s="247"/>
      <c r="G9" s="247"/>
      <c r="H9" s="247"/>
      <c r="I9" s="247"/>
      <c r="J9" s="248"/>
      <c r="K9" s="167"/>
      <c r="L9" s="249" t="s">
        <v>223</v>
      </c>
      <c r="M9" s="249"/>
      <c r="N9" s="249"/>
      <c r="O9" s="249"/>
      <c r="P9" s="249"/>
      <c r="Q9" s="250"/>
      <c r="R9" s="228"/>
      <c r="S9" s="229"/>
      <c r="T9" s="229"/>
      <c r="U9" s="229"/>
      <c r="V9" s="229"/>
      <c r="W9" s="229"/>
      <c r="X9" s="229"/>
      <c r="Y9" s="229"/>
      <c r="Z9" s="229"/>
      <c r="AA9" s="229"/>
      <c r="AB9" s="229"/>
      <c r="AC9" s="229"/>
      <c r="AD9" s="229"/>
      <c r="AE9" s="229"/>
      <c r="AF9" s="229"/>
      <c r="AG9" s="229"/>
      <c r="AH9" s="229"/>
      <c r="AI9" s="229"/>
      <c r="AJ9" s="229"/>
      <c r="AK9" s="229"/>
      <c r="AL9" s="230"/>
      <c r="AM9" s="235"/>
      <c r="AN9" s="236"/>
      <c r="AO9" s="239"/>
    </row>
    <row r="10" spans="1:66" ht="60" customHeight="1" thickTop="1">
      <c r="B10" s="186" t="s">
        <v>119</v>
      </c>
      <c r="C10" s="187"/>
      <c r="D10" s="187"/>
      <c r="E10" s="169"/>
      <c r="F10" s="251" t="str">
        <f>IF(D9="a.労働保険料確定保険料申告書","前年度１年間の１箇月平均の",IF(D9="b.給与所得・退職所得等の所得税徴収高計算書","１箇月の人員",""))</f>
        <v/>
      </c>
      <c r="G10" s="251"/>
      <c r="H10" s="251"/>
      <c r="I10" s="251"/>
      <c r="J10" s="252"/>
      <c r="K10" s="253"/>
      <c r="L10" s="251"/>
      <c r="M10" s="251"/>
      <c r="N10" s="251"/>
      <c r="O10" s="251"/>
      <c r="P10" s="251"/>
      <c r="Q10" s="254"/>
      <c r="R10" s="191"/>
      <c r="S10" s="192"/>
      <c r="T10" s="192"/>
      <c r="U10" s="192"/>
      <c r="V10" s="192"/>
      <c r="W10" s="192"/>
      <c r="X10" s="192"/>
      <c r="Y10" s="192"/>
      <c r="Z10" s="192"/>
      <c r="AA10" s="192"/>
      <c r="AB10" s="192"/>
      <c r="AC10" s="192"/>
      <c r="AD10" s="192"/>
      <c r="AE10" s="192"/>
      <c r="AF10" s="192"/>
      <c r="AG10" s="192"/>
      <c r="AH10" s="192"/>
      <c r="AI10" s="192"/>
      <c r="AJ10" s="192"/>
      <c r="AK10" s="192"/>
      <c r="AL10" s="192"/>
      <c r="AM10" s="192"/>
      <c r="AN10" s="193"/>
      <c r="AO10" s="197" t="s">
        <v>2</v>
      </c>
    </row>
    <row r="11" spans="1:66" ht="60" customHeight="1">
      <c r="B11" s="26" t="str">
        <f>IF(C9="a.労働保険料確定保険料申告書","雇用保険被保険者数",IF(C9="b.給与所得・退職所得等の所得税徴収高計算書","",""))</f>
        <v/>
      </c>
      <c r="C11" s="213" t="s">
        <v>224</v>
      </c>
      <c r="D11" s="213"/>
      <c r="E11" s="213"/>
      <c r="F11" s="213"/>
      <c r="G11" s="213"/>
      <c r="H11" s="213"/>
      <c r="I11" s="213"/>
      <c r="J11" s="214"/>
      <c r="K11" s="215" t="s">
        <v>225</v>
      </c>
      <c r="L11" s="213"/>
      <c r="M11" s="213"/>
      <c r="N11" s="213"/>
      <c r="O11" s="213"/>
      <c r="P11" s="213"/>
      <c r="Q11" s="216"/>
      <c r="R11" s="240"/>
      <c r="S11" s="241"/>
      <c r="T11" s="241"/>
      <c r="U11" s="241"/>
      <c r="V11" s="241"/>
      <c r="W11" s="241"/>
      <c r="X11" s="241"/>
      <c r="Y11" s="241"/>
      <c r="Z11" s="241"/>
      <c r="AA11" s="241"/>
      <c r="AB11" s="241"/>
      <c r="AC11" s="241"/>
      <c r="AD11" s="241"/>
      <c r="AE11" s="241"/>
      <c r="AF11" s="241"/>
      <c r="AG11" s="241"/>
      <c r="AH11" s="241"/>
      <c r="AI11" s="241"/>
      <c r="AJ11" s="241"/>
      <c r="AK11" s="241"/>
      <c r="AL11" s="241"/>
      <c r="AM11" s="241"/>
      <c r="AN11" s="242"/>
      <c r="AO11" s="199"/>
      <c r="BN11" s="164"/>
    </row>
    <row r="12" spans="1:66" ht="30" customHeight="1">
      <c r="B12" s="186" t="s">
        <v>118</v>
      </c>
      <c r="C12" s="187"/>
      <c r="D12" s="187"/>
      <c r="E12" s="162"/>
      <c r="F12" s="187"/>
      <c r="G12" s="187"/>
      <c r="H12" s="187"/>
      <c r="I12" s="187"/>
      <c r="J12" s="255"/>
      <c r="K12" s="186"/>
      <c r="L12" s="187"/>
      <c r="M12" s="187"/>
      <c r="N12" s="187"/>
      <c r="O12" s="187"/>
      <c r="P12" s="187"/>
      <c r="Q12" s="212"/>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90"/>
      <c r="AO12" s="197" t="s">
        <v>3</v>
      </c>
    </row>
    <row r="13" spans="1:66" ht="30" customHeight="1">
      <c r="B13" s="168"/>
      <c r="C13" s="256" t="s">
        <v>226</v>
      </c>
      <c r="D13" s="256"/>
      <c r="E13" s="256"/>
      <c r="F13" s="256"/>
      <c r="G13" s="256"/>
      <c r="H13" s="256"/>
      <c r="I13" s="256"/>
      <c r="J13" s="257"/>
      <c r="K13" s="256" t="s">
        <v>227</v>
      </c>
      <c r="L13" s="256"/>
      <c r="M13" s="256"/>
      <c r="N13" s="256"/>
      <c r="O13" s="256"/>
      <c r="P13" s="256"/>
      <c r="Q13" s="256"/>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3"/>
      <c r="AO13" s="198"/>
    </row>
    <row r="14" spans="1:66" ht="44.25" customHeight="1" thickBot="1">
      <c r="B14" s="200" t="s">
        <v>249</v>
      </c>
      <c r="C14" s="200"/>
      <c r="D14" s="200"/>
      <c r="E14" s="200"/>
      <c r="F14" s="200"/>
      <c r="G14" s="200"/>
      <c r="H14" s="200"/>
      <c r="I14" s="200"/>
      <c r="J14" s="200"/>
      <c r="K14" s="200"/>
      <c r="L14" s="200"/>
      <c r="M14" s="200"/>
      <c r="N14" s="200"/>
      <c r="O14" s="200"/>
      <c r="P14" s="200"/>
      <c r="Q14" s="201"/>
      <c r="R14" s="194"/>
      <c r="S14" s="195"/>
      <c r="T14" s="195"/>
      <c r="U14" s="195"/>
      <c r="V14" s="195"/>
      <c r="W14" s="195"/>
      <c r="X14" s="195"/>
      <c r="Y14" s="195"/>
      <c r="Z14" s="195"/>
      <c r="AA14" s="195"/>
      <c r="AB14" s="195"/>
      <c r="AC14" s="195"/>
      <c r="AD14" s="195"/>
      <c r="AE14" s="195"/>
      <c r="AF14" s="195"/>
      <c r="AG14" s="195"/>
      <c r="AH14" s="195"/>
      <c r="AI14" s="195"/>
      <c r="AJ14" s="195"/>
      <c r="AK14" s="195"/>
      <c r="AL14" s="195"/>
      <c r="AM14" s="195"/>
      <c r="AN14" s="196"/>
      <c r="AO14" s="199"/>
    </row>
    <row r="15" spans="1:66" ht="60" customHeight="1" thickTop="1" thickBot="1">
      <c r="B15" s="217" t="s">
        <v>46</v>
      </c>
      <c r="C15" s="217"/>
      <c r="D15" s="217"/>
      <c r="E15" s="217"/>
      <c r="F15" s="217"/>
      <c r="G15" s="217"/>
      <c r="H15" s="217"/>
      <c r="I15" s="217"/>
      <c r="J15" s="217"/>
      <c r="K15" s="217"/>
      <c r="L15" s="217"/>
      <c r="M15" s="217"/>
      <c r="N15" s="217"/>
      <c r="O15" s="217"/>
      <c r="P15" s="217"/>
      <c r="Q15" s="217"/>
      <c r="R15" s="218">
        <f>IF(OR(R10="",R10=0,R12="",R12=0),0,ROUNDUP(R7*1000/(R10*R12),0))</f>
        <v>0</v>
      </c>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71" t="s">
        <v>4</v>
      </c>
      <c r="AT15" s="130"/>
      <c r="AX15" s="2" t="s">
        <v>184</v>
      </c>
    </row>
    <row r="16" spans="1:66" ht="24.95" customHeight="1" thickBot="1">
      <c r="B16" s="258"/>
      <c r="C16" s="259"/>
      <c r="D16" s="259"/>
      <c r="E16" s="259"/>
      <c r="F16" s="259"/>
      <c r="G16" s="259"/>
      <c r="H16" s="259"/>
      <c r="I16" s="259"/>
      <c r="J16" s="259"/>
      <c r="K16" s="259"/>
      <c r="L16" s="259"/>
      <c r="M16" s="259"/>
      <c r="N16" s="259"/>
      <c r="O16" s="259"/>
      <c r="P16" s="259"/>
      <c r="Q16" s="260"/>
      <c r="R16" s="264" t="s">
        <v>5</v>
      </c>
      <c r="S16" s="265"/>
      <c r="T16" s="265"/>
      <c r="U16" s="265"/>
      <c r="V16" s="265"/>
      <c r="W16" s="265"/>
      <c r="X16" s="265"/>
      <c r="Y16" s="265"/>
      <c r="Z16" s="265"/>
      <c r="AA16" s="265"/>
      <c r="AB16" s="265"/>
      <c r="AC16" s="266"/>
      <c r="AD16" s="267" t="s">
        <v>6</v>
      </c>
      <c r="AE16" s="268"/>
      <c r="AF16" s="268"/>
      <c r="AG16" s="268"/>
      <c r="AH16" s="268"/>
      <c r="AI16" s="268"/>
      <c r="AJ16" s="268"/>
      <c r="AK16" s="268"/>
      <c r="AL16" s="268"/>
      <c r="AM16" s="268"/>
      <c r="AN16" s="268"/>
      <c r="AO16" s="269"/>
      <c r="AT16" s="131" t="s">
        <v>239</v>
      </c>
      <c r="AU16" s="131"/>
      <c r="AV16" s="132">
        <v>44317</v>
      </c>
      <c r="AX16" s="133" t="e">
        <f>IF(AND(AV16&lt;=AZ34,AZ34&lt;AV17),"④","⑤")</f>
        <v>#VALUE!</v>
      </c>
    </row>
    <row r="17" spans="2:58" ht="24.95" customHeight="1" thickBot="1">
      <c r="B17" s="261"/>
      <c r="C17" s="262"/>
      <c r="D17" s="262"/>
      <c r="E17" s="262"/>
      <c r="F17" s="262"/>
      <c r="G17" s="262"/>
      <c r="H17" s="262"/>
      <c r="I17" s="262"/>
      <c r="J17" s="262"/>
      <c r="K17" s="262"/>
      <c r="L17" s="262"/>
      <c r="M17" s="262"/>
      <c r="N17" s="262"/>
      <c r="O17" s="262"/>
      <c r="P17" s="262"/>
      <c r="Q17" s="263"/>
      <c r="R17" s="253" t="s">
        <v>7</v>
      </c>
      <c r="S17" s="251"/>
      <c r="T17" s="251"/>
      <c r="U17" s="251"/>
      <c r="V17" s="251"/>
      <c r="W17" s="270"/>
      <c r="X17" s="253" t="s">
        <v>8</v>
      </c>
      <c r="Y17" s="251"/>
      <c r="Z17" s="251"/>
      <c r="AA17" s="251"/>
      <c r="AB17" s="251"/>
      <c r="AC17" s="270"/>
      <c r="AD17" s="267"/>
      <c r="AE17" s="268"/>
      <c r="AF17" s="268"/>
      <c r="AG17" s="268"/>
      <c r="AH17" s="268"/>
      <c r="AI17" s="268"/>
      <c r="AJ17" s="268"/>
      <c r="AK17" s="268"/>
      <c r="AL17" s="268"/>
      <c r="AM17" s="268"/>
      <c r="AN17" s="268"/>
      <c r="AO17" s="266"/>
      <c r="AT17" s="130" t="s">
        <v>240</v>
      </c>
      <c r="AV17" s="132">
        <v>44896</v>
      </c>
    </row>
    <row r="18" spans="2:58" ht="89.25" customHeight="1" thickTop="1" thickBot="1">
      <c r="B18" s="271" t="s">
        <v>124</v>
      </c>
      <c r="C18" s="271"/>
      <c r="D18" s="271"/>
      <c r="E18" s="271"/>
      <c r="F18" s="271"/>
      <c r="G18" s="271"/>
      <c r="H18" s="271"/>
      <c r="I18" s="271"/>
      <c r="J18" s="271"/>
      <c r="K18" s="271"/>
      <c r="L18" s="271"/>
      <c r="M18" s="271"/>
      <c r="N18" s="271"/>
      <c r="O18" s="271"/>
      <c r="P18" s="271"/>
      <c r="Q18" s="272"/>
      <c r="R18" s="273"/>
      <c r="S18" s="274"/>
      <c r="T18" s="274"/>
      <c r="U18" s="274"/>
      <c r="V18" s="275"/>
      <c r="W18" s="35" t="s">
        <v>90</v>
      </c>
      <c r="X18" s="273"/>
      <c r="Y18" s="274"/>
      <c r="Z18" s="274"/>
      <c r="AA18" s="274"/>
      <c r="AB18" s="275"/>
      <c r="AC18" s="35" t="s">
        <v>90</v>
      </c>
      <c r="AD18" s="273"/>
      <c r="AE18" s="274"/>
      <c r="AF18" s="274"/>
      <c r="AG18" s="274"/>
      <c r="AH18" s="274"/>
      <c r="AI18" s="274"/>
      <c r="AJ18" s="274"/>
      <c r="AK18" s="274"/>
      <c r="AL18" s="274"/>
      <c r="AM18" s="274"/>
      <c r="AN18" s="275"/>
      <c r="AO18" s="72" t="s">
        <v>9</v>
      </c>
      <c r="AT18" s="121" t="s">
        <v>173</v>
      </c>
    </row>
    <row r="19" spans="2:58" ht="60" customHeight="1" thickTop="1" thickBot="1">
      <c r="B19" s="271" t="s">
        <v>40</v>
      </c>
      <c r="C19" s="271"/>
      <c r="D19" s="271"/>
      <c r="E19" s="271"/>
      <c r="F19" s="271"/>
      <c r="G19" s="271"/>
      <c r="H19" s="271"/>
      <c r="I19" s="271"/>
      <c r="J19" s="271"/>
      <c r="K19" s="271"/>
      <c r="L19" s="271"/>
      <c r="M19" s="271"/>
      <c r="N19" s="271"/>
      <c r="O19" s="271"/>
      <c r="P19" s="271"/>
      <c r="Q19" s="271"/>
      <c r="R19" s="218">
        <f>IF(OR($R$15="",R18=""),0,ROUNDUP($R$15*R18%,0))</f>
        <v>0</v>
      </c>
      <c r="S19" s="218"/>
      <c r="T19" s="218"/>
      <c r="U19" s="218"/>
      <c r="V19" s="218"/>
      <c r="W19" s="74" t="s">
        <v>4</v>
      </c>
      <c r="X19" s="218">
        <f>IF(OR($R$15="",X18=""),0,ROUNDUP($R$15*X18%,0))</f>
        <v>0</v>
      </c>
      <c r="Y19" s="218"/>
      <c r="Z19" s="218"/>
      <c r="AA19" s="218"/>
      <c r="AB19" s="218"/>
      <c r="AC19" s="74" t="s">
        <v>4</v>
      </c>
      <c r="AD19" s="218">
        <f>IF(OR($R$15="",AD18=""),0,ROUNDUP($R$15*AD18%,0))</f>
        <v>0</v>
      </c>
      <c r="AE19" s="218"/>
      <c r="AF19" s="218"/>
      <c r="AG19" s="218"/>
      <c r="AH19" s="218"/>
      <c r="AI19" s="218"/>
      <c r="AJ19" s="218"/>
      <c r="AK19" s="218"/>
      <c r="AL19" s="218"/>
      <c r="AM19" s="218"/>
      <c r="AN19" s="218"/>
      <c r="AO19" s="71" t="s">
        <v>4</v>
      </c>
      <c r="AT19" s="122" t="s">
        <v>174</v>
      </c>
      <c r="AU19" s="123" t="s">
        <v>175</v>
      </c>
      <c r="AV19" s="123" t="s">
        <v>176</v>
      </c>
      <c r="AW19" s="123" t="s">
        <v>177</v>
      </c>
    </row>
    <row r="20" spans="2:58" ht="20.100000000000001" customHeight="1">
      <c r="B20" s="271" t="s">
        <v>49</v>
      </c>
      <c r="C20" s="271"/>
      <c r="D20" s="271"/>
      <c r="E20" s="271"/>
      <c r="F20" s="271"/>
      <c r="G20" s="271"/>
      <c r="H20" s="271"/>
      <c r="I20" s="271"/>
      <c r="J20" s="271"/>
      <c r="K20" s="271"/>
      <c r="L20" s="271"/>
      <c r="M20" s="271"/>
      <c r="N20" s="271"/>
      <c r="O20" s="271"/>
      <c r="P20" s="271"/>
      <c r="Q20" s="271"/>
      <c r="R20" s="276" t="str">
        <f>IFERROR(IF(R19="",0,ROUNDUP(MIN(R19*VLOOKUP($G$21,$AT$20:$AW$23,2,FALSE),BF52),0)),"")</f>
        <v/>
      </c>
      <c r="S20" s="277"/>
      <c r="T20" s="277"/>
      <c r="U20" s="277"/>
      <c r="V20" s="277"/>
      <c r="W20" s="278" t="s">
        <v>4</v>
      </c>
      <c r="X20" s="276" t="str">
        <f>IFERROR(IF(X19="",0,ROUNDUP(MIN(X19*VLOOKUP($G$21,$AT$20:$AW$23,2,FALSE),BF52),0)),"")</f>
        <v/>
      </c>
      <c r="Y20" s="277"/>
      <c r="Z20" s="277"/>
      <c r="AA20" s="277"/>
      <c r="AB20" s="277"/>
      <c r="AC20" s="278" t="s">
        <v>4</v>
      </c>
      <c r="AD20" s="279" t="str">
        <f>IFERROR(IF(AD19="",0,ROUNDUP(MIN(AD19*VLOOKUP($G$21,$AT$20:$AW$23,2,FALSE),BF52),0)),"")</f>
        <v/>
      </c>
      <c r="AE20" s="280"/>
      <c r="AF20" s="280"/>
      <c r="AG20" s="280"/>
      <c r="AH20" s="280"/>
      <c r="AI20" s="280"/>
      <c r="AJ20" s="280"/>
      <c r="AK20" s="280"/>
      <c r="AL20" s="280"/>
      <c r="AM20" s="280"/>
      <c r="AN20" s="281"/>
      <c r="AO20" s="288" t="s">
        <v>4</v>
      </c>
      <c r="AS20" s="335" t="s">
        <v>95</v>
      </c>
      <c r="AT20" s="124" t="s">
        <v>178</v>
      </c>
      <c r="AU20" s="125">
        <v>0.8</v>
      </c>
      <c r="AV20" s="126">
        <v>2400</v>
      </c>
      <c r="AW20" s="126">
        <v>15000</v>
      </c>
    </row>
    <row r="21" spans="2:58" ht="20.100000000000001" customHeight="1" thickBot="1">
      <c r="B21" s="37"/>
      <c r="C21" s="289" t="s">
        <v>41</v>
      </c>
      <c r="D21" s="289"/>
      <c r="E21" s="289"/>
      <c r="F21" s="289"/>
      <c r="G21" s="299"/>
      <c r="H21" s="299"/>
      <c r="I21" s="299"/>
      <c r="J21" s="299"/>
      <c r="K21" s="299"/>
      <c r="L21" s="299"/>
      <c r="M21" s="299"/>
      <c r="N21" s="299"/>
      <c r="O21" s="299"/>
      <c r="P21" s="268" t="s">
        <v>42</v>
      </c>
      <c r="Q21" s="269"/>
      <c r="R21" s="276"/>
      <c r="S21" s="277"/>
      <c r="T21" s="277"/>
      <c r="U21" s="277"/>
      <c r="V21" s="277"/>
      <c r="W21" s="278"/>
      <c r="X21" s="276"/>
      <c r="Y21" s="277"/>
      <c r="Z21" s="277"/>
      <c r="AA21" s="277"/>
      <c r="AB21" s="277"/>
      <c r="AC21" s="278"/>
      <c r="AD21" s="282"/>
      <c r="AE21" s="283"/>
      <c r="AF21" s="283"/>
      <c r="AG21" s="283"/>
      <c r="AH21" s="283"/>
      <c r="AI21" s="283"/>
      <c r="AJ21" s="283"/>
      <c r="AK21" s="283"/>
      <c r="AL21" s="283"/>
      <c r="AM21" s="283"/>
      <c r="AN21" s="284"/>
      <c r="AO21" s="288"/>
      <c r="AR21" s="22"/>
      <c r="AS21" s="335"/>
      <c r="AT21" s="127" t="s">
        <v>179</v>
      </c>
      <c r="AU21" s="128">
        <v>1</v>
      </c>
      <c r="AV21" s="129">
        <v>2400</v>
      </c>
      <c r="AW21" s="129">
        <v>15000</v>
      </c>
    </row>
    <row r="22" spans="2:58" ht="20.100000000000001" customHeight="1">
      <c r="B22" s="290" t="s">
        <v>247</v>
      </c>
      <c r="C22" s="290"/>
      <c r="D22" s="290"/>
      <c r="E22" s="290"/>
      <c r="F22" s="290"/>
      <c r="G22" s="290"/>
      <c r="H22" s="290"/>
      <c r="I22" s="290"/>
      <c r="J22" s="290"/>
      <c r="K22" s="290"/>
      <c r="L22" s="290"/>
      <c r="M22" s="290"/>
      <c r="N22" s="290"/>
      <c r="O22" s="290"/>
      <c r="P22" s="290"/>
      <c r="Q22" s="290"/>
      <c r="R22" s="276"/>
      <c r="S22" s="277"/>
      <c r="T22" s="277"/>
      <c r="U22" s="277"/>
      <c r="V22" s="277"/>
      <c r="W22" s="278"/>
      <c r="X22" s="276"/>
      <c r="Y22" s="277"/>
      <c r="Z22" s="277"/>
      <c r="AA22" s="277"/>
      <c r="AB22" s="277"/>
      <c r="AC22" s="278"/>
      <c r="AD22" s="285"/>
      <c r="AE22" s="286"/>
      <c r="AF22" s="286"/>
      <c r="AG22" s="286"/>
      <c r="AH22" s="286"/>
      <c r="AI22" s="286"/>
      <c r="AJ22" s="286"/>
      <c r="AK22" s="286"/>
      <c r="AL22" s="286"/>
      <c r="AM22" s="286"/>
      <c r="AN22" s="287"/>
      <c r="AO22" s="288"/>
      <c r="AR22" s="22"/>
      <c r="AS22" s="335"/>
      <c r="AT22" s="124" t="s">
        <v>180</v>
      </c>
      <c r="AU22" s="125">
        <f>4/5</f>
        <v>0.8</v>
      </c>
      <c r="AV22" s="126">
        <v>1800</v>
      </c>
      <c r="AW22" s="126">
        <v>15000</v>
      </c>
    </row>
    <row r="23" spans="2:58" ht="24.95" customHeight="1" thickBot="1">
      <c r="B23" s="271" t="s">
        <v>10</v>
      </c>
      <c r="C23" s="271"/>
      <c r="D23" s="271"/>
      <c r="E23" s="271"/>
      <c r="F23" s="271"/>
      <c r="G23" s="271"/>
      <c r="H23" s="271"/>
      <c r="I23" s="271"/>
      <c r="J23" s="271"/>
      <c r="K23" s="271"/>
      <c r="L23" s="271"/>
      <c r="M23" s="271"/>
      <c r="N23" s="271"/>
      <c r="O23" s="271"/>
      <c r="P23" s="271"/>
      <c r="Q23" s="271"/>
      <c r="R23" s="253" t="s">
        <v>137</v>
      </c>
      <c r="S23" s="251"/>
      <c r="T23" s="251"/>
      <c r="U23" s="251"/>
      <c r="V23" s="251"/>
      <c r="W23" s="252"/>
      <c r="X23" s="253" t="s">
        <v>138</v>
      </c>
      <c r="Y23" s="291"/>
      <c r="Z23" s="291"/>
      <c r="AA23" s="291"/>
      <c r="AB23" s="291"/>
      <c r="AC23" s="292"/>
      <c r="AD23" s="253" t="s">
        <v>139</v>
      </c>
      <c r="AE23" s="251"/>
      <c r="AF23" s="251"/>
      <c r="AG23" s="251"/>
      <c r="AH23" s="251"/>
      <c r="AI23" s="251"/>
      <c r="AJ23" s="251"/>
      <c r="AK23" s="251"/>
      <c r="AL23" s="251"/>
      <c r="AM23" s="251"/>
      <c r="AN23" s="251"/>
      <c r="AO23" s="252"/>
      <c r="AR23" s="22"/>
      <c r="AS23" s="335"/>
      <c r="AT23" s="127" t="s">
        <v>181</v>
      </c>
      <c r="AU23" s="128">
        <f>10/10</f>
        <v>1</v>
      </c>
      <c r="AV23" s="129">
        <v>1800</v>
      </c>
      <c r="AW23" s="129">
        <v>15000</v>
      </c>
    </row>
    <row r="24" spans="2:58" ht="24.95" customHeight="1" thickTop="1">
      <c r="B24" s="271"/>
      <c r="C24" s="271"/>
      <c r="D24" s="271"/>
      <c r="E24" s="271"/>
      <c r="F24" s="271"/>
      <c r="G24" s="271"/>
      <c r="H24" s="271"/>
      <c r="I24" s="271"/>
      <c r="J24" s="271"/>
      <c r="K24" s="271"/>
      <c r="L24" s="271"/>
      <c r="M24" s="271"/>
      <c r="N24" s="271"/>
      <c r="O24" s="271"/>
      <c r="P24" s="271"/>
      <c r="Q24" s="272"/>
      <c r="R24" s="293"/>
      <c r="S24" s="294"/>
      <c r="T24" s="294"/>
      <c r="U24" s="294"/>
      <c r="V24" s="294"/>
      <c r="W24" s="295"/>
      <c r="X24" s="293"/>
      <c r="Y24" s="294"/>
      <c r="Z24" s="294"/>
      <c r="AA24" s="294"/>
      <c r="AB24" s="294"/>
      <c r="AC24" s="295"/>
      <c r="AD24" s="293"/>
      <c r="AE24" s="294"/>
      <c r="AF24" s="294"/>
      <c r="AG24" s="294"/>
      <c r="AH24" s="294"/>
      <c r="AI24" s="294"/>
      <c r="AJ24" s="294"/>
      <c r="AK24" s="294"/>
      <c r="AL24" s="294"/>
      <c r="AM24" s="294"/>
      <c r="AN24" s="294"/>
      <c r="AO24" s="295"/>
      <c r="AR24" s="22"/>
      <c r="AS24" s="172" t="s">
        <v>96</v>
      </c>
      <c r="AT24" s="2" t="s">
        <v>238</v>
      </c>
    </row>
    <row r="25" spans="2:58" ht="24.95" customHeight="1" thickBot="1">
      <c r="B25" s="271"/>
      <c r="C25" s="271"/>
      <c r="D25" s="271"/>
      <c r="E25" s="271"/>
      <c r="F25" s="271"/>
      <c r="G25" s="271"/>
      <c r="H25" s="271"/>
      <c r="I25" s="271"/>
      <c r="J25" s="271"/>
      <c r="K25" s="271"/>
      <c r="L25" s="271"/>
      <c r="M25" s="271"/>
      <c r="N25" s="271"/>
      <c r="O25" s="271"/>
      <c r="P25" s="271"/>
      <c r="Q25" s="272"/>
      <c r="R25" s="296"/>
      <c r="S25" s="297"/>
      <c r="T25" s="297"/>
      <c r="U25" s="297"/>
      <c r="V25" s="297"/>
      <c r="W25" s="298"/>
      <c r="X25" s="296"/>
      <c r="Y25" s="297"/>
      <c r="Z25" s="297"/>
      <c r="AA25" s="297"/>
      <c r="AB25" s="297"/>
      <c r="AC25" s="298"/>
      <c r="AD25" s="296"/>
      <c r="AE25" s="297"/>
      <c r="AF25" s="297"/>
      <c r="AG25" s="297"/>
      <c r="AH25" s="297"/>
      <c r="AI25" s="297"/>
      <c r="AJ25" s="297"/>
      <c r="AK25" s="297"/>
      <c r="AL25" s="297"/>
      <c r="AM25" s="297"/>
      <c r="AN25" s="297"/>
      <c r="AO25" s="298"/>
      <c r="AR25" s="27"/>
      <c r="AS25" s="28"/>
    </row>
    <row r="26" spans="2:58" ht="24.95" customHeight="1" thickTop="1">
      <c r="B26" s="310" t="s">
        <v>144</v>
      </c>
      <c r="C26" s="310"/>
      <c r="D26" s="310"/>
      <c r="E26" s="310"/>
      <c r="F26" s="310"/>
      <c r="G26" s="310"/>
      <c r="H26" s="310"/>
      <c r="I26" s="310"/>
      <c r="J26" s="310"/>
      <c r="K26" s="310"/>
      <c r="L26" s="310"/>
      <c r="M26" s="310"/>
      <c r="N26" s="310"/>
      <c r="O26" s="310"/>
      <c r="P26" s="310"/>
      <c r="Q26" s="310"/>
      <c r="R26" s="311" t="s">
        <v>37</v>
      </c>
      <c r="S26" s="312"/>
      <c r="T26" s="312"/>
      <c r="U26" s="312"/>
      <c r="V26" s="312"/>
      <c r="W26" s="313"/>
      <c r="X26" s="311" t="s">
        <v>38</v>
      </c>
      <c r="Y26" s="312"/>
      <c r="Z26" s="312"/>
      <c r="AA26" s="312"/>
      <c r="AB26" s="312"/>
      <c r="AC26" s="313"/>
      <c r="AD26" s="314" t="s">
        <v>38</v>
      </c>
      <c r="AE26" s="315"/>
      <c r="AF26" s="315"/>
      <c r="AG26" s="315"/>
      <c r="AH26" s="315"/>
      <c r="AI26" s="315"/>
      <c r="AJ26" s="315"/>
      <c r="AK26" s="315"/>
      <c r="AL26" s="315"/>
      <c r="AM26" s="315"/>
      <c r="AN26" s="315"/>
      <c r="AO26" s="316"/>
    </row>
    <row r="27" spans="2:58" ht="24.95" customHeight="1">
      <c r="B27" s="271" t="s">
        <v>98</v>
      </c>
      <c r="C27" s="271"/>
      <c r="D27" s="271"/>
      <c r="E27" s="271"/>
      <c r="F27" s="271"/>
      <c r="G27" s="271"/>
      <c r="H27" s="271"/>
      <c r="I27" s="271"/>
      <c r="J27" s="271"/>
      <c r="K27" s="271"/>
      <c r="L27" s="271"/>
      <c r="M27" s="271"/>
      <c r="N27" s="271"/>
      <c r="O27" s="271"/>
      <c r="P27" s="271"/>
      <c r="Q27" s="271"/>
      <c r="R27" s="300" t="s">
        <v>12</v>
      </c>
      <c r="S27" s="300"/>
      <c r="T27" s="300"/>
      <c r="U27" s="300"/>
      <c r="V27" s="300"/>
      <c r="W27" s="300"/>
      <c r="X27" s="300"/>
      <c r="Y27" s="300"/>
      <c r="Z27" s="300"/>
      <c r="AA27" s="300"/>
      <c r="AB27" s="300"/>
      <c r="AC27" s="300"/>
      <c r="AD27" s="301">
        <f>IF(AD24="",0,AD24*$G$28)</f>
        <v>0</v>
      </c>
      <c r="AE27" s="302"/>
      <c r="AF27" s="302"/>
      <c r="AG27" s="302"/>
      <c r="AH27" s="302"/>
      <c r="AI27" s="302"/>
      <c r="AJ27" s="302"/>
      <c r="AK27" s="302"/>
      <c r="AL27" s="302"/>
      <c r="AM27" s="302"/>
      <c r="AN27" s="303"/>
      <c r="AO27" s="288" t="s">
        <v>4</v>
      </c>
    </row>
    <row r="28" spans="2:58" ht="24.95" customHeight="1">
      <c r="B28" s="26"/>
      <c r="C28" s="307" t="s">
        <v>97</v>
      </c>
      <c r="D28" s="307"/>
      <c r="E28" s="307"/>
      <c r="F28" s="307"/>
      <c r="G28" s="308" t="str">
        <f>IFERROR(VLOOKUP(G21,AT20:AW23,3,FALSE),"")</f>
        <v/>
      </c>
      <c r="H28" s="308"/>
      <c r="I28" s="308"/>
      <c r="J28" s="249" t="s">
        <v>182</v>
      </c>
      <c r="K28" s="249"/>
      <c r="L28" s="249"/>
      <c r="M28" s="249"/>
      <c r="N28" s="249"/>
      <c r="O28" s="249"/>
      <c r="P28" s="249"/>
      <c r="Q28" s="309"/>
      <c r="R28" s="300"/>
      <c r="S28" s="300"/>
      <c r="T28" s="300"/>
      <c r="U28" s="300"/>
      <c r="V28" s="300"/>
      <c r="W28" s="300"/>
      <c r="X28" s="300"/>
      <c r="Y28" s="300"/>
      <c r="Z28" s="300"/>
      <c r="AA28" s="300"/>
      <c r="AB28" s="300"/>
      <c r="AC28" s="300"/>
      <c r="AD28" s="304"/>
      <c r="AE28" s="305"/>
      <c r="AF28" s="305"/>
      <c r="AG28" s="305"/>
      <c r="AH28" s="305"/>
      <c r="AI28" s="305"/>
      <c r="AJ28" s="305"/>
      <c r="AK28" s="305"/>
      <c r="AL28" s="305"/>
      <c r="AM28" s="305"/>
      <c r="AN28" s="306"/>
      <c r="AO28" s="288"/>
    </row>
    <row r="29" spans="2:58" ht="60" customHeight="1">
      <c r="B29" s="343" t="s">
        <v>126</v>
      </c>
      <c r="C29" s="344"/>
      <c r="D29" s="344"/>
      <c r="E29" s="344"/>
      <c r="F29" s="344"/>
      <c r="G29" s="344"/>
      <c r="H29" s="344"/>
      <c r="I29" s="344"/>
      <c r="J29" s="344"/>
      <c r="K29" s="344"/>
      <c r="L29" s="344"/>
      <c r="M29" s="344"/>
      <c r="N29" s="344"/>
      <c r="O29" s="344"/>
      <c r="P29" s="344"/>
      <c r="Q29" s="345"/>
      <c r="R29" s="336">
        <f>IF(R20="",0,R20*R24)</f>
        <v>0</v>
      </c>
      <c r="S29" s="336"/>
      <c r="T29" s="336"/>
      <c r="U29" s="336"/>
      <c r="V29" s="336"/>
      <c r="W29" s="39" t="s">
        <v>91</v>
      </c>
      <c r="X29" s="336">
        <f>IF(X20="",0,X20*X24)</f>
        <v>0</v>
      </c>
      <c r="Y29" s="336"/>
      <c r="Z29" s="336"/>
      <c r="AA29" s="336"/>
      <c r="AB29" s="336"/>
      <c r="AC29" s="39" t="s">
        <v>91</v>
      </c>
      <c r="AD29" s="346">
        <f>IF(AD20="",0,AD20*AD24+AD27)</f>
        <v>0</v>
      </c>
      <c r="AE29" s="347"/>
      <c r="AF29" s="347"/>
      <c r="AG29" s="347"/>
      <c r="AH29" s="347"/>
      <c r="AI29" s="347"/>
      <c r="AJ29" s="347"/>
      <c r="AK29" s="347"/>
      <c r="AL29" s="347"/>
      <c r="AM29" s="347"/>
      <c r="AN29" s="348"/>
      <c r="AO29" s="71" t="s">
        <v>4</v>
      </c>
    </row>
    <row r="30" spans="2:58" ht="60" customHeight="1">
      <c r="B30" s="217" t="s">
        <v>104</v>
      </c>
      <c r="C30" s="217"/>
      <c r="D30" s="217"/>
      <c r="E30" s="217"/>
      <c r="F30" s="217"/>
      <c r="G30" s="217"/>
      <c r="H30" s="217"/>
      <c r="I30" s="217"/>
      <c r="J30" s="217"/>
      <c r="K30" s="217"/>
      <c r="L30" s="217"/>
      <c r="M30" s="217"/>
      <c r="N30" s="217"/>
      <c r="O30" s="217"/>
      <c r="P30" s="217"/>
      <c r="Q30" s="217"/>
      <c r="R30" s="74" t="s">
        <v>95</v>
      </c>
      <c r="S30" s="336">
        <f>IF(SUM(R29,X29)=0,0,SUM(R29,X29))</f>
        <v>0</v>
      </c>
      <c r="T30" s="336"/>
      <c r="U30" s="336"/>
      <c r="V30" s="336"/>
      <c r="W30" s="336"/>
      <c r="X30" s="336"/>
      <c r="Y30" s="336"/>
      <c r="Z30" s="336"/>
      <c r="AA30" s="336"/>
      <c r="AB30" s="336"/>
      <c r="AC30" s="74" t="s">
        <v>4</v>
      </c>
      <c r="AD30" s="74" t="s">
        <v>96</v>
      </c>
      <c r="AE30" s="336">
        <f>IF(AD29="","",AD29)</f>
        <v>0</v>
      </c>
      <c r="AF30" s="336"/>
      <c r="AG30" s="336"/>
      <c r="AH30" s="336"/>
      <c r="AI30" s="336"/>
      <c r="AJ30" s="336"/>
      <c r="AK30" s="336"/>
      <c r="AL30" s="336"/>
      <c r="AM30" s="336"/>
      <c r="AN30" s="336"/>
      <c r="AO30" s="74" t="s">
        <v>4</v>
      </c>
    </row>
    <row r="31" spans="2:58" ht="60" customHeight="1">
      <c r="B31" s="217" t="s">
        <v>99</v>
      </c>
      <c r="C31" s="217"/>
      <c r="D31" s="217"/>
      <c r="E31" s="217"/>
      <c r="F31" s="217"/>
      <c r="G31" s="217"/>
      <c r="H31" s="217"/>
      <c r="I31" s="217"/>
      <c r="J31" s="217"/>
      <c r="K31" s="217"/>
      <c r="L31" s="217"/>
      <c r="M31" s="217"/>
      <c r="N31" s="217"/>
      <c r="O31" s="217"/>
      <c r="P31" s="217"/>
      <c r="Q31" s="217"/>
      <c r="R31" s="336">
        <f>IF(SUM(S30,AE30)=0,0,SUM(S30,AE30))</f>
        <v>0</v>
      </c>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74" t="s">
        <v>4</v>
      </c>
      <c r="AQ31" s="2">
        <v>1</v>
      </c>
      <c r="AR31" s="2">
        <v>2</v>
      </c>
      <c r="AS31" s="2">
        <v>3</v>
      </c>
      <c r="AT31" s="2">
        <v>4</v>
      </c>
      <c r="AU31" s="2">
        <v>5</v>
      </c>
      <c r="AV31" s="2">
        <v>6</v>
      </c>
      <c r="AW31" s="2">
        <v>7</v>
      </c>
      <c r="AX31" s="2">
        <v>8</v>
      </c>
      <c r="AY31" s="2">
        <v>9</v>
      </c>
      <c r="AZ31" s="2">
        <v>10</v>
      </c>
      <c r="BA31" s="2">
        <v>11</v>
      </c>
      <c r="BB31" s="2">
        <v>12</v>
      </c>
      <c r="BC31" s="2">
        <v>13</v>
      </c>
      <c r="BD31" s="2">
        <v>14</v>
      </c>
      <c r="BE31" s="2">
        <v>15</v>
      </c>
      <c r="BF31" s="2">
        <v>16</v>
      </c>
    </row>
    <row r="32" spans="2:58" ht="50.25" customHeight="1">
      <c r="B32" s="337" t="s">
        <v>48</v>
      </c>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row>
    <row r="33" spans="1:65" ht="50.25" customHeight="1">
      <c r="B33" s="338" t="s">
        <v>121</v>
      </c>
      <c r="C33" s="339"/>
      <c r="D33" s="339"/>
      <c r="E33" s="339"/>
      <c r="F33" s="339"/>
      <c r="G33" s="339"/>
      <c r="H33" s="339"/>
      <c r="I33" s="339"/>
      <c r="J33" s="339"/>
      <c r="K33" s="340"/>
      <c r="L33" s="342" t="s">
        <v>129</v>
      </c>
      <c r="M33" s="342"/>
      <c r="N33" s="342"/>
      <c r="O33" s="342"/>
      <c r="P33" s="342"/>
      <c r="Q33" s="342"/>
      <c r="R33" s="331" t="e">
        <f>IF(R19="",0,ROUNDUP(MIN(R19*VLOOKUP($G$21,$AT$20:$AW$23,2,FALSE),BD52),0))</f>
        <v>#N/A</v>
      </c>
      <c r="S33" s="331"/>
      <c r="T33" s="331"/>
      <c r="U33" s="331"/>
      <c r="V33" s="331"/>
      <c r="W33" s="73" t="s">
        <v>44</v>
      </c>
      <c r="X33" s="331" t="e">
        <f>IF(X19="",0,ROUNDUP(MIN(X19*VLOOKUP($G$21,$AT$20:$AW$23,2,FALSE),BD52),0))</f>
        <v>#N/A</v>
      </c>
      <c r="Y33" s="331"/>
      <c r="Z33" s="331"/>
      <c r="AA33" s="331"/>
      <c r="AB33" s="331"/>
      <c r="AC33" s="73" t="s">
        <v>44</v>
      </c>
      <c r="AD33" s="332" t="e">
        <f>IF(AD19="",0,ROUNDUP(MIN(AD19*VLOOKUP($G$21,$AT$20:$AW$23,2,FALSE),BD52),0))</f>
        <v>#N/A</v>
      </c>
      <c r="AE33" s="333"/>
      <c r="AF33" s="333"/>
      <c r="AG33" s="333"/>
      <c r="AH33" s="333"/>
      <c r="AI33" s="333"/>
      <c r="AJ33" s="333"/>
      <c r="AK33" s="333"/>
      <c r="AL33" s="333"/>
      <c r="AM33" s="333"/>
      <c r="AN33" s="334"/>
      <c r="AO33" s="73" t="s">
        <v>44</v>
      </c>
      <c r="BK33" s="94"/>
    </row>
    <row r="34" spans="1:65" ht="50.25" customHeight="1">
      <c r="B34" s="341"/>
      <c r="C34" s="256"/>
      <c r="D34" s="256"/>
      <c r="E34" s="256"/>
      <c r="F34" s="256"/>
      <c r="G34" s="256"/>
      <c r="H34" s="256"/>
      <c r="I34" s="256"/>
      <c r="J34" s="256"/>
      <c r="K34" s="257"/>
      <c r="L34" s="338" t="s">
        <v>122</v>
      </c>
      <c r="M34" s="339"/>
      <c r="N34" s="339"/>
      <c r="O34" s="339"/>
      <c r="P34" s="339"/>
      <c r="Q34" s="340"/>
      <c r="R34" s="331">
        <f>IF(R24="",0,R33*R24)</f>
        <v>0</v>
      </c>
      <c r="S34" s="331"/>
      <c r="T34" s="331"/>
      <c r="U34" s="331"/>
      <c r="V34" s="331"/>
      <c r="W34" s="73" t="s">
        <v>44</v>
      </c>
      <c r="X34" s="331">
        <f>IF(X24="",0,X33*X24)</f>
        <v>0</v>
      </c>
      <c r="Y34" s="331"/>
      <c r="Z34" s="331"/>
      <c r="AA34" s="331"/>
      <c r="AB34" s="331"/>
      <c r="AC34" s="73" t="s">
        <v>44</v>
      </c>
      <c r="AD34" s="331">
        <f>IF(AD24="",0,AD33*AD24+AD27)</f>
        <v>0</v>
      </c>
      <c r="AE34" s="331"/>
      <c r="AF34" s="331"/>
      <c r="AG34" s="331"/>
      <c r="AH34" s="331"/>
      <c r="AI34" s="331"/>
      <c r="AJ34" s="331"/>
      <c r="AK34" s="331"/>
      <c r="AL34" s="331"/>
      <c r="AM34" s="331"/>
      <c r="AN34" s="331"/>
      <c r="AO34" s="73" t="s">
        <v>44</v>
      </c>
      <c r="AQ34" s="87"/>
      <c r="AR34" s="88" t="s">
        <v>149</v>
      </c>
      <c r="AS34" s="89" t="str">
        <f>'雇用調整助成金 （休業等） 支給申請書'!J43</f>
        <v/>
      </c>
      <c r="AT34" s="159" t="s">
        <v>110</v>
      </c>
      <c r="AU34" s="89" t="str">
        <f>'雇用調整助成金 （休業等） 支給申請書'!M43</f>
        <v/>
      </c>
      <c r="AV34" s="159" t="s">
        <v>150</v>
      </c>
      <c r="AW34" s="89" t="str">
        <f>'雇用調整助成金 （休業等） 支給申請書'!P43</f>
        <v/>
      </c>
      <c r="AX34" s="160" t="s">
        <v>151</v>
      </c>
      <c r="AY34" s="158" t="s">
        <v>152</v>
      </c>
      <c r="AZ34" s="93" t="e">
        <f>DATE(2018+AS34,AU34,AW34)</f>
        <v>#VALUE!</v>
      </c>
      <c r="BA34" s="94"/>
      <c r="BB34" s="88" t="s">
        <v>149</v>
      </c>
      <c r="BC34" s="89" t="str">
        <f>'雇用調整助成金 （休業等） 支給申請書'!V43</f>
        <v/>
      </c>
      <c r="BD34" s="159" t="s">
        <v>110</v>
      </c>
      <c r="BE34" s="89" t="str">
        <f>'雇用調整助成金 （休業等） 支給申請書'!Y43</f>
        <v/>
      </c>
      <c r="BF34" s="159" t="s">
        <v>150</v>
      </c>
      <c r="BG34" s="89" t="str">
        <f>'雇用調整助成金 （休業等） 支給申請書'!AB43</f>
        <v/>
      </c>
      <c r="BH34" s="160" t="s">
        <v>151</v>
      </c>
      <c r="BI34" s="158" t="s">
        <v>152</v>
      </c>
      <c r="BJ34" s="105" t="e">
        <f>DATE(2018+BC34,BE34,BG34)</f>
        <v>#VALUE!</v>
      </c>
      <c r="BK34" s="87"/>
      <c r="BL34" s="106"/>
    </row>
    <row r="35" spans="1:65" ht="50.25" customHeight="1">
      <c r="B35" s="341"/>
      <c r="C35" s="256"/>
      <c r="D35" s="256"/>
      <c r="E35" s="256"/>
      <c r="F35" s="256"/>
      <c r="G35" s="256"/>
      <c r="H35" s="256"/>
      <c r="I35" s="256"/>
      <c r="J35" s="256"/>
      <c r="K35" s="257"/>
      <c r="L35" s="215"/>
      <c r="M35" s="213"/>
      <c r="N35" s="213"/>
      <c r="O35" s="213"/>
      <c r="P35" s="213"/>
      <c r="Q35" s="214"/>
      <c r="R35" s="332">
        <f>IFERROR(IF(SUM(R34,X34,AD34)=0,0,SUM(R34,X34,AD34)),"")</f>
        <v>0</v>
      </c>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73" t="s">
        <v>44</v>
      </c>
      <c r="AQ35" s="87"/>
      <c r="AR35" s="87"/>
      <c r="AS35" s="94"/>
      <c r="AT35" s="94"/>
      <c r="AU35" s="87"/>
      <c r="AV35" s="94"/>
      <c r="AW35" s="94"/>
      <c r="AX35" s="94"/>
      <c r="AY35" s="94"/>
      <c r="AZ35" s="94"/>
      <c r="BA35" s="94"/>
      <c r="BB35" s="94"/>
      <c r="BC35" s="94"/>
      <c r="BD35" s="94"/>
      <c r="BE35" s="94"/>
      <c r="BF35" s="94"/>
      <c r="BK35" s="87"/>
      <c r="BL35" s="106"/>
    </row>
    <row r="36" spans="1:65" ht="50.25" customHeight="1">
      <c r="B36" s="341"/>
      <c r="C36" s="256"/>
      <c r="D36" s="256"/>
      <c r="E36" s="256"/>
      <c r="F36" s="256"/>
      <c r="G36" s="256"/>
      <c r="H36" s="256"/>
      <c r="I36" s="256"/>
      <c r="J36" s="256"/>
      <c r="K36" s="257"/>
      <c r="L36" s="338" t="s">
        <v>123</v>
      </c>
      <c r="M36" s="339"/>
      <c r="N36" s="339"/>
      <c r="O36" s="339"/>
      <c r="P36" s="339"/>
      <c r="Q36" s="340"/>
      <c r="R36" s="332">
        <f>IF(R29="",0,R29-R34)</f>
        <v>0</v>
      </c>
      <c r="S36" s="333"/>
      <c r="T36" s="333"/>
      <c r="U36" s="333"/>
      <c r="V36" s="334"/>
      <c r="W36" s="73" t="s">
        <v>44</v>
      </c>
      <c r="X36" s="332">
        <f>IF(X29="",0,X29-X34)</f>
        <v>0</v>
      </c>
      <c r="Y36" s="333"/>
      <c r="Z36" s="333"/>
      <c r="AA36" s="333"/>
      <c r="AB36" s="334"/>
      <c r="AC36" s="73" t="s">
        <v>44</v>
      </c>
      <c r="AD36" s="332">
        <f>IF(AD29="",0,AD29-AD34)</f>
        <v>0</v>
      </c>
      <c r="AE36" s="333"/>
      <c r="AF36" s="333"/>
      <c r="AG36" s="333"/>
      <c r="AH36" s="333"/>
      <c r="AI36" s="333"/>
      <c r="AJ36" s="333"/>
      <c r="AK36" s="333"/>
      <c r="AL36" s="333"/>
      <c r="AM36" s="333"/>
      <c r="AN36" s="334"/>
      <c r="AO36" s="73" t="s">
        <v>44</v>
      </c>
      <c r="AQ36" s="96" t="s">
        <v>153</v>
      </c>
      <c r="AR36" s="326" t="s">
        <v>154</v>
      </c>
      <c r="AS36" s="327"/>
      <c r="AT36" s="327"/>
      <c r="AU36" s="328"/>
      <c r="AV36" s="326" t="s">
        <v>155</v>
      </c>
      <c r="AW36" s="327"/>
      <c r="AX36" s="327"/>
      <c r="AY36" s="328"/>
      <c r="AZ36" s="326" t="s">
        <v>156</v>
      </c>
      <c r="BA36" s="328"/>
      <c r="BB36" s="326" t="s">
        <v>157</v>
      </c>
      <c r="BC36" s="328"/>
      <c r="BD36" s="324" t="s">
        <v>158</v>
      </c>
      <c r="BE36" s="324" t="s">
        <v>159</v>
      </c>
      <c r="BF36" s="324" t="s">
        <v>160</v>
      </c>
      <c r="BK36" s="158"/>
      <c r="BL36" s="158"/>
      <c r="BM36" s="114"/>
    </row>
    <row r="37" spans="1:65" ht="50.25" customHeight="1">
      <c r="B37" s="215"/>
      <c r="C37" s="213"/>
      <c r="D37" s="213"/>
      <c r="E37" s="213"/>
      <c r="F37" s="213"/>
      <c r="G37" s="213"/>
      <c r="H37" s="213"/>
      <c r="I37" s="213"/>
      <c r="J37" s="213"/>
      <c r="K37" s="214"/>
      <c r="L37" s="215"/>
      <c r="M37" s="213"/>
      <c r="N37" s="213"/>
      <c r="O37" s="213"/>
      <c r="P37" s="213"/>
      <c r="Q37" s="214"/>
      <c r="R37" s="331">
        <f>IFERROR(IF(SUM(R36,X36,AD36)=0,0,SUM(R36,X36,AD36)),"")</f>
        <v>0</v>
      </c>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73" t="s">
        <v>44</v>
      </c>
      <c r="AQ37" s="96"/>
      <c r="AR37" s="97" t="s">
        <v>109</v>
      </c>
      <c r="AS37" s="97" t="s">
        <v>110</v>
      </c>
      <c r="AT37" s="97" t="s">
        <v>111</v>
      </c>
      <c r="AU37" s="97" t="s">
        <v>161</v>
      </c>
      <c r="AV37" s="97" t="s">
        <v>109</v>
      </c>
      <c r="AW37" s="97" t="s">
        <v>110</v>
      </c>
      <c r="AX37" s="97" t="s">
        <v>111</v>
      </c>
      <c r="AY37" s="97" t="s">
        <v>161</v>
      </c>
      <c r="AZ37" s="96" t="s">
        <v>162</v>
      </c>
      <c r="BA37" s="97" t="s">
        <v>163</v>
      </c>
      <c r="BB37" s="96" t="s">
        <v>162</v>
      </c>
      <c r="BC37" s="97" t="s">
        <v>163</v>
      </c>
      <c r="BD37" s="325"/>
      <c r="BE37" s="325"/>
      <c r="BF37" s="325"/>
      <c r="BK37" s="87"/>
      <c r="BL37" s="106"/>
    </row>
    <row r="38" spans="1:65" ht="18.7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Q38" s="96" t="e">
        <f>IF(AND($AZ$34&gt;=AU38,$AZ$34&lt;=AY38),"○","×")</f>
        <v>#VALUE!</v>
      </c>
      <c r="AR38" s="96">
        <v>1</v>
      </c>
      <c r="AS38" s="96">
        <v>8</v>
      </c>
      <c r="AT38" s="96">
        <v>1</v>
      </c>
      <c r="AU38" s="98">
        <v>43678</v>
      </c>
      <c r="AV38" s="96">
        <v>2</v>
      </c>
      <c r="AW38" s="96">
        <v>2</v>
      </c>
      <c r="AX38" s="96">
        <v>29</v>
      </c>
      <c r="AY38" s="98">
        <v>43890</v>
      </c>
      <c r="AZ38" s="96">
        <v>100</v>
      </c>
      <c r="BA38" s="96">
        <v>80</v>
      </c>
      <c r="BB38" s="96">
        <v>100</v>
      </c>
      <c r="BC38" s="96">
        <v>80</v>
      </c>
      <c r="BD38" s="100">
        <v>8335</v>
      </c>
      <c r="BE38" s="100">
        <v>15000</v>
      </c>
      <c r="BF38" s="100">
        <v>15000</v>
      </c>
      <c r="BK38" s="87"/>
      <c r="BL38" s="106"/>
    </row>
    <row r="39" spans="1:65" ht="24.95" customHeight="1">
      <c r="A39" s="319" t="s">
        <v>242</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Q39" s="96" t="e">
        <f t="shared" ref="AQ39:AQ47" si="0">IF(AND($AZ$34&gt;=AU39,$AZ$34&lt;=AY39),"○","×")</f>
        <v>#VALUE!</v>
      </c>
      <c r="AR39" s="96">
        <v>2</v>
      </c>
      <c r="AS39" s="96">
        <v>3</v>
      </c>
      <c r="AT39" s="96">
        <v>1</v>
      </c>
      <c r="AU39" s="98">
        <v>43891</v>
      </c>
      <c r="AV39" s="96">
        <v>2</v>
      </c>
      <c r="AW39" s="96">
        <v>7</v>
      </c>
      <c r="AX39" s="96">
        <v>31</v>
      </c>
      <c r="AY39" s="98">
        <v>44043</v>
      </c>
      <c r="AZ39" s="96">
        <v>100</v>
      </c>
      <c r="BA39" s="96">
        <v>80</v>
      </c>
      <c r="BB39" s="96">
        <v>100</v>
      </c>
      <c r="BC39" s="96">
        <v>80</v>
      </c>
      <c r="BD39" s="100">
        <v>8330</v>
      </c>
      <c r="BE39" s="100">
        <v>15000</v>
      </c>
      <c r="BF39" s="100">
        <v>15000</v>
      </c>
      <c r="BK39" s="87"/>
      <c r="BL39" s="106"/>
    </row>
    <row r="40" spans="1:65" ht="24.95" customHeight="1">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Q40" s="96" t="e">
        <f t="shared" si="0"/>
        <v>#VALUE!</v>
      </c>
      <c r="AR40" s="96">
        <v>2</v>
      </c>
      <c r="AS40" s="96">
        <v>8</v>
      </c>
      <c r="AT40" s="96">
        <v>1</v>
      </c>
      <c r="AU40" s="98">
        <v>44044</v>
      </c>
      <c r="AV40" s="96">
        <v>3</v>
      </c>
      <c r="AW40" s="96">
        <v>4</v>
      </c>
      <c r="AX40" s="96">
        <v>30</v>
      </c>
      <c r="AY40" s="98">
        <v>44316</v>
      </c>
      <c r="AZ40" s="96">
        <v>100</v>
      </c>
      <c r="BA40" s="96">
        <v>80</v>
      </c>
      <c r="BB40" s="96">
        <v>100</v>
      </c>
      <c r="BC40" s="96">
        <v>80</v>
      </c>
      <c r="BD40" s="100">
        <v>8370</v>
      </c>
      <c r="BE40" s="100">
        <v>15000</v>
      </c>
      <c r="BF40" s="100">
        <v>15000</v>
      </c>
      <c r="BK40" s="87"/>
      <c r="BL40" s="106"/>
    </row>
    <row r="41" spans="1:65" ht="24.95" customHeight="1">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Q41" s="96" t="e">
        <f t="shared" si="0"/>
        <v>#VALUE!</v>
      </c>
      <c r="AR41" s="96">
        <v>3</v>
      </c>
      <c r="AS41" s="96">
        <v>5</v>
      </c>
      <c r="AT41" s="96">
        <v>1</v>
      </c>
      <c r="AU41" s="98">
        <v>44317</v>
      </c>
      <c r="AV41" s="96">
        <v>3</v>
      </c>
      <c r="AW41" s="96">
        <v>7</v>
      </c>
      <c r="AX41" s="96">
        <v>31</v>
      </c>
      <c r="AY41" s="98">
        <v>44408</v>
      </c>
      <c r="AZ41" s="96">
        <v>100</v>
      </c>
      <c r="BA41" s="96">
        <v>80</v>
      </c>
      <c r="BB41" s="96">
        <v>100</v>
      </c>
      <c r="BC41" s="96">
        <v>80</v>
      </c>
      <c r="BD41" s="100">
        <v>8370</v>
      </c>
      <c r="BE41" s="100">
        <v>13500</v>
      </c>
      <c r="BF41" s="100">
        <v>15000</v>
      </c>
      <c r="BK41" s="87"/>
      <c r="BL41" s="106"/>
    </row>
    <row r="42" spans="1:65" ht="24.95" customHeight="1">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Q42" s="96" t="e">
        <f t="shared" si="0"/>
        <v>#VALUE!</v>
      </c>
      <c r="AR42" s="96">
        <v>3</v>
      </c>
      <c r="AS42" s="96">
        <v>8</v>
      </c>
      <c r="AT42" s="96">
        <v>1</v>
      </c>
      <c r="AU42" s="98">
        <v>44409</v>
      </c>
      <c r="AV42" s="96">
        <v>4</v>
      </c>
      <c r="AW42" s="96">
        <v>7</v>
      </c>
      <c r="AX42" s="96">
        <v>31</v>
      </c>
      <c r="AY42" s="98">
        <f>DATE(2018+AV42,AW42,AX42)</f>
        <v>44773</v>
      </c>
      <c r="AZ42" s="96">
        <v>100</v>
      </c>
      <c r="BA42" s="96">
        <v>80</v>
      </c>
      <c r="BB42" s="96">
        <v>100</v>
      </c>
      <c r="BC42" s="96">
        <v>80</v>
      </c>
      <c r="BD42" s="100">
        <v>8265</v>
      </c>
      <c r="BE42" s="100">
        <v>13500</v>
      </c>
      <c r="BF42" s="100">
        <v>15000</v>
      </c>
      <c r="BK42" s="87"/>
      <c r="BL42" s="106"/>
    </row>
    <row r="43" spans="1:65" ht="24.95" customHeight="1">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Q43" s="96" t="e">
        <f t="shared" si="0"/>
        <v>#VALUE!</v>
      </c>
      <c r="AR43" s="96">
        <v>4</v>
      </c>
      <c r="AS43" s="96">
        <v>8</v>
      </c>
      <c r="AT43" s="96">
        <v>1</v>
      </c>
      <c r="AU43" s="98">
        <v>44774</v>
      </c>
      <c r="AV43" s="96">
        <v>4</v>
      </c>
      <c r="AW43" s="96">
        <v>9</v>
      </c>
      <c r="AX43" s="96">
        <v>30</v>
      </c>
      <c r="AY43" s="98">
        <f>DATE(2018+AV43,AW43,AX43)</f>
        <v>44834</v>
      </c>
      <c r="AZ43" s="96">
        <v>100</v>
      </c>
      <c r="BA43" s="96">
        <v>80</v>
      </c>
      <c r="BB43" s="96">
        <v>100</v>
      </c>
      <c r="BC43" s="96">
        <v>80</v>
      </c>
      <c r="BD43" s="100">
        <v>8355</v>
      </c>
      <c r="BE43" s="100">
        <v>9000</v>
      </c>
      <c r="BF43" s="100">
        <v>15000</v>
      </c>
      <c r="BK43" s="87"/>
      <c r="BL43" s="106"/>
    </row>
    <row r="44" spans="1:65" ht="24.95" customHeight="1">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Q44" s="96" t="e">
        <f t="shared" si="0"/>
        <v>#VALUE!</v>
      </c>
      <c r="AR44" s="96">
        <v>4</v>
      </c>
      <c r="AS44" s="96">
        <v>10</v>
      </c>
      <c r="AT44" s="96">
        <v>1</v>
      </c>
      <c r="AU44" s="98">
        <v>44835</v>
      </c>
      <c r="AV44" s="96">
        <v>4</v>
      </c>
      <c r="AW44" s="96">
        <v>11</v>
      </c>
      <c r="AX44" s="96">
        <v>30</v>
      </c>
      <c r="AY44" s="98">
        <f>DATE(2018+AV44,AW44,AX44)</f>
        <v>44895</v>
      </c>
      <c r="AZ44" s="96">
        <v>100</v>
      </c>
      <c r="BA44" s="96">
        <v>80</v>
      </c>
      <c r="BB44" s="96">
        <v>100</v>
      </c>
      <c r="BC44" s="96">
        <v>80</v>
      </c>
      <c r="BD44" s="100">
        <v>8355</v>
      </c>
      <c r="BE44" s="100">
        <v>8355</v>
      </c>
      <c r="BF44" s="100">
        <v>12000</v>
      </c>
      <c r="BK44" s="87"/>
      <c r="BL44" s="106"/>
    </row>
    <row r="45" spans="1:65" ht="24.95" customHeight="1">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Q45" s="96" t="e">
        <f t="shared" si="0"/>
        <v>#VALUE!</v>
      </c>
      <c r="AR45" s="96"/>
      <c r="AS45" s="96"/>
      <c r="AT45" s="96"/>
      <c r="AU45" s="96"/>
      <c r="AV45" s="96"/>
      <c r="AW45" s="96"/>
      <c r="AX45" s="96"/>
      <c r="AY45" s="96"/>
      <c r="AZ45" s="96"/>
      <c r="BA45" s="96"/>
      <c r="BB45" s="96"/>
      <c r="BC45" s="96"/>
      <c r="BD45" s="100"/>
      <c r="BE45" s="100"/>
      <c r="BF45" s="100"/>
      <c r="BK45" s="87"/>
      <c r="BL45" s="106"/>
    </row>
    <row r="46" spans="1:65" ht="24.95" customHeight="1">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Q46" s="96" t="e">
        <f t="shared" si="0"/>
        <v>#VALUE!</v>
      </c>
      <c r="AR46" s="96"/>
      <c r="AS46" s="96"/>
      <c r="AT46" s="96"/>
      <c r="AU46" s="96"/>
      <c r="AV46" s="96"/>
      <c r="AW46" s="96"/>
      <c r="AX46" s="96"/>
      <c r="AY46" s="96"/>
      <c r="AZ46" s="96"/>
      <c r="BA46" s="96"/>
      <c r="BB46" s="96"/>
      <c r="BC46" s="96"/>
      <c r="BD46" s="100"/>
      <c r="BE46" s="101"/>
      <c r="BF46" s="101"/>
      <c r="BK46" s="87"/>
      <c r="BL46" s="106"/>
    </row>
    <row r="47" spans="1:65" ht="24.95" customHeight="1">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Q47" s="96" t="e">
        <f t="shared" si="0"/>
        <v>#VALUE!</v>
      </c>
      <c r="AR47" s="96"/>
      <c r="AS47" s="96"/>
      <c r="AT47" s="96"/>
      <c r="AU47" s="96"/>
      <c r="AV47" s="96"/>
      <c r="AW47" s="96"/>
      <c r="AX47" s="96"/>
      <c r="AY47" s="96"/>
      <c r="AZ47" s="96"/>
      <c r="BA47" s="96"/>
      <c r="BB47" s="96"/>
      <c r="BC47" s="96"/>
      <c r="BD47" s="100"/>
      <c r="BE47" s="101"/>
      <c r="BF47" s="101"/>
      <c r="BK47" s="87"/>
      <c r="BL47" s="106"/>
    </row>
    <row r="48" spans="1:65" ht="24.95" customHeight="1">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Q48" s="94"/>
      <c r="AR48" s="94"/>
      <c r="AS48" s="94"/>
      <c r="AT48" s="94"/>
      <c r="AU48" s="94"/>
      <c r="AV48" s="94"/>
      <c r="AW48" s="94"/>
      <c r="AX48" s="94"/>
      <c r="AY48" s="94"/>
      <c r="AZ48" s="94"/>
      <c r="BA48" s="94"/>
      <c r="BB48" s="94"/>
      <c r="BC48" s="94"/>
      <c r="BD48" s="94"/>
      <c r="BE48" s="94"/>
      <c r="BK48" s="106"/>
      <c r="BL48" s="106"/>
    </row>
    <row r="49" spans="1:64" ht="24.95" customHeight="1">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Q49" s="94" t="s">
        <v>164</v>
      </c>
      <c r="AR49" s="94"/>
      <c r="AS49" s="94"/>
      <c r="AT49" s="94"/>
      <c r="AU49" s="94"/>
      <c r="AV49" s="94"/>
      <c r="AW49" s="94"/>
      <c r="AX49" s="94"/>
      <c r="AY49" s="94"/>
      <c r="AZ49" s="94"/>
      <c r="BA49" s="94"/>
      <c r="BB49" s="94"/>
      <c r="BC49" s="94"/>
      <c r="BD49" s="94"/>
      <c r="BE49" s="94"/>
      <c r="BK49" s="106"/>
      <c r="BL49" s="106"/>
    </row>
    <row r="50" spans="1:64" ht="21.75" customHeight="1">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Q50" s="94"/>
      <c r="AR50" s="326" t="s">
        <v>154</v>
      </c>
      <c r="AS50" s="327"/>
      <c r="AT50" s="327"/>
      <c r="AU50" s="328"/>
      <c r="AV50" s="326" t="s">
        <v>155</v>
      </c>
      <c r="AW50" s="327"/>
      <c r="AX50" s="327"/>
      <c r="AY50" s="328"/>
      <c r="AZ50" s="329" t="s">
        <v>156</v>
      </c>
      <c r="BA50" s="330"/>
      <c r="BB50" s="329" t="s">
        <v>157</v>
      </c>
      <c r="BC50" s="330"/>
      <c r="BD50" s="324" t="s">
        <v>158</v>
      </c>
      <c r="BE50" s="324" t="s">
        <v>159</v>
      </c>
      <c r="BF50" s="324" t="s">
        <v>160</v>
      </c>
      <c r="BK50" s="87"/>
      <c r="BL50" s="106"/>
    </row>
    <row r="51" spans="1:64" ht="24.95" customHeight="1">
      <c r="A51" s="173"/>
      <c r="B51" s="173"/>
      <c r="C51" s="173"/>
      <c r="D51" s="321" t="s">
        <v>116</v>
      </c>
      <c r="E51" s="321"/>
      <c r="F51" s="321"/>
      <c r="G51" s="321"/>
      <c r="H51" s="321"/>
      <c r="I51" s="321"/>
      <c r="J51" s="321"/>
      <c r="K51" s="321"/>
      <c r="L51" s="321"/>
      <c r="M51" s="321"/>
      <c r="N51" s="321"/>
      <c r="O51" s="321"/>
      <c r="P51" s="321"/>
      <c r="Q51" s="321"/>
      <c r="R51" s="321"/>
      <c r="S51" s="321"/>
      <c r="T51" s="321"/>
      <c r="U51" s="321"/>
      <c r="V51" s="321"/>
      <c r="W51" s="322" t="s">
        <v>101</v>
      </c>
      <c r="X51" s="322"/>
      <c r="Y51" s="322"/>
      <c r="Z51" s="322"/>
      <c r="AA51" s="322"/>
      <c r="AB51" s="173"/>
      <c r="AC51" s="173"/>
      <c r="AD51" s="173"/>
      <c r="AE51" s="173"/>
      <c r="AF51" s="173"/>
      <c r="AG51" s="173"/>
      <c r="AH51" s="173"/>
      <c r="AI51" s="173"/>
      <c r="AJ51" s="173"/>
      <c r="AK51" s="173"/>
      <c r="AL51" s="173"/>
      <c r="AM51" s="173"/>
      <c r="AN51" s="173"/>
      <c r="AO51" s="173"/>
      <c r="AQ51" s="102" t="s">
        <v>165</v>
      </c>
      <c r="AR51" s="97" t="s">
        <v>109</v>
      </c>
      <c r="AS51" s="97" t="s">
        <v>110</v>
      </c>
      <c r="AT51" s="97" t="s">
        <v>111</v>
      </c>
      <c r="AU51" s="97" t="s">
        <v>161</v>
      </c>
      <c r="AV51" s="97" t="s">
        <v>109</v>
      </c>
      <c r="AW51" s="97" t="s">
        <v>110</v>
      </c>
      <c r="AX51" s="97" t="s">
        <v>111</v>
      </c>
      <c r="AY51" s="97" t="s">
        <v>161</v>
      </c>
      <c r="AZ51" s="100" t="s">
        <v>162</v>
      </c>
      <c r="BA51" s="161" t="s">
        <v>163</v>
      </c>
      <c r="BB51" s="100" t="s">
        <v>162</v>
      </c>
      <c r="BC51" s="161" t="s">
        <v>163</v>
      </c>
      <c r="BD51" s="325"/>
      <c r="BE51" s="325"/>
      <c r="BF51" s="325"/>
      <c r="BK51" s="87"/>
      <c r="BL51" s="106"/>
    </row>
    <row r="52" spans="1:64" ht="24.95" customHeight="1">
      <c r="A52" s="173"/>
      <c r="B52" s="173"/>
      <c r="C52" s="173"/>
      <c r="D52" s="174"/>
      <c r="E52" s="174"/>
      <c r="F52" s="174"/>
      <c r="G52" s="174"/>
      <c r="H52" s="174"/>
      <c r="I52" s="174"/>
      <c r="J52" s="174"/>
      <c r="K52" s="323" t="s">
        <v>100</v>
      </c>
      <c r="L52" s="323"/>
      <c r="M52" s="323"/>
      <c r="N52" s="323"/>
      <c r="O52" s="175"/>
      <c r="P52" s="174"/>
      <c r="Q52" s="174"/>
      <c r="R52" s="174"/>
      <c r="S52" s="174"/>
      <c r="T52" s="174"/>
      <c r="U52" s="174"/>
      <c r="V52" s="174"/>
      <c r="W52" s="322"/>
      <c r="X52" s="322"/>
      <c r="Y52" s="322"/>
      <c r="Z52" s="322"/>
      <c r="AA52" s="322"/>
      <c r="AB52" s="173"/>
      <c r="AC52" s="173"/>
      <c r="AD52" s="173"/>
      <c r="AE52" s="173"/>
      <c r="AF52" s="173"/>
      <c r="AG52" s="173"/>
      <c r="AH52" s="173"/>
      <c r="AI52" s="173"/>
      <c r="AJ52" s="173"/>
      <c r="AK52" s="173"/>
      <c r="AL52" s="173"/>
      <c r="AM52" s="173"/>
      <c r="AN52" s="173"/>
      <c r="AO52" s="173"/>
      <c r="AQ52" s="104"/>
      <c r="AR52" s="96" t="e">
        <f>VLOOKUP($AQ$51,$AQ$38:$BF$47,AR31,FALSE)</f>
        <v>#N/A</v>
      </c>
      <c r="AS52" s="96" t="e">
        <f t="shared" ref="AS52:BF52" si="1">VLOOKUP($AQ$51,$AQ$38:$BF$47,AS31,FALSE)</f>
        <v>#N/A</v>
      </c>
      <c r="AT52" s="96" t="e">
        <f t="shared" si="1"/>
        <v>#N/A</v>
      </c>
      <c r="AU52" s="105" t="e">
        <f t="shared" si="1"/>
        <v>#N/A</v>
      </c>
      <c r="AV52" s="96" t="e">
        <f t="shared" si="1"/>
        <v>#N/A</v>
      </c>
      <c r="AW52" s="96" t="e">
        <f t="shared" si="1"/>
        <v>#N/A</v>
      </c>
      <c r="AX52" s="96" t="e">
        <f t="shared" si="1"/>
        <v>#N/A</v>
      </c>
      <c r="AY52" s="105" t="e">
        <f t="shared" si="1"/>
        <v>#N/A</v>
      </c>
      <c r="AZ52" s="100" t="e">
        <f t="shared" si="1"/>
        <v>#N/A</v>
      </c>
      <c r="BA52" s="100" t="e">
        <f t="shared" si="1"/>
        <v>#N/A</v>
      </c>
      <c r="BB52" s="100" t="e">
        <f t="shared" si="1"/>
        <v>#N/A</v>
      </c>
      <c r="BC52" s="100" t="e">
        <f t="shared" si="1"/>
        <v>#N/A</v>
      </c>
      <c r="BD52" s="100" t="e">
        <f t="shared" si="1"/>
        <v>#N/A</v>
      </c>
      <c r="BE52" s="100" t="e">
        <f t="shared" si="1"/>
        <v>#N/A</v>
      </c>
      <c r="BF52" s="100" t="e">
        <f t="shared" si="1"/>
        <v>#N/A</v>
      </c>
      <c r="BK52" s="87"/>
      <c r="BL52" s="106"/>
    </row>
    <row r="53" spans="1:64" ht="24.95" customHeight="1">
      <c r="A53" s="319" t="s">
        <v>234</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R53" s="113"/>
      <c r="AS53" s="158"/>
      <c r="AT53" s="113"/>
      <c r="AU53" s="158"/>
      <c r="AV53" s="158"/>
      <c r="AW53" s="158"/>
      <c r="AX53" s="158"/>
      <c r="AY53" s="158"/>
      <c r="AZ53" s="158"/>
      <c r="BA53" s="158"/>
      <c r="BB53" s="158"/>
      <c r="BC53" s="87"/>
      <c r="BD53" s="158"/>
      <c r="BE53" s="87"/>
      <c r="BF53" s="158"/>
      <c r="BG53" s="111"/>
      <c r="BH53" s="111"/>
      <c r="BI53" s="111"/>
      <c r="BJ53" s="87"/>
      <c r="BK53" s="87"/>
      <c r="BL53" s="106"/>
    </row>
    <row r="54" spans="1:64" ht="24.95" customHeight="1">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R54" s="104"/>
      <c r="AS54" s="87"/>
      <c r="AT54" s="104"/>
      <c r="AU54" s="87"/>
      <c r="AV54" s="87"/>
      <c r="AW54" s="87"/>
      <c r="AX54" s="114"/>
      <c r="AY54" s="87"/>
      <c r="AZ54" s="87"/>
      <c r="BA54" s="87"/>
      <c r="BB54" s="114"/>
      <c r="BC54" s="111"/>
      <c r="BD54" s="111"/>
      <c r="BE54" s="111"/>
      <c r="BF54" s="111"/>
      <c r="BG54" s="111"/>
      <c r="BH54" s="111"/>
      <c r="BI54" s="111"/>
      <c r="BJ54" s="87"/>
      <c r="BK54" s="87"/>
      <c r="BL54" s="106"/>
    </row>
    <row r="55" spans="1:64" ht="24.95" customHeight="1">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6" spans="1:64" ht="24.95" customHeight="1">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S56" s="106"/>
      <c r="AT56" s="106"/>
      <c r="AU56" s="106"/>
      <c r="AV56" s="106"/>
      <c r="AW56" s="106"/>
      <c r="AX56" s="106"/>
      <c r="AY56" s="106"/>
      <c r="AZ56" s="106"/>
      <c r="BA56" s="106"/>
      <c r="BB56" s="106"/>
      <c r="BC56" s="106"/>
      <c r="BD56" s="106"/>
      <c r="BE56" s="106"/>
      <c r="BF56" s="106"/>
      <c r="BG56" s="106"/>
      <c r="BH56" s="106"/>
      <c r="BI56" s="106"/>
      <c r="BJ56" s="106"/>
      <c r="BK56" s="106"/>
      <c r="BL56" s="106"/>
    </row>
    <row r="57" spans="1:64" ht="24.95" customHeight="1">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row>
    <row r="58" spans="1:64" ht="24.95" customHeight="1">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row>
    <row r="59" spans="1:64" ht="24.95" customHeight="1">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row>
    <row r="60" spans="1:64" ht="24.95" customHeight="1">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row>
    <row r="61" spans="1:64" ht="37.5" customHeight="1">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row>
    <row r="62" spans="1:64" ht="24.95" customHeight="1">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row>
    <row r="63" spans="1:64" ht="24.95" customHeight="1">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row>
    <row r="64" spans="1:64" ht="12" customHeight="1">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row>
    <row r="65" spans="1:41" ht="24.95" customHeight="1">
      <c r="A65" s="317" t="s">
        <v>233</v>
      </c>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row>
    <row r="66" spans="1:41" ht="24.95" customHeight="1">
      <c r="A66" s="317"/>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row>
    <row r="67" spans="1:41" ht="24.95" customHeight="1">
      <c r="A67" s="317"/>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row>
    <row r="68" spans="1:41" ht="24.95" customHeight="1">
      <c r="A68" s="317"/>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row>
    <row r="69" spans="1:41" ht="24.95" customHeight="1">
      <c r="A69" s="317"/>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row>
    <row r="70" spans="1:41" ht="24.95" customHeight="1">
      <c r="A70" s="317"/>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row>
    <row r="71" spans="1:41" ht="24.95" customHeight="1">
      <c r="A71" s="317"/>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row>
    <row r="72" spans="1:41" ht="24.95" customHeight="1">
      <c r="A72" s="317"/>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row>
    <row r="73" spans="1:41" ht="24.95" customHeigh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row>
    <row r="74" spans="1:41" ht="24.95" customHeight="1">
      <c r="A74" s="317"/>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row>
    <row r="75" spans="1:41" ht="24.95" customHeight="1">
      <c r="A75" s="317"/>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row>
    <row r="76" spans="1:41" ht="24.95" customHeight="1">
      <c r="A76" s="317"/>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row>
    <row r="77" spans="1:41" ht="24.95" customHeight="1">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row>
    <row r="78" spans="1:41" ht="24.95" customHeight="1">
      <c r="A78" s="317"/>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row>
    <row r="79" spans="1:41" ht="24.95" customHeight="1">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row>
    <row r="80" spans="1:41" ht="24.95" customHeight="1">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row>
    <row r="81" spans="1:41" ht="24.95" customHeight="1">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row>
    <row r="82" spans="1:41" ht="24.95" customHeight="1">
      <c r="A82" s="317"/>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row>
    <row r="83" spans="1:41" ht="12.75" customHeight="1">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row>
    <row r="84" spans="1:41" ht="24.95" customHeight="1">
      <c r="A84" s="318" t="s">
        <v>117</v>
      </c>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row>
    <row r="85" spans="1:41" ht="24.95" customHeight="1">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row>
    <row r="86" spans="1:41" ht="24.95" customHeight="1">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row>
    <row r="87" spans="1:41" ht="2.25" customHeight="1">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row>
    <row r="88" spans="1:41" ht="39.950000000000003" customHeight="1">
      <c r="A88" s="318" t="s">
        <v>248</v>
      </c>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row>
    <row r="89" spans="1:41" ht="39.950000000000003" customHeight="1">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row>
    <row r="90" spans="1:41" ht="17.25"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row>
    <row r="91" spans="1:41" ht="24.95" customHeight="1">
      <c r="A91" s="319" t="s">
        <v>200</v>
      </c>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row>
    <row r="92" spans="1:41" ht="24.95" customHeight="1">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row>
    <row r="93" spans="1:41" ht="24.95" customHeight="1">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row>
    <row r="94" spans="1:41" ht="24.95" customHeight="1">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row>
    <row r="95" spans="1:41" ht="24.95" customHeight="1">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row>
    <row r="96" spans="1:41" ht="24.95" customHeight="1">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row>
    <row r="97" spans="1:41" ht="24.95" customHeight="1">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row>
    <row r="98" spans="1:41" ht="24.95" customHeight="1">
      <c r="A98" s="318" t="s">
        <v>232</v>
      </c>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row>
    <row r="99" spans="1:41" ht="24.95" customHeight="1">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row>
    <row r="100" spans="1:41" ht="75" customHeight="1">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row>
    <row r="101" spans="1:41" ht="24.95" customHeight="1">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row>
  </sheetData>
  <sheetProtection password="CC7D" sheet="1" formatCells="0" selectLockedCells="1"/>
  <dataConsolidate/>
  <mergeCells count="135">
    <mergeCell ref="AS20:AS23"/>
    <mergeCell ref="B31:Q31"/>
    <mergeCell ref="R31:AN31"/>
    <mergeCell ref="B32:AO32"/>
    <mergeCell ref="B33:K37"/>
    <mergeCell ref="L33:Q33"/>
    <mergeCell ref="R33:V33"/>
    <mergeCell ref="X33:AB33"/>
    <mergeCell ref="AD33:AN33"/>
    <mergeCell ref="B29:Q29"/>
    <mergeCell ref="R29:V29"/>
    <mergeCell ref="X29:AB29"/>
    <mergeCell ref="AD29:AN29"/>
    <mergeCell ref="B30:Q30"/>
    <mergeCell ref="S30:AB30"/>
    <mergeCell ref="AE30:AN30"/>
    <mergeCell ref="L34:Q35"/>
    <mergeCell ref="R34:V34"/>
    <mergeCell ref="X34:AB34"/>
    <mergeCell ref="AD34:AN34"/>
    <mergeCell ref="R35:AN35"/>
    <mergeCell ref="L36:Q37"/>
    <mergeCell ref="B27:Q27"/>
    <mergeCell ref="R27:W28"/>
    <mergeCell ref="BF36:BF37"/>
    <mergeCell ref="AR50:AU50"/>
    <mergeCell ref="AV50:AY50"/>
    <mergeCell ref="AZ50:BA50"/>
    <mergeCell ref="BB50:BC50"/>
    <mergeCell ref="BD50:BD51"/>
    <mergeCell ref="BE50:BE51"/>
    <mergeCell ref="BF50:BF51"/>
    <mergeCell ref="R37:AN37"/>
    <mergeCell ref="AR36:AU36"/>
    <mergeCell ref="AV36:AY36"/>
    <mergeCell ref="AZ36:BA36"/>
    <mergeCell ref="BB36:BC36"/>
    <mergeCell ref="BD36:BD37"/>
    <mergeCell ref="BE36:BE37"/>
    <mergeCell ref="R36:V36"/>
    <mergeCell ref="X36:AB36"/>
    <mergeCell ref="AD36:AN36"/>
    <mergeCell ref="A65:AO83"/>
    <mergeCell ref="A84:AO87"/>
    <mergeCell ref="A88:AO90"/>
    <mergeCell ref="A91:AO97"/>
    <mergeCell ref="A98:AO101"/>
    <mergeCell ref="A38:AO38"/>
    <mergeCell ref="A39:AO50"/>
    <mergeCell ref="D51:V51"/>
    <mergeCell ref="W51:AA52"/>
    <mergeCell ref="K52:N52"/>
    <mergeCell ref="A53:AO64"/>
    <mergeCell ref="X27:AC28"/>
    <mergeCell ref="AD27:AN28"/>
    <mergeCell ref="AO27:AO28"/>
    <mergeCell ref="C28:F28"/>
    <mergeCell ref="G28:I28"/>
    <mergeCell ref="J28:Q28"/>
    <mergeCell ref="X24:AC25"/>
    <mergeCell ref="AD24:AO25"/>
    <mergeCell ref="B26:Q26"/>
    <mergeCell ref="R26:W26"/>
    <mergeCell ref="X26:AC26"/>
    <mergeCell ref="AD26:AO26"/>
    <mergeCell ref="AO20:AO22"/>
    <mergeCell ref="C21:F21"/>
    <mergeCell ref="B22:Q22"/>
    <mergeCell ref="B23:Q25"/>
    <mergeCell ref="R23:W23"/>
    <mergeCell ref="X23:AC23"/>
    <mergeCell ref="AD23:AO23"/>
    <mergeCell ref="R24:W25"/>
    <mergeCell ref="P21:Q21"/>
    <mergeCell ref="G21:O21"/>
    <mergeCell ref="B19:Q19"/>
    <mergeCell ref="R19:V19"/>
    <mergeCell ref="X19:AB19"/>
    <mergeCell ref="AD19:AN19"/>
    <mergeCell ref="B20:Q20"/>
    <mergeCell ref="R20:V22"/>
    <mergeCell ref="W20:W22"/>
    <mergeCell ref="X20:AB22"/>
    <mergeCell ref="AC20:AC22"/>
    <mergeCell ref="AD20:AN22"/>
    <mergeCell ref="B16:Q17"/>
    <mergeCell ref="R16:AC16"/>
    <mergeCell ref="AD16:AO17"/>
    <mergeCell ref="R17:W17"/>
    <mergeCell ref="X17:AC17"/>
    <mergeCell ref="B18:Q18"/>
    <mergeCell ref="R18:V18"/>
    <mergeCell ref="X18:AB18"/>
    <mergeCell ref="AD18:AN18"/>
    <mergeCell ref="B15:Q15"/>
    <mergeCell ref="R15:AN15"/>
    <mergeCell ref="B7:Q7"/>
    <mergeCell ref="R7:AL9"/>
    <mergeCell ref="AM7:AN9"/>
    <mergeCell ref="AO7:AO9"/>
    <mergeCell ref="B10:D10"/>
    <mergeCell ref="R10:AN11"/>
    <mergeCell ref="AO10:AO11"/>
    <mergeCell ref="D8:E8"/>
    <mergeCell ref="G8:J8"/>
    <mergeCell ref="L8:M8"/>
    <mergeCell ref="C9:J9"/>
    <mergeCell ref="L9:Q9"/>
    <mergeCell ref="F10:J10"/>
    <mergeCell ref="K10:Q10"/>
    <mergeCell ref="F12:J12"/>
    <mergeCell ref="C13:J13"/>
    <mergeCell ref="K13:Q13"/>
    <mergeCell ref="A2:AO2"/>
    <mergeCell ref="B4:AO4"/>
    <mergeCell ref="B6:F6"/>
    <mergeCell ref="G6:Q6"/>
    <mergeCell ref="R6:W6"/>
    <mergeCell ref="X6:AO6"/>
    <mergeCell ref="B12:D12"/>
    <mergeCell ref="R12:AN14"/>
    <mergeCell ref="AO12:AO14"/>
    <mergeCell ref="B14:Q14"/>
    <mergeCell ref="B5:I5"/>
    <mergeCell ref="J5:K5"/>
    <mergeCell ref="L5:M5"/>
    <mergeCell ref="R5:S5"/>
    <mergeCell ref="V5:W5"/>
    <mergeCell ref="X5:Y5"/>
    <mergeCell ref="AA5:AB5"/>
    <mergeCell ref="AD5:AE5"/>
    <mergeCell ref="O5:P5"/>
    <mergeCell ref="K12:Q12"/>
    <mergeCell ref="C11:J11"/>
    <mergeCell ref="K11:Q11"/>
  </mergeCells>
  <phoneticPr fontId="13"/>
  <dataValidations xWindow="496" yWindow="484" count="6">
    <dataValidation imeMode="halfAlpha" allowBlank="1" showInputMessage="1" showErrorMessage="1" sqref="X6:AO6"/>
    <dataValidation imeMode="hiragana" allowBlank="1" showInputMessage="1" showErrorMessage="1" sqref="G6:Q6 AR54 AT54 AQ52"/>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R7:AL9">
      <formula1>0</formula1>
    </dataValidation>
    <dataValidation type="whole" allowBlank="1" showInputMessage="1" showErrorMessage="1" sqref="R18:V18 X18:AB18 AD18:AN18">
      <formula1>0</formula1>
      <formula2>100</formula2>
    </dataValidation>
    <dataValidation type="whole" operator="greaterThan" allowBlank="1" showInputMessage="1" showErrorMessage="1" sqref="R10:AN14">
      <formula1>0</formula1>
    </dataValidation>
    <dataValidation type="list" allowBlank="1" showInputMessage="1" showErrorMessage="1" sqref="G21:O21">
      <formula1>INDIRECT($AX$16)</formula1>
    </dataValidation>
  </dataValidations>
  <printOptions horizontalCentered="1"/>
  <pageMargins left="0.43307086614173229" right="0.35433070866141736" top="0.35433070866141736" bottom="0" header="0" footer="0"/>
  <pageSetup paperSize="9" scale="53" fitToHeight="2" orientation="portrait" horizontalDpi="4294967294" verticalDpi="300" r:id="rId1"/>
  <headerFooter alignWithMargins="0"/>
  <rowBreaks count="1" manualBreakCount="1">
    <brk id="38" max="3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J102"/>
  <sheetViews>
    <sheetView view="pageBreakPreview" zoomScale="60" zoomScaleNormal="100" workbookViewId="0">
      <selection activeCell="Q24" sqref="Q24:V25"/>
    </sheetView>
  </sheetViews>
  <sheetFormatPr defaultColWidth="3.625" defaultRowHeight="24.95" customHeight="1"/>
  <cols>
    <col min="1" max="13" width="3.625" style="2"/>
    <col min="14" max="14" width="5.5" style="2" customWidth="1"/>
    <col min="15" max="15" width="3.625" style="2" customWidth="1"/>
    <col min="16" max="16" width="3.625" style="2"/>
    <col min="17" max="28" width="4.125" style="2" customWidth="1"/>
    <col min="29" max="36" width="3.625" style="2"/>
    <col min="37" max="39" width="4.625" style="2" bestFit="1" customWidth="1"/>
    <col min="40" max="40" width="4.75" style="2" customWidth="1"/>
    <col min="41" max="41" width="3.625" style="2" customWidth="1"/>
    <col min="42" max="42" width="10.375" style="2" customWidth="1"/>
    <col min="43" max="43" width="18" style="2" hidden="1" customWidth="1"/>
    <col min="44" max="44" width="8.25" style="2" hidden="1" customWidth="1"/>
    <col min="45" max="45" width="36.125" style="2" hidden="1" customWidth="1"/>
    <col min="46" max="46" width="53.5" style="2" hidden="1" customWidth="1"/>
    <col min="47" max="47" width="14.125" style="2" hidden="1" customWidth="1"/>
    <col min="48" max="48" width="15.5" style="2" hidden="1" customWidth="1"/>
    <col min="49" max="49" width="86.625" style="2" hidden="1" customWidth="1"/>
    <col min="50" max="50" width="14.5" style="2" hidden="1" customWidth="1"/>
    <col min="51" max="51" width="15.5" style="2" hidden="1" customWidth="1"/>
    <col min="52" max="52" width="12.875" style="2" hidden="1" customWidth="1"/>
    <col min="53" max="55" width="11.75" style="2" hidden="1" customWidth="1"/>
    <col min="56" max="58" width="15.5" style="2" hidden="1" customWidth="1"/>
    <col min="59" max="59" width="12.5" style="2" hidden="1" customWidth="1"/>
    <col min="60" max="60" width="5.375" style="2" hidden="1" customWidth="1"/>
    <col min="61" max="61" width="11.125" style="2" hidden="1" customWidth="1"/>
    <col min="62" max="62" width="12.875" style="2" hidden="1" customWidth="1"/>
    <col min="63" max="64" width="15.625" style="2" customWidth="1"/>
    <col min="65" max="16384" width="3.625" style="2"/>
  </cols>
  <sheetData>
    <row r="1" spans="1:58" ht="24.95" customHeight="1">
      <c r="AB1" s="33"/>
      <c r="AF1" s="34"/>
      <c r="AG1" s="34"/>
      <c r="AH1" s="34"/>
      <c r="AI1" s="34"/>
      <c r="AJ1" s="34"/>
      <c r="AK1" s="34"/>
      <c r="AL1" s="34"/>
      <c r="AM1" s="34"/>
      <c r="AQ1" s="87"/>
      <c r="AR1" s="107"/>
      <c r="AS1" s="108"/>
      <c r="AT1" s="92"/>
      <c r="AU1" s="108"/>
      <c r="AV1" s="92"/>
      <c r="AW1" s="108"/>
      <c r="AX1" s="92"/>
      <c r="AY1" s="92"/>
      <c r="AZ1" s="95"/>
      <c r="BA1" s="87"/>
      <c r="BB1" s="95"/>
      <c r="BC1" s="87"/>
      <c r="BD1" s="87"/>
      <c r="BE1" s="87"/>
      <c r="BF1" s="87"/>
    </row>
    <row r="2" spans="1:58" ht="24.95" customHeight="1">
      <c r="A2" s="352" t="s">
        <v>246</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Q2" s="87"/>
      <c r="AR2" s="87"/>
      <c r="AS2" s="87"/>
      <c r="AT2" s="87"/>
      <c r="AU2" s="87"/>
      <c r="AV2" s="87"/>
      <c r="AW2" s="87"/>
      <c r="AX2" s="87"/>
      <c r="AY2" s="87"/>
      <c r="AZ2" s="87"/>
      <c r="BA2" s="87"/>
      <c r="BB2" s="87"/>
      <c r="BC2" s="87"/>
      <c r="BD2" s="87"/>
      <c r="BE2" s="87"/>
      <c r="BF2" s="87"/>
    </row>
    <row r="3" spans="1:58" ht="24.95" customHeight="1">
      <c r="AF3" s="34"/>
      <c r="AG3" s="34"/>
      <c r="AH3" s="34"/>
      <c r="AI3" s="34"/>
      <c r="AJ3" s="34"/>
      <c r="AK3" s="34"/>
      <c r="AL3" s="34"/>
      <c r="AM3" s="34"/>
      <c r="AQ3" s="87"/>
      <c r="AR3" s="349"/>
      <c r="AS3" s="349"/>
      <c r="AT3" s="349"/>
      <c r="AU3" s="349"/>
      <c r="AV3" s="349"/>
      <c r="AW3" s="349"/>
      <c r="AX3" s="349"/>
      <c r="AY3" s="349"/>
      <c r="AZ3" s="349"/>
      <c r="BA3" s="349"/>
      <c r="BB3" s="349"/>
      <c r="BC3" s="349"/>
      <c r="BD3" s="350"/>
      <c r="BE3" s="350"/>
      <c r="BF3" s="350"/>
    </row>
    <row r="4" spans="1:58" ht="38.25" customHeight="1">
      <c r="B4" s="374" t="s">
        <v>204</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Q4" s="87"/>
      <c r="AR4" s="92"/>
      <c r="AS4" s="92"/>
      <c r="AT4" s="92"/>
      <c r="AU4" s="92"/>
      <c r="AV4" s="92"/>
      <c r="AW4" s="92"/>
      <c r="AX4" s="92"/>
      <c r="AY4" s="92"/>
      <c r="AZ4" s="87"/>
      <c r="BA4" s="92"/>
      <c r="BB4" s="87"/>
      <c r="BC4" s="92"/>
      <c r="BD4" s="351"/>
      <c r="BE4" s="351"/>
      <c r="BF4" s="351"/>
    </row>
    <row r="5" spans="1:58" ht="31.5" customHeight="1">
      <c r="B5" s="202" t="s">
        <v>201</v>
      </c>
      <c r="C5" s="203"/>
      <c r="D5" s="203"/>
      <c r="E5" s="203"/>
      <c r="F5" s="203"/>
      <c r="G5" s="204"/>
      <c r="H5" s="204"/>
      <c r="I5" s="204"/>
      <c r="J5" s="380" t="s">
        <v>109</v>
      </c>
      <c r="K5" s="377"/>
      <c r="L5" s="377" t="str">
        <f>IF('雇用調整助成金助成額算定書（要請等対象施設）'!L5="","",'雇用調整助成金助成額算定書（要請等対象施設）'!L5)</f>
        <v/>
      </c>
      <c r="M5" s="377"/>
      <c r="N5" s="153" t="s">
        <v>202</v>
      </c>
      <c r="O5" s="378" t="str">
        <f>IF('雇用調整助成金助成額算定書（要請等対象施設）'!O5="","",'雇用調整助成金助成額算定書（要請等対象施設）'!O5)</f>
        <v/>
      </c>
      <c r="P5" s="378"/>
      <c r="Q5" s="154" t="s">
        <v>111</v>
      </c>
      <c r="R5" s="377" t="str">
        <f>IF('雇用調整助成金助成額算定書（要請等対象施設）'!R5="","",'雇用調整助成金助成額算定書（要請等対象施設）'!R5)</f>
        <v/>
      </c>
      <c r="S5" s="377"/>
      <c r="T5" s="154" t="s">
        <v>112</v>
      </c>
      <c r="U5" s="154" t="s">
        <v>113</v>
      </c>
      <c r="V5" s="377" t="s">
        <v>109</v>
      </c>
      <c r="W5" s="377"/>
      <c r="X5" s="377" t="str">
        <f>IF('雇用調整助成金助成額算定書（要請等対象施設）'!X5="","",'雇用調整助成金助成額算定書（要請等対象施設）'!X5)</f>
        <v/>
      </c>
      <c r="Y5" s="377"/>
      <c r="Z5" s="153" t="s">
        <v>110</v>
      </c>
      <c r="AA5" s="378" t="str">
        <f>IF('雇用調整助成金助成額算定書（要請等対象施設）'!AA5="","",'雇用調整助成金助成額算定書（要請等対象施設）'!AA5)</f>
        <v/>
      </c>
      <c r="AB5" s="378"/>
      <c r="AC5" s="156" t="s">
        <v>111</v>
      </c>
      <c r="AD5" s="377" t="str">
        <f>IF('雇用調整助成金助成額算定書（要請等対象施設）'!AD5="","",'雇用調整助成金助成額算定書（要請等対象施設）'!AD5)</f>
        <v/>
      </c>
      <c r="AE5" s="377"/>
      <c r="AF5" s="155" t="s">
        <v>112</v>
      </c>
      <c r="AQ5" s="87"/>
      <c r="AR5" s="87"/>
      <c r="AS5" s="87"/>
      <c r="AT5" s="87"/>
      <c r="AU5" s="109"/>
      <c r="AV5" s="87"/>
      <c r="AW5" s="87"/>
      <c r="AX5" s="87"/>
      <c r="AY5" s="109"/>
      <c r="AZ5" s="87"/>
      <c r="BA5" s="87"/>
      <c r="BB5" s="87"/>
      <c r="BC5" s="110"/>
      <c r="BD5" s="111"/>
      <c r="BE5" s="111"/>
      <c r="BF5" s="111"/>
    </row>
    <row r="6" spans="1:58" ht="24.95" customHeight="1">
      <c r="B6" s="180" t="s">
        <v>47</v>
      </c>
      <c r="C6" s="181"/>
      <c r="D6" s="181"/>
      <c r="E6" s="181"/>
      <c r="F6" s="181"/>
      <c r="G6" s="354" t="str">
        <f>IF('雇用調整助成金助成額算定書（要請等対象施設）'!$G$6="","",'雇用調整助成金助成額算定書（要請等対象施設）'!$G$6)</f>
        <v/>
      </c>
      <c r="H6" s="355"/>
      <c r="I6" s="355"/>
      <c r="J6" s="356"/>
      <c r="K6" s="356"/>
      <c r="L6" s="356"/>
      <c r="M6" s="356"/>
      <c r="N6" s="356"/>
      <c r="O6" s="356"/>
      <c r="P6" s="357"/>
      <c r="Q6" s="375" t="s">
        <v>0</v>
      </c>
      <c r="R6" s="375"/>
      <c r="S6" s="375"/>
      <c r="T6" s="375"/>
      <c r="U6" s="375"/>
      <c r="V6" s="375"/>
      <c r="W6" s="358" t="str">
        <f>IF('雇用調整助成金助成額算定書（要請等対象施設）'!$X$6="","",'雇用調整助成金助成額算定書（要請等対象施設）'!$X$6)</f>
        <v/>
      </c>
      <c r="X6" s="359"/>
      <c r="Y6" s="359"/>
      <c r="Z6" s="359"/>
      <c r="AA6" s="359"/>
      <c r="AB6" s="359"/>
      <c r="AC6" s="359"/>
      <c r="AD6" s="359"/>
      <c r="AE6" s="359"/>
      <c r="AF6" s="359"/>
      <c r="AG6" s="360"/>
      <c r="AH6" s="360"/>
      <c r="AI6" s="360"/>
      <c r="AJ6" s="360"/>
      <c r="AK6" s="360"/>
      <c r="AL6" s="355"/>
      <c r="AM6" s="355"/>
      <c r="AN6" s="361"/>
      <c r="AQ6" s="87"/>
      <c r="AR6" s="87"/>
      <c r="AS6" s="87"/>
      <c r="AT6" s="87"/>
      <c r="AU6" s="109"/>
      <c r="AV6" s="87"/>
      <c r="AW6" s="87"/>
      <c r="AX6" s="87"/>
      <c r="AY6" s="109"/>
      <c r="AZ6" s="87"/>
      <c r="BA6" s="87"/>
      <c r="BB6" s="87"/>
      <c r="BC6" s="110"/>
      <c r="BD6" s="111"/>
      <c r="BE6" s="111"/>
      <c r="BF6" s="111"/>
    </row>
    <row r="7" spans="1:58" ht="60" customHeight="1">
      <c r="B7" s="271" t="s">
        <v>228</v>
      </c>
      <c r="C7" s="271"/>
      <c r="D7" s="271"/>
      <c r="E7" s="271"/>
      <c r="F7" s="271"/>
      <c r="G7" s="376"/>
      <c r="H7" s="376"/>
      <c r="I7" s="376"/>
      <c r="J7" s="376"/>
      <c r="K7" s="376"/>
      <c r="L7" s="376"/>
      <c r="M7" s="376"/>
      <c r="N7" s="376"/>
      <c r="O7" s="376"/>
      <c r="P7" s="343"/>
      <c r="Q7" s="365">
        <f>'雇用調整助成金助成額算定書（要請等対象施設）'!$R$7</f>
        <v>0</v>
      </c>
      <c r="R7" s="366"/>
      <c r="S7" s="366"/>
      <c r="T7" s="366"/>
      <c r="U7" s="366"/>
      <c r="V7" s="366"/>
      <c r="W7" s="366"/>
      <c r="X7" s="366"/>
      <c r="Y7" s="366"/>
      <c r="Z7" s="366"/>
      <c r="AA7" s="366"/>
      <c r="AB7" s="366"/>
      <c r="AC7" s="366"/>
      <c r="AD7" s="366"/>
      <c r="AE7" s="366"/>
      <c r="AF7" s="366"/>
      <c r="AG7" s="366"/>
      <c r="AH7" s="366"/>
      <c r="AI7" s="366"/>
      <c r="AJ7" s="366"/>
      <c r="AK7" s="367"/>
      <c r="AL7" s="379">
        <v>0</v>
      </c>
      <c r="AM7" s="379"/>
      <c r="AN7" s="238" t="s">
        <v>1</v>
      </c>
      <c r="AQ7" s="87"/>
      <c r="AR7" s="87"/>
      <c r="AS7" s="87"/>
      <c r="AT7" s="87"/>
      <c r="AU7" s="109"/>
      <c r="AV7" s="87"/>
      <c r="AW7" s="87"/>
      <c r="AX7" s="87"/>
      <c r="AY7" s="109"/>
      <c r="AZ7" s="87"/>
      <c r="BA7" s="87"/>
      <c r="BB7" s="87"/>
      <c r="BC7" s="110"/>
      <c r="BD7" s="111"/>
      <c r="BE7" s="111"/>
      <c r="BF7" s="111"/>
    </row>
    <row r="8" spans="1:58" ht="29.25" customHeight="1">
      <c r="B8" s="165" t="s">
        <v>218</v>
      </c>
      <c r="C8" s="381" t="str">
        <f>'雇用調整助成金助成額算定書（要請等対象施設）'!D8</f>
        <v>令和</v>
      </c>
      <c r="D8" s="381"/>
      <c r="E8" s="171">
        <f>'雇用調整助成金助成額算定書（要請等対象施設）'!F8</f>
        <v>0</v>
      </c>
      <c r="F8" s="244" t="s">
        <v>219</v>
      </c>
      <c r="G8" s="244"/>
      <c r="H8" s="244"/>
      <c r="I8" s="245"/>
      <c r="J8" s="165" t="s">
        <v>220</v>
      </c>
      <c r="K8" s="381" t="str">
        <f>'雇用調整助成金助成額算定書（要請等対象施設）'!L8</f>
        <v>令和</v>
      </c>
      <c r="L8" s="381"/>
      <c r="M8" s="171">
        <f>'雇用調整助成金助成額算定書（要請等対象施設）'!N8</f>
        <v>0</v>
      </c>
      <c r="N8" s="84" t="s">
        <v>110</v>
      </c>
      <c r="O8" s="171">
        <f>'雇用調整助成金助成額算定書（要請等対象施設）'!P8</f>
        <v>0</v>
      </c>
      <c r="P8" s="84" t="s">
        <v>221</v>
      </c>
      <c r="Q8" s="368"/>
      <c r="R8" s="369"/>
      <c r="S8" s="369"/>
      <c r="T8" s="369"/>
      <c r="U8" s="369"/>
      <c r="V8" s="369"/>
      <c r="W8" s="369"/>
      <c r="X8" s="369"/>
      <c r="Y8" s="369"/>
      <c r="Z8" s="369"/>
      <c r="AA8" s="369"/>
      <c r="AB8" s="369"/>
      <c r="AC8" s="369"/>
      <c r="AD8" s="369"/>
      <c r="AE8" s="369"/>
      <c r="AF8" s="369"/>
      <c r="AG8" s="369"/>
      <c r="AH8" s="369"/>
      <c r="AI8" s="369"/>
      <c r="AJ8" s="369"/>
      <c r="AK8" s="370"/>
      <c r="AL8" s="234"/>
      <c r="AM8" s="234"/>
      <c r="AN8" s="238"/>
      <c r="AQ8" s="87"/>
      <c r="AR8" s="87"/>
      <c r="AS8" s="87"/>
      <c r="AT8" s="87"/>
      <c r="AU8" s="109"/>
      <c r="AV8" s="87"/>
      <c r="AW8" s="87"/>
      <c r="AX8" s="87"/>
      <c r="AY8" s="109"/>
      <c r="AZ8" s="87"/>
      <c r="BA8" s="87"/>
      <c r="BB8" s="87"/>
      <c r="BC8" s="110"/>
      <c r="BD8" s="111"/>
      <c r="BE8" s="111"/>
      <c r="BF8" s="111"/>
    </row>
    <row r="9" spans="1:58" ht="29.25" customHeight="1">
      <c r="B9" s="382" t="s">
        <v>222</v>
      </c>
      <c r="C9" s="247"/>
      <c r="D9" s="247"/>
      <c r="E9" s="247"/>
      <c r="F9" s="247"/>
      <c r="G9" s="247"/>
      <c r="H9" s="247"/>
      <c r="I9" s="248"/>
      <c r="J9" s="167"/>
      <c r="K9" s="249" t="s">
        <v>223</v>
      </c>
      <c r="L9" s="249"/>
      <c r="M9" s="249"/>
      <c r="N9" s="249"/>
      <c r="O9" s="249"/>
      <c r="P9" s="249"/>
      <c r="Q9" s="368"/>
      <c r="R9" s="369"/>
      <c r="S9" s="369"/>
      <c r="T9" s="369"/>
      <c r="U9" s="369"/>
      <c r="V9" s="369"/>
      <c r="W9" s="369"/>
      <c r="X9" s="369"/>
      <c r="Y9" s="369"/>
      <c r="Z9" s="369"/>
      <c r="AA9" s="369"/>
      <c r="AB9" s="369"/>
      <c r="AC9" s="369"/>
      <c r="AD9" s="369"/>
      <c r="AE9" s="369"/>
      <c r="AF9" s="369"/>
      <c r="AG9" s="369"/>
      <c r="AH9" s="369"/>
      <c r="AI9" s="369"/>
      <c r="AJ9" s="369"/>
      <c r="AK9" s="370"/>
      <c r="AL9" s="234"/>
      <c r="AM9" s="234"/>
      <c r="AN9" s="239"/>
      <c r="AQ9" s="87"/>
      <c r="AR9" s="87"/>
      <c r="AS9" s="87"/>
      <c r="AT9" s="87"/>
      <c r="AU9" s="109"/>
      <c r="AV9" s="87"/>
      <c r="AW9" s="87"/>
      <c r="AX9" s="87"/>
      <c r="AY9" s="109"/>
      <c r="AZ9" s="87"/>
      <c r="BA9" s="87"/>
      <c r="BB9" s="87"/>
      <c r="BC9" s="110"/>
      <c r="BD9" s="111"/>
      <c r="BE9" s="111"/>
      <c r="BF9" s="111"/>
    </row>
    <row r="10" spans="1:58" ht="60" customHeight="1">
      <c r="B10" s="371" t="s">
        <v>119</v>
      </c>
      <c r="C10" s="372"/>
      <c r="D10" s="372"/>
      <c r="E10" s="251" t="str">
        <f>IF(C9="a.労働保険料確定保険料申告書","前年度１年間の１箇月平均の",IF(C9="b.給与所得・退職所得等の所得税徴収高計算書","１箇月の人員",""))</f>
        <v/>
      </c>
      <c r="F10" s="251"/>
      <c r="G10" s="251"/>
      <c r="H10" s="251"/>
      <c r="I10" s="252"/>
      <c r="J10" s="253"/>
      <c r="K10" s="251"/>
      <c r="L10" s="251"/>
      <c r="M10" s="251"/>
      <c r="N10" s="251"/>
      <c r="O10" s="251"/>
      <c r="P10" s="251"/>
      <c r="Q10" s="301">
        <f>'雇用調整助成金助成額算定書（要請等対象施設）'!R10</f>
        <v>0</v>
      </c>
      <c r="R10" s="302"/>
      <c r="S10" s="302"/>
      <c r="T10" s="302"/>
      <c r="U10" s="302"/>
      <c r="V10" s="302"/>
      <c r="W10" s="302"/>
      <c r="X10" s="302"/>
      <c r="Y10" s="302"/>
      <c r="Z10" s="302"/>
      <c r="AA10" s="302"/>
      <c r="AB10" s="302"/>
      <c r="AC10" s="302"/>
      <c r="AD10" s="302"/>
      <c r="AE10" s="302"/>
      <c r="AF10" s="302"/>
      <c r="AG10" s="302"/>
      <c r="AH10" s="302"/>
      <c r="AI10" s="302"/>
      <c r="AJ10" s="302"/>
      <c r="AK10" s="302"/>
      <c r="AL10" s="302"/>
      <c r="AM10" s="303"/>
      <c r="AN10" s="252" t="s">
        <v>2</v>
      </c>
      <c r="AQ10" s="87"/>
      <c r="AR10" s="87"/>
      <c r="AS10" s="87"/>
      <c r="AT10" s="87"/>
      <c r="AU10" s="109"/>
      <c r="AV10" s="87"/>
      <c r="AW10" s="87"/>
      <c r="AX10" s="87"/>
      <c r="AY10" s="109"/>
      <c r="AZ10" s="87"/>
      <c r="BA10" s="87"/>
      <c r="BB10" s="87"/>
      <c r="BC10" s="110"/>
      <c r="BD10" s="111"/>
      <c r="BE10" s="111"/>
      <c r="BF10" s="111"/>
    </row>
    <row r="11" spans="1:58" ht="60" customHeight="1" thickBot="1">
      <c r="B11" s="215" t="s">
        <v>224</v>
      </c>
      <c r="C11" s="213"/>
      <c r="D11" s="213"/>
      <c r="E11" s="213"/>
      <c r="F11" s="213"/>
      <c r="G11" s="213"/>
      <c r="H11" s="213"/>
      <c r="I11" s="214"/>
      <c r="J11" s="215" t="s">
        <v>225</v>
      </c>
      <c r="K11" s="213"/>
      <c r="L11" s="213"/>
      <c r="M11" s="213"/>
      <c r="N11" s="213"/>
      <c r="O11" s="213"/>
      <c r="P11" s="213"/>
      <c r="Q11" s="304"/>
      <c r="R11" s="305"/>
      <c r="S11" s="305"/>
      <c r="T11" s="305"/>
      <c r="U11" s="305"/>
      <c r="V11" s="305"/>
      <c r="W11" s="305"/>
      <c r="X11" s="305"/>
      <c r="Y11" s="305"/>
      <c r="Z11" s="305"/>
      <c r="AA11" s="305"/>
      <c r="AB11" s="305"/>
      <c r="AC11" s="305"/>
      <c r="AD11" s="305"/>
      <c r="AE11" s="305"/>
      <c r="AF11" s="305"/>
      <c r="AG11" s="305"/>
      <c r="AH11" s="305"/>
      <c r="AI11" s="305"/>
      <c r="AJ11" s="305"/>
      <c r="AK11" s="305"/>
      <c r="AL11" s="305"/>
      <c r="AM11" s="306"/>
      <c r="AN11" s="266"/>
      <c r="AQ11" s="87"/>
      <c r="AR11" s="87"/>
      <c r="AS11" s="130" t="s">
        <v>183</v>
      </c>
      <c r="AW11" s="2" t="s">
        <v>184</v>
      </c>
      <c r="BA11" s="87"/>
      <c r="BB11" s="87"/>
      <c r="BC11" s="87"/>
      <c r="BD11" s="111"/>
      <c r="BE11" s="111"/>
      <c r="BF11" s="111"/>
    </row>
    <row r="12" spans="1:58" ht="30" customHeight="1" thickBot="1">
      <c r="B12" s="186" t="s">
        <v>118</v>
      </c>
      <c r="C12" s="187"/>
      <c r="D12" s="187"/>
      <c r="E12" s="187"/>
      <c r="F12" s="187"/>
      <c r="G12" s="187"/>
      <c r="H12" s="187"/>
      <c r="I12" s="255"/>
      <c r="J12" s="186"/>
      <c r="K12" s="187"/>
      <c r="L12" s="187"/>
      <c r="M12" s="187"/>
      <c r="N12" s="187"/>
      <c r="O12" s="187"/>
      <c r="P12" s="187"/>
      <c r="Q12" s="301">
        <f>'雇用調整助成金助成額算定書（要請等対象施設）'!R12</f>
        <v>0</v>
      </c>
      <c r="R12" s="302"/>
      <c r="S12" s="302"/>
      <c r="T12" s="302"/>
      <c r="U12" s="302"/>
      <c r="V12" s="302"/>
      <c r="W12" s="302"/>
      <c r="X12" s="302"/>
      <c r="Y12" s="302"/>
      <c r="Z12" s="302"/>
      <c r="AA12" s="302"/>
      <c r="AB12" s="302"/>
      <c r="AC12" s="302"/>
      <c r="AD12" s="302"/>
      <c r="AE12" s="302"/>
      <c r="AF12" s="302"/>
      <c r="AG12" s="302"/>
      <c r="AH12" s="302"/>
      <c r="AI12" s="302"/>
      <c r="AJ12" s="302"/>
      <c r="AK12" s="302"/>
      <c r="AL12" s="302"/>
      <c r="AM12" s="303"/>
      <c r="AN12" s="252" t="s">
        <v>3</v>
      </c>
      <c r="AQ12" s="87"/>
      <c r="AR12" s="87"/>
      <c r="AS12" s="131" t="s">
        <v>185</v>
      </c>
      <c r="AT12" s="131"/>
      <c r="AU12" s="132">
        <v>44317</v>
      </c>
      <c r="AV12" s="131" t="s">
        <v>186</v>
      </c>
      <c r="AW12" s="133" t="e">
        <f>IF(AND(AU12&lt;=AZ34,AZ34&lt;AU13),"②",IF(AU13&lt;=AZ34,"③","①"))</f>
        <v>#VALUE!</v>
      </c>
      <c r="AX12" s="2" t="s">
        <v>187</v>
      </c>
      <c r="BA12" s="87"/>
      <c r="BB12" s="87"/>
      <c r="BC12" s="87"/>
      <c r="BD12" s="111"/>
      <c r="BE12" s="111"/>
      <c r="BF12" s="111"/>
    </row>
    <row r="13" spans="1:58" ht="30" customHeight="1" thickBot="1">
      <c r="B13" s="341" t="s">
        <v>226</v>
      </c>
      <c r="C13" s="256"/>
      <c r="D13" s="256"/>
      <c r="E13" s="256"/>
      <c r="F13" s="256"/>
      <c r="G13" s="256"/>
      <c r="H13" s="256"/>
      <c r="I13" s="257"/>
      <c r="J13" s="256" t="s">
        <v>227</v>
      </c>
      <c r="K13" s="256"/>
      <c r="L13" s="256"/>
      <c r="M13" s="256"/>
      <c r="N13" s="256"/>
      <c r="O13" s="256"/>
      <c r="P13" s="256"/>
      <c r="Q13" s="385"/>
      <c r="R13" s="386"/>
      <c r="S13" s="386"/>
      <c r="T13" s="386"/>
      <c r="U13" s="386"/>
      <c r="V13" s="386"/>
      <c r="W13" s="386"/>
      <c r="X13" s="386"/>
      <c r="Y13" s="386"/>
      <c r="Z13" s="386"/>
      <c r="AA13" s="386"/>
      <c r="AB13" s="386"/>
      <c r="AC13" s="386"/>
      <c r="AD13" s="386"/>
      <c r="AE13" s="386"/>
      <c r="AF13" s="386"/>
      <c r="AG13" s="386"/>
      <c r="AH13" s="386"/>
      <c r="AI13" s="386"/>
      <c r="AJ13" s="386"/>
      <c r="AK13" s="386"/>
      <c r="AL13" s="386"/>
      <c r="AM13" s="387"/>
      <c r="AN13" s="269"/>
      <c r="AQ13" s="87"/>
      <c r="AR13" s="87"/>
      <c r="AS13" s="130" t="s">
        <v>235</v>
      </c>
      <c r="AU13" s="132">
        <v>44896</v>
      </c>
      <c r="AV13" s="131" t="s">
        <v>186</v>
      </c>
      <c r="AW13" s="170"/>
      <c r="BA13" s="87"/>
      <c r="BB13" s="87"/>
      <c r="BC13" s="87"/>
      <c r="BD13" s="111"/>
      <c r="BE13" s="111"/>
      <c r="BF13" s="111"/>
    </row>
    <row r="14" spans="1:58" ht="30" customHeight="1" thickBot="1">
      <c r="B14" s="383" t="s">
        <v>229</v>
      </c>
      <c r="C14" s="383"/>
      <c r="D14" s="383"/>
      <c r="E14" s="383"/>
      <c r="F14" s="383"/>
      <c r="G14" s="383"/>
      <c r="H14" s="383"/>
      <c r="I14" s="383"/>
      <c r="J14" s="383"/>
      <c r="K14" s="383"/>
      <c r="L14" s="383"/>
      <c r="M14" s="383"/>
      <c r="N14" s="383"/>
      <c r="O14" s="383"/>
      <c r="P14" s="384"/>
      <c r="Q14" s="304"/>
      <c r="R14" s="305"/>
      <c r="S14" s="305"/>
      <c r="T14" s="305"/>
      <c r="U14" s="305"/>
      <c r="V14" s="305"/>
      <c r="W14" s="305"/>
      <c r="X14" s="305"/>
      <c r="Y14" s="305"/>
      <c r="Z14" s="305"/>
      <c r="AA14" s="305"/>
      <c r="AB14" s="305"/>
      <c r="AC14" s="305"/>
      <c r="AD14" s="305"/>
      <c r="AE14" s="305"/>
      <c r="AF14" s="305"/>
      <c r="AG14" s="305"/>
      <c r="AH14" s="305"/>
      <c r="AI14" s="305"/>
      <c r="AJ14" s="305"/>
      <c r="AK14" s="305"/>
      <c r="AL14" s="305"/>
      <c r="AM14" s="306"/>
      <c r="AN14" s="266"/>
      <c r="AQ14" s="87"/>
      <c r="AR14" s="87"/>
      <c r="BA14" s="87"/>
      <c r="BB14" s="87"/>
      <c r="BC14" s="87"/>
      <c r="BD14" s="111"/>
      <c r="BE14" s="111"/>
      <c r="BF14" s="111"/>
    </row>
    <row r="15" spans="1:58" ht="60" customHeight="1" thickBot="1">
      <c r="B15" s="217" t="s">
        <v>46</v>
      </c>
      <c r="C15" s="217"/>
      <c r="D15" s="217"/>
      <c r="E15" s="217"/>
      <c r="F15" s="217"/>
      <c r="G15" s="217"/>
      <c r="H15" s="217"/>
      <c r="I15" s="217"/>
      <c r="J15" s="217"/>
      <c r="K15" s="217"/>
      <c r="L15" s="217"/>
      <c r="M15" s="217"/>
      <c r="N15" s="217"/>
      <c r="O15" s="217"/>
      <c r="P15" s="217"/>
      <c r="Q15" s="218">
        <f>IF(OR(Q10="",Q10=0,Q12="",Q12=0),0,ROUNDUP(Q7*1000/(Q10*Q12),0))</f>
        <v>0</v>
      </c>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31" t="s">
        <v>4</v>
      </c>
      <c r="AQ15" s="87"/>
      <c r="AR15" s="87"/>
      <c r="AS15" s="134" t="s">
        <v>188</v>
      </c>
      <c r="AT15" s="135" t="s">
        <v>189</v>
      </c>
      <c r="AU15" s="123" t="s">
        <v>190</v>
      </c>
      <c r="AV15" s="123" t="s">
        <v>191</v>
      </c>
      <c r="BA15" s="87"/>
      <c r="BB15" s="87"/>
      <c r="BC15" s="87"/>
      <c r="BD15" s="111"/>
      <c r="BE15" s="112"/>
      <c r="BF15" s="112"/>
    </row>
    <row r="16" spans="1:58" ht="24.95" customHeight="1">
      <c r="B16" s="258"/>
      <c r="C16" s="259"/>
      <c r="D16" s="259"/>
      <c r="E16" s="259"/>
      <c r="F16" s="259"/>
      <c r="G16" s="259"/>
      <c r="H16" s="259"/>
      <c r="I16" s="259"/>
      <c r="J16" s="259"/>
      <c r="K16" s="259"/>
      <c r="L16" s="259"/>
      <c r="M16" s="259"/>
      <c r="N16" s="259"/>
      <c r="O16" s="259"/>
      <c r="P16" s="260"/>
      <c r="Q16" s="264" t="s">
        <v>5</v>
      </c>
      <c r="R16" s="265"/>
      <c r="S16" s="265"/>
      <c r="T16" s="265"/>
      <c r="U16" s="265"/>
      <c r="V16" s="265"/>
      <c r="W16" s="265"/>
      <c r="X16" s="265"/>
      <c r="Y16" s="265"/>
      <c r="Z16" s="265"/>
      <c r="AA16" s="265"/>
      <c r="AB16" s="266"/>
      <c r="AC16" s="267" t="s">
        <v>6</v>
      </c>
      <c r="AD16" s="268"/>
      <c r="AE16" s="268"/>
      <c r="AF16" s="268"/>
      <c r="AG16" s="268"/>
      <c r="AH16" s="268"/>
      <c r="AI16" s="268"/>
      <c r="AJ16" s="268"/>
      <c r="AK16" s="268"/>
      <c r="AL16" s="268"/>
      <c r="AM16" s="268"/>
      <c r="AN16" s="269"/>
      <c r="AQ16" s="87"/>
      <c r="AR16" s="87"/>
      <c r="AS16" s="136" t="s">
        <v>192</v>
      </c>
      <c r="AT16" s="137" t="s">
        <v>195</v>
      </c>
      <c r="AU16" s="138">
        <v>0.8</v>
      </c>
      <c r="AV16" s="139">
        <v>2400</v>
      </c>
      <c r="BA16" s="87"/>
      <c r="BB16" s="87"/>
      <c r="BC16" s="87"/>
      <c r="BD16" s="111"/>
      <c r="BE16" s="112"/>
      <c r="BF16" s="112"/>
    </row>
    <row r="17" spans="2:58" ht="24.95" customHeight="1">
      <c r="B17" s="261"/>
      <c r="C17" s="262"/>
      <c r="D17" s="262"/>
      <c r="E17" s="262"/>
      <c r="F17" s="262"/>
      <c r="G17" s="262"/>
      <c r="H17" s="262"/>
      <c r="I17" s="262"/>
      <c r="J17" s="262"/>
      <c r="K17" s="262"/>
      <c r="L17" s="262"/>
      <c r="M17" s="262"/>
      <c r="N17" s="262"/>
      <c r="O17" s="262"/>
      <c r="P17" s="263"/>
      <c r="Q17" s="253" t="s">
        <v>7</v>
      </c>
      <c r="R17" s="251"/>
      <c r="S17" s="251"/>
      <c r="T17" s="251"/>
      <c r="U17" s="251"/>
      <c r="V17" s="270"/>
      <c r="W17" s="253" t="s">
        <v>8</v>
      </c>
      <c r="X17" s="251"/>
      <c r="Y17" s="251"/>
      <c r="Z17" s="251"/>
      <c r="AA17" s="251"/>
      <c r="AB17" s="270"/>
      <c r="AC17" s="267"/>
      <c r="AD17" s="268"/>
      <c r="AE17" s="268"/>
      <c r="AF17" s="268"/>
      <c r="AG17" s="268"/>
      <c r="AH17" s="268"/>
      <c r="AI17" s="268"/>
      <c r="AJ17" s="268"/>
      <c r="AK17" s="268"/>
      <c r="AL17" s="268"/>
      <c r="AM17" s="268"/>
      <c r="AN17" s="266"/>
      <c r="AQ17" s="87"/>
      <c r="AR17" s="87"/>
      <c r="AS17" s="140" t="s">
        <v>192</v>
      </c>
      <c r="AT17" s="141" t="s">
        <v>179</v>
      </c>
      <c r="AU17" s="142">
        <v>1</v>
      </c>
      <c r="AV17" s="143">
        <v>2400</v>
      </c>
      <c r="BA17" s="87"/>
      <c r="BB17" s="87"/>
      <c r="BC17" s="87"/>
      <c r="BD17" s="87"/>
      <c r="BE17" s="87"/>
      <c r="BF17" s="106"/>
    </row>
    <row r="18" spans="2:58" ht="89.25" customHeight="1">
      <c r="B18" s="271" t="s">
        <v>124</v>
      </c>
      <c r="C18" s="271"/>
      <c r="D18" s="271"/>
      <c r="E18" s="271"/>
      <c r="F18" s="271"/>
      <c r="G18" s="271"/>
      <c r="H18" s="271"/>
      <c r="I18" s="271"/>
      <c r="J18" s="271"/>
      <c r="K18" s="271"/>
      <c r="L18" s="271"/>
      <c r="M18" s="271"/>
      <c r="N18" s="271"/>
      <c r="O18" s="271"/>
      <c r="P18" s="272"/>
      <c r="Q18" s="362">
        <f>'雇用調整助成金助成額算定書（要請等対象施設）'!R18</f>
        <v>0</v>
      </c>
      <c r="R18" s="363"/>
      <c r="S18" s="363"/>
      <c r="T18" s="363"/>
      <c r="U18" s="364"/>
      <c r="V18" s="35" t="s">
        <v>90</v>
      </c>
      <c r="W18" s="362">
        <f>'雇用調整助成金助成額算定書（要請等対象施設）'!X18</f>
        <v>0</v>
      </c>
      <c r="X18" s="363"/>
      <c r="Y18" s="363"/>
      <c r="Z18" s="363"/>
      <c r="AA18" s="364"/>
      <c r="AB18" s="35" t="s">
        <v>90</v>
      </c>
      <c r="AC18" s="362">
        <f>'雇用調整助成金助成額算定書（要請等対象施設）'!AD18</f>
        <v>0</v>
      </c>
      <c r="AD18" s="363"/>
      <c r="AE18" s="363"/>
      <c r="AF18" s="363"/>
      <c r="AG18" s="363"/>
      <c r="AH18" s="363"/>
      <c r="AI18" s="363"/>
      <c r="AJ18" s="363"/>
      <c r="AK18" s="363"/>
      <c r="AL18" s="363"/>
      <c r="AM18" s="364"/>
      <c r="AN18" s="36" t="s">
        <v>9</v>
      </c>
      <c r="AQ18" s="87"/>
      <c r="AR18" s="87"/>
      <c r="AS18" s="140" t="s">
        <v>192</v>
      </c>
      <c r="AT18" s="141" t="s">
        <v>193</v>
      </c>
      <c r="AU18" s="142">
        <v>0.66666666666666663</v>
      </c>
      <c r="AV18" s="143">
        <v>1800</v>
      </c>
      <c r="BA18" s="87"/>
      <c r="BB18" s="87"/>
      <c r="BC18" s="87"/>
      <c r="BD18" s="87"/>
      <c r="BE18" s="87"/>
      <c r="BF18" s="106"/>
    </row>
    <row r="19" spans="2:58" ht="60" customHeight="1" thickBot="1">
      <c r="B19" s="271" t="s">
        <v>40</v>
      </c>
      <c r="C19" s="271"/>
      <c r="D19" s="271"/>
      <c r="E19" s="271"/>
      <c r="F19" s="271"/>
      <c r="G19" s="271"/>
      <c r="H19" s="271"/>
      <c r="I19" s="271"/>
      <c r="J19" s="271"/>
      <c r="K19" s="271"/>
      <c r="L19" s="271"/>
      <c r="M19" s="271"/>
      <c r="N19" s="271"/>
      <c r="O19" s="271"/>
      <c r="P19" s="271"/>
      <c r="Q19" s="218">
        <f>IF(OR($Q$15="",Q18=""),0,ROUNDUP($Q$15*Q18%,0))</f>
        <v>0</v>
      </c>
      <c r="R19" s="218"/>
      <c r="S19" s="218"/>
      <c r="T19" s="218"/>
      <c r="U19" s="218"/>
      <c r="V19" s="29" t="s">
        <v>4</v>
      </c>
      <c r="W19" s="218">
        <f>IF(OR($Q$15="",W18=""),0,ROUNDUP($Q$15*W18%,0))</f>
        <v>0</v>
      </c>
      <c r="X19" s="218"/>
      <c r="Y19" s="218"/>
      <c r="Z19" s="218"/>
      <c r="AA19" s="218"/>
      <c r="AB19" s="29" t="s">
        <v>4</v>
      </c>
      <c r="AC19" s="218">
        <f>IF(OR($Q$15="",AC18=""),0,ROUNDUP($Q$15*AC18%,0))</f>
        <v>0</v>
      </c>
      <c r="AD19" s="218"/>
      <c r="AE19" s="218"/>
      <c r="AF19" s="218"/>
      <c r="AG19" s="218"/>
      <c r="AH19" s="218"/>
      <c r="AI19" s="218"/>
      <c r="AJ19" s="218"/>
      <c r="AK19" s="218"/>
      <c r="AL19" s="218"/>
      <c r="AM19" s="218"/>
      <c r="AN19" s="31" t="s">
        <v>4</v>
      </c>
      <c r="AQ19" s="87"/>
      <c r="AR19" s="87"/>
      <c r="AS19" s="144" t="s">
        <v>192</v>
      </c>
      <c r="AT19" s="145" t="s">
        <v>194</v>
      </c>
      <c r="AU19" s="146">
        <v>0.75</v>
      </c>
      <c r="AV19" s="129">
        <v>1800</v>
      </c>
      <c r="BA19" s="111"/>
      <c r="BB19" s="111"/>
      <c r="BC19" s="111"/>
      <c r="BD19" s="350"/>
      <c r="BE19" s="350"/>
      <c r="BF19" s="350"/>
    </row>
    <row r="20" spans="2:58" ht="20.100000000000001" customHeight="1">
      <c r="B20" s="271" t="s">
        <v>49</v>
      </c>
      <c r="C20" s="271"/>
      <c r="D20" s="271"/>
      <c r="E20" s="271"/>
      <c r="F20" s="271"/>
      <c r="G20" s="271"/>
      <c r="H20" s="271"/>
      <c r="I20" s="271"/>
      <c r="J20" s="271"/>
      <c r="K20" s="271"/>
      <c r="L20" s="271"/>
      <c r="M20" s="271"/>
      <c r="N20" s="271"/>
      <c r="O20" s="271"/>
      <c r="P20" s="271"/>
      <c r="Q20" s="276" t="str">
        <f>IFERROR(IF(Q19="",0,ROUNDUP(MIN(Q19*VLOOKUP($G$21,$AT$16:$AV$23,2,FALSE),$BE$52),0)),"")</f>
        <v/>
      </c>
      <c r="R20" s="277"/>
      <c r="S20" s="277"/>
      <c r="T20" s="277"/>
      <c r="U20" s="277"/>
      <c r="V20" s="278" t="s">
        <v>4</v>
      </c>
      <c r="W20" s="276" t="str">
        <f>IFERROR(IF(W19="",0,ROUNDUP(MIN(W19*VLOOKUP($G$21,$AT$16:$AV$23,2,FALSE),$BE$52),0)),"")</f>
        <v/>
      </c>
      <c r="X20" s="277"/>
      <c r="Y20" s="277"/>
      <c r="Z20" s="277"/>
      <c r="AA20" s="277"/>
      <c r="AB20" s="278" t="s">
        <v>4</v>
      </c>
      <c r="AC20" s="279" t="str">
        <f>IFERROR(IF(AC19="",0,ROUNDUP(MIN(AC19*VLOOKUP($G$21,$AT$16:$AV$23,2,FALSE),$BE$52),0)),"")</f>
        <v/>
      </c>
      <c r="AD20" s="280"/>
      <c r="AE20" s="280"/>
      <c r="AF20" s="280"/>
      <c r="AG20" s="280"/>
      <c r="AH20" s="280"/>
      <c r="AI20" s="280"/>
      <c r="AJ20" s="280"/>
      <c r="AK20" s="280"/>
      <c r="AL20" s="280"/>
      <c r="AM20" s="281"/>
      <c r="AN20" s="288" t="s">
        <v>4</v>
      </c>
      <c r="AQ20" s="113"/>
      <c r="AR20" s="92"/>
      <c r="AS20" s="136" t="s">
        <v>196</v>
      </c>
      <c r="AT20" s="137" t="s">
        <v>199</v>
      </c>
      <c r="AU20" s="138">
        <v>0.8</v>
      </c>
      <c r="AV20" s="139">
        <v>2400</v>
      </c>
      <c r="BA20" s="119"/>
      <c r="BB20" s="111"/>
      <c r="BC20" s="119"/>
      <c r="BD20" s="351"/>
      <c r="BE20" s="351"/>
      <c r="BF20" s="351"/>
    </row>
    <row r="21" spans="2:58" ht="20.100000000000001" customHeight="1">
      <c r="B21" s="37"/>
      <c r="C21" s="289" t="s">
        <v>41</v>
      </c>
      <c r="D21" s="289"/>
      <c r="E21" s="289"/>
      <c r="F21" s="289"/>
      <c r="G21" s="373"/>
      <c r="H21" s="373"/>
      <c r="I21" s="373"/>
      <c r="J21" s="373"/>
      <c r="K21" s="373"/>
      <c r="L21" s="373"/>
      <c r="M21" s="373"/>
      <c r="N21" s="373"/>
      <c r="O21" s="268" t="s">
        <v>42</v>
      </c>
      <c r="P21" s="269"/>
      <c r="Q21" s="276"/>
      <c r="R21" s="277"/>
      <c r="S21" s="277"/>
      <c r="T21" s="277"/>
      <c r="U21" s="277"/>
      <c r="V21" s="278"/>
      <c r="W21" s="276"/>
      <c r="X21" s="277"/>
      <c r="Y21" s="277"/>
      <c r="Z21" s="277"/>
      <c r="AA21" s="277"/>
      <c r="AB21" s="278"/>
      <c r="AC21" s="282"/>
      <c r="AD21" s="283"/>
      <c r="AE21" s="283"/>
      <c r="AF21" s="283"/>
      <c r="AG21" s="283"/>
      <c r="AH21" s="283"/>
      <c r="AI21" s="283"/>
      <c r="AJ21" s="283"/>
      <c r="AK21" s="283"/>
      <c r="AL21" s="283"/>
      <c r="AM21" s="284"/>
      <c r="AN21" s="288"/>
      <c r="AQ21" s="104"/>
      <c r="AR21" s="87"/>
      <c r="AS21" s="140" t="s">
        <v>196</v>
      </c>
      <c r="AT21" s="141" t="s">
        <v>203</v>
      </c>
      <c r="AU21" s="142">
        <v>0.9</v>
      </c>
      <c r="AV21" s="143">
        <v>2400</v>
      </c>
      <c r="BA21" s="111"/>
      <c r="BB21" s="111"/>
      <c r="BC21" s="111"/>
      <c r="BD21" s="111"/>
      <c r="BE21" s="111"/>
      <c r="BF21" s="111"/>
    </row>
    <row r="22" spans="2:58" ht="20.100000000000001" customHeight="1">
      <c r="B22" s="290" t="s">
        <v>172</v>
      </c>
      <c r="C22" s="290"/>
      <c r="D22" s="290"/>
      <c r="E22" s="290"/>
      <c r="F22" s="290"/>
      <c r="G22" s="290"/>
      <c r="H22" s="290"/>
      <c r="I22" s="290"/>
      <c r="J22" s="290"/>
      <c r="K22" s="290"/>
      <c r="L22" s="290"/>
      <c r="M22" s="290"/>
      <c r="N22" s="290"/>
      <c r="O22" s="290"/>
      <c r="P22" s="290"/>
      <c r="Q22" s="276"/>
      <c r="R22" s="277"/>
      <c r="S22" s="277"/>
      <c r="T22" s="277"/>
      <c r="U22" s="277"/>
      <c r="V22" s="278"/>
      <c r="W22" s="276"/>
      <c r="X22" s="277"/>
      <c r="Y22" s="277"/>
      <c r="Z22" s="277"/>
      <c r="AA22" s="277"/>
      <c r="AB22" s="278"/>
      <c r="AC22" s="285"/>
      <c r="AD22" s="286"/>
      <c r="AE22" s="286"/>
      <c r="AF22" s="286"/>
      <c r="AG22" s="286"/>
      <c r="AH22" s="286"/>
      <c r="AI22" s="286"/>
      <c r="AJ22" s="286"/>
      <c r="AK22" s="286"/>
      <c r="AL22" s="286"/>
      <c r="AM22" s="287"/>
      <c r="AN22" s="288"/>
      <c r="AS22" s="140" t="s">
        <v>196</v>
      </c>
      <c r="AT22" s="141" t="s">
        <v>197</v>
      </c>
      <c r="AU22" s="142">
        <v>0.66666666666666663</v>
      </c>
      <c r="AV22" s="143">
        <v>1800</v>
      </c>
    </row>
    <row r="23" spans="2:58" ht="24.95" customHeight="1" thickBot="1">
      <c r="B23" s="271" t="s">
        <v>10</v>
      </c>
      <c r="C23" s="271"/>
      <c r="D23" s="271"/>
      <c r="E23" s="271"/>
      <c r="F23" s="271"/>
      <c r="G23" s="271"/>
      <c r="H23" s="271"/>
      <c r="I23" s="271"/>
      <c r="J23" s="271"/>
      <c r="K23" s="271"/>
      <c r="L23" s="271"/>
      <c r="M23" s="271"/>
      <c r="N23" s="271"/>
      <c r="O23" s="271"/>
      <c r="P23" s="271"/>
      <c r="Q23" s="253" t="s">
        <v>106</v>
      </c>
      <c r="R23" s="251"/>
      <c r="S23" s="251"/>
      <c r="T23" s="251"/>
      <c r="U23" s="251"/>
      <c r="V23" s="252"/>
      <c r="W23" s="253" t="s">
        <v>107</v>
      </c>
      <c r="X23" s="291"/>
      <c r="Y23" s="291"/>
      <c r="Z23" s="291"/>
      <c r="AA23" s="291"/>
      <c r="AB23" s="292"/>
      <c r="AC23" s="253" t="s">
        <v>108</v>
      </c>
      <c r="AD23" s="251"/>
      <c r="AE23" s="251"/>
      <c r="AF23" s="251"/>
      <c r="AG23" s="251"/>
      <c r="AH23" s="251"/>
      <c r="AI23" s="251"/>
      <c r="AJ23" s="251"/>
      <c r="AK23" s="251"/>
      <c r="AL23" s="251"/>
      <c r="AM23" s="251"/>
      <c r="AN23" s="252"/>
      <c r="AQ23" s="22"/>
      <c r="AR23" s="21"/>
      <c r="AS23" s="144" t="s">
        <v>196</v>
      </c>
      <c r="AT23" s="145" t="s">
        <v>198</v>
      </c>
      <c r="AU23" s="146">
        <v>0.75</v>
      </c>
      <c r="AV23" s="129">
        <v>1800</v>
      </c>
    </row>
    <row r="24" spans="2:58" ht="24.95" customHeight="1" thickTop="1">
      <c r="B24" s="271"/>
      <c r="C24" s="271"/>
      <c r="D24" s="271"/>
      <c r="E24" s="271"/>
      <c r="F24" s="271"/>
      <c r="G24" s="271"/>
      <c r="H24" s="271"/>
      <c r="I24" s="271"/>
      <c r="J24" s="271"/>
      <c r="K24" s="271"/>
      <c r="L24" s="271"/>
      <c r="M24" s="271"/>
      <c r="N24" s="271"/>
      <c r="O24" s="271"/>
      <c r="P24" s="272"/>
      <c r="Q24" s="293"/>
      <c r="R24" s="294"/>
      <c r="S24" s="294"/>
      <c r="T24" s="294"/>
      <c r="U24" s="294"/>
      <c r="V24" s="295"/>
      <c r="W24" s="293"/>
      <c r="X24" s="294"/>
      <c r="Y24" s="294"/>
      <c r="Z24" s="294"/>
      <c r="AA24" s="294"/>
      <c r="AB24" s="295"/>
      <c r="AC24" s="293"/>
      <c r="AD24" s="294"/>
      <c r="AE24" s="294"/>
      <c r="AF24" s="294"/>
      <c r="AG24" s="294"/>
      <c r="AH24" s="294"/>
      <c r="AI24" s="294"/>
      <c r="AJ24" s="294"/>
      <c r="AK24" s="294"/>
      <c r="AL24" s="294"/>
      <c r="AM24" s="294"/>
      <c r="AN24" s="295"/>
      <c r="AQ24" s="22"/>
      <c r="AR24" s="21"/>
      <c r="AS24" s="176" t="s">
        <v>236</v>
      </c>
      <c r="AT24" s="176" t="s">
        <v>237</v>
      </c>
    </row>
    <row r="25" spans="2:58" ht="24.95" customHeight="1" thickBot="1">
      <c r="B25" s="271"/>
      <c r="C25" s="271"/>
      <c r="D25" s="271"/>
      <c r="E25" s="271"/>
      <c r="F25" s="271"/>
      <c r="G25" s="271"/>
      <c r="H25" s="271"/>
      <c r="I25" s="271"/>
      <c r="J25" s="271"/>
      <c r="K25" s="271"/>
      <c r="L25" s="271"/>
      <c r="M25" s="271"/>
      <c r="N25" s="271"/>
      <c r="O25" s="271"/>
      <c r="P25" s="272"/>
      <c r="Q25" s="296"/>
      <c r="R25" s="297"/>
      <c r="S25" s="297"/>
      <c r="T25" s="297"/>
      <c r="U25" s="297"/>
      <c r="V25" s="298"/>
      <c r="W25" s="296"/>
      <c r="X25" s="297"/>
      <c r="Y25" s="297"/>
      <c r="Z25" s="297"/>
      <c r="AA25" s="297"/>
      <c r="AB25" s="298"/>
      <c r="AC25" s="296"/>
      <c r="AD25" s="297"/>
      <c r="AE25" s="297"/>
      <c r="AF25" s="297"/>
      <c r="AG25" s="297"/>
      <c r="AH25" s="297"/>
      <c r="AI25" s="297"/>
      <c r="AJ25" s="297"/>
      <c r="AK25" s="297"/>
      <c r="AL25" s="297"/>
      <c r="AM25" s="297"/>
      <c r="AN25" s="298"/>
      <c r="AQ25" s="27"/>
      <c r="AR25" s="28"/>
    </row>
    <row r="26" spans="2:58" ht="24.95" customHeight="1" thickTop="1">
      <c r="B26" s="353" t="s">
        <v>125</v>
      </c>
      <c r="C26" s="353"/>
      <c r="D26" s="353"/>
      <c r="E26" s="353"/>
      <c r="F26" s="353"/>
      <c r="G26" s="353"/>
      <c r="H26" s="353"/>
      <c r="I26" s="353"/>
      <c r="J26" s="353"/>
      <c r="K26" s="353"/>
      <c r="L26" s="353"/>
      <c r="M26" s="353"/>
      <c r="N26" s="353"/>
      <c r="O26" s="353"/>
      <c r="P26" s="353"/>
      <c r="Q26" s="311" t="s">
        <v>37</v>
      </c>
      <c r="R26" s="312"/>
      <c r="S26" s="312"/>
      <c r="T26" s="312"/>
      <c r="U26" s="312"/>
      <c r="V26" s="313"/>
      <c r="W26" s="311" t="s">
        <v>38</v>
      </c>
      <c r="X26" s="312"/>
      <c r="Y26" s="312"/>
      <c r="Z26" s="312"/>
      <c r="AA26" s="312"/>
      <c r="AB26" s="313"/>
      <c r="AC26" s="314" t="s">
        <v>39</v>
      </c>
      <c r="AD26" s="315"/>
      <c r="AE26" s="315"/>
      <c r="AF26" s="315"/>
      <c r="AG26" s="315"/>
      <c r="AH26" s="315"/>
      <c r="AI26" s="315"/>
      <c r="AJ26" s="315"/>
      <c r="AK26" s="315"/>
      <c r="AL26" s="315"/>
      <c r="AM26" s="315"/>
      <c r="AN26" s="316"/>
    </row>
    <row r="27" spans="2:58" ht="24.95" customHeight="1">
      <c r="B27" s="271" t="s">
        <v>98</v>
      </c>
      <c r="C27" s="271"/>
      <c r="D27" s="271"/>
      <c r="E27" s="271"/>
      <c r="F27" s="271"/>
      <c r="G27" s="271"/>
      <c r="H27" s="271"/>
      <c r="I27" s="271"/>
      <c r="J27" s="271"/>
      <c r="K27" s="271"/>
      <c r="L27" s="271"/>
      <c r="M27" s="271"/>
      <c r="N27" s="271"/>
      <c r="O27" s="271"/>
      <c r="P27" s="271"/>
      <c r="Q27" s="300" t="s">
        <v>12</v>
      </c>
      <c r="R27" s="300"/>
      <c r="S27" s="300"/>
      <c r="T27" s="300"/>
      <c r="U27" s="300"/>
      <c r="V27" s="300"/>
      <c r="W27" s="300"/>
      <c r="X27" s="300"/>
      <c r="Y27" s="300"/>
      <c r="Z27" s="300"/>
      <c r="AA27" s="300"/>
      <c r="AB27" s="300"/>
      <c r="AC27" s="301">
        <f>IF(AC24="",0,AC24*$G$28)</f>
        <v>0</v>
      </c>
      <c r="AD27" s="302"/>
      <c r="AE27" s="302"/>
      <c r="AF27" s="302"/>
      <c r="AG27" s="302"/>
      <c r="AH27" s="302"/>
      <c r="AI27" s="302"/>
      <c r="AJ27" s="302"/>
      <c r="AK27" s="302"/>
      <c r="AL27" s="302"/>
      <c r="AM27" s="303"/>
      <c r="AN27" s="288" t="s">
        <v>13</v>
      </c>
    </row>
    <row r="28" spans="2:58" ht="24.95" customHeight="1">
      <c r="B28" s="26"/>
      <c r="C28" s="307" t="s">
        <v>97</v>
      </c>
      <c r="D28" s="307"/>
      <c r="E28" s="307"/>
      <c r="F28" s="307"/>
      <c r="G28" s="396" t="str">
        <f>IFERROR(VLOOKUP($G$21,$AT$16:$AV$23,3,FALSE),"")</f>
        <v/>
      </c>
      <c r="H28" s="396"/>
      <c r="I28" s="396"/>
      <c r="J28" s="394" t="s">
        <v>42</v>
      </c>
      <c r="K28" s="394"/>
      <c r="L28" s="394"/>
      <c r="M28" s="394"/>
      <c r="N28" s="394"/>
      <c r="O28" s="394"/>
      <c r="P28" s="395"/>
      <c r="Q28" s="300"/>
      <c r="R28" s="300"/>
      <c r="S28" s="300"/>
      <c r="T28" s="300"/>
      <c r="U28" s="300"/>
      <c r="V28" s="300"/>
      <c r="W28" s="300"/>
      <c r="X28" s="300"/>
      <c r="Y28" s="300"/>
      <c r="Z28" s="300"/>
      <c r="AA28" s="300"/>
      <c r="AB28" s="300"/>
      <c r="AC28" s="304"/>
      <c r="AD28" s="305"/>
      <c r="AE28" s="305"/>
      <c r="AF28" s="305"/>
      <c r="AG28" s="305"/>
      <c r="AH28" s="305"/>
      <c r="AI28" s="305"/>
      <c r="AJ28" s="305"/>
      <c r="AK28" s="305"/>
      <c r="AL28" s="305"/>
      <c r="AM28" s="306"/>
      <c r="AN28" s="288"/>
    </row>
    <row r="29" spans="2:58" ht="60" customHeight="1">
      <c r="B29" s="343" t="s">
        <v>126</v>
      </c>
      <c r="C29" s="344"/>
      <c r="D29" s="344"/>
      <c r="E29" s="344"/>
      <c r="F29" s="344"/>
      <c r="G29" s="344"/>
      <c r="H29" s="344"/>
      <c r="I29" s="344"/>
      <c r="J29" s="344"/>
      <c r="K29" s="344"/>
      <c r="L29" s="344"/>
      <c r="M29" s="344"/>
      <c r="N29" s="344"/>
      <c r="O29" s="344"/>
      <c r="P29" s="345"/>
      <c r="Q29" s="336">
        <f>IF(Q20="",0,Q20*Q24)</f>
        <v>0</v>
      </c>
      <c r="R29" s="336"/>
      <c r="S29" s="336"/>
      <c r="T29" s="336"/>
      <c r="U29" s="336"/>
      <c r="V29" s="39" t="s">
        <v>91</v>
      </c>
      <c r="W29" s="336">
        <f>IF(W20="",0,W20*W24)</f>
        <v>0</v>
      </c>
      <c r="X29" s="336"/>
      <c r="Y29" s="336"/>
      <c r="Z29" s="336"/>
      <c r="AA29" s="336"/>
      <c r="AB29" s="39" t="s">
        <v>91</v>
      </c>
      <c r="AC29" s="346">
        <f>IF(AC20="",0,AC20*AC24+AC27)</f>
        <v>0</v>
      </c>
      <c r="AD29" s="347"/>
      <c r="AE29" s="347"/>
      <c r="AF29" s="347"/>
      <c r="AG29" s="347"/>
      <c r="AH29" s="347"/>
      <c r="AI29" s="347"/>
      <c r="AJ29" s="347"/>
      <c r="AK29" s="347"/>
      <c r="AL29" s="347"/>
      <c r="AM29" s="348"/>
      <c r="AN29" s="31" t="s">
        <v>4</v>
      </c>
    </row>
    <row r="30" spans="2:58" ht="60" customHeight="1">
      <c r="B30" s="217" t="s">
        <v>104</v>
      </c>
      <c r="C30" s="217"/>
      <c r="D30" s="217"/>
      <c r="E30" s="217"/>
      <c r="F30" s="217"/>
      <c r="G30" s="217"/>
      <c r="H30" s="217"/>
      <c r="I30" s="217"/>
      <c r="J30" s="217"/>
      <c r="K30" s="217"/>
      <c r="L30" s="217"/>
      <c r="M30" s="217"/>
      <c r="N30" s="217"/>
      <c r="O30" s="217"/>
      <c r="P30" s="217"/>
      <c r="Q30" s="29" t="s">
        <v>95</v>
      </c>
      <c r="R30" s="336">
        <f>IF(SUM(Q29,W29)=0,0,SUM(Q29,W29))</f>
        <v>0</v>
      </c>
      <c r="S30" s="336"/>
      <c r="T30" s="336"/>
      <c r="U30" s="336"/>
      <c r="V30" s="336"/>
      <c r="W30" s="336"/>
      <c r="X30" s="336"/>
      <c r="Y30" s="336"/>
      <c r="Z30" s="336"/>
      <c r="AA30" s="336"/>
      <c r="AB30" s="29" t="s">
        <v>14</v>
      </c>
      <c r="AC30" s="29" t="s">
        <v>96</v>
      </c>
      <c r="AD30" s="336">
        <f>IF(AC29="",0,AC29)</f>
        <v>0</v>
      </c>
      <c r="AE30" s="336"/>
      <c r="AF30" s="336"/>
      <c r="AG30" s="336"/>
      <c r="AH30" s="336"/>
      <c r="AI30" s="336"/>
      <c r="AJ30" s="336"/>
      <c r="AK30" s="336"/>
      <c r="AL30" s="336"/>
      <c r="AM30" s="336"/>
      <c r="AN30" s="29" t="s">
        <v>15</v>
      </c>
    </row>
    <row r="31" spans="2:58" ht="60" customHeight="1">
      <c r="B31" s="217" t="s">
        <v>99</v>
      </c>
      <c r="C31" s="217"/>
      <c r="D31" s="217"/>
      <c r="E31" s="217"/>
      <c r="F31" s="217"/>
      <c r="G31" s="217"/>
      <c r="H31" s="217"/>
      <c r="I31" s="217"/>
      <c r="J31" s="217"/>
      <c r="K31" s="217"/>
      <c r="L31" s="217"/>
      <c r="M31" s="217"/>
      <c r="N31" s="217"/>
      <c r="O31" s="217"/>
      <c r="P31" s="217"/>
      <c r="Q31" s="336">
        <f>IF(SUM(R30,AD30)=0,0,SUM(R30,AD30))</f>
        <v>0</v>
      </c>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29" t="s">
        <v>16</v>
      </c>
      <c r="AQ31" s="2">
        <v>1</v>
      </c>
      <c r="AR31" s="2">
        <v>2</v>
      </c>
      <c r="AS31" s="2">
        <v>3</v>
      </c>
      <c r="AT31" s="2">
        <v>4</v>
      </c>
      <c r="AU31" s="2">
        <v>5</v>
      </c>
      <c r="AV31" s="2">
        <v>6</v>
      </c>
      <c r="AW31" s="2">
        <v>7</v>
      </c>
      <c r="AX31" s="2">
        <v>8</v>
      </c>
      <c r="AY31" s="2">
        <v>9</v>
      </c>
      <c r="AZ31" s="2">
        <v>10</v>
      </c>
      <c r="BA31" s="2">
        <v>11</v>
      </c>
      <c r="BB31" s="2">
        <v>12</v>
      </c>
      <c r="BC31" s="2">
        <v>13</v>
      </c>
      <c r="BD31" s="2">
        <v>14</v>
      </c>
      <c r="BE31" s="2">
        <v>15</v>
      </c>
      <c r="BF31" s="2">
        <v>16</v>
      </c>
    </row>
    <row r="32" spans="2:58" ht="50.25" customHeight="1">
      <c r="B32" s="337" t="s">
        <v>48</v>
      </c>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row>
    <row r="33" spans="1:62" ht="15.75" customHeight="1">
      <c r="B33" s="392"/>
      <c r="C33" s="392"/>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row>
    <row r="34" spans="1:62" ht="50.25" customHeight="1">
      <c r="B34" s="338" t="s">
        <v>121</v>
      </c>
      <c r="C34" s="339"/>
      <c r="D34" s="339"/>
      <c r="E34" s="339"/>
      <c r="F34" s="339"/>
      <c r="G34" s="339"/>
      <c r="H34" s="339"/>
      <c r="I34" s="339"/>
      <c r="J34" s="339"/>
      <c r="K34" s="340"/>
      <c r="L34" s="342" t="s">
        <v>129</v>
      </c>
      <c r="M34" s="342"/>
      <c r="N34" s="342"/>
      <c r="O34" s="342"/>
      <c r="P34" s="342"/>
      <c r="Q34" s="331" t="e">
        <f>IF(Q19="",0,ROUNDUP(MIN(Q19*VLOOKUP($G$21,$AT$16:$AV$23,2,FALSE),BD52),0))</f>
        <v>#N/A</v>
      </c>
      <c r="R34" s="331"/>
      <c r="S34" s="331"/>
      <c r="T34" s="331"/>
      <c r="U34" s="331"/>
      <c r="V34" s="115" t="s">
        <v>120</v>
      </c>
      <c r="W34" s="331" t="e">
        <f>IF(W19="",0,ROUNDUP(MIN(W19*VLOOKUP($G$21,$AT$16:$AV$23,2,FALSE),BD52),0))</f>
        <v>#N/A</v>
      </c>
      <c r="X34" s="331"/>
      <c r="Y34" s="331"/>
      <c r="Z34" s="331"/>
      <c r="AA34" s="331"/>
      <c r="AB34" s="115" t="s">
        <v>120</v>
      </c>
      <c r="AC34" s="332" t="e">
        <f>IF(AC19="",0,ROUNDUP(MIN(AC19*VLOOKUP($G$21,$AT$16:$AV$23,2,FALSE),BD52),0))</f>
        <v>#N/A</v>
      </c>
      <c r="AD34" s="333"/>
      <c r="AE34" s="333"/>
      <c r="AF34" s="333"/>
      <c r="AG34" s="333"/>
      <c r="AH34" s="333"/>
      <c r="AI34" s="333"/>
      <c r="AJ34" s="333"/>
      <c r="AK34" s="333"/>
      <c r="AL34" s="333"/>
      <c r="AM34" s="334"/>
      <c r="AN34" s="115" t="s">
        <v>120</v>
      </c>
      <c r="AQ34" s="87"/>
      <c r="AR34" s="88" t="s">
        <v>149</v>
      </c>
      <c r="AS34" s="89" t="str">
        <f>'雇用調整助成金 （休業等） 支給申請書'!J43</f>
        <v/>
      </c>
      <c r="AT34" s="90" t="s">
        <v>110</v>
      </c>
      <c r="AU34" s="89" t="str">
        <f>'雇用調整助成金 （休業等） 支給申請書'!M43</f>
        <v/>
      </c>
      <c r="AV34" s="90" t="s">
        <v>150</v>
      </c>
      <c r="AW34" s="89" t="str">
        <f>'雇用調整助成金 （休業等） 支給申請書'!P43</f>
        <v/>
      </c>
      <c r="AX34" s="91" t="s">
        <v>151</v>
      </c>
      <c r="AY34" s="92" t="s">
        <v>152</v>
      </c>
      <c r="AZ34" s="93" t="e">
        <f>DATE(2018+AS34,AU34,AW34)</f>
        <v>#VALUE!</v>
      </c>
      <c r="BA34" s="94"/>
      <c r="BB34" s="88" t="s">
        <v>149</v>
      </c>
      <c r="BC34" s="89" t="str">
        <f>'雇用調整助成金 （休業等） 支給申請書'!V43</f>
        <v/>
      </c>
      <c r="BD34" s="116" t="s">
        <v>110</v>
      </c>
      <c r="BE34" s="89" t="str">
        <f>'雇用調整助成金 （休業等） 支給申請書'!Y43</f>
        <v/>
      </c>
      <c r="BF34" s="116" t="s">
        <v>150</v>
      </c>
      <c r="BG34" s="89" t="str">
        <f>'雇用調整助成金 （休業等） 支給申請書'!AB43</f>
        <v/>
      </c>
      <c r="BH34" s="117" t="s">
        <v>151</v>
      </c>
      <c r="BI34" s="118" t="s">
        <v>152</v>
      </c>
      <c r="BJ34" s="105" t="e">
        <f>DATE(2018+BC34,BE34,BG34)</f>
        <v>#VALUE!</v>
      </c>
    </row>
    <row r="35" spans="1:62" ht="50.25" customHeight="1">
      <c r="B35" s="341"/>
      <c r="C35" s="256"/>
      <c r="D35" s="256"/>
      <c r="E35" s="256"/>
      <c r="F35" s="256"/>
      <c r="G35" s="256"/>
      <c r="H35" s="256"/>
      <c r="I35" s="256"/>
      <c r="J35" s="256"/>
      <c r="K35" s="257"/>
      <c r="L35" s="338" t="s">
        <v>122</v>
      </c>
      <c r="M35" s="339"/>
      <c r="N35" s="339"/>
      <c r="O35" s="339"/>
      <c r="P35" s="340"/>
      <c r="Q35" s="331">
        <f>IF(Q24="",0,Q34*Q24)</f>
        <v>0</v>
      </c>
      <c r="R35" s="331"/>
      <c r="S35" s="331"/>
      <c r="T35" s="331"/>
      <c r="U35" s="331"/>
      <c r="V35" s="115" t="s">
        <v>120</v>
      </c>
      <c r="W35" s="331">
        <f>IF(W24="",0,W34*W24)</f>
        <v>0</v>
      </c>
      <c r="X35" s="331"/>
      <c r="Y35" s="331"/>
      <c r="Z35" s="331"/>
      <c r="AA35" s="331"/>
      <c r="AB35" s="115" t="s">
        <v>120</v>
      </c>
      <c r="AC35" s="331">
        <f>IF(AC24="",0,AC34*AC24+AC27)</f>
        <v>0</v>
      </c>
      <c r="AD35" s="331"/>
      <c r="AE35" s="331"/>
      <c r="AF35" s="331"/>
      <c r="AG35" s="331"/>
      <c r="AH35" s="331"/>
      <c r="AI35" s="331"/>
      <c r="AJ35" s="331"/>
      <c r="AK35" s="331"/>
      <c r="AL35" s="331"/>
      <c r="AM35" s="331"/>
      <c r="AN35" s="115" t="s">
        <v>120</v>
      </c>
      <c r="AQ35" s="87"/>
      <c r="AR35" s="87"/>
      <c r="AS35" s="94"/>
      <c r="AT35" s="94"/>
      <c r="AU35" s="87"/>
      <c r="AV35" s="94"/>
      <c r="AW35" s="94"/>
      <c r="AX35" s="94"/>
      <c r="AY35" s="94"/>
      <c r="AZ35" s="94"/>
      <c r="BA35" s="94"/>
      <c r="BB35" s="94"/>
      <c r="BC35" s="94"/>
      <c r="BD35" s="94"/>
      <c r="BE35" s="94"/>
      <c r="BF35" s="94"/>
    </row>
    <row r="36" spans="1:62" ht="50.25" customHeight="1">
      <c r="B36" s="341"/>
      <c r="C36" s="256"/>
      <c r="D36" s="256"/>
      <c r="E36" s="256"/>
      <c r="F36" s="256"/>
      <c r="G36" s="256"/>
      <c r="H36" s="256"/>
      <c r="I36" s="256"/>
      <c r="J36" s="256"/>
      <c r="K36" s="257"/>
      <c r="L36" s="215"/>
      <c r="M36" s="213"/>
      <c r="N36" s="213"/>
      <c r="O36" s="213"/>
      <c r="P36" s="214"/>
      <c r="Q36" s="332">
        <f>IFERROR(IF(SUM(Q35,W35,AC35)=0,0,SUM(Q35,W35,AC35)),"")</f>
        <v>0</v>
      </c>
      <c r="R36" s="333"/>
      <c r="S36" s="333"/>
      <c r="T36" s="333"/>
      <c r="U36" s="333"/>
      <c r="V36" s="333"/>
      <c r="W36" s="333"/>
      <c r="X36" s="333"/>
      <c r="Y36" s="333"/>
      <c r="Z36" s="333"/>
      <c r="AA36" s="333"/>
      <c r="AB36" s="333"/>
      <c r="AC36" s="333"/>
      <c r="AD36" s="333"/>
      <c r="AE36" s="333"/>
      <c r="AF36" s="333"/>
      <c r="AG36" s="333"/>
      <c r="AH36" s="333"/>
      <c r="AI36" s="333"/>
      <c r="AJ36" s="333"/>
      <c r="AK36" s="333"/>
      <c r="AL36" s="333"/>
      <c r="AM36" s="334"/>
      <c r="AN36" s="115" t="s">
        <v>120</v>
      </c>
      <c r="AQ36" s="96" t="s">
        <v>153</v>
      </c>
      <c r="AR36" s="326" t="s">
        <v>154</v>
      </c>
      <c r="AS36" s="327"/>
      <c r="AT36" s="327"/>
      <c r="AU36" s="328"/>
      <c r="AV36" s="326" t="s">
        <v>155</v>
      </c>
      <c r="AW36" s="327"/>
      <c r="AX36" s="327"/>
      <c r="AY36" s="328"/>
      <c r="AZ36" s="326" t="s">
        <v>156</v>
      </c>
      <c r="BA36" s="328"/>
      <c r="BB36" s="326" t="s">
        <v>157</v>
      </c>
      <c r="BC36" s="328"/>
      <c r="BD36" s="324" t="s">
        <v>158</v>
      </c>
      <c r="BE36" s="324" t="s">
        <v>159</v>
      </c>
      <c r="BF36" s="324" t="s">
        <v>160</v>
      </c>
    </row>
    <row r="37" spans="1:62" ht="50.25" customHeight="1">
      <c r="B37" s="341"/>
      <c r="C37" s="256"/>
      <c r="D37" s="256"/>
      <c r="E37" s="256"/>
      <c r="F37" s="256"/>
      <c r="G37" s="256"/>
      <c r="H37" s="256"/>
      <c r="I37" s="256"/>
      <c r="J37" s="256"/>
      <c r="K37" s="257"/>
      <c r="L37" s="338" t="s">
        <v>123</v>
      </c>
      <c r="M37" s="339"/>
      <c r="N37" s="339"/>
      <c r="O37" s="339"/>
      <c r="P37" s="340"/>
      <c r="Q37" s="332">
        <f>IF(Q29="",0,Q29-Q35)</f>
        <v>0</v>
      </c>
      <c r="R37" s="333"/>
      <c r="S37" s="333"/>
      <c r="T37" s="333"/>
      <c r="U37" s="334"/>
      <c r="V37" s="115" t="s">
        <v>44</v>
      </c>
      <c r="W37" s="332">
        <f>IF(W29="",0,W29-W35)</f>
        <v>0</v>
      </c>
      <c r="X37" s="333"/>
      <c r="Y37" s="333"/>
      <c r="Z37" s="333"/>
      <c r="AA37" s="334"/>
      <c r="AB37" s="115" t="s">
        <v>44</v>
      </c>
      <c r="AC37" s="332">
        <f>IF(AC29="",0,AC29-AC35)</f>
        <v>0</v>
      </c>
      <c r="AD37" s="333"/>
      <c r="AE37" s="333"/>
      <c r="AF37" s="333"/>
      <c r="AG37" s="333"/>
      <c r="AH37" s="333"/>
      <c r="AI37" s="333"/>
      <c r="AJ37" s="333"/>
      <c r="AK37" s="333"/>
      <c r="AL37" s="333"/>
      <c r="AM37" s="334"/>
      <c r="AN37" s="115" t="s">
        <v>44</v>
      </c>
      <c r="AQ37" s="96"/>
      <c r="AR37" s="97" t="s">
        <v>109</v>
      </c>
      <c r="AS37" s="97" t="s">
        <v>110</v>
      </c>
      <c r="AT37" s="97" t="s">
        <v>111</v>
      </c>
      <c r="AU37" s="97" t="s">
        <v>161</v>
      </c>
      <c r="AV37" s="97" t="s">
        <v>109</v>
      </c>
      <c r="AW37" s="97" t="s">
        <v>110</v>
      </c>
      <c r="AX37" s="97" t="s">
        <v>111</v>
      </c>
      <c r="AY37" s="97" t="s">
        <v>161</v>
      </c>
      <c r="AZ37" s="96" t="s">
        <v>162</v>
      </c>
      <c r="BA37" s="97" t="s">
        <v>163</v>
      </c>
      <c r="BB37" s="96" t="s">
        <v>162</v>
      </c>
      <c r="BC37" s="97" t="s">
        <v>163</v>
      </c>
      <c r="BD37" s="325"/>
      <c r="BE37" s="325"/>
      <c r="BF37" s="325"/>
    </row>
    <row r="38" spans="1:62" ht="50.25" customHeight="1">
      <c r="B38" s="215"/>
      <c r="C38" s="213"/>
      <c r="D38" s="213"/>
      <c r="E38" s="213"/>
      <c r="F38" s="213"/>
      <c r="G38" s="213"/>
      <c r="H38" s="213"/>
      <c r="I38" s="213"/>
      <c r="J38" s="213"/>
      <c r="K38" s="214"/>
      <c r="L38" s="215"/>
      <c r="M38" s="213"/>
      <c r="N38" s="213"/>
      <c r="O38" s="213"/>
      <c r="P38" s="214"/>
      <c r="Q38" s="331">
        <f>IFERROR(IF(SUM(Q37,W37,AC37)=0,0,SUM(Q37,W37,AC37)),"")</f>
        <v>0</v>
      </c>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115" t="s">
        <v>120</v>
      </c>
      <c r="AQ38" s="96" t="e">
        <f>IF(AND($AZ$34&gt;=AU38,$AZ$34&lt;=AY38),"○","×")</f>
        <v>#VALUE!</v>
      </c>
      <c r="AR38" s="96">
        <v>1</v>
      </c>
      <c r="AS38" s="96">
        <v>8</v>
      </c>
      <c r="AT38" s="96">
        <v>1</v>
      </c>
      <c r="AU38" s="98">
        <v>43678</v>
      </c>
      <c r="AV38" s="96">
        <v>2</v>
      </c>
      <c r="AW38" s="96">
        <v>2</v>
      </c>
      <c r="AX38" s="96">
        <v>29</v>
      </c>
      <c r="AY38" s="98">
        <v>43890</v>
      </c>
      <c r="AZ38" s="96">
        <v>100</v>
      </c>
      <c r="BA38" s="96">
        <v>80</v>
      </c>
      <c r="BB38" s="96">
        <v>75</v>
      </c>
      <c r="BC38" s="99">
        <v>66.666666666666671</v>
      </c>
      <c r="BD38" s="100">
        <v>8335</v>
      </c>
      <c r="BE38" s="100">
        <v>15000</v>
      </c>
      <c r="BF38" s="100">
        <v>15000</v>
      </c>
    </row>
    <row r="39" spans="1:62" ht="18.7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Q39" s="96" t="e">
        <f t="shared" ref="AQ39:AQ47" si="0">IF(AND($AZ$34&gt;=AU39,$AZ$34&lt;=AY39),"○","×")</f>
        <v>#VALUE!</v>
      </c>
      <c r="AR39" s="96">
        <v>2</v>
      </c>
      <c r="AS39" s="96">
        <v>3</v>
      </c>
      <c r="AT39" s="96">
        <v>1</v>
      </c>
      <c r="AU39" s="98">
        <v>43891</v>
      </c>
      <c r="AV39" s="96">
        <v>2</v>
      </c>
      <c r="AW39" s="96">
        <v>7</v>
      </c>
      <c r="AX39" s="96">
        <v>31</v>
      </c>
      <c r="AY39" s="98">
        <v>44043</v>
      </c>
      <c r="AZ39" s="96">
        <v>100</v>
      </c>
      <c r="BA39" s="96">
        <v>80</v>
      </c>
      <c r="BB39" s="96">
        <v>75</v>
      </c>
      <c r="BC39" s="99">
        <v>66.666666666666671</v>
      </c>
      <c r="BD39" s="100">
        <v>8330</v>
      </c>
      <c r="BE39" s="100">
        <v>15000</v>
      </c>
      <c r="BF39" s="100">
        <v>15000</v>
      </c>
    </row>
    <row r="40" spans="1:62" ht="24.95" customHeight="1">
      <c r="A40" s="317" t="s">
        <v>243</v>
      </c>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Q40" s="96" t="e">
        <f t="shared" si="0"/>
        <v>#VALUE!</v>
      </c>
      <c r="AR40" s="96">
        <v>2</v>
      </c>
      <c r="AS40" s="96">
        <v>8</v>
      </c>
      <c r="AT40" s="96">
        <v>1</v>
      </c>
      <c r="AU40" s="98">
        <v>44044</v>
      </c>
      <c r="AV40" s="96">
        <v>3</v>
      </c>
      <c r="AW40" s="96">
        <v>4</v>
      </c>
      <c r="AX40" s="96">
        <v>30</v>
      </c>
      <c r="AY40" s="98">
        <v>44316</v>
      </c>
      <c r="AZ40" s="96">
        <v>100</v>
      </c>
      <c r="BA40" s="96">
        <v>80</v>
      </c>
      <c r="BB40" s="96">
        <v>75</v>
      </c>
      <c r="BC40" s="99">
        <v>66.666666666666671</v>
      </c>
      <c r="BD40" s="100">
        <v>8370</v>
      </c>
      <c r="BE40" s="100">
        <v>15000</v>
      </c>
      <c r="BF40" s="100">
        <v>15000</v>
      </c>
    </row>
    <row r="41" spans="1:62" ht="24.95" customHeight="1">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Q41" s="96" t="e">
        <f t="shared" si="0"/>
        <v>#VALUE!</v>
      </c>
      <c r="AR41" s="96">
        <v>3</v>
      </c>
      <c r="AS41" s="96">
        <v>5</v>
      </c>
      <c r="AT41" s="96">
        <v>1</v>
      </c>
      <c r="AU41" s="98">
        <v>44317</v>
      </c>
      <c r="AV41" s="96">
        <v>3</v>
      </c>
      <c r="AW41" s="96">
        <v>7</v>
      </c>
      <c r="AX41" s="96">
        <v>31</v>
      </c>
      <c r="AY41" s="98">
        <v>44408</v>
      </c>
      <c r="AZ41" s="96">
        <v>90</v>
      </c>
      <c r="BA41" s="96">
        <v>80</v>
      </c>
      <c r="BB41" s="96">
        <v>75</v>
      </c>
      <c r="BC41" s="99">
        <v>66.666666666666671</v>
      </c>
      <c r="BD41" s="100">
        <v>8370</v>
      </c>
      <c r="BE41" s="100">
        <v>13500</v>
      </c>
      <c r="BF41" s="100">
        <v>15000</v>
      </c>
    </row>
    <row r="42" spans="1:62" ht="24.95" customHeight="1">
      <c r="A42" s="317"/>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Q42" s="96" t="e">
        <f t="shared" si="0"/>
        <v>#VALUE!</v>
      </c>
      <c r="AR42" s="96">
        <v>3</v>
      </c>
      <c r="AS42" s="96">
        <v>8</v>
      </c>
      <c r="AT42" s="96">
        <v>1</v>
      </c>
      <c r="AU42" s="98">
        <v>44409</v>
      </c>
      <c r="AV42" s="96">
        <v>3</v>
      </c>
      <c r="AW42" s="96">
        <v>12</v>
      </c>
      <c r="AX42" s="96">
        <v>31</v>
      </c>
      <c r="AY42" s="98">
        <v>44561</v>
      </c>
      <c r="AZ42" s="96">
        <v>90</v>
      </c>
      <c r="BA42" s="96">
        <v>80</v>
      </c>
      <c r="BB42" s="96">
        <v>75</v>
      </c>
      <c r="BC42" s="99">
        <v>66.666666666666671</v>
      </c>
      <c r="BD42" s="100">
        <v>8265</v>
      </c>
      <c r="BE42" s="100">
        <v>13500</v>
      </c>
      <c r="BF42" s="100">
        <v>15000</v>
      </c>
    </row>
    <row r="43" spans="1:62" ht="24.95" customHeight="1">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Q43" s="96" t="e">
        <f t="shared" si="0"/>
        <v>#VALUE!</v>
      </c>
      <c r="AR43" s="96">
        <v>4</v>
      </c>
      <c r="AS43" s="96">
        <v>1</v>
      </c>
      <c r="AT43" s="96">
        <v>1</v>
      </c>
      <c r="AU43" s="98">
        <f t="shared" ref="AU43:AU46" si="1">DATE(2018+AR43,AS43,AT43)</f>
        <v>44562</v>
      </c>
      <c r="AV43" s="96">
        <v>4</v>
      </c>
      <c r="AW43" s="96">
        <v>2</v>
      </c>
      <c r="AX43" s="96">
        <v>28</v>
      </c>
      <c r="AY43" s="98">
        <f t="shared" ref="AY43:AY46" si="2">DATE(2018+AV43,AW43,AX43)</f>
        <v>44620</v>
      </c>
      <c r="AZ43" s="96">
        <v>90</v>
      </c>
      <c r="BA43" s="96">
        <v>80</v>
      </c>
      <c r="BB43" s="96">
        <v>75</v>
      </c>
      <c r="BC43" s="99">
        <v>66.666666666666671</v>
      </c>
      <c r="BD43" s="100">
        <v>8265</v>
      </c>
      <c r="BE43" s="100">
        <v>11000</v>
      </c>
      <c r="BF43" s="100">
        <v>15000</v>
      </c>
    </row>
    <row r="44" spans="1:62" ht="24.95" customHeight="1">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Q44" s="96" t="e">
        <f t="shared" si="0"/>
        <v>#VALUE!</v>
      </c>
      <c r="AR44" s="96">
        <v>4</v>
      </c>
      <c r="AS44" s="96">
        <v>3</v>
      </c>
      <c r="AT44" s="96">
        <v>1</v>
      </c>
      <c r="AU44" s="98">
        <f t="shared" si="1"/>
        <v>44621</v>
      </c>
      <c r="AV44" s="96">
        <v>4</v>
      </c>
      <c r="AW44" s="96">
        <v>7</v>
      </c>
      <c r="AX44" s="96">
        <v>31</v>
      </c>
      <c r="AY44" s="98">
        <f t="shared" si="2"/>
        <v>44773</v>
      </c>
      <c r="AZ44" s="96">
        <v>90</v>
      </c>
      <c r="BA44" s="96">
        <v>80</v>
      </c>
      <c r="BB44" s="96">
        <v>75</v>
      </c>
      <c r="BC44" s="99">
        <v>66.666666666666671</v>
      </c>
      <c r="BD44" s="100">
        <v>8265</v>
      </c>
      <c r="BE44" s="100">
        <v>9000</v>
      </c>
      <c r="BF44" s="100">
        <v>15000</v>
      </c>
    </row>
    <row r="45" spans="1:62" ht="24.95" customHeight="1">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Q45" s="96" t="e">
        <f t="shared" si="0"/>
        <v>#VALUE!</v>
      </c>
      <c r="AR45" s="96">
        <v>4</v>
      </c>
      <c r="AS45" s="96">
        <v>8</v>
      </c>
      <c r="AT45" s="96">
        <v>1</v>
      </c>
      <c r="AU45" s="98">
        <f t="shared" si="1"/>
        <v>44774</v>
      </c>
      <c r="AV45" s="96">
        <v>4</v>
      </c>
      <c r="AW45" s="96">
        <v>9</v>
      </c>
      <c r="AX45" s="96">
        <v>30</v>
      </c>
      <c r="AY45" s="98">
        <f t="shared" si="2"/>
        <v>44834</v>
      </c>
      <c r="AZ45" s="96">
        <v>90</v>
      </c>
      <c r="BA45" s="96">
        <v>80</v>
      </c>
      <c r="BB45" s="96">
        <v>75</v>
      </c>
      <c r="BC45" s="99">
        <v>66.666666666666671</v>
      </c>
      <c r="BD45" s="100">
        <v>8355</v>
      </c>
      <c r="BE45" s="100">
        <v>9000</v>
      </c>
      <c r="BF45" s="100">
        <v>15000</v>
      </c>
    </row>
    <row r="46" spans="1:62" ht="24.95" customHeight="1">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Q46" s="96" t="e">
        <f t="shared" si="0"/>
        <v>#VALUE!</v>
      </c>
      <c r="AR46" s="96">
        <v>4</v>
      </c>
      <c r="AS46" s="96">
        <v>10</v>
      </c>
      <c r="AT46" s="96">
        <v>1</v>
      </c>
      <c r="AU46" s="98">
        <f t="shared" si="1"/>
        <v>44835</v>
      </c>
      <c r="AV46" s="96">
        <v>4</v>
      </c>
      <c r="AW46" s="96">
        <v>11</v>
      </c>
      <c r="AX46" s="96">
        <v>30</v>
      </c>
      <c r="AY46" s="98">
        <f t="shared" si="2"/>
        <v>44895</v>
      </c>
      <c r="AZ46" s="96">
        <v>90</v>
      </c>
      <c r="BA46" s="96">
        <v>80</v>
      </c>
      <c r="BB46" s="96">
        <v>75</v>
      </c>
      <c r="BC46" s="99">
        <v>66.666666666666671</v>
      </c>
      <c r="BD46" s="100">
        <v>8355</v>
      </c>
      <c r="BE46" s="101">
        <v>8355</v>
      </c>
      <c r="BF46" s="101">
        <v>12000</v>
      </c>
    </row>
    <row r="47" spans="1:62" ht="24.95" customHeight="1">
      <c r="A47" s="317"/>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Q47" s="96" t="e">
        <f t="shared" si="0"/>
        <v>#VALUE!</v>
      </c>
      <c r="AR47" s="96"/>
      <c r="AS47" s="96"/>
      <c r="AT47" s="96"/>
      <c r="AU47" s="96"/>
      <c r="AV47" s="96"/>
      <c r="AW47" s="96"/>
      <c r="AX47" s="96"/>
      <c r="AY47" s="96"/>
      <c r="AZ47" s="96"/>
      <c r="BA47" s="96"/>
      <c r="BB47" s="96"/>
      <c r="BC47" s="96"/>
      <c r="BD47" s="100"/>
      <c r="BE47" s="101"/>
      <c r="BF47" s="101"/>
    </row>
    <row r="48" spans="1:62" ht="24.95" customHeight="1">
      <c r="A48" s="317"/>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Q48" s="94"/>
      <c r="AR48" s="94"/>
      <c r="AS48" s="94"/>
      <c r="AT48" s="94"/>
      <c r="AU48" s="94"/>
      <c r="AV48" s="94"/>
      <c r="AW48" s="94"/>
      <c r="AX48" s="94"/>
      <c r="AY48" s="94"/>
      <c r="AZ48" s="94"/>
      <c r="BA48" s="94"/>
      <c r="BB48" s="94"/>
      <c r="BC48" s="94"/>
      <c r="BD48" s="94"/>
      <c r="BE48" s="94"/>
    </row>
    <row r="49" spans="1:58" ht="24.95" customHeight="1">
      <c r="A49" s="317"/>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Q49" s="94" t="s">
        <v>164</v>
      </c>
      <c r="AR49" s="94"/>
      <c r="AS49" s="94"/>
      <c r="AT49" s="94"/>
      <c r="AU49" s="94"/>
      <c r="AV49" s="94"/>
      <c r="AW49" s="94"/>
      <c r="AX49" s="94"/>
      <c r="AY49" s="94"/>
      <c r="AZ49" s="94"/>
      <c r="BA49" s="94"/>
      <c r="BB49" s="94"/>
      <c r="BC49" s="94"/>
      <c r="BD49" s="94"/>
      <c r="BE49" s="94"/>
    </row>
    <row r="50" spans="1:58" ht="24.95" customHeight="1">
      <c r="A50" s="317"/>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Q50" s="94"/>
      <c r="AR50" s="326" t="s">
        <v>154</v>
      </c>
      <c r="AS50" s="327"/>
      <c r="AT50" s="327"/>
      <c r="AU50" s="328"/>
      <c r="AV50" s="326" t="s">
        <v>155</v>
      </c>
      <c r="AW50" s="327"/>
      <c r="AX50" s="327"/>
      <c r="AY50" s="328"/>
      <c r="AZ50" s="329" t="s">
        <v>156</v>
      </c>
      <c r="BA50" s="330"/>
      <c r="BB50" s="329" t="s">
        <v>157</v>
      </c>
      <c r="BC50" s="330"/>
      <c r="BD50" s="324" t="s">
        <v>158</v>
      </c>
      <c r="BE50" s="324" t="s">
        <v>159</v>
      </c>
      <c r="BF50" s="324" t="s">
        <v>160</v>
      </c>
    </row>
    <row r="51" spans="1:58" ht="32.25" customHeight="1">
      <c r="A51" s="317"/>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Q51" s="102" t="s">
        <v>165</v>
      </c>
      <c r="AR51" s="97" t="s">
        <v>109</v>
      </c>
      <c r="AS51" s="97" t="s">
        <v>110</v>
      </c>
      <c r="AT51" s="97" t="s">
        <v>111</v>
      </c>
      <c r="AU51" s="97" t="s">
        <v>161</v>
      </c>
      <c r="AV51" s="97" t="s">
        <v>109</v>
      </c>
      <c r="AW51" s="97" t="s">
        <v>110</v>
      </c>
      <c r="AX51" s="97" t="s">
        <v>111</v>
      </c>
      <c r="AY51" s="97" t="s">
        <v>161</v>
      </c>
      <c r="AZ51" s="100" t="s">
        <v>162</v>
      </c>
      <c r="BA51" s="103" t="s">
        <v>163</v>
      </c>
      <c r="BB51" s="100" t="s">
        <v>162</v>
      </c>
      <c r="BC51" s="103" t="s">
        <v>163</v>
      </c>
      <c r="BD51" s="325"/>
      <c r="BE51" s="325"/>
      <c r="BF51" s="325"/>
    </row>
    <row r="52" spans="1:58" ht="24.95" customHeight="1">
      <c r="A52" s="32"/>
      <c r="B52" s="32"/>
      <c r="C52" s="32"/>
      <c r="D52" s="389" t="s">
        <v>116</v>
      </c>
      <c r="E52" s="389"/>
      <c r="F52" s="389"/>
      <c r="G52" s="389"/>
      <c r="H52" s="389"/>
      <c r="I52" s="389"/>
      <c r="J52" s="389"/>
      <c r="K52" s="389"/>
      <c r="L52" s="389"/>
      <c r="M52" s="389"/>
      <c r="N52" s="389"/>
      <c r="O52" s="389"/>
      <c r="P52" s="389"/>
      <c r="Q52" s="389"/>
      <c r="R52" s="389"/>
      <c r="S52" s="389"/>
      <c r="T52" s="389"/>
      <c r="U52" s="389"/>
      <c r="V52" s="390" t="s">
        <v>101</v>
      </c>
      <c r="W52" s="390"/>
      <c r="X52" s="390"/>
      <c r="Y52" s="390"/>
      <c r="Z52" s="390"/>
      <c r="AA52" s="32"/>
      <c r="AB52" s="32"/>
      <c r="AC52" s="32"/>
      <c r="AD52" s="32"/>
      <c r="AE52" s="32"/>
      <c r="AF52" s="32"/>
      <c r="AG52" s="32"/>
      <c r="AH52" s="32"/>
      <c r="AI52" s="32"/>
      <c r="AJ52" s="32"/>
      <c r="AK52" s="32"/>
      <c r="AL52" s="32"/>
      <c r="AM52" s="32"/>
      <c r="AN52" s="32"/>
      <c r="AQ52" s="104"/>
      <c r="AR52" s="96" t="e">
        <f>VLOOKUP($AQ$51,$AQ$38:$BF$47,AR31,FALSE)</f>
        <v>#N/A</v>
      </c>
      <c r="AS52" s="96" t="e">
        <f t="shared" ref="AS52:BF52" si="3">VLOOKUP($AQ$51,$AQ$38:$BF$47,AS31,FALSE)</f>
        <v>#N/A</v>
      </c>
      <c r="AT52" s="96" t="e">
        <f t="shared" si="3"/>
        <v>#N/A</v>
      </c>
      <c r="AU52" s="105" t="e">
        <f t="shared" si="3"/>
        <v>#N/A</v>
      </c>
      <c r="AV52" s="96" t="e">
        <f t="shared" si="3"/>
        <v>#N/A</v>
      </c>
      <c r="AW52" s="96" t="e">
        <f t="shared" si="3"/>
        <v>#N/A</v>
      </c>
      <c r="AX52" s="96" t="e">
        <f t="shared" si="3"/>
        <v>#N/A</v>
      </c>
      <c r="AY52" s="105" t="e">
        <f t="shared" si="3"/>
        <v>#N/A</v>
      </c>
      <c r="AZ52" s="100" t="e">
        <f t="shared" si="3"/>
        <v>#N/A</v>
      </c>
      <c r="BA52" s="100" t="e">
        <f t="shared" si="3"/>
        <v>#N/A</v>
      </c>
      <c r="BB52" s="100" t="e">
        <f t="shared" si="3"/>
        <v>#N/A</v>
      </c>
      <c r="BC52" s="100" t="e">
        <f t="shared" si="3"/>
        <v>#N/A</v>
      </c>
      <c r="BD52" s="100" t="e">
        <f t="shared" si="3"/>
        <v>#N/A</v>
      </c>
      <c r="BE52" s="100" t="e">
        <f t="shared" si="3"/>
        <v>#N/A</v>
      </c>
      <c r="BF52" s="100" t="e">
        <f t="shared" si="3"/>
        <v>#N/A</v>
      </c>
    </row>
    <row r="53" spans="1:58" ht="24.95" customHeight="1">
      <c r="A53" s="32"/>
      <c r="B53" s="32"/>
      <c r="C53" s="32"/>
      <c r="D53" s="23"/>
      <c r="E53" s="23"/>
      <c r="F53" s="23"/>
      <c r="G53" s="23"/>
      <c r="H53" s="23"/>
      <c r="I53" s="23"/>
      <c r="J53" s="23"/>
      <c r="K53" s="391" t="s">
        <v>100</v>
      </c>
      <c r="L53" s="391"/>
      <c r="M53" s="391"/>
      <c r="N53" s="391"/>
      <c r="O53" s="23"/>
      <c r="P53" s="23"/>
      <c r="Q53" s="23"/>
      <c r="R53" s="23"/>
      <c r="S53" s="23"/>
      <c r="T53" s="23"/>
      <c r="U53" s="23"/>
      <c r="V53" s="390"/>
      <c r="W53" s="390"/>
      <c r="X53" s="390"/>
      <c r="Y53" s="390"/>
      <c r="Z53" s="390"/>
      <c r="AA53" s="32"/>
      <c r="AB53" s="32"/>
      <c r="AC53" s="32"/>
      <c r="AD53" s="32"/>
      <c r="AE53" s="32"/>
      <c r="AF53" s="32"/>
      <c r="AG53" s="32"/>
      <c r="AH53" s="32"/>
      <c r="AI53" s="32"/>
      <c r="AJ53" s="32"/>
      <c r="AK53" s="32"/>
      <c r="AL53" s="32"/>
      <c r="AM53" s="32"/>
      <c r="AN53" s="32"/>
    </row>
    <row r="54" spans="1:58" ht="24.95" customHeight="1">
      <c r="A54" s="317" t="s">
        <v>230</v>
      </c>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row>
    <row r="55" spans="1:58" ht="24.95" customHeight="1">
      <c r="A55" s="317"/>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row>
    <row r="56" spans="1:58" ht="24.95" customHeight="1">
      <c r="A56" s="317"/>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row>
    <row r="57" spans="1:58" ht="24.95" customHeight="1">
      <c r="A57" s="317"/>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row>
    <row r="58" spans="1:58" ht="24.95" customHeight="1">
      <c r="A58" s="317"/>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row>
    <row r="59" spans="1:58" ht="24.95" customHeight="1">
      <c r="A59" s="317"/>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row>
    <row r="60" spans="1:58" ht="24.95" customHeight="1">
      <c r="A60" s="317"/>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row>
    <row r="61" spans="1:58" ht="24.95" customHeight="1">
      <c r="A61" s="317"/>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row>
    <row r="62" spans="1:58" ht="37.5" customHeight="1">
      <c r="A62" s="317"/>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row>
    <row r="63" spans="1:58" ht="24.95" customHeight="1">
      <c r="A63" s="317"/>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row>
    <row r="64" spans="1:58" ht="24.95" customHeight="1">
      <c r="A64" s="317"/>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row>
    <row r="65" spans="1:40" ht="36.75" customHeight="1">
      <c r="A65" s="317"/>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row>
    <row r="66" spans="1:40" ht="24.95" customHeight="1">
      <c r="A66" s="317" t="s">
        <v>231</v>
      </c>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row>
    <row r="67" spans="1:40" ht="24.95" customHeight="1">
      <c r="A67" s="317"/>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row>
    <row r="68" spans="1:40" ht="24.95" customHeight="1">
      <c r="A68" s="317"/>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row>
    <row r="69" spans="1:40" ht="24.95" customHeight="1">
      <c r="A69" s="317"/>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row>
    <row r="70" spans="1:40" ht="24.95" customHeight="1">
      <c r="A70" s="317"/>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row>
    <row r="71" spans="1:40" ht="24.95" customHeight="1">
      <c r="A71" s="317"/>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row>
    <row r="72" spans="1:40" ht="24.95" customHeight="1">
      <c r="A72" s="317"/>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row>
    <row r="73" spans="1:40" ht="24.95" customHeigh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row>
    <row r="74" spans="1:40" ht="24.95" customHeight="1">
      <c r="A74" s="317"/>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row>
    <row r="75" spans="1:40" ht="24.95" customHeight="1">
      <c r="A75" s="317"/>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row>
    <row r="76" spans="1:40" ht="24.95" customHeight="1">
      <c r="A76" s="317"/>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row>
    <row r="77" spans="1:40" ht="24.95" customHeight="1">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row>
    <row r="78" spans="1:40" ht="24.95" customHeight="1">
      <c r="A78" s="317"/>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row>
    <row r="79" spans="1:40" ht="24.95" customHeight="1">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row>
    <row r="80" spans="1:40" ht="24.95" customHeight="1">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row>
    <row r="81" spans="1:40" ht="24.95" customHeight="1">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row>
    <row r="82" spans="1:40" ht="24.95" customHeight="1">
      <c r="A82" s="317"/>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row>
    <row r="83" spans="1:40" ht="24.95" customHeight="1">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row>
    <row r="84" spans="1:40" ht="37.5" customHeight="1">
      <c r="A84" s="317"/>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row>
    <row r="85" spans="1:40" ht="24.95" customHeight="1">
      <c r="A85" s="388" t="s">
        <v>117</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row>
    <row r="86" spans="1:40" ht="24.9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row>
    <row r="87" spans="1:40" ht="24.95" customHeight="1">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row>
    <row r="88" spans="1:40" ht="24.9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row>
    <row r="89" spans="1:40" ht="39.950000000000003" customHeight="1">
      <c r="A89" s="388" t="s">
        <v>245</v>
      </c>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row>
    <row r="90" spans="1:40" ht="39.950000000000003"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row>
    <row r="91" spans="1:40" ht="108" customHeight="1">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row>
    <row r="92" spans="1:40" ht="24.95" customHeight="1">
      <c r="A92" s="317" t="s">
        <v>200</v>
      </c>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row>
    <row r="93" spans="1:40" ht="24.95" customHeight="1">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row>
    <row r="94" spans="1:40" ht="24.95" customHeight="1">
      <c r="A94" s="317"/>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row>
    <row r="95" spans="1:40" ht="24.95" customHeight="1">
      <c r="A95" s="317"/>
      <c r="B95" s="317"/>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row>
    <row r="96" spans="1:40" ht="24.95" customHeight="1">
      <c r="A96" s="317"/>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row>
    <row r="97" spans="1:40" ht="24.95" customHeight="1">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row>
    <row r="98" spans="1:40" ht="44.25" customHeight="1">
      <c r="A98" s="317"/>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row>
    <row r="99" spans="1:40" ht="24.95" customHeight="1">
      <c r="A99" s="388" t="s">
        <v>232</v>
      </c>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row>
    <row r="100" spans="1:40" ht="24.9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row>
    <row r="101" spans="1:40" ht="24.95" customHeight="1">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row>
    <row r="102" spans="1:40" ht="50.2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row>
  </sheetData>
  <sheetProtection password="CC7D" sheet="1" formatCells="0" selectLockedCells="1"/>
  <mergeCells count="146">
    <mergeCell ref="AN12:AN14"/>
    <mergeCell ref="B12:D12"/>
    <mergeCell ref="B11:I11"/>
    <mergeCell ref="J11:P11"/>
    <mergeCell ref="E12:I12"/>
    <mergeCell ref="J12:P12"/>
    <mergeCell ref="B13:I13"/>
    <mergeCell ref="J13:P13"/>
    <mergeCell ref="AN27:AN28"/>
    <mergeCell ref="W27:AB28"/>
    <mergeCell ref="Q27:V28"/>
    <mergeCell ref="B29:P29"/>
    <mergeCell ref="B27:P27"/>
    <mergeCell ref="B19:P19"/>
    <mergeCell ref="B23:P25"/>
    <mergeCell ref="AC23:AN23"/>
    <mergeCell ref="AC24:AN25"/>
    <mergeCell ref="Q19:U19"/>
    <mergeCell ref="W19:AA19"/>
    <mergeCell ref="W20:AA22"/>
    <mergeCell ref="B22:P22"/>
    <mergeCell ref="Q24:V25"/>
    <mergeCell ref="W24:AB25"/>
    <mergeCell ref="C28:F28"/>
    <mergeCell ref="J28:P28"/>
    <mergeCell ref="G28:I28"/>
    <mergeCell ref="Q29:U29"/>
    <mergeCell ref="W29:AA29"/>
    <mergeCell ref="Q26:V26"/>
    <mergeCell ref="W26:AB26"/>
    <mergeCell ref="Q23:V23"/>
    <mergeCell ref="W23:AB23"/>
    <mergeCell ref="V20:V22"/>
    <mergeCell ref="AB20:AB22"/>
    <mergeCell ref="Q20:U22"/>
    <mergeCell ref="A89:AN91"/>
    <mergeCell ref="L37:P38"/>
    <mergeCell ref="L35:P36"/>
    <mergeCell ref="R30:AA30"/>
    <mergeCell ref="AD30:AM30"/>
    <mergeCell ref="Q31:AM31"/>
    <mergeCell ref="B33:C33"/>
    <mergeCell ref="D33:AN33"/>
    <mergeCell ref="B34:K38"/>
    <mergeCell ref="B32:AN32"/>
    <mergeCell ref="B30:P30"/>
    <mergeCell ref="AC35:AM35"/>
    <mergeCell ref="W35:AA35"/>
    <mergeCell ref="Q35:U35"/>
    <mergeCell ref="Q38:AM38"/>
    <mergeCell ref="Q34:U34"/>
    <mergeCell ref="W34:AA34"/>
    <mergeCell ref="AC34:AM34"/>
    <mergeCell ref="Q36:AM36"/>
    <mergeCell ref="A85:AN88"/>
    <mergeCell ref="E10:I10"/>
    <mergeCell ref="J10:P10"/>
    <mergeCell ref="Q16:AB16"/>
    <mergeCell ref="Q17:V17"/>
    <mergeCell ref="W17:AB17"/>
    <mergeCell ref="Q15:AM15"/>
    <mergeCell ref="B14:P14"/>
    <mergeCell ref="Q12:AM14"/>
    <mergeCell ref="A99:AN102"/>
    <mergeCell ref="A92:AN98"/>
    <mergeCell ref="D52:U52"/>
    <mergeCell ref="V52:Z53"/>
    <mergeCell ref="K53:N53"/>
    <mergeCell ref="A40:AN51"/>
    <mergeCell ref="A66:AN84"/>
    <mergeCell ref="AC27:AM28"/>
    <mergeCell ref="AC29:AM29"/>
    <mergeCell ref="B31:P31"/>
    <mergeCell ref="AC37:AM37"/>
    <mergeCell ref="W37:AA37"/>
    <mergeCell ref="Q37:U37"/>
    <mergeCell ref="A39:AN39"/>
    <mergeCell ref="A54:AN65"/>
    <mergeCell ref="L34:P34"/>
    <mergeCell ref="B4:AN4"/>
    <mergeCell ref="Q6:V6"/>
    <mergeCell ref="B7:P7"/>
    <mergeCell ref="R5:S5"/>
    <mergeCell ref="V5:W5"/>
    <mergeCell ref="X5:Y5"/>
    <mergeCell ref="AA5:AB5"/>
    <mergeCell ref="AD5:AE5"/>
    <mergeCell ref="AL7:AM9"/>
    <mergeCell ref="AN7:AN9"/>
    <mergeCell ref="B5:I5"/>
    <mergeCell ref="J5:K5"/>
    <mergeCell ref="L5:M5"/>
    <mergeCell ref="O5:P5"/>
    <mergeCell ref="C8:D8"/>
    <mergeCell ref="F8:I8"/>
    <mergeCell ref="K8:L8"/>
    <mergeCell ref="B9:I9"/>
    <mergeCell ref="K9:P9"/>
    <mergeCell ref="A2:AN2"/>
    <mergeCell ref="AC19:AM19"/>
    <mergeCell ref="AC20:AM22"/>
    <mergeCell ref="AN20:AN22"/>
    <mergeCell ref="B20:P20"/>
    <mergeCell ref="AC26:AN26"/>
    <mergeCell ref="B26:P26"/>
    <mergeCell ref="B6:F6"/>
    <mergeCell ref="G6:P6"/>
    <mergeCell ref="W6:AN6"/>
    <mergeCell ref="AC18:AM18"/>
    <mergeCell ref="Q18:U18"/>
    <mergeCell ref="W18:AA18"/>
    <mergeCell ref="AC16:AN17"/>
    <mergeCell ref="B16:P17"/>
    <mergeCell ref="B18:P18"/>
    <mergeCell ref="Q7:AK9"/>
    <mergeCell ref="Q10:AM11"/>
    <mergeCell ref="AN10:AN11"/>
    <mergeCell ref="B10:D10"/>
    <mergeCell ref="C21:F21"/>
    <mergeCell ref="B15:P15"/>
    <mergeCell ref="O21:P21"/>
    <mergeCell ref="G21:N21"/>
    <mergeCell ref="AR36:AU36"/>
    <mergeCell ref="AV36:AY36"/>
    <mergeCell ref="AZ36:BA36"/>
    <mergeCell ref="BB36:BC36"/>
    <mergeCell ref="BD36:BD37"/>
    <mergeCell ref="BE36:BE37"/>
    <mergeCell ref="BF36:BF37"/>
    <mergeCell ref="AR50:AU50"/>
    <mergeCell ref="AV50:AY50"/>
    <mergeCell ref="AZ50:BA50"/>
    <mergeCell ref="BB50:BC50"/>
    <mergeCell ref="BD50:BD51"/>
    <mergeCell ref="BE50:BE51"/>
    <mergeCell ref="BF50:BF51"/>
    <mergeCell ref="AR3:AU3"/>
    <mergeCell ref="AV3:AY3"/>
    <mergeCell ref="AZ3:BA3"/>
    <mergeCell ref="BB3:BC3"/>
    <mergeCell ref="BD3:BD4"/>
    <mergeCell ref="BE3:BE4"/>
    <mergeCell ref="BF3:BF4"/>
    <mergeCell ref="BD19:BD20"/>
    <mergeCell ref="BE19:BE20"/>
    <mergeCell ref="BF19:BF20"/>
  </mergeCells>
  <phoneticPr fontId="1"/>
  <dataValidations xWindow="514" yWindow="449" count="6">
    <dataValidation type="list" allowBlank="1" showInputMessage="1" showErrorMessage="1" sqref="G21">
      <formula1>INDIRECT($AW$12)</formula1>
    </dataValidation>
    <dataValidation imeMode="hiragana" allowBlank="1" showInputMessage="1" showErrorMessage="1" sqref="G6:P6 AQ52 AQ21"/>
    <dataValidation imeMode="halfAlpha" allowBlank="1" showInputMessage="1" showErrorMessage="1" sqref="W6:AN6"/>
    <dataValidation type="list" allowBlank="1" showInputMessage="1" showErrorMessage="1" sqref="B33:C33">
      <formula1>$AQ$27:$AQ$28</formula1>
    </dataValidation>
    <dataValidation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9"/>
    <dataValidation imeMode="disabled" operator="greaterThan" allowBlank="1" showInputMessage="1" showErrorMessage="1" errorTitle="整数の入力" error="不正な値を入力しようとしています。_x000a_０より大きな整数を入力してください。" sqref="Q10:AM14"/>
  </dataValidations>
  <printOptions horizontalCentered="1"/>
  <pageMargins left="0.43307086614173229" right="0.35433070866141736" top="0.35433070866141736" bottom="0" header="0" footer="0"/>
  <pageSetup paperSize="9" scale="49" fitToHeight="2" orientation="portrait" r:id="rId1"/>
  <headerFooter alignWithMargins="0"/>
  <rowBreaks count="1" manualBreakCount="1">
    <brk id="3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108"/>
  <sheetViews>
    <sheetView view="pageBreakPreview" zoomScale="60" zoomScaleNormal="91" workbookViewId="0">
      <selection activeCell="J13" sqref="J13:K13"/>
    </sheetView>
  </sheetViews>
  <sheetFormatPr defaultColWidth="2.625" defaultRowHeight="24.95" customHeight="1"/>
  <cols>
    <col min="1" max="72" width="3.625" style="2" customWidth="1"/>
    <col min="73" max="16384" width="2.625" style="2"/>
  </cols>
  <sheetData>
    <row r="1" spans="1:66" s="6" customFormat="1" ht="24.95" customHeight="1"/>
    <row r="2" spans="1:66" s="6" customFormat="1" ht="24.95" customHeight="1">
      <c r="A2" s="568" t="s">
        <v>216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row>
    <row r="3" spans="1:66" s="6" customFormat="1" ht="24.95" customHeight="1">
      <c r="AS3" s="70"/>
      <c r="AT3" s="70"/>
      <c r="AU3" s="70"/>
      <c r="AV3" s="70"/>
      <c r="AW3" s="70"/>
      <c r="AX3" s="70"/>
      <c r="AY3" s="70"/>
      <c r="AZ3" s="567"/>
      <c r="BA3" s="567"/>
      <c r="BB3" s="567"/>
      <c r="BC3" s="567"/>
      <c r="BD3" s="567"/>
      <c r="BE3" s="567"/>
      <c r="BF3" s="567"/>
      <c r="BG3" s="567"/>
      <c r="BH3" s="567"/>
      <c r="BI3" s="566"/>
      <c r="BJ3" s="566"/>
      <c r="BK3" s="566"/>
      <c r="BL3" s="566"/>
      <c r="BM3" s="82"/>
    </row>
    <row r="4" spans="1:66" s="6" customFormat="1" ht="24.95" customHeight="1">
      <c r="U4" s="69"/>
      <c r="AS4" s="70"/>
      <c r="AT4" s="70"/>
      <c r="AU4" s="70"/>
      <c r="AV4" s="70"/>
      <c r="AW4" s="70"/>
      <c r="AX4" s="70"/>
      <c r="AY4" s="70"/>
      <c r="AZ4" s="565"/>
      <c r="BA4" s="565"/>
      <c r="BB4" s="565"/>
      <c r="BC4" s="565"/>
      <c r="BD4" s="565"/>
      <c r="BE4" s="565"/>
      <c r="BF4" s="565"/>
      <c r="BG4" s="565"/>
      <c r="BH4" s="565"/>
      <c r="BI4" s="566"/>
      <c r="BJ4" s="566"/>
      <c r="BK4" s="566"/>
      <c r="BL4" s="566"/>
      <c r="BM4" s="82"/>
    </row>
    <row r="5" spans="1:66" s="6" customFormat="1" ht="24.95" customHeight="1">
      <c r="B5" s="564" t="s">
        <v>214</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564"/>
      <c r="BK5" s="564"/>
      <c r="BL5" s="564"/>
      <c r="BM5" s="564"/>
    </row>
    <row r="6" spans="1:66" s="6" customFormat="1" ht="24.95" customHeight="1">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81"/>
    </row>
    <row r="7" spans="1:66" s="6" customFormat="1" ht="24.95" customHeight="1">
      <c r="A7" s="69"/>
      <c r="B7" s="69"/>
      <c r="C7" s="69"/>
      <c r="D7" s="69"/>
      <c r="E7" s="69"/>
      <c r="F7" s="69"/>
      <c r="G7" s="69"/>
      <c r="H7" s="69"/>
      <c r="I7" s="69"/>
      <c r="J7" s="69"/>
      <c r="K7" s="69"/>
      <c r="L7" s="69"/>
      <c r="M7" s="69"/>
      <c r="N7" s="69"/>
      <c r="O7" s="69"/>
      <c r="P7" s="69"/>
      <c r="Q7" s="69"/>
      <c r="R7" s="69"/>
      <c r="S7" s="69"/>
      <c r="T7" s="69"/>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83"/>
      <c r="AT7" s="82"/>
      <c r="AU7" s="82"/>
      <c r="AV7" s="81"/>
      <c r="AW7" s="81"/>
      <c r="AX7" s="81"/>
      <c r="AY7" s="81"/>
      <c r="AZ7" s="81"/>
      <c r="BA7" s="81"/>
      <c r="BB7" s="81"/>
      <c r="BC7" s="81"/>
      <c r="BD7" s="81"/>
      <c r="BE7" s="81"/>
      <c r="BF7" s="81"/>
      <c r="BG7" s="81"/>
      <c r="BH7" s="81"/>
      <c r="BI7" s="81"/>
      <c r="BJ7" s="81"/>
      <c r="BK7" s="81"/>
      <c r="BL7" s="81"/>
      <c r="BM7" s="81"/>
      <c r="BN7" s="81"/>
    </row>
    <row r="8" spans="1:66" s="6" customFormat="1" ht="24.95" customHeight="1">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83"/>
      <c r="AT8" s="84"/>
      <c r="AU8" s="84"/>
      <c r="AV8" s="85"/>
      <c r="AW8" s="85"/>
      <c r="AX8" s="85"/>
      <c r="AY8" s="85"/>
      <c r="AZ8" s="85"/>
      <c r="BA8" s="85"/>
      <c r="BB8" s="85"/>
      <c r="BC8" s="85"/>
      <c r="BD8" s="85"/>
      <c r="BE8" s="85"/>
      <c r="BF8" s="85"/>
      <c r="BG8" s="85"/>
      <c r="BH8" s="85"/>
      <c r="BI8" s="85"/>
      <c r="BJ8" s="85"/>
      <c r="BK8" s="85"/>
      <c r="BL8" s="85"/>
      <c r="BM8" s="85"/>
      <c r="BN8" s="85"/>
    </row>
    <row r="9" spans="1:66" s="6" customFormat="1" ht="24.95" customHeight="1">
      <c r="AS9" s="83"/>
      <c r="AT9" s="84"/>
      <c r="AU9" s="84"/>
      <c r="AV9" s="85"/>
      <c r="AW9" s="85"/>
      <c r="AX9" s="85"/>
      <c r="AY9" s="85"/>
      <c r="AZ9" s="85"/>
      <c r="BA9" s="85"/>
      <c r="BB9" s="85"/>
      <c r="BC9" s="85"/>
      <c r="BD9" s="85"/>
      <c r="BE9" s="85"/>
      <c r="BF9" s="85"/>
      <c r="BG9" s="85"/>
      <c r="BH9" s="85"/>
      <c r="BI9" s="85"/>
      <c r="BJ9" s="85"/>
      <c r="BK9" s="85"/>
      <c r="BL9" s="85"/>
      <c r="BM9" s="85"/>
      <c r="BN9" s="85"/>
    </row>
    <row r="10" spans="1:66" s="6" customFormat="1" ht="24.95" customHeight="1">
      <c r="A10" s="344" t="s">
        <v>88</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pans="1:66" s="6" customFormat="1" ht="24.95" customHeigh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pans="1:66" s="6" customFormat="1" ht="24.95" customHeight="1"/>
    <row r="13" spans="1:66" s="6" customFormat="1" ht="24.95" customHeight="1">
      <c r="H13" s="456" t="s">
        <v>109</v>
      </c>
      <c r="I13" s="456"/>
      <c r="J13" s="452"/>
      <c r="K13" s="452"/>
      <c r="L13" s="34" t="s">
        <v>50</v>
      </c>
      <c r="M13" s="454"/>
      <c r="N13" s="454"/>
      <c r="O13" s="34" t="s">
        <v>51</v>
      </c>
      <c r="P13" s="454"/>
      <c r="Q13" s="454"/>
      <c r="R13" s="34" t="s">
        <v>52</v>
      </c>
      <c r="AA13" s="344" t="s">
        <v>58</v>
      </c>
      <c r="AB13" s="344"/>
      <c r="AC13" s="344"/>
      <c r="AD13" s="344"/>
      <c r="AE13" s="375" t="s">
        <v>55</v>
      </c>
      <c r="AF13" s="375"/>
      <c r="AG13" s="34" t="s">
        <v>53</v>
      </c>
      <c r="AH13" s="453"/>
      <c r="AI13" s="453"/>
      <c r="AJ13" s="6" t="s">
        <v>54</v>
      </c>
      <c r="AK13" s="453"/>
      <c r="AL13" s="453"/>
      <c r="AM13" s="453"/>
      <c r="AN13" s="45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row>
    <row r="14" spans="1:66" s="6" customFormat="1" ht="24.95" customHeight="1">
      <c r="AA14" s="344"/>
      <c r="AB14" s="344"/>
      <c r="AC14" s="344"/>
      <c r="AD14" s="344"/>
      <c r="AE14" s="375" t="s">
        <v>56</v>
      </c>
      <c r="AF14" s="375"/>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row>
    <row r="15" spans="1:66" s="6" customFormat="1" ht="24.95" customHeight="1">
      <c r="AA15" s="344"/>
      <c r="AB15" s="344"/>
      <c r="AC15" s="344"/>
      <c r="AD15" s="344"/>
      <c r="AE15" s="375" t="s">
        <v>57</v>
      </c>
      <c r="AF15" s="375"/>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59"/>
    </row>
    <row r="16" spans="1:66" s="6" customFormat="1" ht="24.95" customHeight="1"/>
    <row r="17" spans="1:72" s="6" customFormat="1" ht="24.95" customHeight="1">
      <c r="AE17" s="471" t="s">
        <v>131</v>
      </c>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row>
    <row r="18" spans="1:72" s="6" customFormat="1" ht="24.95" customHeight="1">
      <c r="O18" s="1"/>
      <c r="P18" s="1"/>
      <c r="Q18" s="1"/>
      <c r="R18" s="1"/>
      <c r="S18" s="1"/>
      <c r="T18" s="1"/>
      <c r="U18" s="1"/>
      <c r="V18" s="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row>
    <row r="19" spans="1:72" s="6" customFormat="1" ht="24.95" customHeight="1">
      <c r="O19" s="1"/>
      <c r="P19" s="1"/>
      <c r="Q19" s="1"/>
      <c r="R19" s="1"/>
      <c r="S19" s="1"/>
      <c r="T19" s="1"/>
      <c r="U19" s="1"/>
      <c r="V19" s="1"/>
    </row>
    <row r="20" spans="1:72" s="6" customFormat="1" ht="50.1" customHeight="1">
      <c r="D20" s="452" t="s">
        <v>128</v>
      </c>
      <c r="E20" s="452"/>
      <c r="F20" s="452"/>
      <c r="G20" s="452"/>
      <c r="H20" s="452"/>
      <c r="I20" s="452"/>
      <c r="J20" s="452"/>
      <c r="K20" s="452"/>
      <c r="L20" s="452"/>
      <c r="M20" s="452"/>
      <c r="N20" s="452"/>
      <c r="O20" s="256" t="s">
        <v>93</v>
      </c>
      <c r="P20" s="256"/>
      <c r="Q20" s="256"/>
      <c r="R20" s="256"/>
      <c r="S20" s="256"/>
      <c r="T20" s="256"/>
      <c r="U20" s="256"/>
      <c r="V20" s="256"/>
      <c r="AB20" s="393" t="s">
        <v>59</v>
      </c>
      <c r="AC20" s="393"/>
      <c r="AD20" s="393"/>
      <c r="AE20" s="393"/>
      <c r="AF20" s="393"/>
      <c r="AG20" s="393"/>
      <c r="AH20" s="393"/>
      <c r="AI20" s="393"/>
      <c r="AJ20" s="393"/>
      <c r="AK20" s="393"/>
      <c r="AL20" s="375" t="s">
        <v>55</v>
      </c>
      <c r="AM20" s="375"/>
      <c r="AN20" s="34" t="s">
        <v>53</v>
      </c>
      <c r="AO20" s="453"/>
      <c r="AP20" s="453"/>
      <c r="AQ20" s="6" t="s">
        <v>54</v>
      </c>
      <c r="AR20" s="453"/>
      <c r="AS20" s="453"/>
      <c r="AT20" s="453"/>
      <c r="AU20" s="453"/>
      <c r="AW20" s="452"/>
      <c r="AX20" s="452"/>
      <c r="AY20" s="452"/>
      <c r="AZ20" s="452"/>
      <c r="BA20" s="452"/>
      <c r="BB20" s="452"/>
      <c r="BC20" s="452"/>
      <c r="BD20" s="452"/>
      <c r="BE20" s="452"/>
      <c r="BF20" s="452"/>
      <c r="BG20" s="452"/>
      <c r="BH20" s="452"/>
      <c r="BI20" s="452"/>
      <c r="BJ20" s="452"/>
      <c r="BK20" s="452"/>
      <c r="BL20" s="452"/>
      <c r="BM20" s="452"/>
    </row>
    <row r="21" spans="1:72" s="6" customFormat="1" ht="24.95" customHeight="1">
      <c r="C21" s="34" t="s">
        <v>17</v>
      </c>
      <c r="D21" s="454" t="s">
        <v>128</v>
      </c>
      <c r="E21" s="454"/>
      <c r="F21" s="454"/>
      <c r="G21" s="454"/>
      <c r="H21" s="454"/>
      <c r="I21" s="454"/>
      <c r="J21" s="454"/>
      <c r="K21" s="454"/>
      <c r="L21" s="454"/>
      <c r="M21" s="454"/>
      <c r="N21" s="454"/>
      <c r="O21" s="375" t="s">
        <v>92</v>
      </c>
      <c r="P21" s="375"/>
      <c r="Q21" s="375"/>
      <c r="R21" s="375"/>
      <c r="S21" s="375"/>
      <c r="T21" s="375"/>
      <c r="U21" s="375"/>
      <c r="V21" s="375"/>
      <c r="W21" s="375"/>
      <c r="AB21" s="393"/>
      <c r="AC21" s="393"/>
      <c r="AD21" s="393"/>
      <c r="AE21" s="393"/>
      <c r="AF21" s="393"/>
      <c r="AG21" s="393"/>
      <c r="AH21" s="393"/>
      <c r="AI21" s="393"/>
      <c r="AJ21" s="393"/>
      <c r="AK21" s="393"/>
      <c r="AL21" s="375" t="s">
        <v>56</v>
      </c>
      <c r="AM21" s="37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34"/>
      <c r="BO21" s="34"/>
      <c r="BP21" s="34"/>
      <c r="BQ21" s="34"/>
      <c r="BR21" s="34"/>
      <c r="BS21" s="34"/>
      <c r="BT21" s="34"/>
    </row>
    <row r="22" spans="1:72" s="6" customFormat="1" ht="24.95" customHeight="1">
      <c r="AB22" s="393"/>
      <c r="AC22" s="393"/>
      <c r="AD22" s="393"/>
      <c r="AE22" s="393"/>
      <c r="AF22" s="393"/>
      <c r="AG22" s="393"/>
      <c r="AH22" s="393"/>
      <c r="AI22" s="393"/>
      <c r="AJ22" s="393"/>
      <c r="AK22" s="393"/>
      <c r="AL22" s="375" t="s">
        <v>57</v>
      </c>
      <c r="AM22" s="37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60"/>
      <c r="BN22" s="34"/>
      <c r="BO22" s="34"/>
      <c r="BP22" s="34"/>
      <c r="BQ22" s="34"/>
      <c r="BR22" s="34"/>
      <c r="BS22" s="34"/>
    </row>
    <row r="23" spans="1:72" s="6" customFormat="1" ht="24.95" customHeight="1">
      <c r="AB23" s="40"/>
      <c r="AC23" s="40"/>
      <c r="AD23" s="40"/>
      <c r="AE23" s="40"/>
      <c r="AF23" s="40"/>
      <c r="AG23" s="40"/>
      <c r="AH23" s="40"/>
      <c r="AI23" s="40"/>
      <c r="AJ23" s="40"/>
      <c r="AK23" s="40"/>
      <c r="AL23" s="40"/>
      <c r="AM23" s="40"/>
      <c r="BG23" s="465"/>
      <c r="BH23" s="465"/>
      <c r="BI23" s="465"/>
      <c r="BJ23" s="465"/>
      <c r="BK23" s="465"/>
    </row>
    <row r="24" spans="1:72" s="6" customFormat="1" ht="24.95" customHeight="1"/>
    <row r="25" spans="1:72" s="6" customFormat="1" ht="24.95" customHeight="1" thickBot="1">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row>
    <row r="26" spans="1:72" s="6" customFormat="1" ht="24.95" customHeight="1" thickTop="1">
      <c r="A26" s="457" t="s">
        <v>18</v>
      </c>
      <c r="B26" s="458"/>
      <c r="C26" s="458"/>
      <c r="D26" s="458"/>
      <c r="E26" s="458"/>
      <c r="F26" s="458"/>
      <c r="G26" s="458"/>
      <c r="H26" s="205" t="s">
        <v>61</v>
      </c>
      <c r="I26" s="206"/>
      <c r="J26" s="206"/>
      <c r="K26" s="206"/>
      <c r="L26" s="206"/>
      <c r="M26" s="206"/>
      <c r="N26" s="7"/>
      <c r="O26" s="7"/>
      <c r="P26" s="7"/>
      <c r="Q26" s="7"/>
      <c r="R26" s="7"/>
      <c r="S26" s="7"/>
      <c r="T26" s="7"/>
      <c r="U26" s="7"/>
      <c r="V26" s="7"/>
      <c r="W26" s="7"/>
      <c r="X26" s="7"/>
      <c r="Y26" s="7"/>
      <c r="Z26" s="7"/>
      <c r="AA26" s="7"/>
      <c r="AB26" s="7"/>
      <c r="AC26" s="7"/>
      <c r="AD26" s="7"/>
      <c r="AE26" s="7"/>
      <c r="AF26" s="8"/>
      <c r="AG26" s="420" t="s">
        <v>66</v>
      </c>
      <c r="AH26" s="421"/>
      <c r="AI26" s="421"/>
      <c r="AJ26" s="421"/>
      <c r="AK26" s="421"/>
      <c r="AL26" s="41" t="s">
        <v>53</v>
      </c>
      <c r="AM26" s="571"/>
      <c r="AN26" s="571"/>
      <c r="AO26" s="7" t="s">
        <v>54</v>
      </c>
      <c r="AP26" s="571"/>
      <c r="AQ26" s="571"/>
      <c r="AR26" s="571"/>
      <c r="AS26" s="24"/>
      <c r="AT26" s="7"/>
      <c r="AU26" s="7"/>
      <c r="AV26" s="7"/>
      <c r="AW26" s="7"/>
      <c r="AX26" s="7"/>
      <c r="AY26" s="7"/>
      <c r="AZ26" s="7"/>
      <c r="BA26" s="7"/>
      <c r="BB26" s="7"/>
      <c r="BC26" s="7"/>
      <c r="BD26" s="7"/>
      <c r="BE26" s="7"/>
      <c r="BF26" s="7"/>
      <c r="BG26" s="7"/>
      <c r="BH26" s="7"/>
      <c r="BI26" s="206" t="s">
        <v>148</v>
      </c>
      <c r="BJ26" s="206"/>
      <c r="BK26" s="206"/>
      <c r="BL26" s="206"/>
      <c r="BM26" s="206"/>
      <c r="BN26" s="468"/>
    </row>
    <row r="27" spans="1:72" s="6" customFormat="1" ht="24.95" customHeight="1">
      <c r="A27" s="527"/>
      <c r="B27" s="528"/>
      <c r="C27" s="528"/>
      <c r="D27" s="528"/>
      <c r="E27" s="528"/>
      <c r="F27" s="528"/>
      <c r="G27" s="528"/>
      <c r="H27" s="422"/>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4"/>
      <c r="AG27" s="577"/>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69"/>
      <c r="BJ27" s="469"/>
      <c r="BK27" s="469"/>
      <c r="BL27" s="469"/>
      <c r="BM27" s="469"/>
      <c r="BN27" s="470"/>
    </row>
    <row r="28" spans="1:72" s="6" customFormat="1" ht="24.95" customHeight="1">
      <c r="A28" s="527"/>
      <c r="B28" s="528"/>
      <c r="C28" s="528"/>
      <c r="D28" s="528"/>
      <c r="E28" s="528"/>
      <c r="F28" s="528"/>
      <c r="G28" s="528"/>
      <c r="H28" s="422"/>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4"/>
      <c r="AG28" s="577"/>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30"/>
      <c r="BI28" s="9"/>
      <c r="BJ28" s="9"/>
      <c r="BK28" s="9"/>
      <c r="BL28" s="9"/>
      <c r="BM28" s="9"/>
      <c r="BN28" s="10"/>
    </row>
    <row r="29" spans="1:72" s="6" customFormat="1" ht="24.95" customHeight="1">
      <c r="A29" s="527"/>
      <c r="B29" s="528"/>
      <c r="C29" s="528"/>
      <c r="D29" s="528"/>
      <c r="E29" s="528"/>
      <c r="F29" s="528"/>
      <c r="G29" s="528"/>
      <c r="H29" s="11"/>
      <c r="I29" s="9"/>
      <c r="J29" s="464" t="s">
        <v>62</v>
      </c>
      <c r="K29" s="464"/>
      <c r="L29" s="464"/>
      <c r="M29" s="464"/>
      <c r="N29" s="464"/>
      <c r="O29" s="575"/>
      <c r="P29" s="575"/>
      <c r="Q29" s="575"/>
      <c r="R29" s="575"/>
      <c r="S29" s="575"/>
      <c r="T29" s="575"/>
      <c r="U29" s="575"/>
      <c r="V29" s="575"/>
      <c r="W29" s="575"/>
      <c r="X29" s="575"/>
      <c r="Y29" s="575"/>
      <c r="Z29" s="575"/>
      <c r="AA29" s="575"/>
      <c r="AB29" s="575"/>
      <c r="AC29" s="575"/>
      <c r="AD29" s="575"/>
      <c r="AE29" s="575"/>
      <c r="AF29" s="576"/>
      <c r="AG29" s="4"/>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9"/>
      <c r="BJ29" s="9"/>
      <c r="BK29" s="9"/>
      <c r="BL29" s="9"/>
      <c r="BM29" s="9"/>
      <c r="BN29" s="10"/>
    </row>
    <row r="30" spans="1:72" s="6" customFormat="1" ht="24.95" customHeight="1">
      <c r="A30" s="527"/>
      <c r="B30" s="528"/>
      <c r="C30" s="528"/>
      <c r="D30" s="528"/>
      <c r="E30" s="528"/>
      <c r="F30" s="528"/>
      <c r="G30" s="528"/>
      <c r="H30" s="12"/>
      <c r="I30" s="13"/>
      <c r="J30" s="580" t="s">
        <v>63</v>
      </c>
      <c r="K30" s="580"/>
      <c r="L30" s="580"/>
      <c r="M30" s="580"/>
      <c r="N30" s="580"/>
      <c r="O30" s="573"/>
      <c r="P30" s="573"/>
      <c r="Q30" s="573"/>
      <c r="R30" s="573"/>
      <c r="S30" s="573"/>
      <c r="T30" s="573"/>
      <c r="U30" s="573"/>
      <c r="V30" s="573"/>
      <c r="W30" s="573"/>
      <c r="X30" s="573"/>
      <c r="Y30" s="573"/>
      <c r="Z30" s="573"/>
      <c r="AA30" s="573"/>
      <c r="AB30" s="573"/>
      <c r="AC30" s="573"/>
      <c r="AD30" s="573"/>
      <c r="AE30" s="573"/>
      <c r="AF30" s="574"/>
      <c r="AG30" s="14"/>
      <c r="AH30" s="537" t="s">
        <v>19</v>
      </c>
      <c r="AI30" s="537"/>
      <c r="AJ30" s="537"/>
      <c r="AK30" s="537"/>
      <c r="AL30" s="5"/>
      <c r="AM30" s="572"/>
      <c r="AN30" s="572"/>
      <c r="AO30" s="572"/>
      <c r="AP30" s="13" t="s">
        <v>77</v>
      </c>
      <c r="AQ30" s="572"/>
      <c r="AR30" s="572"/>
      <c r="AS30" s="572"/>
      <c r="AT30" s="572"/>
      <c r="AU30" s="13" t="s">
        <v>54</v>
      </c>
      <c r="AV30" s="572"/>
      <c r="AW30" s="572"/>
      <c r="AX30" s="572"/>
      <c r="AY30" s="572"/>
      <c r="AZ30" s="5"/>
      <c r="BA30" s="13"/>
      <c r="BB30" s="13"/>
      <c r="BC30" s="13"/>
      <c r="BD30" s="13"/>
      <c r="BE30" s="13"/>
      <c r="BF30" s="13"/>
      <c r="BG30" s="13"/>
      <c r="BH30" s="13"/>
      <c r="BI30" s="13"/>
      <c r="BJ30" s="13"/>
      <c r="BK30" s="13"/>
      <c r="BL30" s="13"/>
      <c r="BM30" s="13"/>
      <c r="BN30" s="15"/>
    </row>
    <row r="31" spans="1:72" s="6" customFormat="1" ht="24.95" customHeight="1">
      <c r="A31" s="527"/>
      <c r="B31" s="528"/>
      <c r="C31" s="528"/>
      <c r="D31" s="528"/>
      <c r="E31" s="528"/>
      <c r="F31" s="528"/>
      <c r="G31" s="528"/>
      <c r="H31" s="578" t="s">
        <v>64</v>
      </c>
      <c r="I31" s="579"/>
      <c r="J31" s="579"/>
      <c r="K31" s="579"/>
      <c r="L31" s="579"/>
      <c r="M31" s="579"/>
      <c r="N31" s="579"/>
      <c r="O31" s="579"/>
      <c r="P31" s="579"/>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4"/>
      <c r="AO31" s="569" t="s">
        <v>20</v>
      </c>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570"/>
    </row>
    <row r="32" spans="1:72" s="6" customFormat="1" ht="24.95" customHeight="1">
      <c r="A32" s="527"/>
      <c r="B32" s="528"/>
      <c r="C32" s="528"/>
      <c r="D32" s="528"/>
      <c r="E32" s="528"/>
      <c r="F32" s="528"/>
      <c r="G32" s="528"/>
      <c r="H32" s="541" t="s">
        <v>65</v>
      </c>
      <c r="I32" s="542"/>
      <c r="J32" s="542"/>
      <c r="K32" s="542"/>
      <c r="L32" s="542"/>
      <c r="M32" s="542"/>
      <c r="N32" s="542"/>
      <c r="O32" s="542"/>
      <c r="P32" s="542"/>
      <c r="Q32" s="542"/>
      <c r="R32" s="542"/>
      <c r="S32" s="542"/>
      <c r="T32" s="542"/>
      <c r="U32" s="542"/>
      <c r="V32" s="542"/>
      <c r="W32" s="543"/>
      <c r="X32" s="449" t="s">
        <v>69</v>
      </c>
      <c r="Y32" s="450"/>
      <c r="Z32" s="450"/>
      <c r="AA32" s="450"/>
      <c r="AB32" s="450"/>
      <c r="AC32" s="450"/>
      <c r="AD32" s="450"/>
      <c r="AE32" s="450"/>
      <c r="AF32" s="450"/>
      <c r="AG32" s="450"/>
      <c r="AH32" s="450"/>
      <c r="AI32" s="450"/>
      <c r="AJ32" s="450"/>
      <c r="AK32" s="450"/>
      <c r="AL32" s="450"/>
      <c r="AM32" s="450"/>
      <c r="AN32" s="451"/>
      <c r="AO32" s="472"/>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3"/>
      <c r="BM32" s="473"/>
      <c r="BN32" s="474"/>
    </row>
    <row r="33" spans="1:67" ht="24.95" customHeight="1" thickBot="1">
      <c r="A33" s="460"/>
      <c r="B33" s="461"/>
      <c r="C33" s="461"/>
      <c r="D33" s="461"/>
      <c r="E33" s="461"/>
      <c r="F33" s="461"/>
      <c r="G33" s="461"/>
      <c r="H33" s="16"/>
      <c r="I33" s="466" t="s">
        <v>67</v>
      </c>
      <c r="J33" s="466"/>
      <c r="K33" s="466"/>
      <c r="L33" s="409"/>
      <c r="M33" s="409"/>
      <c r="N33" s="17" t="s">
        <v>68</v>
      </c>
      <c r="O33" s="17"/>
      <c r="P33" s="17"/>
      <c r="Q33" s="17"/>
      <c r="R33" s="17"/>
      <c r="S33" s="17"/>
      <c r="T33" s="409"/>
      <c r="U33" s="409"/>
      <c r="V33" s="409"/>
      <c r="W33" s="42" t="s">
        <v>21</v>
      </c>
      <c r="X33" s="408"/>
      <c r="Y33" s="409"/>
      <c r="Z33" s="409"/>
      <c r="AA33" s="409"/>
      <c r="AB33" s="409"/>
      <c r="AC33" s="409"/>
      <c r="AD33" s="409"/>
      <c r="AE33" s="409"/>
      <c r="AF33" s="409"/>
      <c r="AG33" s="409"/>
      <c r="AH33" s="409"/>
      <c r="AI33" s="409"/>
      <c r="AJ33" s="409"/>
      <c r="AK33" s="409"/>
      <c r="AL33" s="409"/>
      <c r="AM33" s="43" t="s">
        <v>43</v>
      </c>
      <c r="AN33" s="18"/>
      <c r="AO33" s="19"/>
      <c r="AP33" s="17"/>
      <c r="AQ33" s="466" t="s">
        <v>22</v>
      </c>
      <c r="AR33" s="466"/>
      <c r="AS33" s="466"/>
      <c r="AT33" s="466"/>
      <c r="AU33" s="466"/>
      <c r="AV33" s="466"/>
      <c r="AW33" s="466"/>
      <c r="AX33" s="466"/>
      <c r="AY33" s="466"/>
      <c r="AZ33" s="466"/>
      <c r="BA33" s="535"/>
      <c r="BB33" s="535"/>
      <c r="BC33" s="535"/>
      <c r="BD33" s="535"/>
      <c r="BE33" s="535"/>
      <c r="BF33" s="535"/>
      <c r="BG33" s="535"/>
      <c r="BH33" s="535"/>
      <c r="BI33" s="535"/>
      <c r="BJ33" s="535"/>
      <c r="BK33" s="535"/>
      <c r="BL33" s="535"/>
      <c r="BM33" s="535"/>
      <c r="BN33" s="536"/>
    </row>
    <row r="34" spans="1:67" ht="89.25" customHeight="1" thickTop="1">
      <c r="A34" s="457" t="s">
        <v>60</v>
      </c>
      <c r="B34" s="458"/>
      <c r="C34" s="458"/>
      <c r="D34" s="458"/>
      <c r="E34" s="458"/>
      <c r="F34" s="458"/>
      <c r="G34" s="459"/>
      <c r="H34" s="427" t="s">
        <v>209</v>
      </c>
      <c r="I34" s="428"/>
      <c r="J34" s="428"/>
      <c r="K34" s="428"/>
      <c r="L34" s="428"/>
      <c r="M34" s="428"/>
      <c r="N34" s="428"/>
      <c r="O34" s="428"/>
      <c r="P34" s="428"/>
      <c r="Q34" s="428"/>
      <c r="R34" s="429"/>
      <c r="S34" s="427" t="s">
        <v>210</v>
      </c>
      <c r="T34" s="428"/>
      <c r="U34" s="428"/>
      <c r="V34" s="428"/>
      <c r="W34" s="428"/>
      <c r="X34" s="428"/>
      <c r="Y34" s="428"/>
      <c r="Z34" s="428"/>
      <c r="AA34" s="428"/>
      <c r="AB34" s="428"/>
      <c r="AC34" s="429"/>
      <c r="AD34" s="444" t="s">
        <v>205</v>
      </c>
      <c r="AE34" s="445"/>
      <c r="AF34" s="445"/>
      <c r="AG34" s="445"/>
      <c r="AH34" s="445"/>
      <c r="AI34" s="445"/>
      <c r="AJ34" s="445"/>
      <c r="AK34" s="445"/>
      <c r="AL34" s="445"/>
      <c r="AM34" s="445"/>
      <c r="AN34" s="446"/>
      <c r="AO34" s="427" t="s">
        <v>206</v>
      </c>
      <c r="AP34" s="428"/>
      <c r="AQ34" s="428"/>
      <c r="AR34" s="428"/>
      <c r="AS34" s="428"/>
      <c r="AT34" s="428"/>
      <c r="AU34" s="428"/>
      <c r="AV34" s="428"/>
      <c r="AW34" s="428"/>
      <c r="AX34" s="428"/>
      <c r="AY34" s="429"/>
      <c r="AZ34" s="428" t="s">
        <v>142</v>
      </c>
      <c r="BA34" s="428"/>
      <c r="BB34" s="428"/>
      <c r="BC34" s="428"/>
      <c r="BD34" s="428"/>
      <c r="BE34" s="428"/>
      <c r="BF34" s="428"/>
      <c r="BG34" s="428"/>
      <c r="BH34" s="428"/>
      <c r="BI34" s="428"/>
      <c r="BJ34" s="428"/>
      <c r="BK34" s="428"/>
      <c r="BL34" s="428"/>
      <c r="BM34" s="428"/>
      <c r="BN34" s="429"/>
    </row>
    <row r="35" spans="1:67" ht="39" customHeight="1">
      <c r="A35" s="527"/>
      <c r="B35" s="528"/>
      <c r="C35" s="528"/>
      <c r="D35" s="528"/>
      <c r="E35" s="528"/>
      <c r="F35" s="528"/>
      <c r="G35" s="529"/>
      <c r="H35" s="410">
        <f>'雇用調整助成金助成額算定書(要請等対象施設以外)'!Q24+'雇用調整助成金助成額算定書(要請等対象施設以外)'!W24</f>
        <v>0</v>
      </c>
      <c r="I35" s="411"/>
      <c r="J35" s="411"/>
      <c r="K35" s="411"/>
      <c r="L35" s="411"/>
      <c r="M35" s="411"/>
      <c r="N35" s="411"/>
      <c r="O35" s="411"/>
      <c r="P35" s="412" t="s">
        <v>11</v>
      </c>
      <c r="Q35" s="412"/>
      <c r="R35" s="270"/>
      <c r="S35" s="410">
        <f>'雇用調整助成金助成額算定書(要請等対象施設以外)'!AC24</f>
        <v>0</v>
      </c>
      <c r="T35" s="411"/>
      <c r="U35" s="411"/>
      <c r="V35" s="411"/>
      <c r="W35" s="411"/>
      <c r="X35" s="411"/>
      <c r="Y35" s="411"/>
      <c r="Z35" s="411"/>
      <c r="AA35" s="412" t="s">
        <v>11</v>
      </c>
      <c r="AB35" s="412"/>
      <c r="AC35" s="270"/>
      <c r="AD35" s="410">
        <f>'雇用調整助成金助成額算定書（要請等対象施設）'!$R$24+'雇用調整助成金助成額算定書（要請等対象施設）'!$X$24</f>
        <v>0</v>
      </c>
      <c r="AE35" s="411"/>
      <c r="AF35" s="411"/>
      <c r="AG35" s="411"/>
      <c r="AH35" s="411"/>
      <c r="AI35" s="411"/>
      <c r="AJ35" s="411"/>
      <c r="AK35" s="411"/>
      <c r="AL35" s="412" t="s">
        <v>11</v>
      </c>
      <c r="AM35" s="412"/>
      <c r="AN35" s="270"/>
      <c r="AO35" s="410">
        <f>'雇用調整助成金助成額算定書（要請等対象施設）'!$AD$24</f>
        <v>0</v>
      </c>
      <c r="AP35" s="411"/>
      <c r="AQ35" s="411"/>
      <c r="AR35" s="411"/>
      <c r="AS35" s="411"/>
      <c r="AT35" s="411"/>
      <c r="AU35" s="411"/>
      <c r="AV35" s="411"/>
      <c r="AW35" s="412" t="s">
        <v>11</v>
      </c>
      <c r="AX35" s="412"/>
      <c r="AY35" s="270"/>
      <c r="AZ35" s="430">
        <f>H35+S35+AD35+AO35</f>
        <v>0</v>
      </c>
      <c r="BA35" s="430"/>
      <c r="BB35" s="430"/>
      <c r="BC35" s="430"/>
      <c r="BD35" s="430"/>
      <c r="BE35" s="430"/>
      <c r="BF35" s="430"/>
      <c r="BG35" s="430"/>
      <c r="BH35" s="430"/>
      <c r="BI35" s="430"/>
      <c r="BJ35" s="430"/>
      <c r="BK35" s="430"/>
      <c r="BL35" s="265" t="s">
        <v>11</v>
      </c>
      <c r="BM35" s="265"/>
      <c r="BN35" s="266"/>
    </row>
    <row r="36" spans="1:67" ht="39.950000000000003" customHeight="1" thickBot="1">
      <c r="A36" s="527"/>
      <c r="B36" s="528"/>
      <c r="C36" s="528"/>
      <c r="D36" s="528"/>
      <c r="E36" s="528"/>
      <c r="F36" s="528"/>
      <c r="G36" s="529"/>
      <c r="H36" s="271" t="s">
        <v>145</v>
      </c>
      <c r="I36" s="271"/>
      <c r="J36" s="271"/>
      <c r="K36" s="271"/>
      <c r="L36" s="271"/>
      <c r="M36" s="271"/>
      <c r="N36" s="271"/>
      <c r="O36" s="271"/>
      <c r="P36" s="271"/>
      <c r="Q36" s="271"/>
      <c r="R36" s="271"/>
      <c r="S36" s="271"/>
      <c r="T36" s="271"/>
      <c r="U36" s="217"/>
      <c r="V36" s="217"/>
      <c r="W36" s="217"/>
      <c r="X36" s="413" t="s">
        <v>146</v>
      </c>
      <c r="Y36" s="412"/>
      <c r="Z36" s="412"/>
      <c r="AA36" s="412"/>
      <c r="AB36" s="412"/>
      <c r="AC36" s="412"/>
      <c r="AD36" s="412"/>
      <c r="AE36" s="412"/>
      <c r="AF36" s="412"/>
      <c r="AG36" s="412"/>
      <c r="AH36" s="412"/>
      <c r="AI36" s="412"/>
      <c r="AJ36" s="412"/>
      <c r="AK36" s="412"/>
      <c r="AL36" s="412"/>
      <c r="AM36" s="412"/>
      <c r="AN36" s="270"/>
      <c r="AO36" s="413" t="s">
        <v>147</v>
      </c>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270"/>
    </row>
    <row r="37" spans="1:67" ht="24.95" customHeight="1" thickTop="1" thickBot="1">
      <c r="A37" s="460"/>
      <c r="B37" s="461"/>
      <c r="C37" s="461"/>
      <c r="D37" s="461"/>
      <c r="E37" s="461"/>
      <c r="F37" s="461"/>
      <c r="G37" s="461"/>
      <c r="H37" s="414"/>
      <c r="I37" s="415"/>
      <c r="J37" s="415"/>
      <c r="K37" s="415"/>
      <c r="L37" s="415"/>
      <c r="M37" s="415"/>
      <c r="N37" s="415"/>
      <c r="O37" s="415"/>
      <c r="P37" s="415"/>
      <c r="Q37" s="415"/>
      <c r="R37" s="415"/>
      <c r="S37" s="415"/>
      <c r="T37" s="416"/>
      <c r="U37" s="265" t="s">
        <v>11</v>
      </c>
      <c r="V37" s="265"/>
      <c r="W37" s="266"/>
      <c r="X37" s="417" t="str">
        <f>IF(OR(X33="",X33=0),"",ROUNDDOWN(H37/X33,1))</f>
        <v/>
      </c>
      <c r="Y37" s="418"/>
      <c r="Z37" s="418"/>
      <c r="AA37" s="418"/>
      <c r="AB37" s="418"/>
      <c r="AC37" s="418"/>
      <c r="AD37" s="418"/>
      <c r="AE37" s="418"/>
      <c r="AF37" s="418"/>
      <c r="AG37" s="418"/>
      <c r="AH37" s="418"/>
      <c r="AI37" s="418"/>
      <c r="AJ37" s="418"/>
      <c r="AK37" s="418"/>
      <c r="AL37" s="418"/>
      <c r="AM37" s="419"/>
      <c r="AN37" s="44" t="s">
        <v>3</v>
      </c>
      <c r="AO37" s="545" t="str">
        <f>IF(OR(H37="",H37=0),"",ROUNDDOWN(AZ35/H37*100,1))</f>
        <v/>
      </c>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7"/>
    </row>
    <row r="38" spans="1:67" ht="63" customHeight="1" thickTop="1">
      <c r="A38" s="457" t="s">
        <v>45</v>
      </c>
      <c r="B38" s="458"/>
      <c r="C38" s="458"/>
      <c r="D38" s="458"/>
      <c r="E38" s="458"/>
      <c r="F38" s="458"/>
      <c r="G38" s="459"/>
      <c r="H38" s="431" t="s">
        <v>211</v>
      </c>
      <c r="I38" s="432"/>
      <c r="J38" s="432"/>
      <c r="K38" s="432"/>
      <c r="L38" s="432"/>
      <c r="M38" s="432"/>
      <c r="N38" s="432"/>
      <c r="O38" s="432"/>
      <c r="P38" s="432"/>
      <c r="Q38" s="432"/>
      <c r="R38" s="433"/>
      <c r="S38" s="384" t="s">
        <v>212</v>
      </c>
      <c r="T38" s="434"/>
      <c r="U38" s="434"/>
      <c r="V38" s="434"/>
      <c r="W38" s="434"/>
      <c r="X38" s="434"/>
      <c r="Y38" s="434"/>
      <c r="Z38" s="434"/>
      <c r="AA38" s="434"/>
      <c r="AB38" s="434"/>
      <c r="AC38" s="435"/>
      <c r="AD38" s="436" t="s">
        <v>207</v>
      </c>
      <c r="AE38" s="437"/>
      <c r="AF38" s="437"/>
      <c r="AG38" s="437"/>
      <c r="AH38" s="437"/>
      <c r="AI38" s="437"/>
      <c r="AJ38" s="437"/>
      <c r="AK38" s="437"/>
      <c r="AL38" s="437"/>
      <c r="AM38" s="437"/>
      <c r="AN38" s="438"/>
      <c r="AO38" s="439" t="s">
        <v>208</v>
      </c>
      <c r="AP38" s="440"/>
      <c r="AQ38" s="440"/>
      <c r="AR38" s="440"/>
      <c r="AS38" s="440"/>
      <c r="AT38" s="440"/>
      <c r="AU38" s="440"/>
      <c r="AV38" s="440"/>
      <c r="AW38" s="440"/>
      <c r="AX38" s="440"/>
      <c r="AY38" s="441"/>
      <c r="AZ38" s="442" t="s">
        <v>143</v>
      </c>
      <c r="BA38" s="442"/>
      <c r="BB38" s="442"/>
      <c r="BC38" s="442"/>
      <c r="BD38" s="442"/>
      <c r="BE38" s="442"/>
      <c r="BF38" s="442"/>
      <c r="BG38" s="442"/>
      <c r="BH38" s="442"/>
      <c r="BI38" s="442"/>
      <c r="BJ38" s="442"/>
      <c r="BK38" s="442"/>
      <c r="BL38" s="442"/>
      <c r="BM38" s="442"/>
      <c r="BN38" s="443"/>
    </row>
    <row r="39" spans="1:67" ht="39" customHeight="1" thickBot="1">
      <c r="A39" s="460"/>
      <c r="B39" s="461"/>
      <c r="C39" s="461"/>
      <c r="D39" s="461"/>
      <c r="E39" s="461"/>
      <c r="F39" s="461"/>
      <c r="G39" s="462"/>
      <c r="H39" s="402">
        <f>IF('雇用調整助成金助成額算定書(要請等対象施設以外)'!R30="",0,'雇用調整助成金助成額算定書(要請等対象施設以外)'!R30)</f>
        <v>0</v>
      </c>
      <c r="I39" s="403"/>
      <c r="J39" s="403"/>
      <c r="K39" s="403"/>
      <c r="L39" s="403"/>
      <c r="M39" s="403"/>
      <c r="N39" s="403"/>
      <c r="O39" s="403"/>
      <c r="P39" s="400" t="s">
        <v>44</v>
      </c>
      <c r="Q39" s="400"/>
      <c r="R39" s="401"/>
      <c r="S39" s="402">
        <f>IF('雇用調整助成金助成額算定書(要請等対象施設以外)'!AD30="",0,'雇用調整助成金助成額算定書(要請等対象施設以外)'!AD30)</f>
        <v>0</v>
      </c>
      <c r="T39" s="403"/>
      <c r="U39" s="403"/>
      <c r="V39" s="403"/>
      <c r="W39" s="403"/>
      <c r="X39" s="403"/>
      <c r="Y39" s="403"/>
      <c r="Z39" s="403"/>
      <c r="AA39" s="400" t="s">
        <v>44</v>
      </c>
      <c r="AB39" s="400"/>
      <c r="AC39" s="401"/>
      <c r="AD39" s="402">
        <f>IF('雇用調整助成金助成額算定書（要請等対象施設）'!S30="",0,'雇用調整助成金助成額算定書（要請等対象施設）'!S30)</f>
        <v>0</v>
      </c>
      <c r="AE39" s="403"/>
      <c r="AF39" s="403"/>
      <c r="AG39" s="403"/>
      <c r="AH39" s="403"/>
      <c r="AI39" s="403"/>
      <c r="AJ39" s="403"/>
      <c r="AK39" s="403"/>
      <c r="AL39" s="403"/>
      <c r="AM39" s="400" t="s">
        <v>44</v>
      </c>
      <c r="AN39" s="401"/>
      <c r="AO39" s="402">
        <f>IF('雇用調整助成金助成額算定書（要請等対象施設）'!AE30="",0,'雇用調整助成金助成額算定書（要請等対象施設）'!AE30)</f>
        <v>0</v>
      </c>
      <c r="AP39" s="403"/>
      <c r="AQ39" s="403"/>
      <c r="AR39" s="403"/>
      <c r="AS39" s="403"/>
      <c r="AT39" s="403"/>
      <c r="AU39" s="403"/>
      <c r="AV39" s="403"/>
      <c r="AW39" s="403"/>
      <c r="AX39" s="400" t="s">
        <v>44</v>
      </c>
      <c r="AY39" s="401"/>
      <c r="AZ39" s="562">
        <f>H39+S39+AD39+AO39</f>
        <v>0</v>
      </c>
      <c r="BA39" s="563"/>
      <c r="BB39" s="563"/>
      <c r="BC39" s="563"/>
      <c r="BD39" s="563"/>
      <c r="BE39" s="563"/>
      <c r="BF39" s="563"/>
      <c r="BG39" s="563"/>
      <c r="BH39" s="563"/>
      <c r="BI39" s="563"/>
      <c r="BJ39" s="563"/>
      <c r="BK39" s="563"/>
      <c r="BL39" s="563"/>
      <c r="BM39" s="400" t="s">
        <v>44</v>
      </c>
      <c r="BN39" s="401"/>
    </row>
    <row r="40" spans="1:67" ht="24.95" customHeight="1" thickTop="1">
      <c r="A40" s="538" t="s">
        <v>127</v>
      </c>
      <c r="B40" s="538"/>
      <c r="C40" s="538"/>
      <c r="D40" s="538"/>
      <c r="E40" s="538"/>
      <c r="F40" s="538"/>
      <c r="G40" s="539"/>
      <c r="H40" s="404" t="s">
        <v>70</v>
      </c>
      <c r="I40" s="405"/>
      <c r="J40" s="405"/>
      <c r="K40" s="405"/>
      <c r="L40" s="405"/>
      <c r="M40" s="405"/>
      <c r="N40" s="405"/>
      <c r="O40" s="405"/>
      <c r="P40" s="405"/>
      <c r="Q40" s="405"/>
      <c r="R40" s="405"/>
      <c r="S40" s="405"/>
      <c r="T40" s="405"/>
      <c r="U40" s="294"/>
      <c r="V40" s="294"/>
      <c r="W40" s="294"/>
      <c r="X40" s="294"/>
      <c r="Y40" s="294"/>
      <c r="Z40" s="294"/>
      <c r="AA40" s="294"/>
      <c r="AB40" s="294"/>
      <c r="AC40" s="294"/>
      <c r="AD40" s="294"/>
      <c r="AE40" s="294"/>
      <c r="AF40" s="294"/>
      <c r="AG40" s="294"/>
      <c r="AH40" s="294"/>
      <c r="AI40" s="294"/>
      <c r="AJ40" s="294"/>
      <c r="AK40" s="294"/>
      <c r="AL40" s="45" t="s">
        <v>71</v>
      </c>
      <c r="AM40" s="557" t="s">
        <v>72</v>
      </c>
      <c r="AN40" s="557"/>
      <c r="AO40" s="557"/>
      <c r="AP40" s="557"/>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5"/>
    </row>
    <row r="41" spans="1:67" ht="24.95" customHeight="1">
      <c r="A41" s="540"/>
      <c r="B41" s="540"/>
      <c r="C41" s="540"/>
      <c r="D41" s="540"/>
      <c r="E41" s="540"/>
      <c r="F41" s="540"/>
      <c r="G41" s="457"/>
      <c r="H41" s="46"/>
      <c r="I41" s="398" t="s">
        <v>114</v>
      </c>
      <c r="J41" s="398"/>
      <c r="K41" s="398"/>
      <c r="L41" s="398"/>
      <c r="M41" s="398"/>
      <c r="N41" s="398"/>
      <c r="O41" s="398"/>
      <c r="P41" s="398"/>
      <c r="Q41" s="398"/>
      <c r="R41" s="47"/>
      <c r="S41" s="47"/>
      <c r="T41" s="47"/>
      <c r="U41" s="406"/>
      <c r="V41" s="406"/>
      <c r="W41" s="406"/>
      <c r="X41" s="406"/>
      <c r="Y41" s="406"/>
      <c r="Z41" s="406"/>
      <c r="AA41" s="406"/>
      <c r="AB41" s="406"/>
      <c r="AC41" s="406"/>
      <c r="AD41" s="406"/>
      <c r="AE41" s="406"/>
      <c r="AF41" s="406"/>
      <c r="AG41" s="406"/>
      <c r="AH41" s="406"/>
      <c r="AI41" s="406"/>
      <c r="AJ41" s="406"/>
      <c r="AK41" s="406"/>
      <c r="AL41" s="398" t="s">
        <v>115</v>
      </c>
      <c r="AM41" s="398"/>
      <c r="AN41" s="398"/>
      <c r="AO41" s="398"/>
      <c r="AP41" s="398"/>
      <c r="AQ41" s="398"/>
      <c r="AR41" s="398"/>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407"/>
    </row>
    <row r="42" spans="1:67" ht="24.95" customHeight="1" thickBot="1">
      <c r="A42" s="540"/>
      <c r="B42" s="540"/>
      <c r="C42" s="540"/>
      <c r="D42" s="540"/>
      <c r="E42" s="540"/>
      <c r="F42" s="540"/>
      <c r="G42" s="457"/>
      <c r="H42" s="46"/>
      <c r="I42" s="558" t="s">
        <v>73</v>
      </c>
      <c r="J42" s="558"/>
      <c r="K42" s="558"/>
      <c r="L42" s="558"/>
      <c r="M42" s="558"/>
      <c r="N42" s="558"/>
      <c r="O42" s="558"/>
      <c r="P42" s="558"/>
      <c r="Q42" s="558"/>
      <c r="R42" s="47"/>
      <c r="S42" s="47"/>
      <c r="T42" s="47"/>
      <c r="U42" s="406"/>
      <c r="V42" s="406"/>
      <c r="W42" s="406"/>
      <c r="X42" s="406"/>
      <c r="Y42" s="406"/>
      <c r="Z42" s="406"/>
      <c r="AA42" s="406"/>
      <c r="AB42" s="406"/>
      <c r="AC42" s="406"/>
      <c r="AD42" s="406"/>
      <c r="AE42" s="406"/>
      <c r="AF42" s="406"/>
      <c r="AG42" s="406"/>
      <c r="AH42" s="406"/>
      <c r="AI42" s="406"/>
      <c r="AJ42" s="406"/>
      <c r="AK42" s="406"/>
      <c r="AL42" s="398" t="s">
        <v>74</v>
      </c>
      <c r="AM42" s="398"/>
      <c r="AN42" s="398"/>
      <c r="AO42" s="398"/>
      <c r="AP42" s="398"/>
      <c r="AQ42" s="397"/>
      <c r="AR42" s="397"/>
      <c r="AS42" s="397"/>
      <c r="AT42" s="397"/>
      <c r="AU42" s="397"/>
      <c r="AV42" s="398" t="s">
        <v>75</v>
      </c>
      <c r="AW42" s="398"/>
      <c r="AX42" s="398"/>
      <c r="AY42" s="399"/>
      <c r="AZ42" s="530"/>
      <c r="BA42" s="530"/>
      <c r="BB42" s="530"/>
      <c r="BC42" s="530"/>
      <c r="BD42" s="530"/>
      <c r="BE42" s="530"/>
      <c r="BF42" s="530"/>
      <c r="BG42" s="530"/>
      <c r="BH42" s="530"/>
      <c r="BI42" s="530"/>
      <c r="BJ42" s="48"/>
      <c r="BK42" s="48"/>
      <c r="BL42" s="48"/>
      <c r="BM42" s="48"/>
      <c r="BN42" s="49"/>
    </row>
    <row r="43" spans="1:67" ht="24.95" customHeight="1" thickTop="1" thickBot="1">
      <c r="A43" s="504" t="s">
        <v>89</v>
      </c>
      <c r="B43" s="505"/>
      <c r="C43" s="505"/>
      <c r="D43" s="505"/>
      <c r="E43" s="505"/>
      <c r="F43" s="505"/>
      <c r="G43" s="506"/>
      <c r="H43" s="507" t="s">
        <v>109</v>
      </c>
      <c r="I43" s="508"/>
      <c r="J43" s="509" t="str">
        <f>IF('雇用調整助成金助成額算定書（要請等対象施設）'!L5="","",'雇用調整助成金助成額算定書（要請等対象施設）'!L5)</f>
        <v/>
      </c>
      <c r="K43" s="509"/>
      <c r="L43" s="147" t="s">
        <v>110</v>
      </c>
      <c r="M43" s="481" t="str">
        <f>IF('雇用調整助成金助成額算定書（要請等対象施設）'!O5="","",'雇用調整助成金助成額算定書（要請等対象施設）'!O5)</f>
        <v/>
      </c>
      <c r="N43" s="481"/>
      <c r="O43" s="148" t="s">
        <v>111</v>
      </c>
      <c r="P43" s="482" t="str">
        <f>IF('雇用調整助成金助成額算定書（要請等対象施設）'!R5="","",'雇用調整助成金助成額算定書（要請等対象施設）'!R5)</f>
        <v/>
      </c>
      <c r="Q43" s="482"/>
      <c r="R43" s="148" t="s">
        <v>112</v>
      </c>
      <c r="S43" s="148" t="s">
        <v>113</v>
      </c>
      <c r="T43" s="480" t="s">
        <v>109</v>
      </c>
      <c r="U43" s="480"/>
      <c r="V43" s="482" t="str">
        <f>IF('雇用調整助成金助成額算定書（要請等対象施設）'!X5="","",'雇用調整助成金助成額算定書（要請等対象施設）'!X5)</f>
        <v/>
      </c>
      <c r="W43" s="482"/>
      <c r="X43" s="149" t="s">
        <v>110</v>
      </c>
      <c r="Y43" s="481" t="str">
        <f>IF('雇用調整助成金助成額算定書（要請等対象施設）'!AA5="","",'雇用調整助成金助成額算定書（要請等対象施設）'!AA5)</f>
        <v/>
      </c>
      <c r="Z43" s="481"/>
      <c r="AA43" s="148" t="s">
        <v>111</v>
      </c>
      <c r="AB43" s="482" t="str">
        <f>IF('雇用調整助成金助成額算定書（要請等対象施設）'!AD5="","",'雇用調整助成金助成額算定書（要請等対象施設）'!AD5)</f>
        <v/>
      </c>
      <c r="AC43" s="482"/>
      <c r="AD43" s="148" t="s">
        <v>112</v>
      </c>
      <c r="AE43" s="148"/>
      <c r="AF43" s="150"/>
      <c r="AG43" s="447" t="s">
        <v>130</v>
      </c>
      <c r="AH43" s="447"/>
      <c r="AI43" s="447"/>
      <c r="AJ43" s="447"/>
      <c r="AK43" s="447"/>
      <c r="AL43" s="447"/>
      <c r="AM43" s="447"/>
      <c r="AN43" s="447"/>
      <c r="AO43" s="447" t="s">
        <v>109</v>
      </c>
      <c r="AP43" s="447"/>
      <c r="AQ43" s="120"/>
      <c r="AR43" s="25" t="s">
        <v>110</v>
      </c>
      <c r="AS43" s="448"/>
      <c r="AT43" s="448"/>
      <c r="AU43" s="50" t="s">
        <v>111</v>
      </c>
      <c r="AV43" s="489"/>
      <c r="AW43" s="489"/>
      <c r="AX43" s="50" t="s">
        <v>112</v>
      </c>
      <c r="AY43" s="61"/>
      <c r="AZ43" s="52"/>
      <c r="BA43" s="51"/>
      <c r="BB43" s="51"/>
      <c r="BC43" s="51"/>
      <c r="BD43" s="51"/>
      <c r="BE43" s="51"/>
      <c r="BF43" s="51"/>
      <c r="BG43" s="51"/>
      <c r="BH43" s="51"/>
      <c r="BI43" s="51"/>
      <c r="BJ43" s="51"/>
      <c r="BK43" s="51"/>
      <c r="BL43" s="51"/>
      <c r="BM43" s="51"/>
      <c r="BN43" s="51"/>
      <c r="BO43" s="51"/>
    </row>
    <row r="44" spans="1:67" ht="24.95" customHeight="1" thickTop="1">
      <c r="A44" s="475" t="s">
        <v>87</v>
      </c>
      <c r="B44" s="476"/>
      <c r="C44" s="476"/>
      <c r="D44" s="476"/>
      <c r="E44" s="476"/>
      <c r="F44" s="476"/>
      <c r="G44" s="477"/>
      <c r="H44" s="343" t="s">
        <v>76</v>
      </c>
      <c r="I44" s="344"/>
      <c r="J44" s="344"/>
      <c r="K44" s="344"/>
      <c r="L44" s="344"/>
      <c r="M44" s="344"/>
      <c r="N44" s="344"/>
      <c r="O44" s="344"/>
      <c r="P44" s="344"/>
      <c r="Q44" s="344"/>
      <c r="R44" s="344"/>
      <c r="S44" s="268"/>
      <c r="T44" s="268"/>
      <c r="U44" s="268"/>
      <c r="V44" s="268"/>
      <c r="W44" s="268"/>
      <c r="X44" s="268"/>
      <c r="Y44" s="268"/>
      <c r="Z44" s="268"/>
      <c r="AA44" s="268"/>
      <c r="AB44" s="268"/>
      <c r="AC44" s="268"/>
      <c r="AD44" s="268"/>
      <c r="AE44" s="268"/>
      <c r="AF44" s="268"/>
      <c r="AG44" s="269"/>
      <c r="AH44" s="486" t="s">
        <v>23</v>
      </c>
      <c r="AI44" s="487"/>
      <c r="AJ44" s="487"/>
      <c r="AK44" s="487"/>
      <c r="AL44" s="487"/>
      <c r="AM44" s="487"/>
      <c r="AN44" s="487"/>
      <c r="AO44" s="487"/>
      <c r="AP44" s="487"/>
      <c r="AQ44" s="487"/>
      <c r="AR44" s="487"/>
      <c r="AS44" s="487"/>
      <c r="AT44" s="487"/>
      <c r="AU44" s="487"/>
      <c r="AV44" s="488"/>
      <c r="AW44" s="486" t="s">
        <v>24</v>
      </c>
      <c r="AX44" s="487"/>
      <c r="AY44" s="521"/>
      <c r="AZ44" s="521"/>
      <c r="BA44" s="521"/>
      <c r="BB44" s="521"/>
      <c r="BC44" s="521"/>
      <c r="BD44" s="521"/>
      <c r="BE44" s="521"/>
      <c r="BF44" s="521"/>
      <c r="BG44" s="521"/>
      <c r="BH44" s="521"/>
      <c r="BI44" s="521"/>
      <c r="BJ44" s="521"/>
      <c r="BK44" s="521"/>
      <c r="BL44" s="521"/>
      <c r="BM44" s="521"/>
      <c r="BN44" s="522"/>
    </row>
    <row r="45" spans="1:67" ht="24.95" customHeight="1">
      <c r="A45" s="475"/>
      <c r="B45" s="476"/>
      <c r="C45" s="476"/>
      <c r="D45" s="476"/>
      <c r="E45" s="476"/>
      <c r="F45" s="476"/>
      <c r="G45" s="477"/>
      <c r="H45" s="341" t="s">
        <v>105</v>
      </c>
      <c r="I45" s="256"/>
      <c r="J45" s="256"/>
      <c r="K45" s="256"/>
      <c r="L45" s="256"/>
      <c r="M45" s="256"/>
      <c r="N45" s="256"/>
      <c r="O45" s="256"/>
      <c r="P45" s="256"/>
      <c r="Q45" s="256"/>
      <c r="R45" s="256"/>
      <c r="S45" s="268"/>
      <c r="T45" s="268"/>
      <c r="U45" s="268"/>
      <c r="V45" s="268"/>
      <c r="W45" s="268"/>
      <c r="X45" s="268"/>
      <c r="Y45" s="268"/>
      <c r="Z45" s="268"/>
      <c r="AA45" s="268"/>
      <c r="AB45" s="268"/>
      <c r="AC45" s="268"/>
      <c r="AD45" s="268"/>
      <c r="AE45" s="268"/>
      <c r="AF45" s="268"/>
      <c r="AG45" s="269"/>
      <c r="AH45" s="483"/>
      <c r="AI45" s="484"/>
      <c r="AJ45" s="484"/>
      <c r="AK45" s="484"/>
      <c r="AL45" s="484"/>
      <c r="AM45" s="484"/>
      <c r="AN45" s="484"/>
      <c r="AO45" s="484"/>
      <c r="AP45" s="484"/>
      <c r="AQ45" s="484"/>
      <c r="AR45" s="484"/>
      <c r="AS45" s="484"/>
      <c r="AT45" s="484"/>
      <c r="AU45" s="484"/>
      <c r="AV45" s="485"/>
      <c r="AW45" s="483"/>
      <c r="AX45" s="484"/>
      <c r="AY45" s="484"/>
      <c r="AZ45" s="484"/>
      <c r="BA45" s="484"/>
      <c r="BB45" s="484"/>
      <c r="BC45" s="484"/>
      <c r="BD45" s="484"/>
      <c r="BE45" s="484"/>
      <c r="BF45" s="484"/>
      <c r="BG45" s="484"/>
      <c r="BH45" s="484"/>
      <c r="BI45" s="484"/>
      <c r="BJ45" s="484"/>
      <c r="BK45" s="484"/>
      <c r="BL45" s="484"/>
      <c r="BM45" s="484"/>
      <c r="BN45" s="485"/>
    </row>
    <row r="46" spans="1:67" ht="24.95" customHeight="1">
      <c r="A46" s="475"/>
      <c r="B46" s="476"/>
      <c r="C46" s="476"/>
      <c r="D46" s="476"/>
      <c r="E46" s="476"/>
      <c r="F46" s="476"/>
      <c r="G46" s="477"/>
      <c r="H46" s="215"/>
      <c r="I46" s="213"/>
      <c r="J46" s="213"/>
      <c r="K46" s="213"/>
      <c r="L46" s="213"/>
      <c r="M46" s="213"/>
      <c r="N46" s="213"/>
      <c r="O46" s="213"/>
      <c r="P46" s="213"/>
      <c r="Q46" s="213"/>
      <c r="R46" s="213"/>
      <c r="S46" s="265"/>
      <c r="T46" s="265"/>
      <c r="U46" s="265"/>
      <c r="V46" s="265"/>
      <c r="W46" s="265"/>
      <c r="X46" s="265"/>
      <c r="Y46" s="265"/>
      <c r="Z46" s="265"/>
      <c r="AA46" s="265"/>
      <c r="AB46" s="265"/>
      <c r="AC46" s="265"/>
      <c r="AD46" s="265"/>
      <c r="AE46" s="265"/>
      <c r="AF46" s="265"/>
      <c r="AG46" s="266"/>
      <c r="AH46" s="486"/>
      <c r="AI46" s="487"/>
      <c r="AJ46" s="487"/>
      <c r="AK46" s="487"/>
      <c r="AL46" s="487"/>
      <c r="AM46" s="487"/>
      <c r="AN46" s="487"/>
      <c r="AO46" s="487"/>
      <c r="AP46" s="487"/>
      <c r="AQ46" s="487"/>
      <c r="AR46" s="487"/>
      <c r="AS46" s="487"/>
      <c r="AT46" s="487"/>
      <c r="AU46" s="487"/>
      <c r="AV46" s="488"/>
      <c r="AW46" s="486"/>
      <c r="AX46" s="487"/>
      <c r="AY46" s="487"/>
      <c r="AZ46" s="487"/>
      <c r="BA46" s="487"/>
      <c r="BB46" s="487"/>
      <c r="BC46" s="487"/>
      <c r="BD46" s="487"/>
      <c r="BE46" s="487"/>
      <c r="BF46" s="487"/>
      <c r="BG46" s="487"/>
      <c r="BH46" s="487"/>
      <c r="BI46" s="487"/>
      <c r="BJ46" s="487"/>
      <c r="BK46" s="487"/>
      <c r="BL46" s="487"/>
      <c r="BM46" s="487"/>
      <c r="BN46" s="488"/>
    </row>
    <row r="47" spans="1:67" ht="39.75" customHeight="1">
      <c r="A47" s="475"/>
      <c r="B47" s="476"/>
      <c r="C47" s="476"/>
      <c r="D47" s="476"/>
      <c r="E47" s="476"/>
      <c r="F47" s="476"/>
      <c r="G47" s="477"/>
      <c r="H47" s="510" t="s">
        <v>25</v>
      </c>
      <c r="I47" s="511"/>
      <c r="J47" s="511"/>
      <c r="K47" s="511"/>
      <c r="L47" s="511"/>
      <c r="M47" s="511"/>
      <c r="N47" s="511"/>
      <c r="O47" s="511"/>
      <c r="P47" s="512"/>
      <c r="Q47" s="29"/>
      <c r="R47" s="29"/>
      <c r="S47" s="29"/>
      <c r="T47" s="29"/>
      <c r="U47" s="29"/>
      <c r="V47" s="29"/>
      <c r="W47" s="29"/>
      <c r="X47" s="29"/>
      <c r="Y47" s="29"/>
      <c r="Z47" s="29"/>
      <c r="AA47" s="29"/>
      <c r="AB47" s="29"/>
      <c r="AC47" s="29"/>
      <c r="AD47" s="29"/>
      <c r="AE47" s="253" t="s">
        <v>26</v>
      </c>
      <c r="AF47" s="251"/>
      <c r="AG47" s="251"/>
      <c r="AH47" s="251"/>
      <c r="AI47" s="251"/>
      <c r="AJ47" s="251"/>
      <c r="AK47" s="251"/>
      <c r="AL47" s="251"/>
      <c r="AM47" s="251"/>
      <c r="AN47" s="251"/>
      <c r="AO47" s="494"/>
      <c r="AP47" s="494"/>
      <c r="AQ47" s="492" t="s">
        <v>132</v>
      </c>
      <c r="AR47" s="425"/>
      <c r="AS47" s="425"/>
      <c r="AT47" s="518" t="s">
        <v>51</v>
      </c>
      <c r="AU47" s="425"/>
      <c r="AV47" s="425"/>
      <c r="AW47" s="518" t="s">
        <v>52</v>
      </c>
      <c r="AX47" s="251"/>
      <c r="AY47" s="251"/>
      <c r="AZ47" s="251"/>
      <c r="BA47" s="251"/>
      <c r="BB47" s="251"/>
      <c r="BC47" s="251"/>
      <c r="BD47" s="251"/>
      <c r="BE47" s="251"/>
      <c r="BF47" s="251"/>
      <c r="BG47" s="251"/>
      <c r="BH47" s="251"/>
      <c r="BI47" s="251"/>
      <c r="BJ47" s="251"/>
      <c r="BK47" s="251"/>
      <c r="BL47" s="251"/>
      <c r="BM47" s="251"/>
      <c r="BN47" s="252"/>
    </row>
    <row r="48" spans="1:67" ht="39.75" customHeight="1">
      <c r="A48" s="475"/>
      <c r="B48" s="476"/>
      <c r="C48" s="476"/>
      <c r="D48" s="476"/>
      <c r="E48" s="476"/>
      <c r="F48" s="476"/>
      <c r="G48" s="477"/>
      <c r="H48" s="513" t="s">
        <v>133</v>
      </c>
      <c r="I48" s="514"/>
      <c r="J48" s="514"/>
      <c r="K48" s="514"/>
      <c r="L48" s="514"/>
      <c r="M48" s="514"/>
      <c r="N48" s="514"/>
      <c r="O48" s="514"/>
      <c r="P48" s="515"/>
      <c r="Q48" s="62"/>
      <c r="R48" s="62"/>
      <c r="S48" s="62"/>
      <c r="T48" s="62"/>
      <c r="U48" s="62"/>
      <c r="V48" s="62"/>
      <c r="W48" s="62"/>
      <c r="X48" s="62"/>
      <c r="Y48" s="62"/>
      <c r="Z48" s="62"/>
      <c r="AA48" s="62"/>
      <c r="AB48" s="62"/>
      <c r="AC48" s="62"/>
      <c r="AD48" s="62"/>
      <c r="AE48" s="264"/>
      <c r="AF48" s="265"/>
      <c r="AG48" s="265"/>
      <c r="AH48" s="265"/>
      <c r="AI48" s="265"/>
      <c r="AJ48" s="265"/>
      <c r="AK48" s="265"/>
      <c r="AL48" s="265"/>
      <c r="AM48" s="265"/>
      <c r="AN48" s="265"/>
      <c r="AO48" s="495"/>
      <c r="AP48" s="495"/>
      <c r="AQ48" s="493"/>
      <c r="AR48" s="426"/>
      <c r="AS48" s="426"/>
      <c r="AT48" s="519"/>
      <c r="AU48" s="426"/>
      <c r="AV48" s="426"/>
      <c r="AW48" s="519"/>
      <c r="AX48" s="265"/>
      <c r="AY48" s="265"/>
      <c r="AZ48" s="265"/>
      <c r="BA48" s="265"/>
      <c r="BB48" s="265"/>
      <c r="BC48" s="265"/>
      <c r="BD48" s="265"/>
      <c r="BE48" s="265"/>
      <c r="BF48" s="265"/>
      <c r="BG48" s="265"/>
      <c r="BH48" s="265"/>
      <c r="BI48" s="265"/>
      <c r="BJ48" s="265"/>
      <c r="BK48" s="265"/>
      <c r="BL48" s="265"/>
      <c r="BM48" s="265"/>
      <c r="BN48" s="266"/>
    </row>
    <row r="49" spans="1:66" ht="18.75" customHeight="1">
      <c r="A49" s="475"/>
      <c r="B49" s="476"/>
      <c r="C49" s="476"/>
      <c r="D49" s="476"/>
      <c r="E49" s="476"/>
      <c r="F49" s="476"/>
      <c r="G49" s="477"/>
      <c r="H49" s="548" t="s">
        <v>27</v>
      </c>
      <c r="I49" s="548"/>
      <c r="J49" s="548"/>
      <c r="K49" s="548"/>
      <c r="L49" s="548"/>
      <c r="M49" s="548"/>
      <c r="N49" s="548"/>
      <c r="O49" s="520" t="s">
        <v>94</v>
      </c>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2"/>
    </row>
    <row r="50" spans="1:66" ht="24.95" customHeight="1">
      <c r="A50" s="475"/>
      <c r="B50" s="476"/>
      <c r="C50" s="476"/>
      <c r="D50" s="476"/>
      <c r="E50" s="476"/>
      <c r="F50" s="476"/>
      <c r="G50" s="477"/>
      <c r="H50" s="548"/>
      <c r="I50" s="548"/>
      <c r="J50" s="548"/>
      <c r="K50" s="548"/>
      <c r="L50" s="548"/>
      <c r="M50" s="548"/>
      <c r="N50" s="548"/>
      <c r="O50" s="483" t="s">
        <v>28</v>
      </c>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5"/>
    </row>
    <row r="51" spans="1:66" ht="24.95" customHeight="1" thickBot="1">
      <c r="A51" s="475"/>
      <c r="B51" s="476"/>
      <c r="C51" s="476"/>
      <c r="D51" s="476"/>
      <c r="E51" s="476"/>
      <c r="F51" s="476"/>
      <c r="G51" s="477"/>
      <c r="H51" s="548"/>
      <c r="I51" s="548"/>
      <c r="J51" s="548"/>
      <c r="K51" s="548"/>
      <c r="L51" s="548"/>
      <c r="M51" s="548"/>
      <c r="N51" s="548"/>
      <c r="O51" s="516"/>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487"/>
      <c r="BE51" s="487"/>
      <c r="BF51" s="487"/>
      <c r="BG51" s="487"/>
      <c r="BH51" s="487"/>
      <c r="BI51" s="487"/>
      <c r="BJ51" s="487"/>
      <c r="BK51" s="487"/>
      <c r="BL51" s="487"/>
      <c r="BM51" s="487"/>
      <c r="BN51" s="488"/>
    </row>
    <row r="52" spans="1:66" ht="24.95" customHeight="1" thickTop="1">
      <c r="A52" s="475"/>
      <c r="B52" s="476"/>
      <c r="C52" s="476"/>
      <c r="D52" s="476"/>
      <c r="E52" s="476"/>
      <c r="F52" s="476"/>
      <c r="G52" s="476"/>
      <c r="H52" s="500" t="s">
        <v>168</v>
      </c>
      <c r="I52" s="496"/>
      <c r="J52" s="496"/>
      <c r="K52" s="496"/>
      <c r="L52" s="496"/>
      <c r="M52" s="496"/>
      <c r="N52" s="496"/>
      <c r="O52" s="496"/>
      <c r="P52" s="496"/>
      <c r="Q52" s="496"/>
      <c r="R52" s="496"/>
      <c r="S52" s="496"/>
      <c r="T52" s="496"/>
      <c r="U52" s="503">
        <f>IF('雇用調整助成金助成額算定書(要請等対象施設以外)'!Q36="","",'雇用調整助成金助成額算定書(要請等対象施設以外)'!Q36)</f>
        <v>0</v>
      </c>
      <c r="V52" s="503"/>
      <c r="W52" s="503"/>
      <c r="X52" s="503"/>
      <c r="Y52" s="503"/>
      <c r="Z52" s="503"/>
      <c r="AA52" s="503"/>
      <c r="AB52" s="496" t="s">
        <v>44</v>
      </c>
      <c r="AC52" s="496"/>
      <c r="AD52" s="497"/>
      <c r="AE52" s="549" t="s">
        <v>166</v>
      </c>
      <c r="AF52" s="549"/>
      <c r="AG52" s="549"/>
      <c r="AH52" s="549"/>
      <c r="AI52" s="549"/>
      <c r="AJ52" s="549"/>
      <c r="AK52" s="549"/>
      <c r="AL52" s="549"/>
      <c r="AM52" s="549"/>
      <c r="AN52" s="549"/>
      <c r="AO52" s="549"/>
      <c r="AP52" s="549"/>
      <c r="AQ52" s="549"/>
      <c r="AR52" s="549"/>
      <c r="AS52" s="555"/>
      <c r="AT52" s="490">
        <f>IF('雇用調整助成金助成額算定書（要請等対象施設）'!R35="","",'雇用調整助成金助成額算定書（要請等対象施設）'!R35)</f>
        <v>0</v>
      </c>
      <c r="AU52" s="491"/>
      <c r="AV52" s="491"/>
      <c r="AW52" s="491"/>
      <c r="AX52" s="491"/>
      <c r="AY52" s="491"/>
      <c r="AZ52" s="491"/>
      <c r="BA52" s="549" t="s">
        <v>44</v>
      </c>
      <c r="BB52" s="549"/>
      <c r="BC52" s="550"/>
      <c r="BD52" s="53"/>
      <c r="BE52" s="53"/>
      <c r="BF52" s="53"/>
      <c r="BG52" s="53"/>
      <c r="BH52" s="53"/>
      <c r="BI52" s="53"/>
      <c r="BJ52" s="53"/>
      <c r="BK52" s="53"/>
      <c r="BL52" s="53"/>
      <c r="BM52" s="53"/>
      <c r="BN52" s="54"/>
    </row>
    <row r="53" spans="1:66" ht="24.95" customHeight="1" thickBot="1">
      <c r="A53" s="478"/>
      <c r="B53" s="479"/>
      <c r="C53" s="479"/>
      <c r="D53" s="479"/>
      <c r="E53" s="479"/>
      <c r="F53" s="479"/>
      <c r="G53" s="479"/>
      <c r="H53" s="502" t="s">
        <v>169</v>
      </c>
      <c r="I53" s="498"/>
      <c r="J53" s="498"/>
      <c r="K53" s="498"/>
      <c r="L53" s="498"/>
      <c r="M53" s="498"/>
      <c r="N53" s="498"/>
      <c r="O53" s="498"/>
      <c r="P53" s="498"/>
      <c r="Q53" s="498"/>
      <c r="R53" s="498"/>
      <c r="S53" s="498"/>
      <c r="T53" s="498"/>
      <c r="U53" s="501">
        <f>IF('雇用調整助成金助成額算定書(要請等対象施設以外)'!Q38="","",'雇用調整助成金助成額算定書(要請等対象施設以外)'!Q38)</f>
        <v>0</v>
      </c>
      <c r="V53" s="501"/>
      <c r="W53" s="501"/>
      <c r="X53" s="501"/>
      <c r="Y53" s="501"/>
      <c r="Z53" s="501"/>
      <c r="AA53" s="501"/>
      <c r="AB53" s="498" t="s">
        <v>44</v>
      </c>
      <c r="AC53" s="498"/>
      <c r="AD53" s="499"/>
      <c r="AE53" s="553" t="s">
        <v>167</v>
      </c>
      <c r="AF53" s="553"/>
      <c r="AG53" s="553"/>
      <c r="AH53" s="553"/>
      <c r="AI53" s="553"/>
      <c r="AJ53" s="553"/>
      <c r="AK53" s="553"/>
      <c r="AL53" s="553"/>
      <c r="AM53" s="553"/>
      <c r="AN53" s="553"/>
      <c r="AO53" s="553"/>
      <c r="AP53" s="553"/>
      <c r="AQ53" s="553"/>
      <c r="AR53" s="553"/>
      <c r="AS53" s="556"/>
      <c r="AT53" s="551">
        <f>IF('雇用調整助成金助成額算定書（要請等対象施設）'!R37="","",'雇用調整助成金助成額算定書（要請等対象施設）'!R37)</f>
        <v>0</v>
      </c>
      <c r="AU53" s="552"/>
      <c r="AV53" s="552"/>
      <c r="AW53" s="552"/>
      <c r="AX53" s="552"/>
      <c r="AY53" s="552"/>
      <c r="AZ53" s="552"/>
      <c r="BA53" s="553" t="s">
        <v>44</v>
      </c>
      <c r="BB53" s="553"/>
      <c r="BC53" s="554"/>
      <c r="BD53" s="55"/>
      <c r="BE53" s="55"/>
      <c r="BF53" s="55"/>
      <c r="BG53" s="55"/>
      <c r="BH53" s="55"/>
      <c r="BI53" s="55"/>
      <c r="BJ53" s="55"/>
      <c r="BK53" s="55"/>
      <c r="BL53" s="55"/>
      <c r="BM53" s="55"/>
      <c r="BN53" s="56"/>
    </row>
    <row r="54" spans="1:66" ht="51.75" customHeight="1">
      <c r="A54" s="475" t="s">
        <v>136</v>
      </c>
      <c r="B54" s="476"/>
      <c r="C54" s="476"/>
      <c r="D54" s="476"/>
      <c r="E54" s="476"/>
      <c r="F54" s="476"/>
      <c r="G54" s="477"/>
      <c r="H54" s="264" t="s">
        <v>78</v>
      </c>
      <c r="I54" s="265"/>
      <c r="J54" s="265"/>
      <c r="K54" s="265"/>
      <c r="L54" s="265"/>
      <c r="M54" s="265"/>
      <c r="N54" s="266"/>
      <c r="O54" s="264" t="s">
        <v>80</v>
      </c>
      <c r="P54" s="265"/>
      <c r="Q54" s="265"/>
      <c r="R54" s="265"/>
      <c r="S54" s="265"/>
      <c r="T54" s="265"/>
      <c r="U54" s="265"/>
      <c r="V54" s="265"/>
      <c r="W54" s="265"/>
      <c r="X54" s="266"/>
      <c r="Y54" s="264" t="s">
        <v>81</v>
      </c>
      <c r="Z54" s="265"/>
      <c r="AA54" s="265"/>
      <c r="AB54" s="265"/>
      <c r="AC54" s="265"/>
      <c r="AD54" s="265"/>
      <c r="AE54" s="265"/>
      <c r="AF54" s="265"/>
      <c r="AG54" s="265"/>
      <c r="AH54" s="265"/>
      <c r="AI54" s="266"/>
      <c r="AJ54" s="264" t="s">
        <v>30</v>
      </c>
      <c r="AK54" s="265"/>
      <c r="AL54" s="265"/>
      <c r="AM54" s="265"/>
      <c r="AN54" s="265"/>
      <c r="AO54" s="265"/>
      <c r="AP54" s="265"/>
      <c r="AQ54" s="265"/>
      <c r="AR54" s="265"/>
      <c r="AS54" s="265"/>
      <c r="AT54" s="266"/>
      <c r="AU54" s="264" t="s">
        <v>79</v>
      </c>
      <c r="AV54" s="265"/>
      <c r="AW54" s="265"/>
      <c r="AX54" s="265"/>
      <c r="AY54" s="265"/>
      <c r="AZ54" s="265"/>
      <c r="BA54" s="266"/>
      <c r="BB54" s="264" t="s">
        <v>29</v>
      </c>
      <c r="BC54" s="265"/>
      <c r="BD54" s="412"/>
      <c r="BE54" s="412"/>
      <c r="BF54" s="412"/>
      <c r="BG54" s="412"/>
      <c r="BH54" s="412"/>
      <c r="BI54" s="412"/>
      <c r="BJ54" s="412"/>
      <c r="BK54" s="412"/>
      <c r="BL54" s="412"/>
      <c r="BM54" s="412"/>
      <c r="BN54" s="270"/>
    </row>
    <row r="55" spans="1:66" ht="24.6" customHeight="1">
      <c r="A55" s="475"/>
      <c r="B55" s="476"/>
      <c r="C55" s="476"/>
      <c r="D55" s="476"/>
      <c r="E55" s="476"/>
      <c r="F55" s="476"/>
      <c r="G55" s="477"/>
      <c r="H55" s="253" t="s">
        <v>134</v>
      </c>
      <c r="I55" s="251"/>
      <c r="J55" s="251"/>
      <c r="K55" s="251"/>
      <c r="L55" s="251"/>
      <c r="M55" s="251"/>
      <c r="N55" s="252"/>
      <c r="O55" s="253"/>
      <c r="P55" s="251"/>
      <c r="Q55" s="251"/>
      <c r="R55" s="251"/>
      <c r="S55" s="251"/>
      <c r="T55" s="251"/>
      <c r="U55" s="251"/>
      <c r="V55" s="251" t="s">
        <v>11</v>
      </c>
      <c r="W55" s="251"/>
      <c r="X55" s="252"/>
      <c r="Y55" s="258" t="s">
        <v>12</v>
      </c>
      <c r="Z55" s="259"/>
      <c r="AA55" s="259"/>
      <c r="AB55" s="259"/>
      <c r="AC55" s="259"/>
      <c r="AD55" s="259"/>
      <c r="AE55" s="259"/>
      <c r="AF55" s="259"/>
      <c r="AG55" s="259"/>
      <c r="AH55" s="259"/>
      <c r="AI55" s="260"/>
      <c r="AJ55" s="258" t="s">
        <v>12</v>
      </c>
      <c r="AK55" s="259"/>
      <c r="AL55" s="259"/>
      <c r="AM55" s="259"/>
      <c r="AN55" s="259"/>
      <c r="AO55" s="259"/>
      <c r="AP55" s="259"/>
      <c r="AQ55" s="259"/>
      <c r="AR55" s="259"/>
      <c r="AS55" s="259"/>
      <c r="AT55" s="260"/>
      <c r="AU55" s="258" t="s">
        <v>12</v>
      </c>
      <c r="AV55" s="259"/>
      <c r="AW55" s="259"/>
      <c r="AX55" s="259"/>
      <c r="AY55" s="259"/>
      <c r="AZ55" s="259"/>
      <c r="BA55" s="260"/>
      <c r="BB55" s="258" t="s">
        <v>12</v>
      </c>
      <c r="BC55" s="259"/>
      <c r="BD55" s="259"/>
      <c r="BE55" s="259"/>
      <c r="BF55" s="259"/>
      <c r="BG55" s="259"/>
      <c r="BH55" s="259"/>
      <c r="BI55" s="259"/>
      <c r="BJ55" s="259"/>
      <c r="BK55" s="259"/>
      <c r="BL55" s="259"/>
      <c r="BM55" s="259"/>
      <c r="BN55" s="260"/>
    </row>
    <row r="56" spans="1:66" ht="24.6" customHeight="1">
      <c r="A56" s="475"/>
      <c r="B56" s="476"/>
      <c r="C56" s="476"/>
      <c r="D56" s="476"/>
      <c r="E56" s="476"/>
      <c r="F56" s="476"/>
      <c r="G56" s="477"/>
      <c r="H56" s="413" t="s">
        <v>135</v>
      </c>
      <c r="I56" s="412"/>
      <c r="J56" s="412"/>
      <c r="K56" s="412"/>
      <c r="L56" s="412"/>
      <c r="M56" s="412"/>
      <c r="N56" s="270"/>
      <c r="O56" s="413"/>
      <c r="P56" s="412"/>
      <c r="Q56" s="412"/>
      <c r="R56" s="412"/>
      <c r="S56" s="412"/>
      <c r="T56" s="412"/>
      <c r="U56" s="412"/>
      <c r="V56" s="412" t="s">
        <v>11</v>
      </c>
      <c r="W56" s="412"/>
      <c r="X56" s="270"/>
      <c r="Y56" s="413"/>
      <c r="Z56" s="412"/>
      <c r="AA56" s="412"/>
      <c r="AB56" s="412"/>
      <c r="AC56" s="412"/>
      <c r="AD56" s="412"/>
      <c r="AE56" s="412"/>
      <c r="AF56" s="412"/>
      <c r="AG56" s="412"/>
      <c r="AH56" s="412"/>
      <c r="AI56" s="78"/>
      <c r="AJ56" s="413"/>
      <c r="AK56" s="412"/>
      <c r="AL56" s="412"/>
      <c r="AM56" s="412"/>
      <c r="AN56" s="412"/>
      <c r="AO56" s="412"/>
      <c r="AP56" s="412"/>
      <c r="AQ56" s="412"/>
      <c r="AR56" s="412"/>
      <c r="AS56" s="412"/>
      <c r="AT56" s="78"/>
      <c r="AU56" s="413"/>
      <c r="AV56" s="412"/>
      <c r="AW56" s="412"/>
      <c r="AX56" s="412"/>
      <c r="AY56" s="412"/>
      <c r="AZ56" s="412"/>
      <c r="BA56" s="78"/>
      <c r="BB56" s="413"/>
      <c r="BC56" s="412"/>
      <c r="BD56" s="412"/>
      <c r="BE56" s="412"/>
      <c r="BF56" s="412"/>
      <c r="BG56" s="412"/>
      <c r="BH56" s="412"/>
      <c r="BI56" s="412"/>
      <c r="BJ56" s="412"/>
      <c r="BK56" s="412"/>
      <c r="BL56" s="412"/>
      <c r="BM56" s="412"/>
      <c r="BN56" s="78"/>
    </row>
    <row r="57" spans="1:66" ht="24.95" customHeight="1">
      <c r="A57" s="475"/>
      <c r="B57" s="476"/>
      <c r="C57" s="476"/>
      <c r="D57" s="476"/>
      <c r="E57" s="476"/>
      <c r="F57" s="476"/>
      <c r="G57" s="477"/>
      <c r="H57" s="559" t="s">
        <v>141</v>
      </c>
      <c r="I57" s="560"/>
      <c r="J57" s="560"/>
      <c r="K57" s="560"/>
      <c r="L57" s="560"/>
      <c r="M57" s="560"/>
      <c r="N57" s="561"/>
      <c r="O57" s="267"/>
      <c r="P57" s="268"/>
      <c r="Q57" s="268"/>
      <c r="R57" s="268"/>
      <c r="S57" s="268"/>
      <c r="T57" s="268"/>
      <c r="U57" s="268"/>
      <c r="V57" s="268" t="s">
        <v>11</v>
      </c>
      <c r="W57" s="268"/>
      <c r="X57" s="269"/>
      <c r="Y57" s="67" t="s">
        <v>12</v>
      </c>
      <c r="Z57" s="68"/>
      <c r="AA57" s="68"/>
      <c r="AB57" s="68"/>
      <c r="AC57" s="68"/>
      <c r="AD57" s="68"/>
      <c r="AE57" s="68"/>
      <c r="AF57" s="68"/>
      <c r="AG57" s="68"/>
      <c r="AH57" s="68"/>
      <c r="AI57" s="38" t="s">
        <v>2</v>
      </c>
      <c r="AJ57" s="67" t="s">
        <v>12</v>
      </c>
      <c r="AK57" s="68"/>
      <c r="AL57" s="68"/>
      <c r="AM57" s="68"/>
      <c r="AN57" s="68"/>
      <c r="AO57" s="68"/>
      <c r="AP57" s="68"/>
      <c r="AQ57" s="68"/>
      <c r="AR57" s="68"/>
      <c r="AS57" s="68"/>
      <c r="AT57" s="38" t="s">
        <v>3</v>
      </c>
      <c r="AU57" s="67" t="s">
        <v>12</v>
      </c>
      <c r="AV57" s="68"/>
      <c r="AW57" s="68"/>
      <c r="AX57" s="68"/>
      <c r="AY57" s="68"/>
      <c r="AZ57" s="68"/>
      <c r="BA57" s="38" t="s">
        <v>3</v>
      </c>
      <c r="BB57" s="67" t="s">
        <v>12</v>
      </c>
      <c r="BC57" s="68"/>
      <c r="BD57" s="68"/>
      <c r="BE57" s="68"/>
      <c r="BF57" s="68"/>
      <c r="BG57" s="68"/>
      <c r="BH57" s="68"/>
      <c r="BI57" s="68"/>
      <c r="BJ57" s="68"/>
      <c r="BK57" s="68"/>
      <c r="BL57" s="68"/>
      <c r="BM57" s="68"/>
      <c r="BN57" s="38" t="s">
        <v>3</v>
      </c>
    </row>
    <row r="58" spans="1:66" ht="24.95" customHeight="1">
      <c r="A58" s="475"/>
      <c r="B58" s="476"/>
      <c r="C58" s="476"/>
      <c r="D58" s="476"/>
      <c r="E58" s="476"/>
      <c r="F58" s="476"/>
      <c r="G58" s="477"/>
      <c r="H58" s="524" t="s">
        <v>140</v>
      </c>
      <c r="I58" s="525"/>
      <c r="J58" s="525"/>
      <c r="K58" s="525"/>
      <c r="L58" s="525"/>
      <c r="M58" s="525"/>
      <c r="N58" s="526"/>
      <c r="O58" s="413"/>
      <c r="P58" s="412"/>
      <c r="Q58" s="412"/>
      <c r="R58" s="412"/>
      <c r="S58" s="412"/>
      <c r="T58" s="412"/>
      <c r="U58" s="412"/>
      <c r="V58" s="412" t="s">
        <v>11</v>
      </c>
      <c r="W58" s="412"/>
      <c r="X58" s="270"/>
      <c r="Y58" s="79" t="s">
        <v>31</v>
      </c>
      <c r="Z58" s="80"/>
      <c r="AA58" s="80"/>
      <c r="AB58" s="80"/>
      <c r="AC58" s="80"/>
      <c r="AD58" s="80"/>
      <c r="AE58" s="80"/>
      <c r="AF58" s="80"/>
      <c r="AG58" s="80"/>
      <c r="AH58" s="80"/>
      <c r="AI58" s="78" t="s">
        <v>2</v>
      </c>
      <c r="AJ58" s="79" t="s">
        <v>32</v>
      </c>
      <c r="AK58" s="80"/>
      <c r="AL58" s="80"/>
      <c r="AM58" s="80"/>
      <c r="AN58" s="80"/>
      <c r="AO58" s="80"/>
      <c r="AP58" s="80"/>
      <c r="AQ58" s="80"/>
      <c r="AR58" s="80"/>
      <c r="AS58" s="80"/>
      <c r="AT58" s="78" t="s">
        <v>3</v>
      </c>
      <c r="AU58" s="79" t="s">
        <v>33</v>
      </c>
      <c r="AV58" s="80"/>
      <c r="AW58" s="80"/>
      <c r="AX58" s="80"/>
      <c r="AY58" s="80"/>
      <c r="AZ58" s="80"/>
      <c r="BA58" s="78" t="s">
        <v>3</v>
      </c>
      <c r="BB58" s="79" t="s">
        <v>34</v>
      </c>
      <c r="BC58" s="80"/>
      <c r="BD58" s="80"/>
      <c r="BE58" s="80"/>
      <c r="BF58" s="80"/>
      <c r="BG58" s="80"/>
      <c r="BH58" s="80"/>
      <c r="BI58" s="80"/>
      <c r="BJ58" s="80"/>
      <c r="BK58" s="80"/>
      <c r="BL58" s="80"/>
      <c r="BM58" s="80"/>
      <c r="BN58" s="78" t="s">
        <v>3</v>
      </c>
    </row>
    <row r="59" spans="1:66" ht="24.95" customHeight="1">
      <c r="A59" s="475"/>
      <c r="B59" s="476"/>
      <c r="C59" s="476"/>
      <c r="D59" s="476"/>
      <c r="E59" s="476"/>
      <c r="F59" s="476"/>
      <c r="G59" s="477"/>
      <c r="H59" s="253" t="s">
        <v>82</v>
      </c>
      <c r="I59" s="251"/>
      <c r="J59" s="251"/>
      <c r="K59" s="251"/>
      <c r="L59" s="251"/>
      <c r="M59" s="251"/>
      <c r="N59" s="251"/>
      <c r="O59" s="251"/>
      <c r="P59" s="57"/>
      <c r="Q59" s="57"/>
      <c r="R59" s="57"/>
      <c r="S59" s="57"/>
      <c r="T59" s="57"/>
      <c r="U59" s="57"/>
      <c r="V59" s="57"/>
      <c r="W59" s="492" t="s">
        <v>83</v>
      </c>
      <c r="X59" s="492"/>
      <c r="Y59" s="492"/>
      <c r="Z59" s="492"/>
      <c r="AA59" s="492"/>
      <c r="AB59" s="57"/>
      <c r="AC59" s="57"/>
      <c r="AD59" s="57"/>
      <c r="AE59" s="57"/>
      <c r="AF59" s="57"/>
      <c r="AG59" s="86"/>
      <c r="AH59" s="86"/>
      <c r="AI59" s="86"/>
      <c r="AJ59" s="86"/>
      <c r="AK59" s="86"/>
      <c r="AL59" s="86"/>
      <c r="AM59" s="86"/>
      <c r="AN59" s="86"/>
      <c r="AO59" s="86"/>
      <c r="AP59" s="86"/>
      <c r="AQ59" s="86"/>
      <c r="AR59" s="86"/>
      <c r="AS59" s="57"/>
      <c r="AT59" s="57"/>
      <c r="AU59" s="57"/>
      <c r="AV59" s="57"/>
      <c r="AW59" s="57"/>
      <c r="AX59" s="57"/>
      <c r="AY59" s="57"/>
      <c r="AZ59" s="57" t="s">
        <v>84</v>
      </c>
      <c r="BA59" s="57"/>
      <c r="BB59" s="57"/>
      <c r="BC59" s="57"/>
      <c r="BD59" s="57"/>
      <c r="BE59" s="57"/>
      <c r="BF59" s="57"/>
      <c r="BG59" s="57"/>
      <c r="BH59" s="57"/>
      <c r="BI59" s="57"/>
      <c r="BJ59" s="57"/>
      <c r="BK59" s="57"/>
      <c r="BL59" s="57"/>
      <c r="BM59" s="57"/>
      <c r="BN59" s="58"/>
    </row>
    <row r="60" spans="1:66" ht="24.95" customHeight="1">
      <c r="A60" s="475"/>
      <c r="B60" s="476"/>
      <c r="C60" s="476"/>
      <c r="D60" s="476"/>
      <c r="E60" s="476"/>
      <c r="F60" s="476"/>
      <c r="G60" s="477"/>
      <c r="H60" s="20"/>
      <c r="I60" s="64"/>
      <c r="J60" s="64"/>
      <c r="K60" s="64"/>
      <c r="L60" s="64"/>
      <c r="M60" s="64"/>
      <c r="N60" s="64"/>
      <c r="O60" s="64"/>
      <c r="P60" s="64"/>
      <c r="Q60" s="64"/>
      <c r="R60" s="64"/>
      <c r="S60" s="64"/>
      <c r="T60" s="64"/>
      <c r="U60" s="64"/>
      <c r="V60" s="64"/>
      <c r="W60" s="544" t="s">
        <v>85</v>
      </c>
      <c r="X60" s="544"/>
      <c r="Y60" s="544"/>
      <c r="Z60" s="544"/>
      <c r="AA60" s="54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3" t="s">
        <v>84</v>
      </c>
      <c r="BA60" s="64"/>
      <c r="BB60" s="64"/>
      <c r="BC60" s="64"/>
      <c r="BD60" s="64"/>
      <c r="BE60" s="64"/>
      <c r="BF60" s="64"/>
      <c r="BG60" s="64"/>
      <c r="BH60" s="64"/>
      <c r="BI60" s="64"/>
      <c r="BJ60" s="64"/>
      <c r="BK60" s="64"/>
      <c r="BL60" s="64"/>
      <c r="BM60" s="64"/>
      <c r="BN60" s="65"/>
    </row>
    <row r="61" spans="1:66" ht="24.95" customHeight="1">
      <c r="A61" s="475"/>
      <c r="B61" s="476"/>
      <c r="C61" s="476"/>
      <c r="D61" s="476"/>
      <c r="E61" s="476"/>
      <c r="F61" s="476"/>
      <c r="G61" s="477"/>
      <c r="H61" s="20"/>
      <c r="I61" s="64"/>
      <c r="J61" s="64"/>
      <c r="K61" s="64"/>
      <c r="L61" s="64"/>
      <c r="M61" s="64"/>
      <c r="N61" s="64"/>
      <c r="O61" s="64"/>
      <c r="P61" s="64"/>
      <c r="Q61" s="64"/>
      <c r="R61" s="64"/>
      <c r="S61" s="64"/>
      <c r="T61" s="64"/>
      <c r="U61" s="64"/>
      <c r="V61" s="64"/>
      <c r="W61" s="66" t="s">
        <v>170</v>
      </c>
      <c r="X61" s="75"/>
      <c r="Y61" s="75"/>
      <c r="Z61" s="75"/>
      <c r="AA61" s="75"/>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76" t="s">
        <v>84</v>
      </c>
      <c r="BA61" s="64"/>
      <c r="BB61" s="64"/>
      <c r="BC61" s="64"/>
      <c r="BD61" s="64"/>
      <c r="BE61" s="64"/>
      <c r="BF61" s="64"/>
      <c r="BG61" s="64"/>
      <c r="BH61" s="64"/>
      <c r="BI61" s="64"/>
      <c r="BJ61" s="64"/>
      <c r="BK61" s="64"/>
      <c r="BL61" s="64"/>
      <c r="BM61" s="64"/>
      <c r="BN61" s="65"/>
    </row>
    <row r="62" spans="1:66" ht="24.95" customHeight="1">
      <c r="A62" s="475"/>
      <c r="B62" s="476"/>
      <c r="C62" s="476"/>
      <c r="D62" s="476"/>
      <c r="E62" s="476"/>
      <c r="F62" s="476"/>
      <c r="G62" s="477"/>
      <c r="H62" s="20"/>
      <c r="I62" s="64"/>
      <c r="J62" s="64"/>
      <c r="K62" s="64"/>
      <c r="L62" s="64"/>
      <c r="M62" s="64"/>
      <c r="N62" s="64"/>
      <c r="O62" s="64"/>
      <c r="P62" s="64"/>
      <c r="Q62" s="64"/>
      <c r="R62" s="64"/>
      <c r="S62" s="64"/>
      <c r="T62" s="64"/>
      <c r="U62" s="64"/>
      <c r="V62" s="64"/>
      <c r="W62" s="66" t="s">
        <v>171</v>
      </c>
      <c r="X62" s="66"/>
      <c r="Y62" s="66"/>
      <c r="Z62" s="66"/>
      <c r="AA62" s="66"/>
      <c r="AB62" s="66"/>
      <c r="AC62" s="66"/>
      <c r="AD62" s="66"/>
      <c r="AE62" s="66"/>
      <c r="AF62" s="66"/>
      <c r="AG62" s="66"/>
      <c r="AH62" s="66"/>
      <c r="AI62" s="66"/>
      <c r="AJ62" s="66"/>
      <c r="AK62" s="66"/>
      <c r="AL62" s="66"/>
      <c r="AM62" s="66"/>
      <c r="AN62" s="64"/>
      <c r="AO62" s="64"/>
      <c r="AP62" s="64"/>
      <c r="AQ62" s="64"/>
      <c r="AR62" s="64"/>
      <c r="AS62" s="64"/>
      <c r="AT62" s="64"/>
      <c r="AU62" s="64"/>
      <c r="AV62" s="64"/>
      <c r="AW62" s="64"/>
      <c r="AX62" s="64"/>
      <c r="AY62" s="64"/>
      <c r="AZ62" s="63" t="s">
        <v>84</v>
      </c>
      <c r="BA62" s="64"/>
      <c r="BB62" s="64"/>
      <c r="BC62" s="64"/>
      <c r="BD62" s="64"/>
      <c r="BE62" s="64"/>
      <c r="BF62" s="64"/>
      <c r="BG62" s="64"/>
      <c r="BH62" s="64"/>
      <c r="BI62" s="64"/>
      <c r="BJ62" s="64"/>
      <c r="BK62" s="64"/>
      <c r="BL62" s="64"/>
      <c r="BM62" s="64"/>
      <c r="BN62" s="65"/>
    </row>
    <row r="63" spans="1:66" ht="24.95" customHeight="1">
      <c r="A63" s="475"/>
      <c r="B63" s="476"/>
      <c r="C63" s="476"/>
      <c r="D63" s="476"/>
      <c r="E63" s="476"/>
      <c r="F63" s="476"/>
      <c r="G63" s="477"/>
      <c r="H63" s="288" t="s">
        <v>35</v>
      </c>
      <c r="I63" s="288"/>
      <c r="J63" s="288"/>
      <c r="K63" s="288"/>
      <c r="L63" s="288"/>
      <c r="M63" s="288"/>
      <c r="N63" s="288"/>
      <c r="O63" s="217" t="s">
        <v>86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row>
    <row r="64" spans="1:66" ht="24.95" customHeight="1">
      <c r="A64" s="478"/>
      <c r="B64" s="479"/>
      <c r="C64" s="479"/>
      <c r="D64" s="479"/>
      <c r="E64" s="479"/>
      <c r="F64" s="479"/>
      <c r="G64" s="523"/>
      <c r="H64" s="288"/>
      <c r="I64" s="288"/>
      <c r="J64" s="288"/>
      <c r="K64" s="288"/>
      <c r="L64" s="288"/>
      <c r="M64" s="288"/>
      <c r="N64" s="288"/>
      <c r="O64" s="531" t="s">
        <v>36</v>
      </c>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531"/>
      <c r="BJ64" s="531"/>
      <c r="BK64" s="531"/>
      <c r="BL64" s="531"/>
      <c r="BM64" s="531"/>
      <c r="BN64" s="531"/>
    </row>
    <row r="65" spans="1:66" ht="24.95" customHeight="1">
      <c r="A65" s="532" t="s">
        <v>102</v>
      </c>
      <c r="B65" s="532"/>
      <c r="C65" s="532"/>
      <c r="D65" s="532"/>
      <c r="E65" s="532"/>
    </row>
    <row r="66" spans="1:66" ht="24.95" customHeight="1">
      <c r="A66" s="388" t="s">
        <v>241</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row>
    <row r="67" spans="1:66" ht="24.95" customHeight="1">
      <c r="A67" s="388"/>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row>
    <row r="68" spans="1:66" ht="24.9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row>
    <row r="69" spans="1:66" ht="24.9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row>
    <row r="70" spans="1:66" ht="24.9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row>
    <row r="71" spans="1:66" ht="24.95" customHeight="1">
      <c r="A71" s="388"/>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row>
    <row r="72" spans="1:66" ht="24.95" customHeight="1">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row>
    <row r="73" spans="1:66" ht="24.95" customHeight="1">
      <c r="A73" s="388"/>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row>
    <row r="74" spans="1:66" ht="24.95" customHeight="1">
      <c r="A74" s="38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row>
    <row r="75" spans="1:66" ht="24.95" customHeight="1">
      <c r="A75" s="38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row>
    <row r="76" spans="1:66" ht="24.95" customHeight="1">
      <c r="A76" s="38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row>
    <row r="77" spans="1:66" ht="24.95" customHeight="1">
      <c r="A77" s="388"/>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8"/>
      <c r="BB77" s="388"/>
      <c r="BC77" s="388"/>
      <c r="BD77" s="388"/>
      <c r="BE77" s="388"/>
      <c r="BF77" s="388"/>
      <c r="BG77" s="388"/>
      <c r="BH77" s="388"/>
      <c r="BI77" s="388"/>
      <c r="BJ77" s="388"/>
      <c r="BK77" s="388"/>
      <c r="BL77" s="388"/>
      <c r="BM77" s="388"/>
      <c r="BN77" s="388"/>
    </row>
    <row r="78" spans="1:66" ht="24.95" customHeight="1">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8"/>
      <c r="BI78" s="388"/>
      <c r="BJ78" s="388"/>
      <c r="BK78" s="388"/>
      <c r="BL78" s="388"/>
      <c r="BM78" s="388"/>
      <c r="BN78" s="388"/>
    </row>
    <row r="79" spans="1:66" ht="24.95" customHeight="1">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row>
    <row r="80" spans="1:66" ht="24.95" customHeight="1">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row>
    <row r="81" spans="1:66" ht="81.75" customHeight="1">
      <c r="A81" s="38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row>
    <row r="82" spans="1:66" ht="24.95" customHeight="1">
      <c r="A82" s="388" t="s">
        <v>215</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row>
    <row r="83" spans="1:66" ht="24.95" customHeight="1">
      <c r="A83" s="388"/>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row>
    <row r="84" spans="1:66" ht="24.95" customHeight="1">
      <c r="A84" s="38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row>
    <row r="85" spans="1:66" ht="24.95" customHeight="1">
      <c r="A85" s="38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row>
    <row r="86" spans="1:66" ht="24.9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row>
    <row r="87" spans="1:66" ht="24.95" customHeight="1">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row>
    <row r="88" spans="1:66" ht="24.9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c r="BI88" s="388"/>
      <c r="BJ88" s="388"/>
      <c r="BK88" s="388"/>
      <c r="BL88" s="388"/>
      <c r="BM88" s="388"/>
      <c r="BN88" s="388"/>
    </row>
    <row r="89" spans="1:66" ht="24.95"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8"/>
      <c r="AZ89" s="388"/>
      <c r="BA89" s="388"/>
      <c r="BB89" s="388"/>
      <c r="BC89" s="388"/>
      <c r="BD89" s="388"/>
      <c r="BE89" s="388"/>
      <c r="BF89" s="388"/>
      <c r="BG89" s="388"/>
      <c r="BH89" s="388"/>
      <c r="BI89" s="388"/>
      <c r="BJ89" s="388"/>
      <c r="BK89" s="388"/>
      <c r="BL89" s="388"/>
      <c r="BM89" s="388"/>
      <c r="BN89" s="388"/>
    </row>
    <row r="90" spans="1:66" ht="24.95"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row>
    <row r="91" spans="1:66" ht="24.95" customHeight="1">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row>
    <row r="92" spans="1:66" ht="24.95" customHeight="1">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row>
    <row r="93" spans="1:66" ht="24.95" customHeight="1">
      <c r="A93" s="38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8"/>
      <c r="BI93" s="388"/>
      <c r="BJ93" s="388"/>
      <c r="BK93" s="388"/>
      <c r="BL93" s="388"/>
      <c r="BM93" s="388"/>
      <c r="BN93" s="388"/>
    </row>
    <row r="94" spans="1:66" ht="24.95" customHeight="1">
      <c r="A94" s="38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row>
    <row r="95" spans="1:66" ht="24.95" customHeight="1">
      <c r="A95" s="388"/>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8"/>
      <c r="BH95" s="388"/>
      <c r="BI95" s="388"/>
      <c r="BJ95" s="388"/>
      <c r="BK95" s="388"/>
      <c r="BL95" s="388"/>
      <c r="BM95" s="388"/>
      <c r="BN95" s="388"/>
    </row>
    <row r="96" spans="1:66" ht="24.95" customHeight="1">
      <c r="A96" s="388" t="s">
        <v>103</v>
      </c>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388"/>
      <c r="AU96" s="388"/>
      <c r="AV96" s="388"/>
      <c r="AW96" s="388"/>
      <c r="AX96" s="388"/>
      <c r="AY96" s="388"/>
      <c r="AZ96" s="388"/>
      <c r="BA96" s="388"/>
      <c r="BB96" s="388"/>
      <c r="BC96" s="388"/>
      <c r="BD96" s="388"/>
      <c r="BE96" s="388"/>
      <c r="BF96" s="388"/>
      <c r="BG96" s="388"/>
      <c r="BH96" s="388"/>
      <c r="BI96" s="388"/>
      <c r="BJ96" s="388"/>
      <c r="BK96" s="388"/>
      <c r="BL96" s="388"/>
      <c r="BM96" s="388"/>
      <c r="BN96" s="388"/>
    </row>
    <row r="97" spans="1:66" ht="24.95" customHeight="1">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c r="BI97" s="388"/>
      <c r="BJ97" s="388"/>
      <c r="BK97" s="388"/>
      <c r="BL97" s="388"/>
      <c r="BM97" s="388"/>
      <c r="BN97" s="388"/>
    </row>
    <row r="98" spans="1:66" ht="24.95" customHeight="1">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row>
    <row r="99" spans="1:66" ht="24.95" customHeight="1">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row>
    <row r="100" spans="1:66" ht="24.9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row>
    <row r="101" spans="1:66" ht="24.95" customHeight="1">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row>
    <row r="102" spans="1:66" ht="24.9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row>
    <row r="103" spans="1:66" ht="24.95" customHeight="1">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row>
    <row r="104" spans="1:66" ht="24.95" customHeight="1">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row>
    <row r="105" spans="1:66" ht="24.9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row>
    <row r="106" spans="1:66" ht="24.9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row>
    <row r="107" spans="1:66" ht="24.9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row>
    <row r="108" spans="1:66" ht="24.9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row>
  </sheetData>
  <sheetProtection password="CC7D" sheet="1" formatCells="0" selectLockedCells="1"/>
  <mergeCells count="204">
    <mergeCell ref="B5:BM6"/>
    <mergeCell ref="AZ4:BH4"/>
    <mergeCell ref="BI3:BL3"/>
    <mergeCell ref="BI4:BL4"/>
    <mergeCell ref="AZ3:BH3"/>
    <mergeCell ref="A2:BN2"/>
    <mergeCell ref="A26:G33"/>
    <mergeCell ref="H26:M26"/>
    <mergeCell ref="AO31:BN31"/>
    <mergeCell ref="AQ33:AZ33"/>
    <mergeCell ref="AP26:AR26"/>
    <mergeCell ref="AM30:AO30"/>
    <mergeCell ref="AQ30:AT30"/>
    <mergeCell ref="AV30:AY30"/>
    <mergeCell ref="O30:AF30"/>
    <mergeCell ref="O29:AF29"/>
    <mergeCell ref="AM26:AN26"/>
    <mergeCell ref="AG27:BH27"/>
    <mergeCell ref="AG28:BG28"/>
    <mergeCell ref="H31:P31"/>
    <mergeCell ref="J30:N30"/>
    <mergeCell ref="L33:M33"/>
    <mergeCell ref="A10:AS11"/>
    <mergeCell ref="AB20:AK22"/>
    <mergeCell ref="W60:AA60"/>
    <mergeCell ref="AO37:BN37"/>
    <mergeCell ref="H49:N51"/>
    <mergeCell ref="BA52:BC52"/>
    <mergeCell ref="AT53:AZ53"/>
    <mergeCell ref="BA53:BC53"/>
    <mergeCell ref="AE52:AS52"/>
    <mergeCell ref="AE53:AS53"/>
    <mergeCell ref="H59:O59"/>
    <mergeCell ref="W59:AA59"/>
    <mergeCell ref="H54:N54"/>
    <mergeCell ref="AT47:AT48"/>
    <mergeCell ref="AM40:AP40"/>
    <mergeCell ref="AQ40:BN40"/>
    <mergeCell ref="I42:Q42"/>
    <mergeCell ref="U42:AK42"/>
    <mergeCell ref="AU47:AV48"/>
    <mergeCell ref="O56:U56"/>
    <mergeCell ref="H57:N57"/>
    <mergeCell ref="V56:X56"/>
    <mergeCell ref="AU56:AZ56"/>
    <mergeCell ref="V57:X57"/>
    <mergeCell ref="AZ39:BL39"/>
    <mergeCell ref="O54:X54"/>
    <mergeCell ref="A96:BN106"/>
    <mergeCell ref="A66:BN81"/>
    <mergeCell ref="O20:V20"/>
    <mergeCell ref="A54:G64"/>
    <mergeCell ref="H58:N58"/>
    <mergeCell ref="AJ54:AT54"/>
    <mergeCell ref="A34:G37"/>
    <mergeCell ref="S45:AG45"/>
    <mergeCell ref="AH45:AV46"/>
    <mergeCell ref="S46:AG46"/>
    <mergeCell ref="AZ42:BI42"/>
    <mergeCell ref="AW44:BN44"/>
    <mergeCell ref="O64:BN64"/>
    <mergeCell ref="A65:E65"/>
    <mergeCell ref="Q31:AN31"/>
    <mergeCell ref="BA33:BN33"/>
    <mergeCell ref="AH30:AK30"/>
    <mergeCell ref="A82:BN95"/>
    <mergeCell ref="AL42:AP42"/>
    <mergeCell ref="Y56:AH56"/>
    <mergeCell ref="AJ56:AS56"/>
    <mergeCell ref="A40:G42"/>
    <mergeCell ref="H63:N64"/>
    <mergeCell ref="H32:W32"/>
    <mergeCell ref="O63:BN63"/>
    <mergeCell ref="O58:U58"/>
    <mergeCell ref="V58:X58"/>
    <mergeCell ref="H47:P47"/>
    <mergeCell ref="M43:N43"/>
    <mergeCell ref="V43:W43"/>
    <mergeCell ref="H48:P48"/>
    <mergeCell ref="H55:N55"/>
    <mergeCell ref="O55:U55"/>
    <mergeCell ref="V55:X55"/>
    <mergeCell ref="O50:BN51"/>
    <mergeCell ref="AG43:AN43"/>
    <mergeCell ref="AW47:AW48"/>
    <mergeCell ref="O49:BN49"/>
    <mergeCell ref="BB55:BN55"/>
    <mergeCell ref="BB54:BN54"/>
    <mergeCell ref="H56:N56"/>
    <mergeCell ref="Y54:AI54"/>
    <mergeCell ref="AU54:BA54"/>
    <mergeCell ref="BB56:BM56"/>
    <mergeCell ref="Y55:AI55"/>
    <mergeCell ref="AJ55:AT55"/>
    <mergeCell ref="AU55:BA55"/>
    <mergeCell ref="O57:U57"/>
    <mergeCell ref="A44:G53"/>
    <mergeCell ref="H45:R46"/>
    <mergeCell ref="T43:U43"/>
    <mergeCell ref="Y43:Z43"/>
    <mergeCell ref="AB43:AC43"/>
    <mergeCell ref="AW45:BN46"/>
    <mergeCell ref="AV43:AW43"/>
    <mergeCell ref="P43:Q43"/>
    <mergeCell ref="AT52:AZ52"/>
    <mergeCell ref="AH44:AV44"/>
    <mergeCell ref="AX47:BN48"/>
    <mergeCell ref="AQ47:AQ48"/>
    <mergeCell ref="AO47:AP48"/>
    <mergeCell ref="AB52:AD52"/>
    <mergeCell ref="AB53:AD53"/>
    <mergeCell ref="H52:T52"/>
    <mergeCell ref="U53:AA53"/>
    <mergeCell ref="H53:T53"/>
    <mergeCell ref="U52:AA52"/>
    <mergeCell ref="A43:G43"/>
    <mergeCell ref="H43:I43"/>
    <mergeCell ref="J43:K43"/>
    <mergeCell ref="A38:G39"/>
    <mergeCell ref="AP13:BM13"/>
    <mergeCell ref="AW20:BM20"/>
    <mergeCell ref="J29:N29"/>
    <mergeCell ref="D20:N20"/>
    <mergeCell ref="BG23:BK23"/>
    <mergeCell ref="I33:K33"/>
    <mergeCell ref="AG14:BM14"/>
    <mergeCell ref="BI26:BN27"/>
    <mergeCell ref="AG15:BL15"/>
    <mergeCell ref="AE17:BM18"/>
    <mergeCell ref="AO32:BN32"/>
    <mergeCell ref="M13:N13"/>
    <mergeCell ref="P13:Q13"/>
    <mergeCell ref="AH13:AI13"/>
    <mergeCell ref="AN22:BL22"/>
    <mergeCell ref="BM39:BN39"/>
    <mergeCell ref="AE14:AF14"/>
    <mergeCell ref="AE15:AF15"/>
    <mergeCell ref="AL22:AM22"/>
    <mergeCell ref="BL35:BN35"/>
    <mergeCell ref="S35:Z35"/>
    <mergeCell ref="AA13:AD15"/>
    <mergeCell ref="AE13:AF13"/>
    <mergeCell ref="J13:K13"/>
    <mergeCell ref="AR20:AU20"/>
    <mergeCell ref="AL20:AM20"/>
    <mergeCell ref="AO20:AP20"/>
    <mergeCell ref="AL21:AM21"/>
    <mergeCell ref="O21:W21"/>
    <mergeCell ref="D21:N21"/>
    <mergeCell ref="AN21:BM21"/>
    <mergeCell ref="H13:I13"/>
    <mergeCell ref="AK13:AN13"/>
    <mergeCell ref="AG26:AK26"/>
    <mergeCell ref="AD39:AL39"/>
    <mergeCell ref="H27:AF27"/>
    <mergeCell ref="H28:AF28"/>
    <mergeCell ref="AR47:AS48"/>
    <mergeCell ref="T33:V33"/>
    <mergeCell ref="AO34:AY34"/>
    <mergeCell ref="AZ34:BN34"/>
    <mergeCell ref="H35:O35"/>
    <mergeCell ref="P35:R35"/>
    <mergeCell ref="AA35:AC35"/>
    <mergeCell ref="AZ35:BK35"/>
    <mergeCell ref="H38:R38"/>
    <mergeCell ref="S38:AC38"/>
    <mergeCell ref="AD38:AN38"/>
    <mergeCell ref="AO38:AY38"/>
    <mergeCell ref="AZ38:BN38"/>
    <mergeCell ref="H39:O39"/>
    <mergeCell ref="S34:AC34"/>
    <mergeCell ref="AD34:AN34"/>
    <mergeCell ref="H34:R34"/>
    <mergeCell ref="AO43:AP43"/>
    <mergeCell ref="AS43:AT43"/>
    <mergeCell ref="X32:AN32"/>
    <mergeCell ref="X33:AL33"/>
    <mergeCell ref="AD35:AK35"/>
    <mergeCell ref="AL35:AN35"/>
    <mergeCell ref="AW35:AY35"/>
    <mergeCell ref="AO35:AV35"/>
    <mergeCell ref="AO36:BN36"/>
    <mergeCell ref="U37:W37"/>
    <mergeCell ref="H37:T37"/>
    <mergeCell ref="X37:AM37"/>
    <mergeCell ref="H36:W36"/>
    <mergeCell ref="X36:AN36"/>
    <mergeCell ref="AQ42:AU42"/>
    <mergeCell ref="AV42:AY42"/>
    <mergeCell ref="AE47:AN48"/>
    <mergeCell ref="P39:R39"/>
    <mergeCell ref="S39:Z39"/>
    <mergeCell ref="AA39:AC39"/>
    <mergeCell ref="AM39:AN39"/>
    <mergeCell ref="H40:T40"/>
    <mergeCell ref="U40:AK40"/>
    <mergeCell ref="H44:R44"/>
    <mergeCell ref="S44:AG44"/>
    <mergeCell ref="I41:Q41"/>
    <mergeCell ref="U41:AK41"/>
    <mergeCell ref="AL41:AR41"/>
    <mergeCell ref="AS41:BN41"/>
    <mergeCell ref="AX39:AY39"/>
    <mergeCell ref="AO39:AW39"/>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2:AK42"/>
  </dataValidations>
  <pageMargins left="0.4" right="0" top="0.27" bottom="0" header="0" footer="0"/>
  <pageSetup paperSize="9" scale="40" fitToHeight="0" orientation="portrait" r:id="rId1"/>
  <headerFooter alignWithMargins="0"/>
  <rowBreaks count="1" manualBreakCount="1">
    <brk id="6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雇用調整助成金助成額算定書（要請等対象施設）</vt:lpstr>
      <vt:lpstr>雇用調整助成金助成額算定書(要請等対象施設以外)</vt:lpstr>
      <vt:lpstr>雇用調整助成金 （休業等） 支給申請書</vt:lpstr>
      <vt:lpstr>①</vt:lpstr>
      <vt:lpstr>②</vt:lpstr>
      <vt:lpstr>③</vt:lpstr>
      <vt:lpstr>④</vt:lpstr>
      <vt:lpstr>⑤</vt:lpstr>
      <vt:lpstr>'雇用調整助成金助成額算定書（要請等対象施設）'!Print_Area</vt:lpstr>
      <vt:lpstr>'雇用調整助成金助成額算定書(要請等対象施設以外)'!Print_Area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2022-09-27T07:49:57Z</dcterms:modified>
  <cp:contentStatus/>
</cp:coreProperties>
</file>