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mgc_lansys_mhlw_go_jp/Documents/PassageDrive/PCfolder/Downloads/"/>
    </mc:Choice>
  </mc:AlternateContent>
  <xr:revisionPtr revIDLastSave="0" documentId="8_{4520C34E-CC25-4921-AC56-DEFD48024DB2}" xr6:coauthVersionLast="47" xr6:coauthVersionMax="47" xr10:uidLastSave="{00000000-0000-0000-0000-000000000000}"/>
  <bookViews>
    <workbookView xWindow="29190" yWindow="390" windowWidth="21600" windowHeight="15225" xr2:uid="{94F8030C-8D83-49F4-B484-6DD1CDEEC6AE}"/>
  </bookViews>
  <sheets>
    <sheet name="第１表" sheetId="1" r:id="rId1"/>
  </sheets>
  <definedNames>
    <definedName name="_xlnm._FilterDatabase" localSheetId="0" hidden="1">第１表!$B$2:$BA$28</definedName>
    <definedName name="_xlnm.Print_Area" localSheetId="0">第１表!$A$1:$BC$31</definedName>
    <definedName name="_xlnm.Print_Titles" localSheetId="0">第１表!$A:$B,第１表!$1:$4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7" i="1" l="1"/>
  <c r="AU27" i="1"/>
  <c r="AQ27" i="1"/>
  <c r="AM27" i="1"/>
  <c r="AI27" i="1"/>
  <c r="AE27" i="1"/>
  <c r="AA27" i="1"/>
  <c r="W27" i="1"/>
  <c r="S27" i="1"/>
  <c r="O27" i="1"/>
  <c r="K27" i="1"/>
  <c r="G27" i="1"/>
  <c r="C27" i="1"/>
  <c r="BC26" i="1"/>
  <c r="BA26" i="1"/>
  <c r="AZ26" i="1"/>
  <c r="BB26" i="1" s="1"/>
  <c r="AJ26" i="1"/>
  <c r="BA25" i="1"/>
  <c r="BC25" i="1" s="1"/>
  <c r="AZ25" i="1"/>
  <c r="BB25" i="1" s="1"/>
  <c r="AJ25" i="1"/>
  <c r="BA24" i="1"/>
  <c r="BC24" i="1" s="1"/>
  <c r="AZ24" i="1"/>
  <c r="BB24" i="1" s="1"/>
  <c r="AJ24" i="1"/>
  <c r="AK23" i="1"/>
  <c r="BA23" i="1" s="1"/>
  <c r="BC23" i="1" s="1"/>
  <c r="AJ23" i="1"/>
  <c r="AZ23" i="1" s="1"/>
  <c r="BB23" i="1" s="1"/>
  <c r="BC22" i="1"/>
  <c r="BA22" i="1"/>
  <c r="AZ22" i="1"/>
  <c r="BB22" i="1" s="1"/>
  <c r="AJ22" i="1"/>
  <c r="BA21" i="1"/>
  <c r="BC21" i="1" s="1"/>
  <c r="AZ21" i="1"/>
  <c r="BB21" i="1" s="1"/>
  <c r="AJ21" i="1"/>
  <c r="BC20" i="1"/>
  <c r="BA20" i="1"/>
  <c r="AJ20" i="1"/>
  <c r="AZ20" i="1" s="1"/>
  <c r="BB20" i="1" s="1"/>
  <c r="BC19" i="1"/>
  <c r="BA19" i="1"/>
  <c r="AJ19" i="1"/>
  <c r="AZ19" i="1" s="1"/>
  <c r="BB19" i="1" s="1"/>
  <c r="BA18" i="1"/>
  <c r="BC18" i="1" s="1"/>
  <c r="AJ18" i="1"/>
  <c r="AZ18" i="1" s="1"/>
  <c r="BB18" i="1" s="1"/>
  <c r="BB17" i="1"/>
  <c r="BA17" i="1"/>
  <c r="BC17" i="1" s="1"/>
  <c r="AZ17" i="1"/>
  <c r="AY16" i="1"/>
  <c r="AX16" i="1"/>
  <c r="AX27" i="1" s="1"/>
  <c r="AW16" i="1"/>
  <c r="AW27" i="1" s="1"/>
  <c r="AV16" i="1"/>
  <c r="AV27" i="1" s="1"/>
  <c r="AU16" i="1"/>
  <c r="AT16" i="1"/>
  <c r="AT27" i="1" s="1"/>
  <c r="AS16" i="1"/>
  <c r="AS27" i="1" s="1"/>
  <c r="AR16" i="1"/>
  <c r="AR27" i="1" s="1"/>
  <c r="AQ16" i="1"/>
  <c r="AP16" i="1"/>
  <c r="AP27" i="1" s="1"/>
  <c r="AO16" i="1"/>
  <c r="AO27" i="1" s="1"/>
  <c r="AN16" i="1"/>
  <c r="AN27" i="1" s="1"/>
  <c r="AM16" i="1"/>
  <c r="AL16" i="1"/>
  <c r="AL27" i="1" s="1"/>
  <c r="AK16" i="1"/>
  <c r="AK27" i="1" s="1"/>
  <c r="AI16" i="1"/>
  <c r="AH16" i="1"/>
  <c r="AH27" i="1" s="1"/>
  <c r="AG16" i="1"/>
  <c r="AG27" i="1" s="1"/>
  <c r="AF16" i="1"/>
  <c r="AF27" i="1" s="1"/>
  <c r="AE16" i="1"/>
  <c r="AD16" i="1"/>
  <c r="AD27" i="1" s="1"/>
  <c r="AC16" i="1"/>
  <c r="AC27" i="1" s="1"/>
  <c r="AB16" i="1"/>
  <c r="AB27" i="1" s="1"/>
  <c r="AA16" i="1"/>
  <c r="Z16" i="1"/>
  <c r="Z27" i="1" s="1"/>
  <c r="Y16" i="1"/>
  <c r="Y27" i="1" s="1"/>
  <c r="X16" i="1"/>
  <c r="X27" i="1" s="1"/>
  <c r="W16" i="1"/>
  <c r="V16" i="1"/>
  <c r="V27" i="1" s="1"/>
  <c r="U16" i="1"/>
  <c r="U27" i="1" s="1"/>
  <c r="T16" i="1"/>
  <c r="T27" i="1" s="1"/>
  <c r="S16" i="1"/>
  <c r="R16" i="1"/>
  <c r="R27" i="1" s="1"/>
  <c r="Q16" i="1"/>
  <c r="Q27" i="1" s="1"/>
  <c r="P16" i="1"/>
  <c r="P27" i="1" s="1"/>
  <c r="O16" i="1"/>
  <c r="N16" i="1"/>
  <c r="N27" i="1" s="1"/>
  <c r="M16" i="1"/>
  <c r="M27" i="1" s="1"/>
  <c r="L16" i="1"/>
  <c r="L27" i="1" s="1"/>
  <c r="K16" i="1"/>
  <c r="J16" i="1"/>
  <c r="J27" i="1" s="1"/>
  <c r="I16" i="1"/>
  <c r="I27" i="1" s="1"/>
  <c r="H16" i="1"/>
  <c r="H27" i="1" s="1"/>
  <c r="G16" i="1"/>
  <c r="F16" i="1"/>
  <c r="F27" i="1" s="1"/>
  <c r="E16" i="1"/>
  <c r="E27" i="1" s="1"/>
  <c r="D16" i="1"/>
  <c r="BA16" i="1" s="1"/>
  <c r="BC16" i="1" s="1"/>
  <c r="C16" i="1"/>
  <c r="BC15" i="1"/>
  <c r="BA15" i="1"/>
  <c r="AJ15" i="1"/>
  <c r="AZ15" i="1" s="1"/>
  <c r="BB15" i="1" s="1"/>
  <c r="BC14" i="1"/>
  <c r="BA14" i="1"/>
  <c r="AJ14" i="1"/>
  <c r="AZ14" i="1" s="1"/>
  <c r="BB14" i="1" s="1"/>
  <c r="BA13" i="1"/>
  <c r="BC13" i="1" s="1"/>
  <c r="AJ13" i="1"/>
  <c r="AZ13" i="1" s="1"/>
  <c r="BB13" i="1" s="1"/>
  <c r="BA12" i="1"/>
  <c r="BC12" i="1" s="1"/>
  <c r="AJ12" i="1"/>
  <c r="AZ12" i="1" s="1"/>
  <c r="BB12" i="1" s="1"/>
  <c r="BA11" i="1"/>
  <c r="BC11" i="1" s="1"/>
  <c r="AJ11" i="1"/>
  <c r="AZ11" i="1" s="1"/>
  <c r="BB11" i="1" s="1"/>
  <c r="BC10" i="1"/>
  <c r="BA10" i="1"/>
  <c r="AZ10" i="1"/>
  <c r="BB10" i="1" s="1"/>
  <c r="BC9" i="1"/>
  <c r="BA9" i="1"/>
  <c r="AJ9" i="1"/>
  <c r="AZ9" i="1" s="1"/>
  <c r="BB9" i="1" s="1"/>
  <c r="BA8" i="1"/>
  <c r="BC8" i="1" s="1"/>
  <c r="AJ8" i="1"/>
  <c r="AZ8" i="1" s="1"/>
  <c r="BB8" i="1" s="1"/>
  <c r="BA7" i="1"/>
  <c r="BC7" i="1" s="1"/>
  <c r="AJ7" i="1"/>
  <c r="AZ7" i="1" s="1"/>
  <c r="BB7" i="1" s="1"/>
  <c r="BA6" i="1"/>
  <c r="BC6" i="1" s="1"/>
  <c r="AJ6" i="1"/>
  <c r="AZ6" i="1" s="1"/>
  <c r="BB6" i="1" s="1"/>
  <c r="BC5" i="1"/>
  <c r="BA5" i="1"/>
  <c r="AJ5" i="1"/>
  <c r="AZ5" i="1" s="1"/>
  <c r="BB5" i="1" s="1"/>
  <c r="AJ16" i="1" l="1"/>
  <c r="D27" i="1"/>
  <c r="BA27" i="1" s="1"/>
  <c r="BC27" i="1" s="1"/>
  <c r="AJ27" i="1" l="1"/>
  <c r="AZ27" i="1" s="1"/>
  <c r="BB27" i="1" s="1"/>
  <c r="AZ16" i="1"/>
  <c r="BB16" i="1" s="1"/>
</calcChain>
</file>

<file path=xl/sharedStrings.xml><?xml version="1.0" encoding="utf-8"?>
<sst xmlns="http://schemas.openxmlformats.org/spreadsheetml/2006/main" count="66" uniqueCount="59">
  <si>
    <t>令和６年業務上疾病発生状況（業種別・疾病別）</t>
    <rPh sb="0" eb="2">
      <t>レイワ</t>
    </rPh>
    <rPh sb="3" eb="4">
      <t>ネン</t>
    </rPh>
    <rPh sb="4" eb="7">
      <t>ギョウムジョウ</t>
    </rPh>
    <phoneticPr fontId="4"/>
  </si>
  <si>
    <t>疾病分類</t>
    <phoneticPr fontId="4"/>
  </si>
  <si>
    <t>(1)</t>
  </si>
  <si>
    <t>物理的因子による疾病</t>
    <phoneticPr fontId="4"/>
  </si>
  <si>
    <t>作業態様に起因する疾病</t>
    <phoneticPr fontId="4"/>
  </si>
  <si>
    <t>(13)</t>
  </si>
  <si>
    <t>(14)</t>
  </si>
  <si>
    <t>(15)</t>
  </si>
  <si>
    <t>(16)</t>
  </si>
  <si>
    <t>がん</t>
    <phoneticPr fontId="4"/>
  </si>
  <si>
    <t>(20)</t>
  </si>
  <si>
    <t>(21)</t>
    <phoneticPr fontId="11"/>
  </si>
  <si>
    <t>(22)</t>
    <phoneticPr fontId="11"/>
  </si>
  <si>
    <t>(2)</t>
  </si>
  <si>
    <t>(3)</t>
  </si>
  <si>
    <t>(4)</t>
  </si>
  <si>
    <t>(5)</t>
  </si>
  <si>
    <t>(6)</t>
  </si>
  <si>
    <t>(7)</t>
    <phoneticPr fontId="4"/>
  </si>
  <si>
    <t>(8)</t>
  </si>
  <si>
    <t>(9)</t>
  </si>
  <si>
    <t>(10)</t>
  </si>
  <si>
    <t>(11)</t>
  </si>
  <si>
    <t>(12)</t>
  </si>
  <si>
    <t>(17)</t>
    <phoneticPr fontId="4"/>
  </si>
  <si>
    <t>(18)</t>
  </si>
  <si>
    <r>
      <t xml:space="preserve">      (19)</t>
    </r>
    <r>
      <rPr>
        <sz val="3"/>
        <color indexed="8"/>
        <rFont val="ＭＳ 明朝"/>
        <family val="1"/>
        <charset val="128"/>
      </rPr>
      <t xml:space="preserve">
</t>
    </r>
    <r>
      <rPr>
        <sz val="10"/>
        <color indexed="8"/>
        <rFont val="ＭＳ 明朝"/>
        <family val="1"/>
        <charset val="128"/>
      </rPr>
      <t>　（17）
　（18）</t>
    </r>
    <phoneticPr fontId="4"/>
  </si>
  <si>
    <t>業種</t>
    <rPh sb="0" eb="2">
      <t>ギョウシュ</t>
    </rPh>
    <phoneticPr fontId="11"/>
  </si>
  <si>
    <t>　　食 料 品 製 造 業</t>
    <phoneticPr fontId="4"/>
  </si>
  <si>
    <t>　　繊 維 ・ 繊 維 製 品 製 造 業</t>
    <phoneticPr fontId="4"/>
  </si>
  <si>
    <t>　　木 材 ・ 木 製 品 家 具 装 備 品 製 造 業　</t>
    <phoneticPr fontId="4"/>
  </si>
  <si>
    <t>　　パ ル プ ・ 紙   紙 加 工 品 印 刷 ・ 製 本 業</t>
  </si>
  <si>
    <t>　　化 学 工 業</t>
    <phoneticPr fontId="4"/>
  </si>
  <si>
    <t>　　窯 業 ・ 土 石 製 品 製 造 業</t>
    <phoneticPr fontId="4"/>
  </si>
  <si>
    <t>　　鉄 鋼 ・ 非 鉄 金 属 製 造 業</t>
    <phoneticPr fontId="4"/>
  </si>
  <si>
    <t>　　金 属 製 品 製 造 業</t>
    <phoneticPr fontId="4"/>
  </si>
  <si>
    <t>　　一 般 ・ 電 気 ・ 輸 送 用 機 械 工 業</t>
    <phoneticPr fontId="4"/>
  </si>
  <si>
    <t>　　電 気 ・ ガ ス ・ 水 道 業</t>
    <phoneticPr fontId="4"/>
  </si>
  <si>
    <t>　　そ の 他 の 製 造 業</t>
    <phoneticPr fontId="4"/>
  </si>
  <si>
    <t>　製　造　業　小　計</t>
    <phoneticPr fontId="4"/>
  </si>
  <si>
    <t>　     鉱　　　　　　　業</t>
    <phoneticPr fontId="4"/>
  </si>
  <si>
    <t>　     建　　　設　　　業</t>
    <phoneticPr fontId="4"/>
  </si>
  <si>
    <t>　     運　輸　交　通　業</t>
    <phoneticPr fontId="4"/>
  </si>
  <si>
    <t>　     貨　物　取　扱　業</t>
    <phoneticPr fontId="4"/>
  </si>
  <si>
    <t>　     農　林　水　産　業</t>
    <phoneticPr fontId="4"/>
  </si>
  <si>
    <t>　</t>
  </si>
  <si>
    <t xml:space="preserve">       商　業　・　金　融　・　広　告　業</t>
    <phoneticPr fontId="4"/>
  </si>
  <si>
    <t xml:space="preserve">       保　健　衛　生　業</t>
    <phoneticPr fontId="4"/>
  </si>
  <si>
    <t>　     接　客　・　娯　楽　業</t>
    <phoneticPr fontId="4"/>
  </si>
  <si>
    <t xml:space="preserve">       清　掃　・　と　畜　業</t>
    <phoneticPr fontId="4"/>
  </si>
  <si>
    <t>　     そ　の　他　の　事　業</t>
    <phoneticPr fontId="4"/>
  </si>
  <si>
    <t>　合　　　　　　計</t>
    <phoneticPr fontId="4"/>
  </si>
  <si>
    <t>資料：業務上疾病調</t>
    <phoneticPr fontId="4"/>
  </si>
  <si>
    <t>（注）</t>
    <rPh sb="1" eb="2">
      <t>チュウ</t>
    </rPh>
    <phoneticPr fontId="4"/>
  </si>
  <si>
    <t>１　表は休業４日以上のものである。</t>
    <rPh sb="2" eb="3">
      <t>ヒョウ</t>
    </rPh>
    <rPh sb="4" eb="6">
      <t>キュウギョウ</t>
    </rPh>
    <rPh sb="7" eb="8">
      <t>ニチ</t>
    </rPh>
    <rPh sb="8" eb="10">
      <t>イジョウ</t>
    </rPh>
    <phoneticPr fontId="4"/>
  </si>
  <si>
    <t>４　「化学物質」は労働基準法施行規則別表第１の２第７号に掲げる名称の化学物質である。</t>
    <rPh sb="3" eb="5">
      <t>カガク</t>
    </rPh>
    <rPh sb="5" eb="7">
      <t>ブッシツ</t>
    </rPh>
    <rPh sb="9" eb="11">
      <t>ロウドウ</t>
    </rPh>
    <rPh sb="11" eb="14">
      <t>キジュンホウ</t>
    </rPh>
    <rPh sb="14" eb="16">
      <t>セコウ</t>
    </rPh>
    <rPh sb="16" eb="18">
      <t>キソク</t>
    </rPh>
    <rPh sb="18" eb="20">
      <t>ベッピョウ</t>
    </rPh>
    <rPh sb="20" eb="21">
      <t>ダイ</t>
    </rPh>
    <rPh sb="24" eb="25">
      <t>ダイ</t>
    </rPh>
    <rPh sb="26" eb="27">
      <t>ゴウ</t>
    </rPh>
    <rPh sb="28" eb="29">
      <t>カカ</t>
    </rPh>
    <rPh sb="31" eb="33">
      <t>メイショウ</t>
    </rPh>
    <rPh sb="34" eb="36">
      <t>カガク</t>
    </rPh>
    <rPh sb="36" eb="38">
      <t>ブッシツ</t>
    </rPh>
    <phoneticPr fontId="4"/>
  </si>
  <si>
    <t>２　疾病分類は労働基準法施行規則第３５条によるものを整理したものである。</t>
    <rPh sb="2" eb="4">
      <t>シッペイ</t>
    </rPh>
    <rPh sb="4" eb="6">
      <t>ブンルイ</t>
    </rPh>
    <rPh sb="7" eb="9">
      <t>ロウドウ</t>
    </rPh>
    <rPh sb="9" eb="12">
      <t>キジュンホウ</t>
    </rPh>
    <rPh sb="12" eb="14">
      <t>セコウ</t>
    </rPh>
    <rPh sb="14" eb="16">
      <t>キソク</t>
    </rPh>
    <rPh sb="16" eb="17">
      <t>ダイ</t>
    </rPh>
    <rPh sb="19" eb="20">
      <t>ジョウ</t>
    </rPh>
    <rPh sb="26" eb="28">
      <t>セイリ</t>
    </rPh>
    <phoneticPr fontId="4"/>
  </si>
  <si>
    <t>５　本統計の数字は令和６年中に発生した疾病で令和７年４月７日までに把握したものである。</t>
    <rPh sb="2" eb="3">
      <t>ホン</t>
    </rPh>
    <rPh sb="3" eb="5">
      <t>トウケイ</t>
    </rPh>
    <rPh sb="6" eb="8">
      <t>スウジ</t>
    </rPh>
    <rPh sb="9" eb="11">
      <t>レイワ</t>
    </rPh>
    <rPh sb="12" eb="13">
      <t>ネン</t>
    </rPh>
    <rPh sb="13" eb="14">
      <t>ナカ</t>
    </rPh>
    <rPh sb="15" eb="17">
      <t>ハッセイ</t>
    </rPh>
    <rPh sb="19" eb="21">
      <t>シッペイ</t>
    </rPh>
    <rPh sb="22" eb="23">
      <t>レイ</t>
    </rPh>
    <rPh sb="23" eb="24">
      <t>ワ</t>
    </rPh>
    <rPh sb="25" eb="26">
      <t>ネン</t>
    </rPh>
    <rPh sb="27" eb="28">
      <t>ガツ</t>
    </rPh>
    <rPh sb="29" eb="30">
      <t>ニチ</t>
    </rPh>
    <rPh sb="33" eb="35">
      <t>ハアク</t>
    </rPh>
    <phoneticPr fontId="4"/>
  </si>
  <si>
    <t>３　表中の（　　）は死亡で内数である。</t>
    <rPh sb="2" eb="3">
      <t>ヒョウ</t>
    </rPh>
    <rPh sb="3" eb="4">
      <t>チュウ</t>
    </rPh>
    <rPh sb="10" eb="12">
      <t>シボウ</t>
    </rPh>
    <rPh sb="13" eb="15">
      <t>ウチスウ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</si>
</sst>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&quot;年 業種別傷病分類別業務上疾病発生状況（&quot;m&quot;月末累計）&quot;"/>
    <numFmt numFmtId="177" formatCode="ggge&quot;年&quot;m&quot;月集計&quot;"/>
    <numFmt numFmtId="178" formatCode="#,##0;[Red]#,##0"/>
    <numFmt numFmtId="179" formatCode="&quot;(&quot;#,##0&quot;)&quot;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3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176" fontId="2" fillId="0" borderId="1" xfId="1" applyNumberFormat="1" applyFont="1" applyBorder="1" applyAlignment="1">
      <alignment horizontal="center" vertical="center"/>
    </xf>
    <xf numFmtId="0" fontId="5" fillId="0" borderId="0" xfId="1" applyFont="1"/>
    <xf numFmtId="49" fontId="6" fillId="0" borderId="2" xfId="1" applyNumberFormat="1" applyFont="1" applyBorder="1"/>
    <xf numFmtId="49" fontId="7" fillId="0" borderId="3" xfId="1" applyNumberFormat="1" applyFont="1" applyBorder="1" applyAlignment="1">
      <alignment horizontal="right" vertical="top"/>
    </xf>
    <xf numFmtId="49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11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12" fillId="0" borderId="4" xfId="1" applyNumberFormat="1" applyFont="1" applyBorder="1"/>
    <xf numFmtId="49" fontId="12" fillId="0" borderId="3" xfId="1" applyNumberFormat="1" applyFont="1" applyBorder="1"/>
    <xf numFmtId="49" fontId="12" fillId="0" borderId="0" xfId="1" applyNumberFormat="1" applyFont="1"/>
    <xf numFmtId="177" fontId="6" fillId="0" borderId="12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top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6" fillId="0" borderId="0" xfId="1" applyFont="1" applyAlignment="1">
      <alignment horizontal="centerContinuous" vertical="top"/>
    </xf>
    <xf numFmtId="49" fontId="9" fillId="0" borderId="17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Continuous" vertical="top"/>
    </xf>
    <xf numFmtId="49" fontId="9" fillId="0" borderId="20" xfId="0" applyNumberFormat="1" applyFont="1" applyBorder="1" applyAlignment="1">
      <alignment horizontal="center" vertical="top" textRotation="255" wrapText="1"/>
    </xf>
    <xf numFmtId="0" fontId="6" fillId="0" borderId="16" xfId="1" applyFont="1" applyBorder="1" applyAlignment="1">
      <alignment horizontal="centerContinuous" vertical="top"/>
    </xf>
    <xf numFmtId="0" fontId="6" fillId="0" borderId="15" xfId="1" applyFont="1" applyBorder="1" applyAlignment="1">
      <alignment horizontal="centerContinuous" vertical="top"/>
    </xf>
    <xf numFmtId="0" fontId="9" fillId="0" borderId="17" xfId="0" quotePrefix="1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0" borderId="21" xfId="1" applyFont="1" applyBorder="1" applyAlignment="1">
      <alignment horizontal="right" vertical="top"/>
    </xf>
    <xf numFmtId="0" fontId="6" fillId="0" borderId="19" xfId="1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0" fontId="6" fillId="0" borderId="2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2" fillId="0" borderId="16" xfId="1" applyFont="1" applyBorder="1" applyAlignment="1">
      <alignment vertical="top"/>
    </xf>
    <xf numFmtId="0" fontId="12" fillId="0" borderId="18" xfId="1" applyFont="1" applyBorder="1" applyAlignment="1">
      <alignment vertical="top"/>
    </xf>
    <xf numFmtId="0" fontId="12" fillId="0" borderId="0" xfId="1" applyFont="1" applyAlignment="1">
      <alignment vertical="top"/>
    </xf>
    <xf numFmtId="0" fontId="9" fillId="0" borderId="22" xfId="1" applyFont="1" applyBorder="1"/>
    <xf numFmtId="0" fontId="7" fillId="0" borderId="23" xfId="1" applyFont="1" applyBorder="1"/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8" fillId="0" borderId="21" xfId="1" applyFont="1" applyBorder="1"/>
    <xf numFmtId="0" fontId="8" fillId="0" borderId="13" xfId="1" applyFont="1" applyBorder="1"/>
    <xf numFmtId="0" fontId="8" fillId="0" borderId="0" xfId="1" applyFont="1"/>
    <xf numFmtId="0" fontId="9" fillId="0" borderId="12" xfId="1" applyFont="1" applyBorder="1"/>
    <xf numFmtId="0" fontId="6" fillId="0" borderId="28" xfId="1" applyFont="1" applyBorder="1" applyAlignment="1">
      <alignment horizontal="left" vertical="center" wrapText="1"/>
    </xf>
    <xf numFmtId="178" fontId="6" fillId="0" borderId="5" xfId="1" applyNumberFormat="1" applyFont="1" applyBorder="1"/>
    <xf numFmtId="179" fontId="6" fillId="0" borderId="29" xfId="1" applyNumberFormat="1" applyFont="1" applyBorder="1"/>
    <xf numFmtId="178" fontId="6" fillId="0" borderId="6" xfId="1" applyNumberFormat="1" applyFont="1" applyBorder="1"/>
    <xf numFmtId="178" fontId="6" fillId="0" borderId="30" xfId="1" applyNumberFormat="1" applyFont="1" applyBorder="1"/>
    <xf numFmtId="178" fontId="6" fillId="0" borderId="31" xfId="1" applyNumberFormat="1" applyFont="1" applyBorder="1"/>
    <xf numFmtId="179" fontId="6" fillId="0" borderId="7" xfId="1" applyNumberFormat="1" applyFont="1" applyBorder="1"/>
    <xf numFmtId="178" fontId="6" fillId="0" borderId="32" xfId="1" applyNumberFormat="1" applyFont="1" applyBorder="1"/>
    <xf numFmtId="179" fontId="6" fillId="0" borderId="8" xfId="1" applyNumberFormat="1" applyFont="1" applyBorder="1"/>
    <xf numFmtId="178" fontId="6" fillId="0" borderId="33" xfId="1" applyNumberFormat="1" applyFont="1" applyBorder="1"/>
    <xf numFmtId="179" fontId="6" fillId="0" borderId="6" xfId="1" applyNumberFormat="1" applyFont="1" applyBorder="1"/>
    <xf numFmtId="178" fontId="6" fillId="0" borderId="34" xfId="1" applyNumberFormat="1" applyFont="1" applyBorder="1"/>
    <xf numFmtId="178" fontId="6" fillId="0" borderId="35" xfId="1" applyNumberFormat="1" applyFont="1" applyBorder="1"/>
    <xf numFmtId="179" fontId="6" fillId="0" borderId="36" xfId="1" applyNumberFormat="1" applyFont="1" applyBorder="1"/>
    <xf numFmtId="178" fontId="6" fillId="0" borderId="37" xfId="1" applyNumberFormat="1" applyFont="1" applyBorder="1"/>
    <xf numFmtId="178" fontId="6" fillId="0" borderId="38" xfId="1" applyNumberFormat="1" applyFont="1" applyBorder="1"/>
    <xf numFmtId="179" fontId="6" fillId="0" borderId="39" xfId="1" applyNumberFormat="1" applyFont="1" applyBorder="1"/>
    <xf numFmtId="179" fontId="6" fillId="0" borderId="31" xfId="1" applyNumberFormat="1" applyFont="1" applyBorder="1"/>
    <xf numFmtId="178" fontId="6" fillId="0" borderId="40" xfId="1" applyNumberFormat="1" applyFont="1" applyBorder="1"/>
    <xf numFmtId="0" fontId="6" fillId="0" borderId="41" xfId="1" applyFont="1" applyBorder="1" applyAlignment="1">
      <alignment horizontal="left" vertical="center" wrapText="1"/>
    </xf>
    <xf numFmtId="178" fontId="6" fillId="0" borderId="27" xfId="1" applyNumberFormat="1" applyFont="1" applyBorder="1"/>
    <xf numFmtId="179" fontId="6" fillId="0" borderId="1" xfId="1" applyNumberFormat="1" applyFont="1" applyBorder="1"/>
    <xf numFmtId="179" fontId="6" fillId="0" borderId="23" xfId="1" applyNumberFormat="1" applyFont="1" applyBorder="1"/>
    <xf numFmtId="178" fontId="6" fillId="0" borderId="1" xfId="1" applyNumberFormat="1" applyFont="1" applyBorder="1"/>
    <xf numFmtId="178" fontId="6" fillId="0" borderId="20" xfId="1" applyNumberFormat="1" applyFont="1" applyBorder="1"/>
    <xf numFmtId="178" fontId="6" fillId="0" borderId="21" xfId="1" applyNumberFormat="1" applyFont="1" applyBorder="1"/>
    <xf numFmtId="0" fontId="9" fillId="0" borderId="34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left" vertical="center" wrapText="1"/>
    </xf>
    <xf numFmtId="178" fontId="6" fillId="0" borderId="42" xfId="1" applyNumberFormat="1" applyFont="1" applyBorder="1"/>
    <xf numFmtId="179" fontId="6" fillId="0" borderId="43" xfId="1" applyNumberFormat="1" applyFont="1" applyBorder="1"/>
    <xf numFmtId="179" fontId="6" fillId="0" borderId="38" xfId="1" applyNumberFormat="1" applyFont="1" applyBorder="1"/>
    <xf numFmtId="0" fontId="9" fillId="0" borderId="12" xfId="1" applyFont="1" applyBorder="1" applyAlignment="1">
      <alignment horizontal="centerContinuous" vertical="center"/>
    </xf>
    <xf numFmtId="0" fontId="6" fillId="0" borderId="44" xfId="1" applyFont="1" applyBorder="1" applyAlignment="1">
      <alignment horizontal="left" vertical="center" wrapText="1"/>
    </xf>
    <xf numFmtId="178" fontId="6" fillId="0" borderId="45" xfId="1" applyNumberFormat="1" applyFont="1" applyBorder="1"/>
    <xf numFmtId="179" fontId="6" fillId="0" borderId="46" xfId="1" applyNumberFormat="1" applyFont="1" applyBorder="1"/>
    <xf numFmtId="178" fontId="6" fillId="0" borderId="25" xfId="1" applyNumberFormat="1" applyFont="1" applyBorder="1"/>
    <xf numFmtId="179" fontId="6" fillId="0" borderId="44" xfId="1" applyNumberFormat="1" applyFont="1" applyBorder="1"/>
    <xf numFmtId="178" fontId="6" fillId="0" borderId="26" xfId="1" applyNumberFormat="1" applyFont="1" applyBorder="1"/>
    <xf numFmtId="178" fontId="6" fillId="0" borderId="47" xfId="1" applyNumberFormat="1" applyFont="1" applyBorder="1"/>
    <xf numFmtId="179" fontId="6" fillId="0" borderId="26" xfId="1" applyNumberFormat="1" applyFont="1" applyBorder="1"/>
    <xf numFmtId="0" fontId="9" fillId="0" borderId="48" xfId="1" applyFont="1" applyBorder="1" applyAlignment="1">
      <alignment horizontal="centerContinuous" vertical="center"/>
    </xf>
    <xf numFmtId="0" fontId="10" fillId="0" borderId="23" xfId="1" applyFont="1" applyBorder="1" applyAlignment="1">
      <alignment horizontal="left" vertical="center" wrapText="1"/>
    </xf>
    <xf numFmtId="179" fontId="6" fillId="0" borderId="24" xfId="1" applyNumberFormat="1" applyFont="1" applyBorder="1"/>
    <xf numFmtId="178" fontId="6" fillId="0" borderId="49" xfId="1" applyNumberFormat="1" applyFont="1" applyBorder="1"/>
    <xf numFmtId="0" fontId="9" fillId="0" borderId="0" xfId="1" applyFont="1"/>
    <xf numFmtId="0" fontId="9" fillId="0" borderId="4" xfId="1" applyFont="1" applyBorder="1" applyAlignment="1">
      <alignment horizontal="left"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4" xfId="0" applyFont="1" applyBorder="1"/>
    <xf numFmtId="0" fontId="15" fillId="0" borderId="0" xfId="0" applyFont="1" applyAlignment="1">
      <alignment horizontal="right"/>
    </xf>
    <xf numFmtId="0" fontId="15" fillId="0" borderId="0" xfId="0" applyFont="1"/>
  </cellXfs>
  <cellStyles count="2">
    <cellStyle name="標準" xfId="0" builtinId="0"/>
    <cellStyle name="標準_Sheet1 (2)" xfId="1" xr:uid="{DD171D00-C21C-40E6-A741-119334279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E5B1106-A7DC-4F13-8D98-B39E7C1491C5}"/>
            </a:ext>
          </a:extLst>
        </xdr:cNvPr>
        <xdr:cNvSpPr>
          <a:spLocks noChangeShapeType="1"/>
        </xdr:cNvSpPr>
      </xdr:nvSpPr>
      <xdr:spPr bwMode="auto">
        <a:xfrm>
          <a:off x="9525" y="381000"/>
          <a:ext cx="4048125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</xdr:row>
      <xdr:rowOff>76200</xdr:rowOff>
    </xdr:from>
    <xdr:to>
      <xdr:col>0</xdr:col>
      <xdr:colOff>219075</xdr:colOff>
      <xdr:row>15</xdr:row>
      <xdr:rowOff>200025</xdr:rowOff>
    </xdr:to>
    <xdr:sp macro="" textlink="">
      <xdr:nvSpPr>
        <xdr:cNvPr id="3" name="テキスト 110">
          <a:extLst>
            <a:ext uri="{FF2B5EF4-FFF2-40B4-BE49-F238E27FC236}">
              <a16:creationId xmlns:a16="http://schemas.microsoft.com/office/drawing/2014/main" id="{43D0E3ED-9ACC-4BA5-8866-B377B20C0A1A}"/>
            </a:ext>
          </a:extLst>
        </xdr:cNvPr>
        <xdr:cNvSpPr txBox="1">
          <a:spLocks noChangeArrowheads="1"/>
        </xdr:cNvSpPr>
      </xdr:nvSpPr>
      <xdr:spPr bwMode="auto">
        <a:xfrm>
          <a:off x="47625" y="2647950"/>
          <a:ext cx="171450" cy="43148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製　　　造　　　業</a:t>
          </a:r>
        </a:p>
      </xdr:txBody>
    </xdr:sp>
    <xdr:clientData/>
  </xdr:twoCellAnchor>
  <xdr:twoCellAnchor>
    <xdr:from>
      <xdr:col>28</xdr:col>
      <xdr:colOff>220447</xdr:colOff>
      <xdr:row>1</xdr:row>
      <xdr:rowOff>167461</xdr:rowOff>
    </xdr:from>
    <xdr:to>
      <xdr:col>29</xdr:col>
      <xdr:colOff>220447</xdr:colOff>
      <xdr:row>4</xdr:row>
      <xdr:rowOff>224118</xdr:rowOff>
    </xdr:to>
    <xdr:sp macro="" textlink="">
      <xdr:nvSpPr>
        <xdr:cNvPr id="4" name="テキスト 99">
          <a:extLst>
            <a:ext uri="{FF2B5EF4-FFF2-40B4-BE49-F238E27FC236}">
              <a16:creationId xmlns:a16="http://schemas.microsoft.com/office/drawing/2014/main" id="{89C837A6-D005-4A1A-ADC0-D35009FAD75C}"/>
            </a:ext>
          </a:extLst>
        </xdr:cNvPr>
        <xdr:cNvSpPr txBox="1">
          <a:spLocks noChangeArrowheads="1"/>
        </xdr:cNvSpPr>
      </xdr:nvSpPr>
      <xdr:spPr bwMode="auto">
        <a:xfrm>
          <a:off x="16412947" y="538936"/>
          <a:ext cx="466725" cy="225693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    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起因する疾病</a:t>
          </a: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 ～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以外の作業態様に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　　</a:t>
          </a:r>
        </a:p>
      </xdr:txBody>
    </xdr:sp>
    <xdr:clientData/>
  </xdr:twoCellAnchor>
  <xdr:twoCellAnchor>
    <xdr:from>
      <xdr:col>28</xdr:col>
      <xdr:colOff>139309</xdr:colOff>
      <xdr:row>2</xdr:row>
      <xdr:rowOff>43281</xdr:rowOff>
    </xdr:from>
    <xdr:to>
      <xdr:col>29</xdr:col>
      <xdr:colOff>120259</xdr:colOff>
      <xdr:row>3</xdr:row>
      <xdr:rowOff>804721</xdr:rowOff>
    </xdr:to>
    <xdr:sp macro="" textlink="">
      <xdr:nvSpPr>
        <xdr:cNvPr id="5" name="テキスト 100">
          <a:extLst>
            <a:ext uri="{FF2B5EF4-FFF2-40B4-BE49-F238E27FC236}">
              <a16:creationId xmlns:a16="http://schemas.microsoft.com/office/drawing/2014/main" id="{442DA96C-81F5-47B1-B7E3-0D74E6BC36EF}"/>
            </a:ext>
          </a:extLst>
        </xdr:cNvPr>
        <xdr:cNvSpPr txBox="1">
          <a:spLocks noChangeArrowheads="1"/>
        </xdr:cNvSpPr>
      </xdr:nvSpPr>
      <xdr:spPr bwMode="auto">
        <a:xfrm>
          <a:off x="16331809" y="652881"/>
          <a:ext cx="447675" cy="9233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9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(8)</a:t>
          </a:r>
        </a:p>
        <a:p>
          <a:pPr algn="ctr" rtl="0">
            <a:lnSpc>
              <a:spcPts val="9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(11)</a:t>
          </a:r>
        </a:p>
      </xdr:txBody>
    </xdr:sp>
    <xdr:clientData/>
  </xdr:twoCellAnchor>
  <xdr:twoCellAnchor>
    <xdr:from>
      <xdr:col>18</xdr:col>
      <xdr:colOff>246929</xdr:colOff>
      <xdr:row>2</xdr:row>
      <xdr:rowOff>0</xdr:rowOff>
    </xdr:from>
    <xdr:to>
      <xdr:col>19</xdr:col>
      <xdr:colOff>199304</xdr:colOff>
      <xdr:row>3</xdr:row>
      <xdr:rowOff>781050</xdr:rowOff>
    </xdr:to>
    <xdr:sp macro="" textlink="">
      <xdr:nvSpPr>
        <xdr:cNvPr id="6" name="テキスト 92">
          <a:extLst>
            <a:ext uri="{FF2B5EF4-FFF2-40B4-BE49-F238E27FC236}">
              <a16:creationId xmlns:a16="http://schemas.microsoft.com/office/drawing/2014/main" id="{42C80A2A-E20F-4DC1-B48F-22500818606B}"/>
            </a:ext>
          </a:extLst>
        </xdr:cNvPr>
        <xdr:cNvSpPr txBox="1">
          <a:spLocks noChangeArrowheads="1"/>
        </xdr:cNvSpPr>
      </xdr:nvSpPr>
      <xdr:spPr bwMode="auto">
        <a:xfrm>
          <a:off x="11772179" y="609600"/>
          <a:ext cx="41910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  <a:t>(2)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  <a:t>(6)</a:t>
          </a:r>
        </a:p>
      </xdr:txBody>
    </xdr:sp>
    <xdr:clientData/>
  </xdr:twoCellAnchor>
  <xdr:twoCellAnchor>
    <xdr:from>
      <xdr:col>2</xdr:col>
      <xdr:colOff>18330</xdr:colOff>
      <xdr:row>1</xdr:row>
      <xdr:rowOff>224118</xdr:rowOff>
    </xdr:from>
    <xdr:to>
      <xdr:col>4</xdr:col>
      <xdr:colOff>13608</xdr:colOff>
      <xdr:row>3</xdr:row>
      <xdr:rowOff>1782536</xdr:rowOff>
    </xdr:to>
    <xdr:sp macro="" textlink="">
      <xdr:nvSpPr>
        <xdr:cNvPr id="7" name="テキスト 56">
          <a:extLst>
            <a:ext uri="{FF2B5EF4-FFF2-40B4-BE49-F238E27FC236}">
              <a16:creationId xmlns:a16="http://schemas.microsoft.com/office/drawing/2014/main" id="{AEF74A63-68AE-4D59-B89B-4E0A47973BE0}"/>
            </a:ext>
          </a:extLst>
        </xdr:cNvPr>
        <xdr:cNvSpPr txBox="1">
          <a:spLocks noChangeArrowheads="1"/>
        </xdr:cNvSpPr>
      </xdr:nvSpPr>
      <xdr:spPr bwMode="auto">
        <a:xfrm>
          <a:off x="4075980" y="595593"/>
          <a:ext cx="928728" cy="195846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負傷に起因する疾病</a:t>
          </a:r>
        </a:p>
      </xdr:txBody>
    </xdr:sp>
    <xdr:clientData/>
  </xdr:twoCellAnchor>
  <xdr:twoCellAnchor>
    <xdr:from>
      <xdr:col>6</xdr:col>
      <xdr:colOff>235324</xdr:colOff>
      <xdr:row>2</xdr:row>
      <xdr:rowOff>63872</xdr:rowOff>
    </xdr:from>
    <xdr:to>
      <xdr:col>7</xdr:col>
      <xdr:colOff>235324</xdr:colOff>
      <xdr:row>4</xdr:row>
      <xdr:rowOff>0</xdr:rowOff>
    </xdr:to>
    <xdr:sp macro="" textlink="">
      <xdr:nvSpPr>
        <xdr:cNvPr id="8" name="テキスト 63">
          <a:extLst>
            <a:ext uri="{FF2B5EF4-FFF2-40B4-BE49-F238E27FC236}">
              <a16:creationId xmlns:a16="http://schemas.microsoft.com/office/drawing/2014/main" id="{9CE357A0-DB58-41F3-8CDD-4F1136374580}"/>
            </a:ext>
          </a:extLst>
        </xdr:cNvPr>
        <xdr:cNvSpPr txBox="1">
          <a:spLocks noChangeArrowheads="1"/>
        </xdr:cNvSpPr>
      </xdr:nvSpPr>
      <xdr:spPr bwMode="auto">
        <a:xfrm>
          <a:off x="6159874" y="673472"/>
          <a:ext cx="466725" cy="18982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有害光線による疾病</a:t>
          </a:r>
        </a:p>
      </xdr:txBody>
    </xdr:sp>
    <xdr:clientData/>
  </xdr:twoCellAnchor>
  <xdr:twoCellAnchor>
    <xdr:from>
      <xdr:col>8</xdr:col>
      <xdr:colOff>235323</xdr:colOff>
      <xdr:row>2</xdr:row>
      <xdr:rowOff>71156</xdr:rowOff>
    </xdr:from>
    <xdr:to>
      <xdr:col>9</xdr:col>
      <xdr:colOff>235323</xdr:colOff>
      <xdr:row>4</xdr:row>
      <xdr:rowOff>0</xdr:rowOff>
    </xdr:to>
    <xdr:sp macro="" textlink="">
      <xdr:nvSpPr>
        <xdr:cNvPr id="9" name="テキスト 65">
          <a:extLst>
            <a:ext uri="{FF2B5EF4-FFF2-40B4-BE49-F238E27FC236}">
              <a16:creationId xmlns:a16="http://schemas.microsoft.com/office/drawing/2014/main" id="{4EA7FB69-6B05-45E9-9F41-2DA3777AC2DA}"/>
            </a:ext>
          </a:extLst>
        </xdr:cNvPr>
        <xdr:cNvSpPr txBox="1">
          <a:spLocks noChangeArrowheads="1"/>
        </xdr:cNvSpPr>
      </xdr:nvSpPr>
      <xdr:spPr bwMode="auto">
        <a:xfrm>
          <a:off x="7093323" y="680756"/>
          <a:ext cx="466725" cy="189099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電離放射線による疾病</a:t>
          </a:r>
        </a:p>
      </xdr:txBody>
    </xdr:sp>
    <xdr:clientData/>
  </xdr:twoCellAnchor>
  <xdr:twoCellAnchor>
    <xdr:from>
      <xdr:col>10</xdr:col>
      <xdr:colOff>233642</xdr:colOff>
      <xdr:row>2</xdr:row>
      <xdr:rowOff>54507</xdr:rowOff>
    </xdr:from>
    <xdr:to>
      <xdr:col>11</xdr:col>
      <xdr:colOff>224117</xdr:colOff>
      <xdr:row>4</xdr:row>
      <xdr:rowOff>358588</xdr:rowOff>
    </xdr:to>
    <xdr:sp macro="" textlink="">
      <xdr:nvSpPr>
        <xdr:cNvPr id="10" name="テキスト 88">
          <a:extLst>
            <a:ext uri="{FF2B5EF4-FFF2-40B4-BE49-F238E27FC236}">
              <a16:creationId xmlns:a16="http://schemas.microsoft.com/office/drawing/2014/main" id="{345D8C89-C792-4393-B8C4-3606BBF8FF2E}"/>
            </a:ext>
          </a:extLst>
        </xdr:cNvPr>
        <xdr:cNvSpPr txBox="1">
          <a:spLocks noChangeArrowheads="1"/>
        </xdr:cNvSpPr>
      </xdr:nvSpPr>
      <xdr:spPr bwMode="auto">
        <a:xfrm>
          <a:off x="8025092" y="664107"/>
          <a:ext cx="457200" cy="22662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異常気圧下における疾病</a:t>
          </a:r>
        </a:p>
      </xdr:txBody>
    </xdr:sp>
    <xdr:clientData/>
  </xdr:twoCellAnchor>
  <xdr:twoCellAnchor>
    <xdr:from>
      <xdr:col>12</xdr:col>
      <xdr:colOff>243168</xdr:colOff>
      <xdr:row>2</xdr:row>
      <xdr:rowOff>58430</xdr:rowOff>
    </xdr:from>
    <xdr:to>
      <xdr:col>13</xdr:col>
      <xdr:colOff>233643</xdr:colOff>
      <xdr:row>4</xdr:row>
      <xdr:rowOff>33618</xdr:rowOff>
    </xdr:to>
    <xdr:sp macro="" textlink="">
      <xdr:nvSpPr>
        <xdr:cNvPr id="11" name="テキスト 89">
          <a:extLst>
            <a:ext uri="{FF2B5EF4-FFF2-40B4-BE49-F238E27FC236}">
              <a16:creationId xmlns:a16="http://schemas.microsoft.com/office/drawing/2014/main" id="{79D46B07-4F80-4C98-8060-ECF8CEFD6986}"/>
            </a:ext>
          </a:extLst>
        </xdr:cNvPr>
        <xdr:cNvSpPr txBox="1">
          <a:spLocks noChangeArrowheads="1"/>
        </xdr:cNvSpPr>
      </xdr:nvSpPr>
      <xdr:spPr bwMode="auto">
        <a:xfrm>
          <a:off x="8968068" y="668030"/>
          <a:ext cx="457200" cy="19373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異常温度条件による疾病</a:t>
          </a: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224117</xdr:colOff>
      <xdr:row>2</xdr:row>
      <xdr:rowOff>47146</xdr:rowOff>
    </xdr:from>
    <xdr:to>
      <xdr:col>17</xdr:col>
      <xdr:colOff>214593</xdr:colOff>
      <xdr:row>3</xdr:row>
      <xdr:rowOff>1768930</xdr:rowOff>
    </xdr:to>
    <xdr:sp macro="" textlink="">
      <xdr:nvSpPr>
        <xdr:cNvPr id="12" name="テキスト 90">
          <a:extLst>
            <a:ext uri="{FF2B5EF4-FFF2-40B4-BE49-F238E27FC236}">
              <a16:creationId xmlns:a16="http://schemas.microsoft.com/office/drawing/2014/main" id="{ACE904F8-DEDD-49C8-BA3B-9E9B1B65C209}"/>
            </a:ext>
          </a:extLst>
        </xdr:cNvPr>
        <xdr:cNvSpPr txBox="1">
          <a:spLocks noChangeArrowheads="1"/>
        </xdr:cNvSpPr>
      </xdr:nvSpPr>
      <xdr:spPr bwMode="auto">
        <a:xfrm>
          <a:off x="10815917" y="656746"/>
          <a:ext cx="457201" cy="188370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騒音による耳の疾病</a:t>
          </a:r>
        </a:p>
      </xdr:txBody>
    </xdr:sp>
    <xdr:clientData/>
  </xdr:twoCellAnchor>
  <xdr:twoCellAnchor>
    <xdr:from>
      <xdr:col>20</xdr:col>
      <xdr:colOff>268941</xdr:colOff>
      <xdr:row>2</xdr:row>
      <xdr:rowOff>11207</xdr:rowOff>
    </xdr:from>
    <xdr:to>
      <xdr:col>21</xdr:col>
      <xdr:colOff>212912</xdr:colOff>
      <xdr:row>4</xdr:row>
      <xdr:rowOff>123265</xdr:rowOff>
    </xdr:to>
    <xdr:sp macro="" textlink="">
      <xdr:nvSpPr>
        <xdr:cNvPr id="13" name="テキスト 95">
          <a:extLst>
            <a:ext uri="{FF2B5EF4-FFF2-40B4-BE49-F238E27FC236}">
              <a16:creationId xmlns:a16="http://schemas.microsoft.com/office/drawing/2014/main" id="{362DD255-DF9E-4335-977C-EE891751371E}"/>
            </a:ext>
          </a:extLst>
        </xdr:cNvPr>
        <xdr:cNvSpPr txBox="1">
          <a:spLocks noChangeArrowheads="1"/>
        </xdr:cNvSpPr>
      </xdr:nvSpPr>
      <xdr:spPr bwMode="auto">
        <a:xfrm>
          <a:off x="12727641" y="620807"/>
          <a:ext cx="410696" cy="20742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      疾患と内臓脱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重激業務による運動器</a:t>
          </a: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212912</xdr:colOff>
      <xdr:row>2</xdr:row>
      <xdr:rowOff>67234</xdr:rowOff>
    </xdr:from>
    <xdr:to>
      <xdr:col>27</xdr:col>
      <xdr:colOff>323850</xdr:colOff>
      <xdr:row>3</xdr:row>
      <xdr:rowOff>1781735</xdr:rowOff>
    </xdr:to>
    <xdr:sp macro="" textlink="">
      <xdr:nvSpPr>
        <xdr:cNvPr id="14" name="テキスト 98">
          <a:extLst>
            <a:ext uri="{FF2B5EF4-FFF2-40B4-BE49-F238E27FC236}">
              <a16:creationId xmlns:a16="http://schemas.microsoft.com/office/drawing/2014/main" id="{252B9FD7-A4C8-4DCC-9B10-0293033F0BAE}"/>
            </a:ext>
          </a:extLst>
        </xdr:cNvPr>
        <xdr:cNvSpPr txBox="1">
          <a:spLocks noChangeArrowheads="1"/>
        </xdr:cNvSpPr>
      </xdr:nvSpPr>
      <xdr:spPr bwMode="auto">
        <a:xfrm>
          <a:off x="15471962" y="676834"/>
          <a:ext cx="577663" cy="1876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     </a:t>
          </a: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頸肩腕症候群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 手指前腕の障害及び</a:t>
          </a:r>
        </a:p>
      </xdr:txBody>
    </xdr:sp>
    <xdr:clientData/>
  </xdr:twoCellAnchor>
  <xdr:twoCellAnchor>
    <xdr:from>
      <xdr:col>32</xdr:col>
      <xdr:colOff>249650</xdr:colOff>
      <xdr:row>1</xdr:row>
      <xdr:rowOff>224837</xdr:rowOff>
    </xdr:from>
    <xdr:to>
      <xdr:col>33</xdr:col>
      <xdr:colOff>249649</xdr:colOff>
      <xdr:row>3</xdr:row>
      <xdr:rowOff>1782536</xdr:rowOff>
    </xdr:to>
    <xdr:sp macro="" textlink="">
      <xdr:nvSpPr>
        <xdr:cNvPr id="15" name="テキスト 101">
          <a:extLst>
            <a:ext uri="{FF2B5EF4-FFF2-40B4-BE49-F238E27FC236}">
              <a16:creationId xmlns:a16="http://schemas.microsoft.com/office/drawing/2014/main" id="{D7DC8400-7E5E-44BC-8F9D-238EA180DED5}"/>
            </a:ext>
          </a:extLst>
        </xdr:cNvPr>
        <xdr:cNvSpPr txBox="1">
          <a:spLocks noChangeArrowheads="1"/>
        </xdr:cNvSpPr>
      </xdr:nvSpPr>
      <xdr:spPr bwMode="auto">
        <a:xfrm>
          <a:off x="18309050" y="596312"/>
          <a:ext cx="466724" cy="19577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   （がんを除く）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化学物質による疾病</a:t>
          </a:r>
        </a:p>
      </xdr:txBody>
    </xdr:sp>
    <xdr:clientData/>
  </xdr:twoCellAnchor>
  <xdr:twoCellAnchor>
    <xdr:from>
      <xdr:col>39</xdr:col>
      <xdr:colOff>13607</xdr:colOff>
      <xdr:row>2</xdr:row>
      <xdr:rowOff>35221</xdr:rowOff>
    </xdr:from>
    <xdr:to>
      <xdr:col>40</xdr:col>
      <xdr:colOff>449036</xdr:colOff>
      <xdr:row>3</xdr:row>
      <xdr:rowOff>1771650</xdr:rowOff>
    </xdr:to>
    <xdr:sp macro="" textlink="">
      <xdr:nvSpPr>
        <xdr:cNvPr id="16" name="テキスト 102">
          <a:extLst>
            <a:ext uri="{FF2B5EF4-FFF2-40B4-BE49-F238E27FC236}">
              <a16:creationId xmlns:a16="http://schemas.microsoft.com/office/drawing/2014/main" id="{530C7698-74B6-436C-9591-B7C054AB0519}"/>
            </a:ext>
          </a:extLst>
        </xdr:cNvPr>
        <xdr:cNvSpPr txBox="1">
          <a:spLocks noChangeArrowheads="1"/>
        </xdr:cNvSpPr>
      </xdr:nvSpPr>
      <xdr:spPr bwMode="auto">
        <a:xfrm>
          <a:off x="22025882" y="644821"/>
          <a:ext cx="902154" cy="1898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電離放射線によるがん</a:t>
          </a:r>
        </a:p>
      </xdr:txBody>
    </xdr:sp>
    <xdr:clientData/>
  </xdr:twoCellAnchor>
  <xdr:twoCellAnchor>
    <xdr:from>
      <xdr:col>41</xdr:col>
      <xdr:colOff>0</xdr:colOff>
      <xdr:row>2</xdr:row>
      <xdr:rowOff>44823</xdr:rowOff>
    </xdr:from>
    <xdr:to>
      <xdr:col>43</xdr:col>
      <xdr:colOff>0</xdr:colOff>
      <xdr:row>3</xdr:row>
      <xdr:rowOff>1845048</xdr:rowOff>
    </xdr:to>
    <xdr:sp macro="" textlink="">
      <xdr:nvSpPr>
        <xdr:cNvPr id="17" name="テキスト 103">
          <a:extLst>
            <a:ext uri="{FF2B5EF4-FFF2-40B4-BE49-F238E27FC236}">
              <a16:creationId xmlns:a16="http://schemas.microsoft.com/office/drawing/2014/main" id="{CF7FB5FC-A24A-4E5F-9D20-57BF40244F54}"/>
            </a:ext>
          </a:extLst>
        </xdr:cNvPr>
        <xdr:cNvSpPr txBox="1">
          <a:spLocks noChangeArrowheads="1"/>
        </xdr:cNvSpPr>
      </xdr:nvSpPr>
      <xdr:spPr bwMode="auto">
        <a:xfrm>
          <a:off x="22945725" y="654423"/>
          <a:ext cx="933450" cy="1914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化学物質によるがん</a:t>
          </a:r>
        </a:p>
      </xdr:txBody>
    </xdr:sp>
    <xdr:clientData/>
  </xdr:twoCellAnchor>
  <xdr:twoCellAnchor>
    <xdr:from>
      <xdr:col>43</xdr:col>
      <xdr:colOff>153681</xdr:colOff>
      <xdr:row>1</xdr:row>
      <xdr:rowOff>176894</xdr:rowOff>
    </xdr:from>
    <xdr:to>
      <xdr:col>44</xdr:col>
      <xdr:colOff>153681</xdr:colOff>
      <xdr:row>4</xdr:row>
      <xdr:rowOff>40821</xdr:rowOff>
    </xdr:to>
    <xdr:sp macro="" textlink="">
      <xdr:nvSpPr>
        <xdr:cNvPr id="18" name="テキスト 104">
          <a:extLst>
            <a:ext uri="{FF2B5EF4-FFF2-40B4-BE49-F238E27FC236}">
              <a16:creationId xmlns:a16="http://schemas.microsoft.com/office/drawing/2014/main" id="{00913E8C-6C8C-400D-8886-2B18AAC9CD05}"/>
            </a:ext>
          </a:extLst>
        </xdr:cNvPr>
        <xdr:cNvSpPr txBox="1">
          <a:spLocks noChangeArrowheads="1"/>
        </xdr:cNvSpPr>
      </xdr:nvSpPr>
      <xdr:spPr bwMode="auto">
        <a:xfrm>
          <a:off x="24032856" y="548369"/>
          <a:ext cx="466725" cy="206420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　　　  よるがん  </a:t>
          </a: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以外の原因に</a:t>
          </a: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45</xdr:col>
      <xdr:colOff>0</xdr:colOff>
      <xdr:row>1</xdr:row>
      <xdr:rowOff>190500</xdr:rowOff>
    </xdr:from>
    <xdr:to>
      <xdr:col>47</xdr:col>
      <xdr:colOff>27213</xdr:colOff>
      <xdr:row>3</xdr:row>
      <xdr:rowOff>1724025</xdr:rowOff>
    </xdr:to>
    <xdr:sp macro="" textlink="">
      <xdr:nvSpPr>
        <xdr:cNvPr id="19" name="テキスト 105">
          <a:extLst>
            <a:ext uri="{FF2B5EF4-FFF2-40B4-BE49-F238E27FC236}">
              <a16:creationId xmlns:a16="http://schemas.microsoft.com/office/drawing/2014/main" id="{92E9BA21-7C85-4952-AE4F-46A640E50B46}"/>
            </a:ext>
          </a:extLst>
        </xdr:cNvPr>
        <xdr:cNvSpPr txBox="1">
          <a:spLocks noChangeArrowheads="1"/>
        </xdr:cNvSpPr>
      </xdr:nvSpPr>
      <xdr:spPr bwMode="auto">
        <a:xfrm>
          <a:off x="24812625" y="561975"/>
          <a:ext cx="960663" cy="1933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5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　疾患・心臓疾患等</a:t>
          </a:r>
          <a:endParaRPr lang="en-US" altLang="ja-JP" sz="105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過重な業務による脳血管</a:t>
          </a:r>
          <a:endParaRPr lang="ja-JP" altLang="ja-JP" sz="105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51</xdr:col>
      <xdr:colOff>312084</xdr:colOff>
      <xdr:row>2</xdr:row>
      <xdr:rowOff>107260</xdr:rowOff>
    </xdr:from>
    <xdr:to>
      <xdr:col>52</xdr:col>
      <xdr:colOff>302559</xdr:colOff>
      <xdr:row>3</xdr:row>
      <xdr:rowOff>1646466</xdr:rowOff>
    </xdr:to>
    <xdr:sp macro="" textlink="">
      <xdr:nvSpPr>
        <xdr:cNvPr id="20" name="テキスト 106">
          <a:extLst>
            <a:ext uri="{FF2B5EF4-FFF2-40B4-BE49-F238E27FC236}">
              <a16:creationId xmlns:a16="http://schemas.microsoft.com/office/drawing/2014/main" id="{1A82444A-5A91-452C-B900-CAC56EDE63AF}"/>
            </a:ext>
          </a:extLst>
        </xdr:cNvPr>
        <xdr:cNvSpPr txBox="1">
          <a:spLocks noChangeArrowheads="1"/>
        </xdr:cNvSpPr>
      </xdr:nvSpPr>
      <xdr:spPr bwMode="auto">
        <a:xfrm>
          <a:off x="27925059" y="716860"/>
          <a:ext cx="628650" cy="17011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合計</a:t>
          </a:r>
        </a:p>
      </xdr:txBody>
    </xdr:sp>
    <xdr:clientData/>
  </xdr:twoCellAnchor>
  <xdr:twoCellAnchor>
    <xdr:from>
      <xdr:col>47</xdr:col>
      <xdr:colOff>0</xdr:colOff>
      <xdr:row>1</xdr:row>
      <xdr:rowOff>204107</xdr:rowOff>
    </xdr:from>
    <xdr:to>
      <xdr:col>49</xdr:col>
      <xdr:colOff>0</xdr:colOff>
      <xdr:row>3</xdr:row>
      <xdr:rowOff>1781175</xdr:rowOff>
    </xdr:to>
    <xdr:sp macro="" textlink="">
      <xdr:nvSpPr>
        <xdr:cNvPr id="21" name="テキスト 105">
          <a:extLst>
            <a:ext uri="{FF2B5EF4-FFF2-40B4-BE49-F238E27FC236}">
              <a16:creationId xmlns:a16="http://schemas.microsoft.com/office/drawing/2014/main" id="{0E8CBF56-3401-499A-AA6F-BB1DDB182FD5}"/>
            </a:ext>
          </a:extLst>
        </xdr:cNvPr>
        <xdr:cNvSpPr txBox="1">
          <a:spLocks noChangeArrowheads="1"/>
        </xdr:cNvSpPr>
      </xdr:nvSpPr>
      <xdr:spPr bwMode="auto">
        <a:xfrm>
          <a:off x="25746075" y="575582"/>
          <a:ext cx="933450" cy="197711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>
              <a:effectLst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50" b="0" i="0">
              <a:effectLst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50" b="0" i="0">
              <a:effectLst/>
              <a:latin typeface="ＭＳ 明朝" pitchFamily="17" charset="-128"/>
              <a:ea typeface="ＭＳ 明朝" pitchFamily="17" charset="-128"/>
              <a:cs typeface="+mn-cs"/>
            </a:rPr>
            <a:t>業務による精神障害</a:t>
          </a:r>
          <a:endParaRPr lang="en-US" altLang="ja-JP" sz="1050" b="0" i="0"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>
              <a:latin typeface="ＭＳ 明朝" pitchFamily="17" charset="-128"/>
              <a:ea typeface="ＭＳ 明朝" pitchFamily="17" charset="-128"/>
              <a:cs typeface="+mn-cs"/>
            </a:rPr>
            <a:t>強い心理的負荷を伴う</a:t>
          </a:r>
          <a:endParaRPr lang="en-US" altLang="ja-JP" sz="1050" b="0" i="0"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4</xdr:col>
      <xdr:colOff>254000</xdr:colOff>
      <xdr:row>3</xdr:row>
      <xdr:rowOff>12701</xdr:rowOff>
    </xdr:from>
    <xdr:to>
      <xdr:col>5</xdr:col>
      <xdr:colOff>254000</xdr:colOff>
      <xdr:row>4</xdr:row>
      <xdr:rowOff>13608</xdr:rowOff>
    </xdr:to>
    <xdr:sp macro="" textlink="">
      <xdr:nvSpPr>
        <xdr:cNvPr id="22" name="テキスト 63">
          <a:extLst>
            <a:ext uri="{FF2B5EF4-FFF2-40B4-BE49-F238E27FC236}">
              <a16:creationId xmlns:a16="http://schemas.microsoft.com/office/drawing/2014/main" id="{6916FD56-BD38-4602-8114-39A47AAB4ACC}"/>
            </a:ext>
          </a:extLst>
        </xdr:cNvPr>
        <xdr:cNvSpPr txBox="1">
          <a:spLocks noChangeArrowheads="1"/>
        </xdr:cNvSpPr>
      </xdr:nvSpPr>
      <xdr:spPr bwMode="auto">
        <a:xfrm>
          <a:off x="5245100" y="784226"/>
          <a:ext cx="466725" cy="180113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うち腰痛（災害性腰痛）</a:t>
          </a:r>
        </a:p>
      </xdr:txBody>
    </xdr:sp>
    <xdr:clientData/>
  </xdr:twoCellAnchor>
  <xdr:twoCellAnchor>
    <xdr:from>
      <xdr:col>24</xdr:col>
      <xdr:colOff>230529</xdr:colOff>
      <xdr:row>2</xdr:row>
      <xdr:rowOff>49133</xdr:rowOff>
    </xdr:from>
    <xdr:to>
      <xdr:col>25</xdr:col>
      <xdr:colOff>230529</xdr:colOff>
      <xdr:row>5</xdr:row>
      <xdr:rowOff>11205</xdr:rowOff>
    </xdr:to>
    <xdr:sp macro="" textlink="">
      <xdr:nvSpPr>
        <xdr:cNvPr id="23" name="テキスト 97">
          <a:extLst>
            <a:ext uri="{FF2B5EF4-FFF2-40B4-BE49-F238E27FC236}">
              <a16:creationId xmlns:a16="http://schemas.microsoft.com/office/drawing/2014/main" id="{76672FF2-234F-4DAE-9AD8-8C2E87E64052}"/>
            </a:ext>
          </a:extLst>
        </xdr:cNvPr>
        <xdr:cNvSpPr txBox="1">
          <a:spLocks noChangeArrowheads="1"/>
        </xdr:cNvSpPr>
      </xdr:nvSpPr>
      <xdr:spPr bwMode="auto">
        <a:xfrm>
          <a:off x="14556129" y="658733"/>
          <a:ext cx="466725" cy="230522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振動障害</a:t>
          </a:r>
        </a:p>
      </xdr:txBody>
    </xdr:sp>
    <xdr:clientData/>
  </xdr:twoCellAnchor>
  <xdr:twoCellAnchor>
    <xdr:from>
      <xdr:col>30</xdr:col>
      <xdr:colOff>225797</xdr:colOff>
      <xdr:row>1</xdr:row>
      <xdr:rowOff>99173</xdr:rowOff>
    </xdr:from>
    <xdr:to>
      <xdr:col>31</xdr:col>
      <xdr:colOff>225797</xdr:colOff>
      <xdr:row>3</xdr:row>
      <xdr:rowOff>1746998</xdr:rowOff>
    </xdr:to>
    <xdr:sp macro="" textlink="">
      <xdr:nvSpPr>
        <xdr:cNvPr id="24" name="テキスト 97">
          <a:extLst>
            <a:ext uri="{FF2B5EF4-FFF2-40B4-BE49-F238E27FC236}">
              <a16:creationId xmlns:a16="http://schemas.microsoft.com/office/drawing/2014/main" id="{5FBD93DB-014B-4C59-B869-09FF28C22B0F}"/>
            </a:ext>
          </a:extLst>
        </xdr:cNvPr>
        <xdr:cNvSpPr txBox="1">
          <a:spLocks noChangeArrowheads="1"/>
        </xdr:cNvSpPr>
      </xdr:nvSpPr>
      <xdr:spPr bwMode="auto">
        <a:xfrm>
          <a:off x="17351747" y="470648"/>
          <a:ext cx="466725" cy="2047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酸素欠乏症</a:t>
          </a:r>
        </a:p>
      </xdr:txBody>
    </xdr:sp>
    <xdr:clientData/>
  </xdr:twoCellAnchor>
  <xdr:twoCellAnchor>
    <xdr:from>
      <xdr:col>35</xdr:col>
      <xdr:colOff>237004</xdr:colOff>
      <xdr:row>1</xdr:row>
      <xdr:rowOff>103094</xdr:rowOff>
    </xdr:from>
    <xdr:to>
      <xdr:col>36</xdr:col>
      <xdr:colOff>225797</xdr:colOff>
      <xdr:row>3</xdr:row>
      <xdr:rowOff>1907240</xdr:rowOff>
    </xdr:to>
    <xdr:sp macro="" textlink="">
      <xdr:nvSpPr>
        <xdr:cNvPr id="25" name="テキスト 102">
          <a:extLst>
            <a:ext uri="{FF2B5EF4-FFF2-40B4-BE49-F238E27FC236}">
              <a16:creationId xmlns:a16="http://schemas.microsoft.com/office/drawing/2014/main" id="{091E9B85-3D7A-4F15-8B64-86D8F819C3FD}"/>
            </a:ext>
          </a:extLst>
        </xdr:cNvPr>
        <xdr:cNvSpPr txBox="1">
          <a:spLocks noChangeArrowheads="1"/>
        </xdr:cNvSpPr>
      </xdr:nvSpPr>
      <xdr:spPr bwMode="auto">
        <a:xfrm>
          <a:off x="20001379" y="474569"/>
          <a:ext cx="646018" cy="209942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病原体による疾病</a:t>
          </a: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14</xdr:col>
      <xdr:colOff>244849</xdr:colOff>
      <xdr:row>3</xdr:row>
      <xdr:rowOff>11206</xdr:rowOff>
    </xdr:from>
    <xdr:to>
      <xdr:col>15</xdr:col>
      <xdr:colOff>235324</xdr:colOff>
      <xdr:row>3</xdr:row>
      <xdr:rowOff>1768929</xdr:rowOff>
    </xdr:to>
    <xdr:sp macro="" textlink="">
      <xdr:nvSpPr>
        <xdr:cNvPr id="26" name="テキスト 89">
          <a:extLst>
            <a:ext uri="{FF2B5EF4-FFF2-40B4-BE49-F238E27FC236}">
              <a16:creationId xmlns:a16="http://schemas.microsoft.com/office/drawing/2014/main" id="{3B409AC3-AF7B-4D40-8403-464D397AD6D2}"/>
            </a:ext>
          </a:extLst>
        </xdr:cNvPr>
        <xdr:cNvSpPr txBox="1">
          <a:spLocks noChangeArrowheads="1"/>
        </xdr:cNvSpPr>
      </xdr:nvSpPr>
      <xdr:spPr bwMode="auto">
        <a:xfrm>
          <a:off x="9903199" y="782731"/>
          <a:ext cx="457200" cy="17577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うち熱中症</a:t>
          </a:r>
        </a:p>
      </xdr:txBody>
    </xdr:sp>
    <xdr:clientData/>
  </xdr:twoCellAnchor>
  <xdr:twoCellAnchor>
    <xdr:from>
      <xdr:col>34</xdr:col>
      <xdr:colOff>146236</xdr:colOff>
      <xdr:row>1</xdr:row>
      <xdr:rowOff>235723</xdr:rowOff>
    </xdr:from>
    <xdr:to>
      <xdr:col>34</xdr:col>
      <xdr:colOff>608878</xdr:colOff>
      <xdr:row>3</xdr:row>
      <xdr:rowOff>1782536</xdr:rowOff>
    </xdr:to>
    <xdr:sp macro="" textlink="">
      <xdr:nvSpPr>
        <xdr:cNvPr id="27" name="テキスト 101">
          <a:extLst>
            <a:ext uri="{FF2B5EF4-FFF2-40B4-BE49-F238E27FC236}">
              <a16:creationId xmlns:a16="http://schemas.microsoft.com/office/drawing/2014/main" id="{958A8BAB-1CE8-44EA-93BD-2EE5EE350824}"/>
            </a:ext>
          </a:extLst>
        </xdr:cNvPr>
        <xdr:cNvSpPr txBox="1">
          <a:spLocks noChangeArrowheads="1"/>
        </xdr:cNvSpPr>
      </xdr:nvSpPr>
      <xdr:spPr bwMode="auto">
        <a:xfrm>
          <a:off x="19139086" y="607198"/>
          <a:ext cx="462642" cy="194686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11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（休業のみ）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じん肺症及びじん肺合併症</a:t>
          </a:r>
          <a:endParaRPr lang="en-US" altLang="ja-JP" sz="1000" b="0" i="0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222438</xdr:colOff>
      <xdr:row>2</xdr:row>
      <xdr:rowOff>147516</xdr:rowOff>
    </xdr:from>
    <xdr:to>
      <xdr:col>23</xdr:col>
      <xdr:colOff>212913</xdr:colOff>
      <xdr:row>4</xdr:row>
      <xdr:rowOff>179294</xdr:rowOff>
    </xdr:to>
    <xdr:sp macro="" textlink="">
      <xdr:nvSpPr>
        <xdr:cNvPr id="28" name="テキスト 96">
          <a:extLst>
            <a:ext uri="{FF2B5EF4-FFF2-40B4-BE49-F238E27FC236}">
              <a16:creationId xmlns:a16="http://schemas.microsoft.com/office/drawing/2014/main" id="{A277ADEA-272E-4E5C-A122-8A02271B3AD2}"/>
            </a:ext>
          </a:extLst>
        </xdr:cNvPr>
        <xdr:cNvSpPr txBox="1">
          <a:spLocks noChangeArrowheads="1"/>
        </xdr:cNvSpPr>
      </xdr:nvSpPr>
      <xdr:spPr bwMode="auto">
        <a:xfrm>
          <a:off x="13614588" y="757116"/>
          <a:ext cx="457200" cy="19939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lang="ja-JP" altLang="ja-JP" sz="11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</a:t>
          </a:r>
          <a:r>
            <a:rPr lang="ja-JP" altLang="en-US" sz="11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腰痛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負傷によらない</a:t>
          </a:r>
        </a:p>
      </xdr:txBody>
    </xdr:sp>
    <xdr:clientData/>
  </xdr:twoCellAnchor>
  <xdr:twoCellAnchor>
    <xdr:from>
      <xdr:col>49</xdr:col>
      <xdr:colOff>20645</xdr:colOff>
      <xdr:row>1</xdr:row>
      <xdr:rowOff>215462</xdr:rowOff>
    </xdr:from>
    <xdr:to>
      <xdr:col>50</xdr:col>
      <xdr:colOff>459828</xdr:colOff>
      <xdr:row>3</xdr:row>
      <xdr:rowOff>1781596</xdr:rowOff>
    </xdr:to>
    <xdr:sp macro="" textlink="">
      <xdr:nvSpPr>
        <xdr:cNvPr id="29" name="テキスト 105">
          <a:extLst>
            <a:ext uri="{FF2B5EF4-FFF2-40B4-BE49-F238E27FC236}">
              <a16:creationId xmlns:a16="http://schemas.microsoft.com/office/drawing/2014/main" id="{707345C7-56DD-4F6C-B84D-190654891023}"/>
            </a:ext>
          </a:extLst>
        </xdr:cNvPr>
        <xdr:cNvSpPr txBox="1">
          <a:spLocks noChangeArrowheads="1"/>
        </xdr:cNvSpPr>
      </xdr:nvSpPr>
      <xdr:spPr bwMode="auto">
        <a:xfrm>
          <a:off x="26700170" y="586937"/>
          <a:ext cx="905908" cy="19661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 </a:t>
          </a:r>
          <a:r>
            <a:rPr lang="ja-JP" altLang="ja-JP" sz="1100" b="0" i="0">
              <a:effectLst/>
              <a:latin typeface="ＭＳ 明朝" pitchFamily="17" charset="-128"/>
              <a:ea typeface="ＭＳ 明朝" pitchFamily="17" charset="-128"/>
              <a:cs typeface="+mn-cs"/>
            </a:rPr>
            <a:t>こと</a:t>
          </a:r>
          <a:r>
            <a:rPr lang="ja-JP" altLang="en-US" sz="11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の明らかな疾病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その他の業務に起因する</a:t>
          </a:r>
        </a:p>
      </xdr:txBody>
    </xdr:sp>
    <xdr:clientData/>
  </xdr:twoCellAnchor>
  <xdr:twoCellAnchor>
    <xdr:from>
      <xdr:col>18</xdr:col>
      <xdr:colOff>122463</xdr:colOff>
      <xdr:row>1</xdr:row>
      <xdr:rowOff>217713</xdr:rowOff>
    </xdr:from>
    <xdr:to>
      <xdr:col>19</xdr:col>
      <xdr:colOff>324968</xdr:colOff>
      <xdr:row>4</xdr:row>
      <xdr:rowOff>112059</xdr:rowOff>
    </xdr:to>
    <xdr:sp macro="" textlink="">
      <xdr:nvSpPr>
        <xdr:cNvPr id="30" name="テキスト 109">
          <a:extLst>
            <a:ext uri="{FF2B5EF4-FFF2-40B4-BE49-F238E27FC236}">
              <a16:creationId xmlns:a16="http://schemas.microsoft.com/office/drawing/2014/main" id="{07B68138-1E9B-4DC9-87F1-D95E21054471}"/>
            </a:ext>
          </a:extLst>
        </xdr:cNvPr>
        <xdr:cNvSpPr txBox="1">
          <a:spLocks noChangeArrowheads="1"/>
        </xdr:cNvSpPr>
      </xdr:nvSpPr>
      <xdr:spPr bwMode="auto">
        <a:xfrm>
          <a:off x="11647713" y="589188"/>
          <a:ext cx="669230" cy="209462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による疾病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  ～ 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以外の物理的因子</a:t>
          </a:r>
          <a:endParaRPr lang="ja-JP" altLang="en-US" sz="11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36</xdr:col>
      <xdr:colOff>223812</xdr:colOff>
      <xdr:row>2</xdr:row>
      <xdr:rowOff>95252</xdr:rowOff>
    </xdr:from>
    <xdr:to>
      <xdr:col>39</xdr:col>
      <xdr:colOff>200351</xdr:colOff>
      <xdr:row>3</xdr:row>
      <xdr:rowOff>1768930</xdr:rowOff>
    </xdr:to>
    <xdr:sp macro="" textlink="">
      <xdr:nvSpPr>
        <xdr:cNvPr id="31" name="テキスト 105">
          <a:extLst>
            <a:ext uri="{FF2B5EF4-FFF2-40B4-BE49-F238E27FC236}">
              <a16:creationId xmlns:a16="http://schemas.microsoft.com/office/drawing/2014/main" id="{D1D54F80-632C-496D-A9DB-D14EF55D1202}"/>
            </a:ext>
          </a:extLst>
        </xdr:cNvPr>
        <xdr:cNvSpPr txBox="1">
          <a:spLocks noChangeArrowheads="1"/>
        </xdr:cNvSpPr>
      </xdr:nvSpPr>
      <xdr:spPr bwMode="auto">
        <a:xfrm>
          <a:off x="20645412" y="704852"/>
          <a:ext cx="1567214" cy="18356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 　 り患によるもの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うち新型コロナウイルス</a:t>
          </a:r>
          <a:endParaRPr lang="en-US" altLang="ja-JP" sz="10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53</xdr:col>
      <xdr:colOff>0</xdr:colOff>
      <xdr:row>2</xdr:row>
      <xdr:rowOff>145676</xdr:rowOff>
    </xdr:from>
    <xdr:to>
      <xdr:col>55</xdr:col>
      <xdr:colOff>22412</xdr:colOff>
      <xdr:row>4</xdr:row>
      <xdr:rowOff>26412</xdr:rowOff>
    </xdr:to>
    <xdr:sp macro="" textlink="">
      <xdr:nvSpPr>
        <xdr:cNvPr id="32" name="テキスト 105">
          <a:extLst>
            <a:ext uri="{FF2B5EF4-FFF2-40B4-BE49-F238E27FC236}">
              <a16:creationId xmlns:a16="http://schemas.microsoft.com/office/drawing/2014/main" id="{0DD3E93C-934C-452E-A788-11789E74944B}"/>
            </a:ext>
          </a:extLst>
        </xdr:cNvPr>
        <xdr:cNvSpPr txBox="1">
          <a:spLocks noChangeArrowheads="1"/>
        </xdr:cNvSpPr>
      </xdr:nvSpPr>
      <xdr:spPr bwMode="auto">
        <a:xfrm>
          <a:off x="28889325" y="755276"/>
          <a:ext cx="1108262" cy="184288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り患によるものを除く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新型コロナウイルスの</a:t>
          </a:r>
          <a:endParaRPr lang="en-US" altLang="ja-JP" sz="10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3B86-333E-4A0F-95E1-79E65FCDA523}">
  <sheetPr>
    <pageSetUpPr fitToPage="1"/>
  </sheetPr>
  <dimension ref="A1:BC31"/>
  <sheetViews>
    <sheetView showGridLines="0" tabSelected="1" view="pageBreakPreview" zoomScale="50" zoomScaleNormal="75" zoomScaleSheet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K34" sqref="AK34"/>
    </sheetView>
  </sheetViews>
  <sheetFormatPr defaultColWidth="12" defaultRowHeight="11.25" x14ac:dyDescent="0.15"/>
  <cols>
    <col min="1" max="1" width="4.6640625" style="115" customWidth="1"/>
    <col min="2" max="2" width="66.33203125" style="115" customWidth="1"/>
    <col min="3" max="34" width="8.1640625" style="115" customWidth="1"/>
    <col min="35" max="35" width="13.5" style="115" customWidth="1"/>
    <col min="36" max="36" width="11.5" style="115" bestFit="1" customWidth="1"/>
    <col min="37" max="37" width="8.1640625" style="115" customWidth="1"/>
    <col min="38" max="38" width="11.5" style="115" bestFit="1" customWidth="1"/>
    <col min="39" max="51" width="8.1640625" style="115" customWidth="1"/>
    <col min="52" max="53" width="11.1640625" style="115" customWidth="1"/>
    <col min="54" max="55" width="9.5" style="68" customWidth="1"/>
    <col min="56" max="256" width="12" style="68"/>
    <col min="257" max="257" width="4.6640625" style="68" customWidth="1"/>
    <col min="258" max="258" width="66.33203125" style="68" customWidth="1"/>
    <col min="259" max="290" width="8.1640625" style="68" customWidth="1"/>
    <col min="291" max="291" width="13.5" style="68" customWidth="1"/>
    <col min="292" max="292" width="11.5" style="68" bestFit="1" customWidth="1"/>
    <col min="293" max="293" width="8.1640625" style="68" customWidth="1"/>
    <col min="294" max="294" width="11.5" style="68" bestFit="1" customWidth="1"/>
    <col min="295" max="307" width="8.1640625" style="68" customWidth="1"/>
    <col min="308" max="309" width="11.1640625" style="68" customWidth="1"/>
    <col min="310" max="311" width="9.5" style="68" customWidth="1"/>
    <col min="312" max="512" width="12" style="68"/>
    <col min="513" max="513" width="4.6640625" style="68" customWidth="1"/>
    <col min="514" max="514" width="66.33203125" style="68" customWidth="1"/>
    <col min="515" max="546" width="8.1640625" style="68" customWidth="1"/>
    <col min="547" max="547" width="13.5" style="68" customWidth="1"/>
    <col min="548" max="548" width="11.5" style="68" bestFit="1" customWidth="1"/>
    <col min="549" max="549" width="8.1640625" style="68" customWidth="1"/>
    <col min="550" max="550" width="11.5" style="68" bestFit="1" customWidth="1"/>
    <col min="551" max="563" width="8.1640625" style="68" customWidth="1"/>
    <col min="564" max="565" width="11.1640625" style="68" customWidth="1"/>
    <col min="566" max="567" width="9.5" style="68" customWidth="1"/>
    <col min="568" max="768" width="12" style="68"/>
    <col min="769" max="769" width="4.6640625" style="68" customWidth="1"/>
    <col min="770" max="770" width="66.33203125" style="68" customWidth="1"/>
    <col min="771" max="802" width="8.1640625" style="68" customWidth="1"/>
    <col min="803" max="803" width="13.5" style="68" customWidth="1"/>
    <col min="804" max="804" width="11.5" style="68" bestFit="1" customWidth="1"/>
    <col min="805" max="805" width="8.1640625" style="68" customWidth="1"/>
    <col min="806" max="806" width="11.5" style="68" bestFit="1" customWidth="1"/>
    <col min="807" max="819" width="8.1640625" style="68" customWidth="1"/>
    <col min="820" max="821" width="11.1640625" style="68" customWidth="1"/>
    <col min="822" max="823" width="9.5" style="68" customWidth="1"/>
    <col min="824" max="1024" width="12" style="68"/>
    <col min="1025" max="1025" width="4.6640625" style="68" customWidth="1"/>
    <col min="1026" max="1026" width="66.33203125" style="68" customWidth="1"/>
    <col min="1027" max="1058" width="8.1640625" style="68" customWidth="1"/>
    <col min="1059" max="1059" width="13.5" style="68" customWidth="1"/>
    <col min="1060" max="1060" width="11.5" style="68" bestFit="1" customWidth="1"/>
    <col min="1061" max="1061" width="8.1640625" style="68" customWidth="1"/>
    <col min="1062" max="1062" width="11.5" style="68" bestFit="1" customWidth="1"/>
    <col min="1063" max="1075" width="8.1640625" style="68" customWidth="1"/>
    <col min="1076" max="1077" width="11.1640625" style="68" customWidth="1"/>
    <col min="1078" max="1079" width="9.5" style="68" customWidth="1"/>
    <col min="1080" max="1280" width="12" style="68"/>
    <col min="1281" max="1281" width="4.6640625" style="68" customWidth="1"/>
    <col min="1282" max="1282" width="66.33203125" style="68" customWidth="1"/>
    <col min="1283" max="1314" width="8.1640625" style="68" customWidth="1"/>
    <col min="1315" max="1315" width="13.5" style="68" customWidth="1"/>
    <col min="1316" max="1316" width="11.5" style="68" bestFit="1" customWidth="1"/>
    <col min="1317" max="1317" width="8.1640625" style="68" customWidth="1"/>
    <col min="1318" max="1318" width="11.5" style="68" bestFit="1" customWidth="1"/>
    <col min="1319" max="1331" width="8.1640625" style="68" customWidth="1"/>
    <col min="1332" max="1333" width="11.1640625" style="68" customWidth="1"/>
    <col min="1334" max="1335" width="9.5" style="68" customWidth="1"/>
    <col min="1336" max="1536" width="12" style="68"/>
    <col min="1537" max="1537" width="4.6640625" style="68" customWidth="1"/>
    <col min="1538" max="1538" width="66.33203125" style="68" customWidth="1"/>
    <col min="1539" max="1570" width="8.1640625" style="68" customWidth="1"/>
    <col min="1571" max="1571" width="13.5" style="68" customWidth="1"/>
    <col min="1572" max="1572" width="11.5" style="68" bestFit="1" customWidth="1"/>
    <col min="1573" max="1573" width="8.1640625" style="68" customWidth="1"/>
    <col min="1574" max="1574" width="11.5" style="68" bestFit="1" customWidth="1"/>
    <col min="1575" max="1587" width="8.1640625" style="68" customWidth="1"/>
    <col min="1588" max="1589" width="11.1640625" style="68" customWidth="1"/>
    <col min="1590" max="1591" width="9.5" style="68" customWidth="1"/>
    <col min="1592" max="1792" width="12" style="68"/>
    <col min="1793" max="1793" width="4.6640625" style="68" customWidth="1"/>
    <col min="1794" max="1794" width="66.33203125" style="68" customWidth="1"/>
    <col min="1795" max="1826" width="8.1640625" style="68" customWidth="1"/>
    <col min="1827" max="1827" width="13.5" style="68" customWidth="1"/>
    <col min="1828" max="1828" width="11.5" style="68" bestFit="1" customWidth="1"/>
    <col min="1829" max="1829" width="8.1640625" style="68" customWidth="1"/>
    <col min="1830" max="1830" width="11.5" style="68" bestFit="1" customWidth="1"/>
    <col min="1831" max="1843" width="8.1640625" style="68" customWidth="1"/>
    <col min="1844" max="1845" width="11.1640625" style="68" customWidth="1"/>
    <col min="1846" max="1847" width="9.5" style="68" customWidth="1"/>
    <col min="1848" max="2048" width="12" style="68"/>
    <col min="2049" max="2049" width="4.6640625" style="68" customWidth="1"/>
    <col min="2050" max="2050" width="66.33203125" style="68" customWidth="1"/>
    <col min="2051" max="2082" width="8.1640625" style="68" customWidth="1"/>
    <col min="2083" max="2083" width="13.5" style="68" customWidth="1"/>
    <col min="2084" max="2084" width="11.5" style="68" bestFit="1" customWidth="1"/>
    <col min="2085" max="2085" width="8.1640625" style="68" customWidth="1"/>
    <col min="2086" max="2086" width="11.5" style="68" bestFit="1" customWidth="1"/>
    <col min="2087" max="2099" width="8.1640625" style="68" customWidth="1"/>
    <col min="2100" max="2101" width="11.1640625" style="68" customWidth="1"/>
    <col min="2102" max="2103" width="9.5" style="68" customWidth="1"/>
    <col min="2104" max="2304" width="12" style="68"/>
    <col min="2305" max="2305" width="4.6640625" style="68" customWidth="1"/>
    <col min="2306" max="2306" width="66.33203125" style="68" customWidth="1"/>
    <col min="2307" max="2338" width="8.1640625" style="68" customWidth="1"/>
    <col min="2339" max="2339" width="13.5" style="68" customWidth="1"/>
    <col min="2340" max="2340" width="11.5" style="68" bestFit="1" customWidth="1"/>
    <col min="2341" max="2341" width="8.1640625" style="68" customWidth="1"/>
    <col min="2342" max="2342" width="11.5" style="68" bestFit="1" customWidth="1"/>
    <col min="2343" max="2355" width="8.1640625" style="68" customWidth="1"/>
    <col min="2356" max="2357" width="11.1640625" style="68" customWidth="1"/>
    <col min="2358" max="2359" width="9.5" style="68" customWidth="1"/>
    <col min="2360" max="2560" width="12" style="68"/>
    <col min="2561" max="2561" width="4.6640625" style="68" customWidth="1"/>
    <col min="2562" max="2562" width="66.33203125" style="68" customWidth="1"/>
    <col min="2563" max="2594" width="8.1640625" style="68" customWidth="1"/>
    <col min="2595" max="2595" width="13.5" style="68" customWidth="1"/>
    <col min="2596" max="2596" width="11.5" style="68" bestFit="1" customWidth="1"/>
    <col min="2597" max="2597" width="8.1640625" style="68" customWidth="1"/>
    <col min="2598" max="2598" width="11.5" style="68" bestFit="1" customWidth="1"/>
    <col min="2599" max="2611" width="8.1640625" style="68" customWidth="1"/>
    <col min="2612" max="2613" width="11.1640625" style="68" customWidth="1"/>
    <col min="2614" max="2615" width="9.5" style="68" customWidth="1"/>
    <col min="2616" max="2816" width="12" style="68"/>
    <col min="2817" max="2817" width="4.6640625" style="68" customWidth="1"/>
    <col min="2818" max="2818" width="66.33203125" style="68" customWidth="1"/>
    <col min="2819" max="2850" width="8.1640625" style="68" customWidth="1"/>
    <col min="2851" max="2851" width="13.5" style="68" customWidth="1"/>
    <col min="2852" max="2852" width="11.5" style="68" bestFit="1" customWidth="1"/>
    <col min="2853" max="2853" width="8.1640625" style="68" customWidth="1"/>
    <col min="2854" max="2854" width="11.5" style="68" bestFit="1" customWidth="1"/>
    <col min="2855" max="2867" width="8.1640625" style="68" customWidth="1"/>
    <col min="2868" max="2869" width="11.1640625" style="68" customWidth="1"/>
    <col min="2870" max="2871" width="9.5" style="68" customWidth="1"/>
    <col min="2872" max="3072" width="12" style="68"/>
    <col min="3073" max="3073" width="4.6640625" style="68" customWidth="1"/>
    <col min="3074" max="3074" width="66.33203125" style="68" customWidth="1"/>
    <col min="3075" max="3106" width="8.1640625" style="68" customWidth="1"/>
    <col min="3107" max="3107" width="13.5" style="68" customWidth="1"/>
    <col min="3108" max="3108" width="11.5" style="68" bestFit="1" customWidth="1"/>
    <col min="3109" max="3109" width="8.1640625" style="68" customWidth="1"/>
    <col min="3110" max="3110" width="11.5" style="68" bestFit="1" customWidth="1"/>
    <col min="3111" max="3123" width="8.1640625" style="68" customWidth="1"/>
    <col min="3124" max="3125" width="11.1640625" style="68" customWidth="1"/>
    <col min="3126" max="3127" width="9.5" style="68" customWidth="1"/>
    <col min="3128" max="3328" width="12" style="68"/>
    <col min="3329" max="3329" width="4.6640625" style="68" customWidth="1"/>
    <col min="3330" max="3330" width="66.33203125" style="68" customWidth="1"/>
    <col min="3331" max="3362" width="8.1640625" style="68" customWidth="1"/>
    <col min="3363" max="3363" width="13.5" style="68" customWidth="1"/>
    <col min="3364" max="3364" width="11.5" style="68" bestFit="1" customWidth="1"/>
    <col min="3365" max="3365" width="8.1640625" style="68" customWidth="1"/>
    <col min="3366" max="3366" width="11.5" style="68" bestFit="1" customWidth="1"/>
    <col min="3367" max="3379" width="8.1640625" style="68" customWidth="1"/>
    <col min="3380" max="3381" width="11.1640625" style="68" customWidth="1"/>
    <col min="3382" max="3383" width="9.5" style="68" customWidth="1"/>
    <col min="3384" max="3584" width="12" style="68"/>
    <col min="3585" max="3585" width="4.6640625" style="68" customWidth="1"/>
    <col min="3586" max="3586" width="66.33203125" style="68" customWidth="1"/>
    <col min="3587" max="3618" width="8.1640625" style="68" customWidth="1"/>
    <col min="3619" max="3619" width="13.5" style="68" customWidth="1"/>
    <col min="3620" max="3620" width="11.5" style="68" bestFit="1" customWidth="1"/>
    <col min="3621" max="3621" width="8.1640625" style="68" customWidth="1"/>
    <col min="3622" max="3622" width="11.5" style="68" bestFit="1" customWidth="1"/>
    <col min="3623" max="3635" width="8.1640625" style="68" customWidth="1"/>
    <col min="3636" max="3637" width="11.1640625" style="68" customWidth="1"/>
    <col min="3638" max="3639" width="9.5" style="68" customWidth="1"/>
    <col min="3640" max="3840" width="12" style="68"/>
    <col min="3841" max="3841" width="4.6640625" style="68" customWidth="1"/>
    <col min="3842" max="3842" width="66.33203125" style="68" customWidth="1"/>
    <col min="3843" max="3874" width="8.1640625" style="68" customWidth="1"/>
    <col min="3875" max="3875" width="13.5" style="68" customWidth="1"/>
    <col min="3876" max="3876" width="11.5" style="68" bestFit="1" customWidth="1"/>
    <col min="3877" max="3877" width="8.1640625" style="68" customWidth="1"/>
    <col min="3878" max="3878" width="11.5" style="68" bestFit="1" customWidth="1"/>
    <col min="3879" max="3891" width="8.1640625" style="68" customWidth="1"/>
    <col min="3892" max="3893" width="11.1640625" style="68" customWidth="1"/>
    <col min="3894" max="3895" width="9.5" style="68" customWidth="1"/>
    <col min="3896" max="4096" width="12" style="68"/>
    <col min="4097" max="4097" width="4.6640625" style="68" customWidth="1"/>
    <col min="4098" max="4098" width="66.33203125" style="68" customWidth="1"/>
    <col min="4099" max="4130" width="8.1640625" style="68" customWidth="1"/>
    <col min="4131" max="4131" width="13.5" style="68" customWidth="1"/>
    <col min="4132" max="4132" width="11.5" style="68" bestFit="1" customWidth="1"/>
    <col min="4133" max="4133" width="8.1640625" style="68" customWidth="1"/>
    <col min="4134" max="4134" width="11.5" style="68" bestFit="1" customWidth="1"/>
    <col min="4135" max="4147" width="8.1640625" style="68" customWidth="1"/>
    <col min="4148" max="4149" width="11.1640625" style="68" customWidth="1"/>
    <col min="4150" max="4151" width="9.5" style="68" customWidth="1"/>
    <col min="4152" max="4352" width="12" style="68"/>
    <col min="4353" max="4353" width="4.6640625" style="68" customWidth="1"/>
    <col min="4354" max="4354" width="66.33203125" style="68" customWidth="1"/>
    <col min="4355" max="4386" width="8.1640625" style="68" customWidth="1"/>
    <col min="4387" max="4387" width="13.5" style="68" customWidth="1"/>
    <col min="4388" max="4388" width="11.5" style="68" bestFit="1" customWidth="1"/>
    <col min="4389" max="4389" width="8.1640625" style="68" customWidth="1"/>
    <col min="4390" max="4390" width="11.5" style="68" bestFit="1" customWidth="1"/>
    <col min="4391" max="4403" width="8.1640625" style="68" customWidth="1"/>
    <col min="4404" max="4405" width="11.1640625" style="68" customWidth="1"/>
    <col min="4406" max="4407" width="9.5" style="68" customWidth="1"/>
    <col min="4408" max="4608" width="12" style="68"/>
    <col min="4609" max="4609" width="4.6640625" style="68" customWidth="1"/>
    <col min="4610" max="4610" width="66.33203125" style="68" customWidth="1"/>
    <col min="4611" max="4642" width="8.1640625" style="68" customWidth="1"/>
    <col min="4643" max="4643" width="13.5" style="68" customWidth="1"/>
    <col min="4644" max="4644" width="11.5" style="68" bestFit="1" customWidth="1"/>
    <col min="4645" max="4645" width="8.1640625" style="68" customWidth="1"/>
    <col min="4646" max="4646" width="11.5" style="68" bestFit="1" customWidth="1"/>
    <col min="4647" max="4659" width="8.1640625" style="68" customWidth="1"/>
    <col min="4660" max="4661" width="11.1640625" style="68" customWidth="1"/>
    <col min="4662" max="4663" width="9.5" style="68" customWidth="1"/>
    <col min="4664" max="4864" width="12" style="68"/>
    <col min="4865" max="4865" width="4.6640625" style="68" customWidth="1"/>
    <col min="4866" max="4866" width="66.33203125" style="68" customWidth="1"/>
    <col min="4867" max="4898" width="8.1640625" style="68" customWidth="1"/>
    <col min="4899" max="4899" width="13.5" style="68" customWidth="1"/>
    <col min="4900" max="4900" width="11.5" style="68" bestFit="1" customWidth="1"/>
    <col min="4901" max="4901" width="8.1640625" style="68" customWidth="1"/>
    <col min="4902" max="4902" width="11.5" style="68" bestFit="1" customWidth="1"/>
    <col min="4903" max="4915" width="8.1640625" style="68" customWidth="1"/>
    <col min="4916" max="4917" width="11.1640625" style="68" customWidth="1"/>
    <col min="4918" max="4919" width="9.5" style="68" customWidth="1"/>
    <col min="4920" max="5120" width="12" style="68"/>
    <col min="5121" max="5121" width="4.6640625" style="68" customWidth="1"/>
    <col min="5122" max="5122" width="66.33203125" style="68" customWidth="1"/>
    <col min="5123" max="5154" width="8.1640625" style="68" customWidth="1"/>
    <col min="5155" max="5155" width="13.5" style="68" customWidth="1"/>
    <col min="5156" max="5156" width="11.5" style="68" bestFit="1" customWidth="1"/>
    <col min="5157" max="5157" width="8.1640625" style="68" customWidth="1"/>
    <col min="5158" max="5158" width="11.5" style="68" bestFit="1" customWidth="1"/>
    <col min="5159" max="5171" width="8.1640625" style="68" customWidth="1"/>
    <col min="5172" max="5173" width="11.1640625" style="68" customWidth="1"/>
    <col min="5174" max="5175" width="9.5" style="68" customWidth="1"/>
    <col min="5176" max="5376" width="12" style="68"/>
    <col min="5377" max="5377" width="4.6640625" style="68" customWidth="1"/>
    <col min="5378" max="5378" width="66.33203125" style="68" customWidth="1"/>
    <col min="5379" max="5410" width="8.1640625" style="68" customWidth="1"/>
    <col min="5411" max="5411" width="13.5" style="68" customWidth="1"/>
    <col min="5412" max="5412" width="11.5" style="68" bestFit="1" customWidth="1"/>
    <col min="5413" max="5413" width="8.1640625" style="68" customWidth="1"/>
    <col min="5414" max="5414" width="11.5" style="68" bestFit="1" customWidth="1"/>
    <col min="5415" max="5427" width="8.1640625" style="68" customWidth="1"/>
    <col min="5428" max="5429" width="11.1640625" style="68" customWidth="1"/>
    <col min="5430" max="5431" width="9.5" style="68" customWidth="1"/>
    <col min="5432" max="5632" width="12" style="68"/>
    <col min="5633" max="5633" width="4.6640625" style="68" customWidth="1"/>
    <col min="5634" max="5634" width="66.33203125" style="68" customWidth="1"/>
    <col min="5635" max="5666" width="8.1640625" style="68" customWidth="1"/>
    <col min="5667" max="5667" width="13.5" style="68" customWidth="1"/>
    <col min="5668" max="5668" width="11.5" style="68" bestFit="1" customWidth="1"/>
    <col min="5669" max="5669" width="8.1640625" style="68" customWidth="1"/>
    <col min="5670" max="5670" width="11.5" style="68" bestFit="1" customWidth="1"/>
    <col min="5671" max="5683" width="8.1640625" style="68" customWidth="1"/>
    <col min="5684" max="5685" width="11.1640625" style="68" customWidth="1"/>
    <col min="5686" max="5687" width="9.5" style="68" customWidth="1"/>
    <col min="5688" max="5888" width="12" style="68"/>
    <col min="5889" max="5889" width="4.6640625" style="68" customWidth="1"/>
    <col min="5890" max="5890" width="66.33203125" style="68" customWidth="1"/>
    <col min="5891" max="5922" width="8.1640625" style="68" customWidth="1"/>
    <col min="5923" max="5923" width="13.5" style="68" customWidth="1"/>
    <col min="5924" max="5924" width="11.5" style="68" bestFit="1" customWidth="1"/>
    <col min="5925" max="5925" width="8.1640625" style="68" customWidth="1"/>
    <col min="5926" max="5926" width="11.5" style="68" bestFit="1" customWidth="1"/>
    <col min="5927" max="5939" width="8.1640625" style="68" customWidth="1"/>
    <col min="5940" max="5941" width="11.1640625" style="68" customWidth="1"/>
    <col min="5942" max="5943" width="9.5" style="68" customWidth="1"/>
    <col min="5944" max="6144" width="12" style="68"/>
    <col min="6145" max="6145" width="4.6640625" style="68" customWidth="1"/>
    <col min="6146" max="6146" width="66.33203125" style="68" customWidth="1"/>
    <col min="6147" max="6178" width="8.1640625" style="68" customWidth="1"/>
    <col min="6179" max="6179" width="13.5" style="68" customWidth="1"/>
    <col min="6180" max="6180" width="11.5" style="68" bestFit="1" customWidth="1"/>
    <col min="6181" max="6181" width="8.1640625" style="68" customWidth="1"/>
    <col min="6182" max="6182" width="11.5" style="68" bestFit="1" customWidth="1"/>
    <col min="6183" max="6195" width="8.1640625" style="68" customWidth="1"/>
    <col min="6196" max="6197" width="11.1640625" style="68" customWidth="1"/>
    <col min="6198" max="6199" width="9.5" style="68" customWidth="1"/>
    <col min="6200" max="6400" width="12" style="68"/>
    <col min="6401" max="6401" width="4.6640625" style="68" customWidth="1"/>
    <col min="6402" max="6402" width="66.33203125" style="68" customWidth="1"/>
    <col min="6403" max="6434" width="8.1640625" style="68" customWidth="1"/>
    <col min="6435" max="6435" width="13.5" style="68" customWidth="1"/>
    <col min="6436" max="6436" width="11.5" style="68" bestFit="1" customWidth="1"/>
    <col min="6437" max="6437" width="8.1640625" style="68" customWidth="1"/>
    <col min="6438" max="6438" width="11.5" style="68" bestFit="1" customWidth="1"/>
    <col min="6439" max="6451" width="8.1640625" style="68" customWidth="1"/>
    <col min="6452" max="6453" width="11.1640625" style="68" customWidth="1"/>
    <col min="6454" max="6455" width="9.5" style="68" customWidth="1"/>
    <col min="6456" max="6656" width="12" style="68"/>
    <col min="6657" max="6657" width="4.6640625" style="68" customWidth="1"/>
    <col min="6658" max="6658" width="66.33203125" style="68" customWidth="1"/>
    <col min="6659" max="6690" width="8.1640625" style="68" customWidth="1"/>
    <col min="6691" max="6691" width="13.5" style="68" customWidth="1"/>
    <col min="6692" max="6692" width="11.5" style="68" bestFit="1" customWidth="1"/>
    <col min="6693" max="6693" width="8.1640625" style="68" customWidth="1"/>
    <col min="6694" max="6694" width="11.5" style="68" bestFit="1" customWidth="1"/>
    <col min="6695" max="6707" width="8.1640625" style="68" customWidth="1"/>
    <col min="6708" max="6709" width="11.1640625" style="68" customWidth="1"/>
    <col min="6710" max="6711" width="9.5" style="68" customWidth="1"/>
    <col min="6712" max="6912" width="12" style="68"/>
    <col min="6913" max="6913" width="4.6640625" style="68" customWidth="1"/>
    <col min="6914" max="6914" width="66.33203125" style="68" customWidth="1"/>
    <col min="6915" max="6946" width="8.1640625" style="68" customWidth="1"/>
    <col min="6947" max="6947" width="13.5" style="68" customWidth="1"/>
    <col min="6948" max="6948" width="11.5" style="68" bestFit="1" customWidth="1"/>
    <col min="6949" max="6949" width="8.1640625" style="68" customWidth="1"/>
    <col min="6950" max="6950" width="11.5" style="68" bestFit="1" customWidth="1"/>
    <col min="6951" max="6963" width="8.1640625" style="68" customWidth="1"/>
    <col min="6964" max="6965" width="11.1640625" style="68" customWidth="1"/>
    <col min="6966" max="6967" width="9.5" style="68" customWidth="1"/>
    <col min="6968" max="7168" width="12" style="68"/>
    <col min="7169" max="7169" width="4.6640625" style="68" customWidth="1"/>
    <col min="7170" max="7170" width="66.33203125" style="68" customWidth="1"/>
    <col min="7171" max="7202" width="8.1640625" style="68" customWidth="1"/>
    <col min="7203" max="7203" width="13.5" style="68" customWidth="1"/>
    <col min="7204" max="7204" width="11.5" style="68" bestFit="1" customWidth="1"/>
    <col min="7205" max="7205" width="8.1640625" style="68" customWidth="1"/>
    <col min="7206" max="7206" width="11.5" style="68" bestFit="1" customWidth="1"/>
    <col min="7207" max="7219" width="8.1640625" style="68" customWidth="1"/>
    <col min="7220" max="7221" width="11.1640625" style="68" customWidth="1"/>
    <col min="7222" max="7223" width="9.5" style="68" customWidth="1"/>
    <col min="7224" max="7424" width="12" style="68"/>
    <col min="7425" max="7425" width="4.6640625" style="68" customWidth="1"/>
    <col min="7426" max="7426" width="66.33203125" style="68" customWidth="1"/>
    <col min="7427" max="7458" width="8.1640625" style="68" customWidth="1"/>
    <col min="7459" max="7459" width="13.5" style="68" customWidth="1"/>
    <col min="7460" max="7460" width="11.5" style="68" bestFit="1" customWidth="1"/>
    <col min="7461" max="7461" width="8.1640625" style="68" customWidth="1"/>
    <col min="7462" max="7462" width="11.5" style="68" bestFit="1" customWidth="1"/>
    <col min="7463" max="7475" width="8.1640625" style="68" customWidth="1"/>
    <col min="7476" max="7477" width="11.1640625" style="68" customWidth="1"/>
    <col min="7478" max="7479" width="9.5" style="68" customWidth="1"/>
    <col min="7480" max="7680" width="12" style="68"/>
    <col min="7681" max="7681" width="4.6640625" style="68" customWidth="1"/>
    <col min="7682" max="7682" width="66.33203125" style="68" customWidth="1"/>
    <col min="7683" max="7714" width="8.1640625" style="68" customWidth="1"/>
    <col min="7715" max="7715" width="13.5" style="68" customWidth="1"/>
    <col min="7716" max="7716" width="11.5" style="68" bestFit="1" customWidth="1"/>
    <col min="7717" max="7717" width="8.1640625" style="68" customWidth="1"/>
    <col min="7718" max="7718" width="11.5" style="68" bestFit="1" customWidth="1"/>
    <col min="7719" max="7731" width="8.1640625" style="68" customWidth="1"/>
    <col min="7732" max="7733" width="11.1640625" style="68" customWidth="1"/>
    <col min="7734" max="7735" width="9.5" style="68" customWidth="1"/>
    <col min="7736" max="7936" width="12" style="68"/>
    <col min="7937" max="7937" width="4.6640625" style="68" customWidth="1"/>
    <col min="7938" max="7938" width="66.33203125" style="68" customWidth="1"/>
    <col min="7939" max="7970" width="8.1640625" style="68" customWidth="1"/>
    <col min="7971" max="7971" width="13.5" style="68" customWidth="1"/>
    <col min="7972" max="7972" width="11.5" style="68" bestFit="1" customWidth="1"/>
    <col min="7973" max="7973" width="8.1640625" style="68" customWidth="1"/>
    <col min="7974" max="7974" width="11.5" style="68" bestFit="1" customWidth="1"/>
    <col min="7975" max="7987" width="8.1640625" style="68" customWidth="1"/>
    <col min="7988" max="7989" width="11.1640625" style="68" customWidth="1"/>
    <col min="7990" max="7991" width="9.5" style="68" customWidth="1"/>
    <col min="7992" max="8192" width="12" style="68"/>
    <col min="8193" max="8193" width="4.6640625" style="68" customWidth="1"/>
    <col min="8194" max="8194" width="66.33203125" style="68" customWidth="1"/>
    <col min="8195" max="8226" width="8.1640625" style="68" customWidth="1"/>
    <col min="8227" max="8227" width="13.5" style="68" customWidth="1"/>
    <col min="8228" max="8228" width="11.5" style="68" bestFit="1" customWidth="1"/>
    <col min="8229" max="8229" width="8.1640625" style="68" customWidth="1"/>
    <col min="8230" max="8230" width="11.5" style="68" bestFit="1" customWidth="1"/>
    <col min="8231" max="8243" width="8.1640625" style="68" customWidth="1"/>
    <col min="8244" max="8245" width="11.1640625" style="68" customWidth="1"/>
    <col min="8246" max="8247" width="9.5" style="68" customWidth="1"/>
    <col min="8248" max="8448" width="12" style="68"/>
    <col min="8449" max="8449" width="4.6640625" style="68" customWidth="1"/>
    <col min="8450" max="8450" width="66.33203125" style="68" customWidth="1"/>
    <col min="8451" max="8482" width="8.1640625" style="68" customWidth="1"/>
    <col min="8483" max="8483" width="13.5" style="68" customWidth="1"/>
    <col min="8484" max="8484" width="11.5" style="68" bestFit="1" customWidth="1"/>
    <col min="8485" max="8485" width="8.1640625" style="68" customWidth="1"/>
    <col min="8486" max="8486" width="11.5" style="68" bestFit="1" customWidth="1"/>
    <col min="8487" max="8499" width="8.1640625" style="68" customWidth="1"/>
    <col min="8500" max="8501" width="11.1640625" style="68" customWidth="1"/>
    <col min="8502" max="8503" width="9.5" style="68" customWidth="1"/>
    <col min="8504" max="8704" width="12" style="68"/>
    <col min="8705" max="8705" width="4.6640625" style="68" customWidth="1"/>
    <col min="8706" max="8706" width="66.33203125" style="68" customWidth="1"/>
    <col min="8707" max="8738" width="8.1640625" style="68" customWidth="1"/>
    <col min="8739" max="8739" width="13.5" style="68" customWidth="1"/>
    <col min="8740" max="8740" width="11.5" style="68" bestFit="1" customWidth="1"/>
    <col min="8741" max="8741" width="8.1640625" style="68" customWidth="1"/>
    <col min="8742" max="8742" width="11.5" style="68" bestFit="1" customWidth="1"/>
    <col min="8743" max="8755" width="8.1640625" style="68" customWidth="1"/>
    <col min="8756" max="8757" width="11.1640625" style="68" customWidth="1"/>
    <col min="8758" max="8759" width="9.5" style="68" customWidth="1"/>
    <col min="8760" max="8960" width="12" style="68"/>
    <col min="8961" max="8961" width="4.6640625" style="68" customWidth="1"/>
    <col min="8962" max="8962" width="66.33203125" style="68" customWidth="1"/>
    <col min="8963" max="8994" width="8.1640625" style="68" customWidth="1"/>
    <col min="8995" max="8995" width="13.5" style="68" customWidth="1"/>
    <col min="8996" max="8996" width="11.5" style="68" bestFit="1" customWidth="1"/>
    <col min="8997" max="8997" width="8.1640625" style="68" customWidth="1"/>
    <col min="8998" max="8998" width="11.5" style="68" bestFit="1" customWidth="1"/>
    <col min="8999" max="9011" width="8.1640625" style="68" customWidth="1"/>
    <col min="9012" max="9013" width="11.1640625" style="68" customWidth="1"/>
    <col min="9014" max="9015" width="9.5" style="68" customWidth="1"/>
    <col min="9016" max="9216" width="12" style="68"/>
    <col min="9217" max="9217" width="4.6640625" style="68" customWidth="1"/>
    <col min="9218" max="9218" width="66.33203125" style="68" customWidth="1"/>
    <col min="9219" max="9250" width="8.1640625" style="68" customWidth="1"/>
    <col min="9251" max="9251" width="13.5" style="68" customWidth="1"/>
    <col min="9252" max="9252" width="11.5" style="68" bestFit="1" customWidth="1"/>
    <col min="9253" max="9253" width="8.1640625" style="68" customWidth="1"/>
    <col min="9254" max="9254" width="11.5" style="68" bestFit="1" customWidth="1"/>
    <col min="9255" max="9267" width="8.1640625" style="68" customWidth="1"/>
    <col min="9268" max="9269" width="11.1640625" style="68" customWidth="1"/>
    <col min="9270" max="9271" width="9.5" style="68" customWidth="1"/>
    <col min="9272" max="9472" width="12" style="68"/>
    <col min="9473" max="9473" width="4.6640625" style="68" customWidth="1"/>
    <col min="9474" max="9474" width="66.33203125" style="68" customWidth="1"/>
    <col min="9475" max="9506" width="8.1640625" style="68" customWidth="1"/>
    <col min="9507" max="9507" width="13.5" style="68" customWidth="1"/>
    <col min="9508" max="9508" width="11.5" style="68" bestFit="1" customWidth="1"/>
    <col min="9509" max="9509" width="8.1640625" style="68" customWidth="1"/>
    <col min="9510" max="9510" width="11.5" style="68" bestFit="1" customWidth="1"/>
    <col min="9511" max="9523" width="8.1640625" style="68" customWidth="1"/>
    <col min="9524" max="9525" width="11.1640625" style="68" customWidth="1"/>
    <col min="9526" max="9527" width="9.5" style="68" customWidth="1"/>
    <col min="9528" max="9728" width="12" style="68"/>
    <col min="9729" max="9729" width="4.6640625" style="68" customWidth="1"/>
    <col min="9730" max="9730" width="66.33203125" style="68" customWidth="1"/>
    <col min="9731" max="9762" width="8.1640625" style="68" customWidth="1"/>
    <col min="9763" max="9763" width="13.5" style="68" customWidth="1"/>
    <col min="9764" max="9764" width="11.5" style="68" bestFit="1" customWidth="1"/>
    <col min="9765" max="9765" width="8.1640625" style="68" customWidth="1"/>
    <col min="9766" max="9766" width="11.5" style="68" bestFit="1" customWidth="1"/>
    <col min="9767" max="9779" width="8.1640625" style="68" customWidth="1"/>
    <col min="9780" max="9781" width="11.1640625" style="68" customWidth="1"/>
    <col min="9782" max="9783" width="9.5" style="68" customWidth="1"/>
    <col min="9784" max="9984" width="12" style="68"/>
    <col min="9985" max="9985" width="4.6640625" style="68" customWidth="1"/>
    <col min="9986" max="9986" width="66.33203125" style="68" customWidth="1"/>
    <col min="9987" max="10018" width="8.1640625" style="68" customWidth="1"/>
    <col min="10019" max="10019" width="13.5" style="68" customWidth="1"/>
    <col min="10020" max="10020" width="11.5" style="68" bestFit="1" customWidth="1"/>
    <col min="10021" max="10021" width="8.1640625" style="68" customWidth="1"/>
    <col min="10022" max="10022" width="11.5" style="68" bestFit="1" customWidth="1"/>
    <col min="10023" max="10035" width="8.1640625" style="68" customWidth="1"/>
    <col min="10036" max="10037" width="11.1640625" style="68" customWidth="1"/>
    <col min="10038" max="10039" width="9.5" style="68" customWidth="1"/>
    <col min="10040" max="10240" width="12" style="68"/>
    <col min="10241" max="10241" width="4.6640625" style="68" customWidth="1"/>
    <col min="10242" max="10242" width="66.33203125" style="68" customWidth="1"/>
    <col min="10243" max="10274" width="8.1640625" style="68" customWidth="1"/>
    <col min="10275" max="10275" width="13.5" style="68" customWidth="1"/>
    <col min="10276" max="10276" width="11.5" style="68" bestFit="1" customWidth="1"/>
    <col min="10277" max="10277" width="8.1640625" style="68" customWidth="1"/>
    <col min="10278" max="10278" width="11.5" style="68" bestFit="1" customWidth="1"/>
    <col min="10279" max="10291" width="8.1640625" style="68" customWidth="1"/>
    <col min="10292" max="10293" width="11.1640625" style="68" customWidth="1"/>
    <col min="10294" max="10295" width="9.5" style="68" customWidth="1"/>
    <col min="10296" max="10496" width="12" style="68"/>
    <col min="10497" max="10497" width="4.6640625" style="68" customWidth="1"/>
    <col min="10498" max="10498" width="66.33203125" style="68" customWidth="1"/>
    <col min="10499" max="10530" width="8.1640625" style="68" customWidth="1"/>
    <col min="10531" max="10531" width="13.5" style="68" customWidth="1"/>
    <col min="10532" max="10532" width="11.5" style="68" bestFit="1" customWidth="1"/>
    <col min="10533" max="10533" width="8.1640625" style="68" customWidth="1"/>
    <col min="10534" max="10534" width="11.5" style="68" bestFit="1" customWidth="1"/>
    <col min="10535" max="10547" width="8.1640625" style="68" customWidth="1"/>
    <col min="10548" max="10549" width="11.1640625" style="68" customWidth="1"/>
    <col min="10550" max="10551" width="9.5" style="68" customWidth="1"/>
    <col min="10552" max="10752" width="12" style="68"/>
    <col min="10753" max="10753" width="4.6640625" style="68" customWidth="1"/>
    <col min="10754" max="10754" width="66.33203125" style="68" customWidth="1"/>
    <col min="10755" max="10786" width="8.1640625" style="68" customWidth="1"/>
    <col min="10787" max="10787" width="13.5" style="68" customWidth="1"/>
    <col min="10788" max="10788" width="11.5" style="68" bestFit="1" customWidth="1"/>
    <col min="10789" max="10789" width="8.1640625" style="68" customWidth="1"/>
    <col min="10790" max="10790" width="11.5" style="68" bestFit="1" customWidth="1"/>
    <col min="10791" max="10803" width="8.1640625" style="68" customWidth="1"/>
    <col min="10804" max="10805" width="11.1640625" style="68" customWidth="1"/>
    <col min="10806" max="10807" width="9.5" style="68" customWidth="1"/>
    <col min="10808" max="11008" width="12" style="68"/>
    <col min="11009" max="11009" width="4.6640625" style="68" customWidth="1"/>
    <col min="11010" max="11010" width="66.33203125" style="68" customWidth="1"/>
    <col min="11011" max="11042" width="8.1640625" style="68" customWidth="1"/>
    <col min="11043" max="11043" width="13.5" style="68" customWidth="1"/>
    <col min="11044" max="11044" width="11.5" style="68" bestFit="1" customWidth="1"/>
    <col min="11045" max="11045" width="8.1640625" style="68" customWidth="1"/>
    <col min="11046" max="11046" width="11.5" style="68" bestFit="1" customWidth="1"/>
    <col min="11047" max="11059" width="8.1640625" style="68" customWidth="1"/>
    <col min="11060" max="11061" width="11.1640625" style="68" customWidth="1"/>
    <col min="11062" max="11063" width="9.5" style="68" customWidth="1"/>
    <col min="11064" max="11264" width="12" style="68"/>
    <col min="11265" max="11265" width="4.6640625" style="68" customWidth="1"/>
    <col min="11266" max="11266" width="66.33203125" style="68" customWidth="1"/>
    <col min="11267" max="11298" width="8.1640625" style="68" customWidth="1"/>
    <col min="11299" max="11299" width="13.5" style="68" customWidth="1"/>
    <col min="11300" max="11300" width="11.5" style="68" bestFit="1" customWidth="1"/>
    <col min="11301" max="11301" width="8.1640625" style="68" customWidth="1"/>
    <col min="11302" max="11302" width="11.5" style="68" bestFit="1" customWidth="1"/>
    <col min="11303" max="11315" width="8.1640625" style="68" customWidth="1"/>
    <col min="11316" max="11317" width="11.1640625" style="68" customWidth="1"/>
    <col min="11318" max="11319" width="9.5" style="68" customWidth="1"/>
    <col min="11320" max="11520" width="12" style="68"/>
    <col min="11521" max="11521" width="4.6640625" style="68" customWidth="1"/>
    <col min="11522" max="11522" width="66.33203125" style="68" customWidth="1"/>
    <col min="11523" max="11554" width="8.1640625" style="68" customWidth="1"/>
    <col min="11555" max="11555" width="13.5" style="68" customWidth="1"/>
    <col min="11556" max="11556" width="11.5" style="68" bestFit="1" customWidth="1"/>
    <col min="11557" max="11557" width="8.1640625" style="68" customWidth="1"/>
    <col min="11558" max="11558" width="11.5" style="68" bestFit="1" customWidth="1"/>
    <col min="11559" max="11571" width="8.1640625" style="68" customWidth="1"/>
    <col min="11572" max="11573" width="11.1640625" style="68" customWidth="1"/>
    <col min="11574" max="11575" width="9.5" style="68" customWidth="1"/>
    <col min="11576" max="11776" width="12" style="68"/>
    <col min="11777" max="11777" width="4.6640625" style="68" customWidth="1"/>
    <col min="11778" max="11778" width="66.33203125" style="68" customWidth="1"/>
    <col min="11779" max="11810" width="8.1640625" style="68" customWidth="1"/>
    <col min="11811" max="11811" width="13.5" style="68" customWidth="1"/>
    <col min="11812" max="11812" width="11.5" style="68" bestFit="1" customWidth="1"/>
    <col min="11813" max="11813" width="8.1640625" style="68" customWidth="1"/>
    <col min="11814" max="11814" width="11.5" style="68" bestFit="1" customWidth="1"/>
    <col min="11815" max="11827" width="8.1640625" style="68" customWidth="1"/>
    <col min="11828" max="11829" width="11.1640625" style="68" customWidth="1"/>
    <col min="11830" max="11831" width="9.5" style="68" customWidth="1"/>
    <col min="11832" max="12032" width="12" style="68"/>
    <col min="12033" max="12033" width="4.6640625" style="68" customWidth="1"/>
    <col min="12034" max="12034" width="66.33203125" style="68" customWidth="1"/>
    <col min="12035" max="12066" width="8.1640625" style="68" customWidth="1"/>
    <col min="12067" max="12067" width="13.5" style="68" customWidth="1"/>
    <col min="12068" max="12068" width="11.5" style="68" bestFit="1" customWidth="1"/>
    <col min="12069" max="12069" width="8.1640625" style="68" customWidth="1"/>
    <col min="12070" max="12070" width="11.5" style="68" bestFit="1" customWidth="1"/>
    <col min="12071" max="12083" width="8.1640625" style="68" customWidth="1"/>
    <col min="12084" max="12085" width="11.1640625" style="68" customWidth="1"/>
    <col min="12086" max="12087" width="9.5" style="68" customWidth="1"/>
    <col min="12088" max="12288" width="12" style="68"/>
    <col min="12289" max="12289" width="4.6640625" style="68" customWidth="1"/>
    <col min="12290" max="12290" width="66.33203125" style="68" customWidth="1"/>
    <col min="12291" max="12322" width="8.1640625" style="68" customWidth="1"/>
    <col min="12323" max="12323" width="13.5" style="68" customWidth="1"/>
    <col min="12324" max="12324" width="11.5" style="68" bestFit="1" customWidth="1"/>
    <col min="12325" max="12325" width="8.1640625" style="68" customWidth="1"/>
    <col min="12326" max="12326" width="11.5" style="68" bestFit="1" customWidth="1"/>
    <col min="12327" max="12339" width="8.1640625" style="68" customWidth="1"/>
    <col min="12340" max="12341" width="11.1640625" style="68" customWidth="1"/>
    <col min="12342" max="12343" width="9.5" style="68" customWidth="1"/>
    <col min="12344" max="12544" width="12" style="68"/>
    <col min="12545" max="12545" width="4.6640625" style="68" customWidth="1"/>
    <col min="12546" max="12546" width="66.33203125" style="68" customWidth="1"/>
    <col min="12547" max="12578" width="8.1640625" style="68" customWidth="1"/>
    <col min="12579" max="12579" width="13.5" style="68" customWidth="1"/>
    <col min="12580" max="12580" width="11.5" style="68" bestFit="1" customWidth="1"/>
    <col min="12581" max="12581" width="8.1640625" style="68" customWidth="1"/>
    <col min="12582" max="12582" width="11.5" style="68" bestFit="1" customWidth="1"/>
    <col min="12583" max="12595" width="8.1640625" style="68" customWidth="1"/>
    <col min="12596" max="12597" width="11.1640625" style="68" customWidth="1"/>
    <col min="12598" max="12599" width="9.5" style="68" customWidth="1"/>
    <col min="12600" max="12800" width="12" style="68"/>
    <col min="12801" max="12801" width="4.6640625" style="68" customWidth="1"/>
    <col min="12802" max="12802" width="66.33203125" style="68" customWidth="1"/>
    <col min="12803" max="12834" width="8.1640625" style="68" customWidth="1"/>
    <col min="12835" max="12835" width="13.5" style="68" customWidth="1"/>
    <col min="12836" max="12836" width="11.5" style="68" bestFit="1" customWidth="1"/>
    <col min="12837" max="12837" width="8.1640625" style="68" customWidth="1"/>
    <col min="12838" max="12838" width="11.5" style="68" bestFit="1" customWidth="1"/>
    <col min="12839" max="12851" width="8.1640625" style="68" customWidth="1"/>
    <col min="12852" max="12853" width="11.1640625" style="68" customWidth="1"/>
    <col min="12854" max="12855" width="9.5" style="68" customWidth="1"/>
    <col min="12856" max="13056" width="12" style="68"/>
    <col min="13057" max="13057" width="4.6640625" style="68" customWidth="1"/>
    <col min="13058" max="13058" width="66.33203125" style="68" customWidth="1"/>
    <col min="13059" max="13090" width="8.1640625" style="68" customWidth="1"/>
    <col min="13091" max="13091" width="13.5" style="68" customWidth="1"/>
    <col min="13092" max="13092" width="11.5" style="68" bestFit="1" customWidth="1"/>
    <col min="13093" max="13093" width="8.1640625" style="68" customWidth="1"/>
    <col min="13094" max="13094" width="11.5" style="68" bestFit="1" customWidth="1"/>
    <col min="13095" max="13107" width="8.1640625" style="68" customWidth="1"/>
    <col min="13108" max="13109" width="11.1640625" style="68" customWidth="1"/>
    <col min="13110" max="13111" width="9.5" style="68" customWidth="1"/>
    <col min="13112" max="13312" width="12" style="68"/>
    <col min="13313" max="13313" width="4.6640625" style="68" customWidth="1"/>
    <col min="13314" max="13314" width="66.33203125" style="68" customWidth="1"/>
    <col min="13315" max="13346" width="8.1640625" style="68" customWidth="1"/>
    <col min="13347" max="13347" width="13.5" style="68" customWidth="1"/>
    <col min="13348" max="13348" width="11.5" style="68" bestFit="1" customWidth="1"/>
    <col min="13349" max="13349" width="8.1640625" style="68" customWidth="1"/>
    <col min="13350" max="13350" width="11.5" style="68" bestFit="1" customWidth="1"/>
    <col min="13351" max="13363" width="8.1640625" style="68" customWidth="1"/>
    <col min="13364" max="13365" width="11.1640625" style="68" customWidth="1"/>
    <col min="13366" max="13367" width="9.5" style="68" customWidth="1"/>
    <col min="13368" max="13568" width="12" style="68"/>
    <col min="13569" max="13569" width="4.6640625" style="68" customWidth="1"/>
    <col min="13570" max="13570" width="66.33203125" style="68" customWidth="1"/>
    <col min="13571" max="13602" width="8.1640625" style="68" customWidth="1"/>
    <col min="13603" max="13603" width="13.5" style="68" customWidth="1"/>
    <col min="13604" max="13604" width="11.5" style="68" bestFit="1" customWidth="1"/>
    <col min="13605" max="13605" width="8.1640625" style="68" customWidth="1"/>
    <col min="13606" max="13606" width="11.5" style="68" bestFit="1" customWidth="1"/>
    <col min="13607" max="13619" width="8.1640625" style="68" customWidth="1"/>
    <col min="13620" max="13621" width="11.1640625" style="68" customWidth="1"/>
    <col min="13622" max="13623" width="9.5" style="68" customWidth="1"/>
    <col min="13624" max="13824" width="12" style="68"/>
    <col min="13825" max="13825" width="4.6640625" style="68" customWidth="1"/>
    <col min="13826" max="13826" width="66.33203125" style="68" customWidth="1"/>
    <col min="13827" max="13858" width="8.1640625" style="68" customWidth="1"/>
    <col min="13859" max="13859" width="13.5" style="68" customWidth="1"/>
    <col min="13860" max="13860" width="11.5" style="68" bestFit="1" customWidth="1"/>
    <col min="13861" max="13861" width="8.1640625" style="68" customWidth="1"/>
    <col min="13862" max="13862" width="11.5" style="68" bestFit="1" customWidth="1"/>
    <col min="13863" max="13875" width="8.1640625" style="68" customWidth="1"/>
    <col min="13876" max="13877" width="11.1640625" style="68" customWidth="1"/>
    <col min="13878" max="13879" width="9.5" style="68" customWidth="1"/>
    <col min="13880" max="14080" width="12" style="68"/>
    <col min="14081" max="14081" width="4.6640625" style="68" customWidth="1"/>
    <col min="14082" max="14082" width="66.33203125" style="68" customWidth="1"/>
    <col min="14083" max="14114" width="8.1640625" style="68" customWidth="1"/>
    <col min="14115" max="14115" width="13.5" style="68" customWidth="1"/>
    <col min="14116" max="14116" width="11.5" style="68" bestFit="1" customWidth="1"/>
    <col min="14117" max="14117" width="8.1640625" style="68" customWidth="1"/>
    <col min="14118" max="14118" width="11.5" style="68" bestFit="1" customWidth="1"/>
    <col min="14119" max="14131" width="8.1640625" style="68" customWidth="1"/>
    <col min="14132" max="14133" width="11.1640625" style="68" customWidth="1"/>
    <col min="14134" max="14135" width="9.5" style="68" customWidth="1"/>
    <col min="14136" max="14336" width="12" style="68"/>
    <col min="14337" max="14337" width="4.6640625" style="68" customWidth="1"/>
    <col min="14338" max="14338" width="66.33203125" style="68" customWidth="1"/>
    <col min="14339" max="14370" width="8.1640625" style="68" customWidth="1"/>
    <col min="14371" max="14371" width="13.5" style="68" customWidth="1"/>
    <col min="14372" max="14372" width="11.5" style="68" bestFit="1" customWidth="1"/>
    <col min="14373" max="14373" width="8.1640625" style="68" customWidth="1"/>
    <col min="14374" max="14374" width="11.5" style="68" bestFit="1" customWidth="1"/>
    <col min="14375" max="14387" width="8.1640625" style="68" customWidth="1"/>
    <col min="14388" max="14389" width="11.1640625" style="68" customWidth="1"/>
    <col min="14390" max="14391" width="9.5" style="68" customWidth="1"/>
    <col min="14392" max="14592" width="12" style="68"/>
    <col min="14593" max="14593" width="4.6640625" style="68" customWidth="1"/>
    <col min="14594" max="14594" width="66.33203125" style="68" customWidth="1"/>
    <col min="14595" max="14626" width="8.1640625" style="68" customWidth="1"/>
    <col min="14627" max="14627" width="13.5" style="68" customWidth="1"/>
    <col min="14628" max="14628" width="11.5" style="68" bestFit="1" customWidth="1"/>
    <col min="14629" max="14629" width="8.1640625" style="68" customWidth="1"/>
    <col min="14630" max="14630" width="11.5" style="68" bestFit="1" customWidth="1"/>
    <col min="14631" max="14643" width="8.1640625" style="68" customWidth="1"/>
    <col min="14644" max="14645" width="11.1640625" style="68" customWidth="1"/>
    <col min="14646" max="14647" width="9.5" style="68" customWidth="1"/>
    <col min="14648" max="14848" width="12" style="68"/>
    <col min="14849" max="14849" width="4.6640625" style="68" customWidth="1"/>
    <col min="14850" max="14850" width="66.33203125" style="68" customWidth="1"/>
    <col min="14851" max="14882" width="8.1640625" style="68" customWidth="1"/>
    <col min="14883" max="14883" width="13.5" style="68" customWidth="1"/>
    <col min="14884" max="14884" width="11.5" style="68" bestFit="1" customWidth="1"/>
    <col min="14885" max="14885" width="8.1640625" style="68" customWidth="1"/>
    <col min="14886" max="14886" width="11.5" style="68" bestFit="1" customWidth="1"/>
    <col min="14887" max="14899" width="8.1640625" style="68" customWidth="1"/>
    <col min="14900" max="14901" width="11.1640625" style="68" customWidth="1"/>
    <col min="14902" max="14903" width="9.5" style="68" customWidth="1"/>
    <col min="14904" max="15104" width="12" style="68"/>
    <col min="15105" max="15105" width="4.6640625" style="68" customWidth="1"/>
    <col min="15106" max="15106" width="66.33203125" style="68" customWidth="1"/>
    <col min="15107" max="15138" width="8.1640625" style="68" customWidth="1"/>
    <col min="15139" max="15139" width="13.5" style="68" customWidth="1"/>
    <col min="15140" max="15140" width="11.5" style="68" bestFit="1" customWidth="1"/>
    <col min="15141" max="15141" width="8.1640625" style="68" customWidth="1"/>
    <col min="15142" max="15142" width="11.5" style="68" bestFit="1" customWidth="1"/>
    <col min="15143" max="15155" width="8.1640625" style="68" customWidth="1"/>
    <col min="15156" max="15157" width="11.1640625" style="68" customWidth="1"/>
    <col min="15158" max="15159" width="9.5" style="68" customWidth="1"/>
    <col min="15160" max="15360" width="12" style="68"/>
    <col min="15361" max="15361" width="4.6640625" style="68" customWidth="1"/>
    <col min="15362" max="15362" width="66.33203125" style="68" customWidth="1"/>
    <col min="15363" max="15394" width="8.1640625" style="68" customWidth="1"/>
    <col min="15395" max="15395" width="13.5" style="68" customWidth="1"/>
    <col min="15396" max="15396" width="11.5" style="68" bestFit="1" customWidth="1"/>
    <col min="15397" max="15397" width="8.1640625" style="68" customWidth="1"/>
    <col min="15398" max="15398" width="11.5" style="68" bestFit="1" customWidth="1"/>
    <col min="15399" max="15411" width="8.1640625" style="68" customWidth="1"/>
    <col min="15412" max="15413" width="11.1640625" style="68" customWidth="1"/>
    <col min="15414" max="15415" width="9.5" style="68" customWidth="1"/>
    <col min="15416" max="15616" width="12" style="68"/>
    <col min="15617" max="15617" width="4.6640625" style="68" customWidth="1"/>
    <col min="15618" max="15618" width="66.33203125" style="68" customWidth="1"/>
    <col min="15619" max="15650" width="8.1640625" style="68" customWidth="1"/>
    <col min="15651" max="15651" width="13.5" style="68" customWidth="1"/>
    <col min="15652" max="15652" width="11.5" style="68" bestFit="1" customWidth="1"/>
    <col min="15653" max="15653" width="8.1640625" style="68" customWidth="1"/>
    <col min="15654" max="15654" width="11.5" style="68" bestFit="1" customWidth="1"/>
    <col min="15655" max="15667" width="8.1640625" style="68" customWidth="1"/>
    <col min="15668" max="15669" width="11.1640625" style="68" customWidth="1"/>
    <col min="15670" max="15671" width="9.5" style="68" customWidth="1"/>
    <col min="15672" max="15872" width="12" style="68"/>
    <col min="15873" max="15873" width="4.6640625" style="68" customWidth="1"/>
    <col min="15874" max="15874" width="66.33203125" style="68" customWidth="1"/>
    <col min="15875" max="15906" width="8.1640625" style="68" customWidth="1"/>
    <col min="15907" max="15907" width="13.5" style="68" customWidth="1"/>
    <col min="15908" max="15908" width="11.5" style="68" bestFit="1" customWidth="1"/>
    <col min="15909" max="15909" width="8.1640625" style="68" customWidth="1"/>
    <col min="15910" max="15910" width="11.5" style="68" bestFit="1" customWidth="1"/>
    <col min="15911" max="15923" width="8.1640625" style="68" customWidth="1"/>
    <col min="15924" max="15925" width="11.1640625" style="68" customWidth="1"/>
    <col min="15926" max="15927" width="9.5" style="68" customWidth="1"/>
    <col min="15928" max="16128" width="12" style="68"/>
    <col min="16129" max="16129" width="4.6640625" style="68" customWidth="1"/>
    <col min="16130" max="16130" width="66.33203125" style="68" customWidth="1"/>
    <col min="16131" max="16162" width="8.1640625" style="68" customWidth="1"/>
    <col min="16163" max="16163" width="13.5" style="68" customWidth="1"/>
    <col min="16164" max="16164" width="11.5" style="68" bestFit="1" customWidth="1"/>
    <col min="16165" max="16165" width="8.1640625" style="68" customWidth="1"/>
    <col min="16166" max="16166" width="11.5" style="68" bestFit="1" customWidth="1"/>
    <col min="16167" max="16179" width="8.1640625" style="68" customWidth="1"/>
    <col min="16180" max="16181" width="11.1640625" style="68" customWidth="1"/>
    <col min="16182" max="16183" width="9.5" style="68" customWidth="1"/>
    <col min="16184" max="16384" width="12" style="68"/>
  </cols>
  <sheetData>
    <row r="1" spans="1:55" s="2" customFormat="1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0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5" s="22" customFormat="1" ht="18.75" customHeight="1" x14ac:dyDescent="0.15">
      <c r="A2" s="3"/>
      <c r="B2" s="4" t="s">
        <v>1</v>
      </c>
      <c r="C2" s="5" t="s">
        <v>2</v>
      </c>
      <c r="D2" s="5"/>
      <c r="E2" s="6"/>
      <c r="F2" s="6"/>
      <c r="G2" s="7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10" t="s">
        <v>4</v>
      </c>
      <c r="V2" s="8"/>
      <c r="W2" s="8"/>
      <c r="X2" s="8"/>
      <c r="Y2" s="8"/>
      <c r="Z2" s="8"/>
      <c r="AA2" s="8"/>
      <c r="AB2" s="8"/>
      <c r="AC2" s="8"/>
      <c r="AD2" s="11"/>
      <c r="AE2" s="5" t="s">
        <v>5</v>
      </c>
      <c r="AF2" s="12"/>
      <c r="AG2" s="13" t="s">
        <v>6</v>
      </c>
      <c r="AH2" s="12"/>
      <c r="AI2" s="14" t="s">
        <v>7</v>
      </c>
      <c r="AJ2" s="13" t="s">
        <v>8</v>
      </c>
      <c r="AK2" s="5"/>
      <c r="AL2" s="15"/>
      <c r="AM2" s="16"/>
      <c r="AN2" s="17" t="s">
        <v>9</v>
      </c>
      <c r="AO2" s="18"/>
      <c r="AP2" s="18"/>
      <c r="AQ2" s="18"/>
      <c r="AR2" s="18"/>
      <c r="AS2" s="18"/>
      <c r="AT2" s="13" t="s">
        <v>10</v>
      </c>
      <c r="AU2" s="12"/>
      <c r="AV2" s="13" t="s">
        <v>11</v>
      </c>
      <c r="AW2" s="12"/>
      <c r="AX2" s="5" t="s">
        <v>12</v>
      </c>
      <c r="AY2" s="5"/>
      <c r="AZ2" s="19"/>
      <c r="BA2" s="15"/>
      <c r="BB2" s="20"/>
      <c r="BC2" s="21"/>
    </row>
    <row r="3" spans="1:55" s="47" customFormat="1" ht="12.75" customHeight="1" x14ac:dyDescent="0.15">
      <c r="A3" s="23"/>
      <c r="B3" s="24"/>
      <c r="C3" s="25"/>
      <c r="D3" s="25"/>
      <c r="E3" s="25"/>
      <c r="F3" s="25"/>
      <c r="G3" s="26" t="s">
        <v>13</v>
      </c>
      <c r="H3" s="27"/>
      <c r="I3" s="28" t="s">
        <v>14</v>
      </c>
      <c r="J3" s="27"/>
      <c r="K3" s="29" t="s">
        <v>15</v>
      </c>
      <c r="L3" s="29"/>
      <c r="M3" s="28" t="s">
        <v>16</v>
      </c>
      <c r="N3" s="29"/>
      <c r="O3" s="30"/>
      <c r="P3" s="30"/>
      <c r="Q3" s="28" t="s">
        <v>17</v>
      </c>
      <c r="R3" s="27"/>
      <c r="S3" s="31" t="s">
        <v>18</v>
      </c>
      <c r="T3" s="31"/>
      <c r="U3" s="28" t="s">
        <v>19</v>
      </c>
      <c r="V3" s="27"/>
      <c r="W3" s="28" t="s">
        <v>20</v>
      </c>
      <c r="X3" s="27"/>
      <c r="Y3" s="28" t="s">
        <v>21</v>
      </c>
      <c r="Z3" s="27"/>
      <c r="AA3" s="31" t="s">
        <v>22</v>
      </c>
      <c r="AB3" s="31"/>
      <c r="AC3" s="28" t="s">
        <v>23</v>
      </c>
      <c r="AD3" s="32"/>
      <c r="AE3" s="30"/>
      <c r="AF3" s="33"/>
      <c r="AG3" s="30"/>
      <c r="AH3" s="30"/>
      <c r="AI3" s="34"/>
      <c r="AJ3" s="30"/>
      <c r="AK3" s="30"/>
      <c r="AL3" s="35"/>
      <c r="AM3" s="36"/>
      <c r="AN3" s="37" t="s">
        <v>24</v>
      </c>
      <c r="AO3" s="27"/>
      <c r="AP3" s="29" t="s">
        <v>25</v>
      </c>
      <c r="AQ3" s="27"/>
      <c r="AR3" s="38" t="s">
        <v>26</v>
      </c>
      <c r="AS3" s="39"/>
      <c r="AT3" s="40"/>
      <c r="AU3" s="41"/>
      <c r="AV3" s="42"/>
      <c r="AW3" s="42"/>
      <c r="AX3" s="40"/>
      <c r="AY3" s="42"/>
      <c r="AZ3" s="43"/>
      <c r="BA3" s="44"/>
      <c r="BB3" s="45"/>
      <c r="BC3" s="46"/>
    </row>
    <row r="4" spans="1:55" ht="141.75" customHeight="1" x14ac:dyDescent="0.2">
      <c r="A4" s="48"/>
      <c r="B4" s="49" t="s">
        <v>27</v>
      </c>
      <c r="C4" s="50"/>
      <c r="D4" s="51"/>
      <c r="E4" s="52"/>
      <c r="F4" s="53"/>
      <c r="G4" s="54"/>
      <c r="H4" s="55"/>
      <c r="I4" s="56"/>
      <c r="J4" s="55"/>
      <c r="K4" s="57"/>
      <c r="L4" s="57"/>
      <c r="M4" s="56"/>
      <c r="N4" s="57"/>
      <c r="O4" s="58"/>
      <c r="P4" s="59"/>
      <c r="Q4" s="56"/>
      <c r="R4" s="55"/>
      <c r="S4" s="60"/>
      <c r="T4" s="60"/>
      <c r="U4" s="56"/>
      <c r="V4" s="55"/>
      <c r="W4" s="56"/>
      <c r="X4" s="55"/>
      <c r="Y4" s="56"/>
      <c r="Z4" s="55"/>
      <c r="AA4" s="60"/>
      <c r="AB4" s="60"/>
      <c r="AC4" s="56"/>
      <c r="AD4" s="61"/>
      <c r="AE4" s="57"/>
      <c r="AF4" s="55"/>
      <c r="AG4" s="62"/>
      <c r="AH4" s="51"/>
      <c r="AI4" s="34"/>
      <c r="AJ4" s="62"/>
      <c r="AK4" s="63"/>
      <c r="AL4" s="62"/>
      <c r="AM4" s="51"/>
      <c r="AN4" s="57"/>
      <c r="AO4" s="55"/>
      <c r="AP4" s="57"/>
      <c r="AQ4" s="55"/>
      <c r="AR4" s="64"/>
      <c r="AS4" s="65"/>
      <c r="AT4" s="62"/>
      <c r="AU4" s="51"/>
      <c r="AV4" s="62"/>
      <c r="AW4" s="51"/>
      <c r="AX4" s="62"/>
      <c r="AY4" s="51"/>
      <c r="AZ4" s="62"/>
      <c r="BA4" s="63"/>
      <c r="BB4" s="66"/>
      <c r="BC4" s="67"/>
    </row>
    <row r="5" spans="1:55" ht="30" customHeight="1" x14ac:dyDescent="0.15">
      <c r="A5" s="69"/>
      <c r="B5" s="70" t="s">
        <v>28</v>
      </c>
      <c r="C5" s="71">
        <v>289</v>
      </c>
      <c r="D5" s="72">
        <v>2</v>
      </c>
      <c r="E5" s="73">
        <v>232</v>
      </c>
      <c r="F5" s="72">
        <v>0</v>
      </c>
      <c r="G5" s="74">
        <v>0</v>
      </c>
      <c r="H5" s="72">
        <v>0</v>
      </c>
      <c r="I5" s="75">
        <v>0</v>
      </c>
      <c r="J5" s="76">
        <v>0</v>
      </c>
      <c r="K5" s="74">
        <v>0</v>
      </c>
      <c r="L5" s="72">
        <v>0</v>
      </c>
      <c r="M5" s="77">
        <v>63</v>
      </c>
      <c r="N5" s="72">
        <v>1</v>
      </c>
      <c r="O5" s="77">
        <v>33</v>
      </c>
      <c r="P5" s="72">
        <v>1</v>
      </c>
      <c r="Q5" s="74">
        <v>0</v>
      </c>
      <c r="R5" s="72">
        <v>0</v>
      </c>
      <c r="S5" s="74">
        <v>1</v>
      </c>
      <c r="T5" s="72">
        <v>0</v>
      </c>
      <c r="U5" s="74">
        <v>3</v>
      </c>
      <c r="V5" s="72">
        <v>0</v>
      </c>
      <c r="W5" s="74">
        <v>3</v>
      </c>
      <c r="X5" s="72">
        <v>0</v>
      </c>
      <c r="Y5" s="74">
        <v>0</v>
      </c>
      <c r="Z5" s="72">
        <v>0</v>
      </c>
      <c r="AA5" s="75">
        <v>25</v>
      </c>
      <c r="AB5" s="76">
        <v>0</v>
      </c>
      <c r="AC5" s="74">
        <v>6</v>
      </c>
      <c r="AD5" s="78">
        <v>0</v>
      </c>
      <c r="AE5" s="73">
        <v>0</v>
      </c>
      <c r="AF5" s="72">
        <v>0</v>
      </c>
      <c r="AG5" s="77">
        <v>30</v>
      </c>
      <c r="AH5" s="72">
        <v>0</v>
      </c>
      <c r="AI5" s="79">
        <v>0</v>
      </c>
      <c r="AJ5" s="75">
        <f>4+AL5</f>
        <v>20</v>
      </c>
      <c r="AK5" s="76">
        <v>0</v>
      </c>
      <c r="AL5" s="74">
        <v>16</v>
      </c>
      <c r="AM5" s="76">
        <v>0</v>
      </c>
      <c r="AN5" s="75">
        <v>0</v>
      </c>
      <c r="AO5" s="76">
        <v>0</v>
      </c>
      <c r="AP5" s="77">
        <v>0</v>
      </c>
      <c r="AQ5" s="72">
        <v>0</v>
      </c>
      <c r="AR5" s="75">
        <v>0</v>
      </c>
      <c r="AS5" s="76">
        <v>0</v>
      </c>
      <c r="AT5" s="77">
        <v>1</v>
      </c>
      <c r="AU5" s="72">
        <v>0</v>
      </c>
      <c r="AV5" s="77">
        <v>0</v>
      </c>
      <c r="AW5" s="72">
        <v>0</v>
      </c>
      <c r="AX5" s="77">
        <v>7</v>
      </c>
      <c r="AY5" s="72">
        <v>0</v>
      </c>
      <c r="AZ5" s="77">
        <f>SUM(C5,G5,I5,K5,M5,Q5,S5,U5,W5,Y5,AA5,AC5,AE5,AG5,AI5,AJ5,AN5,AP5,AR5,AT5,AV5,AX5)</f>
        <v>448</v>
      </c>
      <c r="BA5" s="80">
        <f>SUM(D5,H5,J5,L5,N5,R5,T5,V5,X5,Z5,AB5,AD5,AF5,AH5,AK5,AO5,AQ5,AS5,AU5,AW5,AY5)</f>
        <v>3</v>
      </c>
      <c r="BB5" s="74">
        <f>AZ5-AL5</f>
        <v>432</v>
      </c>
      <c r="BC5" s="78">
        <f>BA5-AM5</f>
        <v>3</v>
      </c>
    </row>
    <row r="6" spans="1:55" ht="30" customHeight="1" x14ac:dyDescent="0.15">
      <c r="A6" s="69"/>
      <c r="B6" s="70" t="s">
        <v>29</v>
      </c>
      <c r="C6" s="81">
        <v>24</v>
      </c>
      <c r="D6" s="72">
        <v>0</v>
      </c>
      <c r="E6" s="75">
        <v>16</v>
      </c>
      <c r="F6" s="72">
        <v>0</v>
      </c>
      <c r="G6" s="77">
        <v>0</v>
      </c>
      <c r="H6" s="72">
        <v>0</v>
      </c>
      <c r="I6" s="77">
        <v>0</v>
      </c>
      <c r="J6" s="72">
        <v>0</v>
      </c>
      <c r="K6" s="77">
        <v>0</v>
      </c>
      <c r="L6" s="72">
        <v>0</v>
      </c>
      <c r="M6" s="77">
        <v>4</v>
      </c>
      <c r="N6" s="72">
        <v>0</v>
      </c>
      <c r="O6" s="77">
        <v>2</v>
      </c>
      <c r="P6" s="72">
        <v>0</v>
      </c>
      <c r="Q6" s="77">
        <v>0</v>
      </c>
      <c r="R6" s="72">
        <v>0</v>
      </c>
      <c r="S6" s="77">
        <v>0</v>
      </c>
      <c r="T6" s="72">
        <v>0</v>
      </c>
      <c r="U6" s="77">
        <v>0</v>
      </c>
      <c r="V6" s="72">
        <v>0</v>
      </c>
      <c r="W6" s="77">
        <v>0</v>
      </c>
      <c r="X6" s="72">
        <v>0</v>
      </c>
      <c r="Y6" s="77">
        <v>0</v>
      </c>
      <c r="Z6" s="72">
        <v>0</v>
      </c>
      <c r="AA6" s="82">
        <v>3</v>
      </c>
      <c r="AB6" s="72">
        <v>0</v>
      </c>
      <c r="AC6" s="82">
        <v>0</v>
      </c>
      <c r="AD6" s="83">
        <v>0</v>
      </c>
      <c r="AE6" s="75">
        <v>0</v>
      </c>
      <c r="AF6" s="72">
        <v>0</v>
      </c>
      <c r="AG6" s="77">
        <v>0</v>
      </c>
      <c r="AH6" s="72">
        <v>0</v>
      </c>
      <c r="AI6" s="84">
        <v>0</v>
      </c>
      <c r="AJ6" s="85">
        <f>0+AL6</f>
        <v>3</v>
      </c>
      <c r="AK6" s="72">
        <v>0</v>
      </c>
      <c r="AL6" s="85">
        <v>3</v>
      </c>
      <c r="AM6" s="72">
        <v>0</v>
      </c>
      <c r="AN6" s="82">
        <v>0</v>
      </c>
      <c r="AO6" s="72">
        <v>0</v>
      </c>
      <c r="AP6" s="77">
        <v>0</v>
      </c>
      <c r="AQ6" s="72">
        <v>0</v>
      </c>
      <c r="AR6" s="82">
        <v>0</v>
      </c>
      <c r="AS6" s="86">
        <v>0</v>
      </c>
      <c r="AT6" s="77">
        <v>0</v>
      </c>
      <c r="AU6" s="72">
        <v>0</v>
      </c>
      <c r="AV6" s="77">
        <v>0</v>
      </c>
      <c r="AW6" s="72">
        <v>0</v>
      </c>
      <c r="AX6" s="77">
        <v>0</v>
      </c>
      <c r="AY6" s="72">
        <v>0</v>
      </c>
      <c r="AZ6" s="77">
        <f>SUM(C6,G6,I6,K6,M6,Q6,S6,U6,W6,Y6,AA6,AC6,AE6,AG6,AI6,AJ6,AN6,AP6,AR6,AT6,AV6,AX6)</f>
        <v>34</v>
      </c>
      <c r="BA6" s="87">
        <f t="shared" ref="BA6:BA27" si="0">SUM(D6,H6,J6,L6,N6,R6,T6,V6,X6,Z6,AB6,AD6,AF6,AH6,AK6,AO6,AQ6,AS6,AU6,AW6,AY6)</f>
        <v>0</v>
      </c>
      <c r="BB6" s="77">
        <f t="shared" ref="BB6:BC27" si="1">AZ6-AL6</f>
        <v>31</v>
      </c>
      <c r="BC6" s="83">
        <f t="shared" si="1"/>
        <v>0</v>
      </c>
    </row>
    <row r="7" spans="1:55" ht="30" customHeight="1" x14ac:dyDescent="0.15">
      <c r="A7" s="69"/>
      <c r="B7" s="70" t="s">
        <v>30</v>
      </c>
      <c r="C7" s="81">
        <v>30</v>
      </c>
      <c r="D7" s="72">
        <v>2</v>
      </c>
      <c r="E7" s="75">
        <v>19</v>
      </c>
      <c r="F7" s="72">
        <v>0</v>
      </c>
      <c r="G7" s="77">
        <v>0</v>
      </c>
      <c r="H7" s="72">
        <v>0</v>
      </c>
      <c r="I7" s="77">
        <v>0</v>
      </c>
      <c r="J7" s="72">
        <v>0</v>
      </c>
      <c r="K7" s="77">
        <v>0</v>
      </c>
      <c r="L7" s="72">
        <v>0</v>
      </c>
      <c r="M7" s="77">
        <v>11</v>
      </c>
      <c r="N7" s="72">
        <v>0</v>
      </c>
      <c r="O7" s="77">
        <v>11</v>
      </c>
      <c r="P7" s="72">
        <v>0</v>
      </c>
      <c r="Q7" s="77">
        <v>0</v>
      </c>
      <c r="R7" s="72">
        <v>0</v>
      </c>
      <c r="S7" s="77">
        <v>0</v>
      </c>
      <c r="T7" s="72">
        <v>0</v>
      </c>
      <c r="U7" s="77">
        <v>2</v>
      </c>
      <c r="V7" s="72">
        <v>0</v>
      </c>
      <c r="W7" s="77">
        <v>0</v>
      </c>
      <c r="X7" s="72">
        <v>0</v>
      </c>
      <c r="Y7" s="77">
        <v>0</v>
      </c>
      <c r="Z7" s="72">
        <v>0</v>
      </c>
      <c r="AA7" s="77">
        <v>2</v>
      </c>
      <c r="AB7" s="72">
        <v>0</v>
      </c>
      <c r="AC7" s="77">
        <v>0</v>
      </c>
      <c r="AD7" s="83">
        <v>0</v>
      </c>
      <c r="AE7" s="75">
        <v>0</v>
      </c>
      <c r="AF7" s="72">
        <v>0</v>
      </c>
      <c r="AG7" s="77">
        <v>1</v>
      </c>
      <c r="AH7" s="72">
        <v>0</v>
      </c>
      <c r="AI7" s="84">
        <v>0</v>
      </c>
      <c r="AJ7" s="75">
        <f>1+AL7</f>
        <v>2</v>
      </c>
      <c r="AK7" s="72">
        <v>0</v>
      </c>
      <c r="AL7" s="75">
        <v>1</v>
      </c>
      <c r="AM7" s="72">
        <v>0</v>
      </c>
      <c r="AN7" s="77">
        <v>0</v>
      </c>
      <c r="AO7" s="72">
        <v>0</v>
      </c>
      <c r="AP7" s="77">
        <v>0</v>
      </c>
      <c r="AQ7" s="72">
        <v>0</v>
      </c>
      <c r="AR7" s="77">
        <v>0</v>
      </c>
      <c r="AS7" s="72">
        <v>0</v>
      </c>
      <c r="AT7" s="77">
        <v>0</v>
      </c>
      <c r="AU7" s="72">
        <v>0</v>
      </c>
      <c r="AV7" s="77">
        <v>0</v>
      </c>
      <c r="AW7" s="72">
        <v>0</v>
      </c>
      <c r="AX7" s="77">
        <v>0</v>
      </c>
      <c r="AY7" s="72">
        <v>0</v>
      </c>
      <c r="AZ7" s="77">
        <f t="shared" ref="AZ7:AZ25" si="2">SUM(C7,G7,I7,K7,M7,Q7,S7,U7,W7,Y7,AA7,AC7,AE7,AG7,AI7,AJ7,AN7,AP7,AR7,AT7,AV7,AX7)</f>
        <v>48</v>
      </c>
      <c r="BA7" s="87">
        <f t="shared" si="0"/>
        <v>2</v>
      </c>
      <c r="BB7" s="77">
        <f t="shared" si="1"/>
        <v>47</v>
      </c>
      <c r="BC7" s="83">
        <f t="shared" si="1"/>
        <v>2</v>
      </c>
    </row>
    <row r="8" spans="1:55" ht="30" customHeight="1" x14ac:dyDescent="0.15">
      <c r="A8" s="69"/>
      <c r="B8" s="70" t="s">
        <v>31</v>
      </c>
      <c r="C8" s="81">
        <v>58</v>
      </c>
      <c r="D8" s="72">
        <v>0</v>
      </c>
      <c r="E8" s="75">
        <v>46</v>
      </c>
      <c r="F8" s="72">
        <v>0</v>
      </c>
      <c r="G8" s="77">
        <v>0</v>
      </c>
      <c r="H8" s="72">
        <v>0</v>
      </c>
      <c r="I8" s="77">
        <v>0</v>
      </c>
      <c r="J8" s="72">
        <v>0</v>
      </c>
      <c r="K8" s="77">
        <v>0</v>
      </c>
      <c r="L8" s="72">
        <v>0</v>
      </c>
      <c r="M8" s="77">
        <v>15</v>
      </c>
      <c r="N8" s="72">
        <v>0</v>
      </c>
      <c r="O8" s="77">
        <v>14</v>
      </c>
      <c r="P8" s="72">
        <v>0</v>
      </c>
      <c r="Q8" s="77">
        <v>0</v>
      </c>
      <c r="R8" s="72">
        <v>0</v>
      </c>
      <c r="S8" s="77">
        <v>0</v>
      </c>
      <c r="T8" s="72">
        <v>0</v>
      </c>
      <c r="U8" s="77">
        <v>0</v>
      </c>
      <c r="V8" s="72">
        <v>0</v>
      </c>
      <c r="W8" s="77">
        <v>1</v>
      </c>
      <c r="X8" s="72">
        <v>0</v>
      </c>
      <c r="Y8" s="77">
        <v>0</v>
      </c>
      <c r="Z8" s="72">
        <v>0</v>
      </c>
      <c r="AA8" s="77">
        <v>3</v>
      </c>
      <c r="AB8" s="72">
        <v>0</v>
      </c>
      <c r="AC8" s="77">
        <v>4</v>
      </c>
      <c r="AD8" s="83">
        <v>0</v>
      </c>
      <c r="AE8" s="75">
        <v>0</v>
      </c>
      <c r="AF8" s="72">
        <v>0</v>
      </c>
      <c r="AG8" s="77">
        <v>2</v>
      </c>
      <c r="AH8" s="72">
        <v>0</v>
      </c>
      <c r="AI8" s="84">
        <v>0</v>
      </c>
      <c r="AJ8" s="75">
        <f>0+AL8</f>
        <v>0</v>
      </c>
      <c r="AK8" s="72">
        <v>0</v>
      </c>
      <c r="AL8" s="75">
        <v>0</v>
      </c>
      <c r="AM8" s="72">
        <v>0</v>
      </c>
      <c r="AN8" s="77">
        <v>0</v>
      </c>
      <c r="AO8" s="72">
        <v>0</v>
      </c>
      <c r="AP8" s="77">
        <v>0</v>
      </c>
      <c r="AQ8" s="72">
        <v>0</v>
      </c>
      <c r="AR8" s="77">
        <v>0</v>
      </c>
      <c r="AS8" s="72">
        <v>0</v>
      </c>
      <c r="AT8" s="77">
        <v>0</v>
      </c>
      <c r="AU8" s="72">
        <v>0</v>
      </c>
      <c r="AV8" s="77">
        <v>1</v>
      </c>
      <c r="AW8" s="72">
        <v>0</v>
      </c>
      <c r="AX8" s="77">
        <v>3</v>
      </c>
      <c r="AY8" s="72">
        <v>0</v>
      </c>
      <c r="AZ8" s="77">
        <f t="shared" si="2"/>
        <v>87</v>
      </c>
      <c r="BA8" s="87">
        <f t="shared" si="0"/>
        <v>0</v>
      </c>
      <c r="BB8" s="77">
        <f t="shared" si="1"/>
        <v>87</v>
      </c>
      <c r="BC8" s="83">
        <f t="shared" si="1"/>
        <v>0</v>
      </c>
    </row>
    <row r="9" spans="1:55" ht="30" customHeight="1" x14ac:dyDescent="0.15">
      <c r="A9" s="69"/>
      <c r="B9" s="70" t="s">
        <v>32</v>
      </c>
      <c r="C9" s="81">
        <v>115</v>
      </c>
      <c r="D9" s="72">
        <v>0</v>
      </c>
      <c r="E9" s="75">
        <v>90</v>
      </c>
      <c r="F9" s="72">
        <v>0</v>
      </c>
      <c r="G9" s="77">
        <v>0</v>
      </c>
      <c r="H9" s="72">
        <v>0</v>
      </c>
      <c r="I9" s="77">
        <v>0</v>
      </c>
      <c r="J9" s="72">
        <v>0</v>
      </c>
      <c r="K9" s="77">
        <v>0</v>
      </c>
      <c r="L9" s="72">
        <v>0</v>
      </c>
      <c r="M9" s="77">
        <v>28</v>
      </c>
      <c r="N9" s="72">
        <v>0</v>
      </c>
      <c r="O9" s="77">
        <v>24</v>
      </c>
      <c r="P9" s="72">
        <v>0</v>
      </c>
      <c r="Q9" s="77">
        <v>1</v>
      </c>
      <c r="R9" s="72">
        <v>0</v>
      </c>
      <c r="S9" s="77">
        <v>0</v>
      </c>
      <c r="T9" s="72">
        <v>0</v>
      </c>
      <c r="U9" s="77">
        <v>4</v>
      </c>
      <c r="V9" s="72">
        <v>0</v>
      </c>
      <c r="W9" s="77">
        <v>0</v>
      </c>
      <c r="X9" s="72">
        <v>0</v>
      </c>
      <c r="Y9" s="77">
        <v>0</v>
      </c>
      <c r="Z9" s="72">
        <v>0</v>
      </c>
      <c r="AA9" s="77">
        <v>7</v>
      </c>
      <c r="AB9" s="72">
        <v>0</v>
      </c>
      <c r="AC9" s="77">
        <v>2</v>
      </c>
      <c r="AD9" s="83">
        <v>0</v>
      </c>
      <c r="AE9" s="75">
        <v>0</v>
      </c>
      <c r="AF9" s="72">
        <v>0</v>
      </c>
      <c r="AG9" s="77">
        <v>37</v>
      </c>
      <c r="AH9" s="72">
        <v>1</v>
      </c>
      <c r="AI9" s="84">
        <v>1</v>
      </c>
      <c r="AJ9" s="75">
        <f>0+AL9</f>
        <v>9</v>
      </c>
      <c r="AK9" s="72">
        <v>0</v>
      </c>
      <c r="AL9" s="75">
        <v>9</v>
      </c>
      <c r="AM9" s="72">
        <v>0</v>
      </c>
      <c r="AN9" s="77">
        <v>0</v>
      </c>
      <c r="AO9" s="72">
        <v>0</v>
      </c>
      <c r="AP9" s="77">
        <v>0</v>
      </c>
      <c r="AQ9" s="72">
        <v>0</v>
      </c>
      <c r="AR9" s="77">
        <v>0</v>
      </c>
      <c r="AS9" s="72">
        <v>0</v>
      </c>
      <c r="AT9" s="77">
        <v>0</v>
      </c>
      <c r="AU9" s="72">
        <v>0</v>
      </c>
      <c r="AV9" s="77">
        <v>3</v>
      </c>
      <c r="AW9" s="72">
        <v>0</v>
      </c>
      <c r="AX9" s="77">
        <v>1</v>
      </c>
      <c r="AY9" s="72">
        <v>0</v>
      </c>
      <c r="AZ9" s="77">
        <f t="shared" si="2"/>
        <v>208</v>
      </c>
      <c r="BA9" s="87">
        <f t="shared" si="0"/>
        <v>1</v>
      </c>
      <c r="BB9" s="77">
        <f t="shared" si="1"/>
        <v>199</v>
      </c>
      <c r="BC9" s="83">
        <f t="shared" si="1"/>
        <v>1</v>
      </c>
    </row>
    <row r="10" spans="1:55" ht="30" customHeight="1" x14ac:dyDescent="0.15">
      <c r="A10" s="69"/>
      <c r="B10" s="70" t="s">
        <v>33</v>
      </c>
      <c r="C10" s="81">
        <v>36</v>
      </c>
      <c r="D10" s="72">
        <v>1</v>
      </c>
      <c r="E10" s="75">
        <v>26</v>
      </c>
      <c r="F10" s="72">
        <v>0</v>
      </c>
      <c r="G10" s="77">
        <v>0</v>
      </c>
      <c r="H10" s="72">
        <v>0</v>
      </c>
      <c r="I10" s="77">
        <v>0</v>
      </c>
      <c r="J10" s="72">
        <v>0</v>
      </c>
      <c r="K10" s="77">
        <v>0</v>
      </c>
      <c r="L10" s="72">
        <v>0</v>
      </c>
      <c r="M10" s="77">
        <v>13</v>
      </c>
      <c r="N10" s="72">
        <v>0</v>
      </c>
      <c r="O10" s="77">
        <v>13</v>
      </c>
      <c r="P10" s="72">
        <v>0</v>
      </c>
      <c r="Q10" s="77">
        <v>0</v>
      </c>
      <c r="R10" s="72">
        <v>0</v>
      </c>
      <c r="S10" s="77">
        <v>1</v>
      </c>
      <c r="T10" s="72">
        <v>0</v>
      </c>
      <c r="U10" s="77">
        <v>0</v>
      </c>
      <c r="V10" s="72">
        <v>0</v>
      </c>
      <c r="W10" s="77">
        <v>0</v>
      </c>
      <c r="X10" s="72">
        <v>0</v>
      </c>
      <c r="Y10" s="77">
        <v>0</v>
      </c>
      <c r="Z10" s="72">
        <v>0</v>
      </c>
      <c r="AA10" s="77">
        <v>1</v>
      </c>
      <c r="AB10" s="72">
        <v>0</v>
      </c>
      <c r="AC10" s="77">
        <v>1</v>
      </c>
      <c r="AD10" s="83">
        <v>0</v>
      </c>
      <c r="AE10" s="75">
        <v>0</v>
      </c>
      <c r="AF10" s="72">
        <v>0</v>
      </c>
      <c r="AG10" s="77">
        <v>0</v>
      </c>
      <c r="AH10" s="72">
        <v>0</v>
      </c>
      <c r="AI10" s="84">
        <v>14</v>
      </c>
      <c r="AJ10" s="75">
        <v>0</v>
      </c>
      <c r="AK10" s="72">
        <v>0</v>
      </c>
      <c r="AL10" s="75">
        <v>0</v>
      </c>
      <c r="AM10" s="72">
        <v>0</v>
      </c>
      <c r="AN10" s="77">
        <v>0</v>
      </c>
      <c r="AO10" s="72">
        <v>0</v>
      </c>
      <c r="AP10" s="77">
        <v>0</v>
      </c>
      <c r="AQ10" s="72">
        <v>0</v>
      </c>
      <c r="AR10" s="77">
        <v>0</v>
      </c>
      <c r="AS10" s="72">
        <v>0</v>
      </c>
      <c r="AT10" s="77">
        <v>1</v>
      </c>
      <c r="AU10" s="72">
        <v>1</v>
      </c>
      <c r="AV10" s="77">
        <v>0</v>
      </c>
      <c r="AW10" s="72">
        <v>0</v>
      </c>
      <c r="AX10" s="77">
        <v>0</v>
      </c>
      <c r="AY10" s="72">
        <v>0</v>
      </c>
      <c r="AZ10" s="77">
        <f t="shared" si="2"/>
        <v>67</v>
      </c>
      <c r="BA10" s="87">
        <f t="shared" si="0"/>
        <v>2</v>
      </c>
      <c r="BB10" s="77">
        <f t="shared" si="1"/>
        <v>67</v>
      </c>
      <c r="BC10" s="83">
        <f t="shared" si="1"/>
        <v>2</v>
      </c>
    </row>
    <row r="11" spans="1:55" ht="30" customHeight="1" x14ac:dyDescent="0.15">
      <c r="A11" s="69"/>
      <c r="B11" s="70" t="s">
        <v>34</v>
      </c>
      <c r="C11" s="81">
        <v>33</v>
      </c>
      <c r="D11" s="72">
        <v>0</v>
      </c>
      <c r="E11" s="75">
        <v>25</v>
      </c>
      <c r="F11" s="72">
        <v>0</v>
      </c>
      <c r="G11" s="77">
        <v>0</v>
      </c>
      <c r="H11" s="72">
        <v>0</v>
      </c>
      <c r="I11" s="82">
        <v>0</v>
      </c>
      <c r="J11" s="72">
        <v>0</v>
      </c>
      <c r="K11" s="77">
        <v>0</v>
      </c>
      <c r="L11" s="72">
        <v>0</v>
      </c>
      <c r="M11" s="82">
        <v>33</v>
      </c>
      <c r="N11" s="72">
        <v>0</v>
      </c>
      <c r="O11" s="82">
        <v>15</v>
      </c>
      <c r="P11" s="72">
        <v>0</v>
      </c>
      <c r="Q11" s="77">
        <v>0</v>
      </c>
      <c r="R11" s="72">
        <v>0</v>
      </c>
      <c r="S11" s="75">
        <v>1</v>
      </c>
      <c r="T11" s="86">
        <v>0</v>
      </c>
      <c r="U11" s="77">
        <v>2</v>
      </c>
      <c r="V11" s="72">
        <v>0</v>
      </c>
      <c r="W11" s="77">
        <v>0</v>
      </c>
      <c r="X11" s="72">
        <v>0</v>
      </c>
      <c r="Y11" s="77">
        <v>0</v>
      </c>
      <c r="Z11" s="72">
        <v>0</v>
      </c>
      <c r="AA11" s="77">
        <v>1</v>
      </c>
      <c r="AB11" s="72">
        <v>0</v>
      </c>
      <c r="AC11" s="77">
        <v>0</v>
      </c>
      <c r="AD11" s="83">
        <v>0</v>
      </c>
      <c r="AE11" s="85">
        <v>0</v>
      </c>
      <c r="AF11" s="72">
        <v>0</v>
      </c>
      <c r="AG11" s="82">
        <v>6</v>
      </c>
      <c r="AH11" s="72">
        <v>1</v>
      </c>
      <c r="AI11" s="88">
        <v>4</v>
      </c>
      <c r="AJ11" s="75">
        <f>0+AL11</f>
        <v>8</v>
      </c>
      <c r="AK11" s="72">
        <v>0</v>
      </c>
      <c r="AL11" s="75">
        <v>8</v>
      </c>
      <c r="AM11" s="72">
        <v>0</v>
      </c>
      <c r="AN11" s="77">
        <v>0</v>
      </c>
      <c r="AO11" s="72">
        <v>0</v>
      </c>
      <c r="AP11" s="82">
        <v>0</v>
      </c>
      <c r="AQ11" s="72">
        <v>0</v>
      </c>
      <c r="AR11" s="77">
        <v>0</v>
      </c>
      <c r="AS11" s="72">
        <v>0</v>
      </c>
      <c r="AT11" s="82">
        <v>0</v>
      </c>
      <c r="AU11" s="72">
        <v>0</v>
      </c>
      <c r="AV11" s="82">
        <v>0</v>
      </c>
      <c r="AW11" s="72">
        <v>0</v>
      </c>
      <c r="AX11" s="82">
        <v>1</v>
      </c>
      <c r="AY11" s="72">
        <v>0</v>
      </c>
      <c r="AZ11" s="82">
        <f t="shared" si="2"/>
        <v>89</v>
      </c>
      <c r="BA11" s="87">
        <f t="shared" si="0"/>
        <v>1</v>
      </c>
      <c r="BB11" s="82">
        <f t="shared" si="1"/>
        <v>81</v>
      </c>
      <c r="BC11" s="83">
        <f t="shared" si="1"/>
        <v>1</v>
      </c>
    </row>
    <row r="12" spans="1:55" ht="30" customHeight="1" x14ac:dyDescent="0.15">
      <c r="A12" s="69"/>
      <c r="B12" s="70" t="s">
        <v>35</v>
      </c>
      <c r="C12" s="81">
        <v>108</v>
      </c>
      <c r="D12" s="72">
        <v>0</v>
      </c>
      <c r="E12" s="75">
        <v>80</v>
      </c>
      <c r="F12" s="72">
        <v>0</v>
      </c>
      <c r="G12" s="77">
        <v>0</v>
      </c>
      <c r="H12" s="72">
        <v>0</v>
      </c>
      <c r="I12" s="82">
        <v>0</v>
      </c>
      <c r="J12" s="72">
        <v>0</v>
      </c>
      <c r="K12" s="77">
        <v>0</v>
      </c>
      <c r="L12" s="72">
        <v>0</v>
      </c>
      <c r="M12" s="82">
        <v>45</v>
      </c>
      <c r="N12" s="72">
        <v>1</v>
      </c>
      <c r="O12" s="82">
        <v>37</v>
      </c>
      <c r="P12" s="72">
        <v>1</v>
      </c>
      <c r="Q12" s="77">
        <v>0</v>
      </c>
      <c r="R12" s="72">
        <v>0</v>
      </c>
      <c r="S12" s="82">
        <v>1</v>
      </c>
      <c r="T12" s="72">
        <v>0</v>
      </c>
      <c r="U12" s="82">
        <v>5</v>
      </c>
      <c r="V12" s="72">
        <v>0</v>
      </c>
      <c r="W12" s="82">
        <v>0</v>
      </c>
      <c r="X12" s="72">
        <v>0</v>
      </c>
      <c r="Y12" s="82">
        <v>1</v>
      </c>
      <c r="Z12" s="72">
        <v>0</v>
      </c>
      <c r="AA12" s="77">
        <v>5</v>
      </c>
      <c r="AB12" s="72">
        <v>0</v>
      </c>
      <c r="AC12" s="77">
        <v>2</v>
      </c>
      <c r="AD12" s="83">
        <v>0</v>
      </c>
      <c r="AE12" s="85">
        <v>0</v>
      </c>
      <c r="AF12" s="72">
        <v>0</v>
      </c>
      <c r="AG12" s="82">
        <v>16</v>
      </c>
      <c r="AH12" s="72">
        <v>1</v>
      </c>
      <c r="AI12" s="88">
        <v>2</v>
      </c>
      <c r="AJ12" s="75">
        <f>0+AL12</f>
        <v>7</v>
      </c>
      <c r="AK12" s="72">
        <v>0</v>
      </c>
      <c r="AL12" s="75">
        <v>7</v>
      </c>
      <c r="AM12" s="72">
        <v>0</v>
      </c>
      <c r="AN12" s="77">
        <v>0</v>
      </c>
      <c r="AO12" s="72">
        <v>0</v>
      </c>
      <c r="AP12" s="82">
        <v>0</v>
      </c>
      <c r="AQ12" s="72">
        <v>0</v>
      </c>
      <c r="AR12" s="77">
        <v>0</v>
      </c>
      <c r="AS12" s="72">
        <v>0</v>
      </c>
      <c r="AT12" s="82">
        <v>0</v>
      </c>
      <c r="AU12" s="72">
        <v>0</v>
      </c>
      <c r="AV12" s="82">
        <v>1</v>
      </c>
      <c r="AW12" s="72">
        <v>0</v>
      </c>
      <c r="AX12" s="82">
        <v>2</v>
      </c>
      <c r="AY12" s="72">
        <v>0</v>
      </c>
      <c r="AZ12" s="82">
        <f t="shared" si="2"/>
        <v>195</v>
      </c>
      <c r="BA12" s="87">
        <f>SUM(D12,H12,J12,L12,N12,R12,T12,V12,X12,Z12,AB12,AD12,AF12,AH12,AK12,AO12,AQ12,AS12,AU12,AW12,AY12)</f>
        <v>2</v>
      </c>
      <c r="BB12" s="82">
        <f t="shared" si="1"/>
        <v>188</v>
      </c>
      <c r="BC12" s="83">
        <f t="shared" si="1"/>
        <v>2</v>
      </c>
    </row>
    <row r="13" spans="1:55" ht="30" customHeight="1" x14ac:dyDescent="0.15">
      <c r="A13" s="69"/>
      <c r="B13" s="70" t="s">
        <v>36</v>
      </c>
      <c r="C13" s="81">
        <v>273</v>
      </c>
      <c r="D13" s="72">
        <v>0</v>
      </c>
      <c r="E13" s="75">
        <v>225</v>
      </c>
      <c r="F13" s="72">
        <v>0</v>
      </c>
      <c r="G13" s="77">
        <v>0</v>
      </c>
      <c r="H13" s="72">
        <v>0</v>
      </c>
      <c r="I13" s="82">
        <v>0</v>
      </c>
      <c r="J13" s="72">
        <v>0</v>
      </c>
      <c r="K13" s="77">
        <v>0</v>
      </c>
      <c r="L13" s="72">
        <v>0</v>
      </c>
      <c r="M13" s="82">
        <v>60</v>
      </c>
      <c r="N13" s="72">
        <v>2</v>
      </c>
      <c r="O13" s="82">
        <v>54</v>
      </c>
      <c r="P13" s="72">
        <v>2</v>
      </c>
      <c r="Q13" s="77">
        <v>0</v>
      </c>
      <c r="R13" s="72">
        <v>0</v>
      </c>
      <c r="S13" s="77">
        <v>3</v>
      </c>
      <c r="T13" s="72">
        <v>0</v>
      </c>
      <c r="U13" s="77">
        <v>7</v>
      </c>
      <c r="V13" s="72">
        <v>0</v>
      </c>
      <c r="W13" s="77">
        <v>4</v>
      </c>
      <c r="X13" s="72">
        <v>0</v>
      </c>
      <c r="Y13" s="77">
        <v>2</v>
      </c>
      <c r="Z13" s="72">
        <v>0</v>
      </c>
      <c r="AA13" s="77">
        <v>27</v>
      </c>
      <c r="AB13" s="72">
        <v>0</v>
      </c>
      <c r="AC13" s="77">
        <v>10</v>
      </c>
      <c r="AD13" s="83">
        <v>0</v>
      </c>
      <c r="AE13" s="85">
        <v>2</v>
      </c>
      <c r="AF13" s="72">
        <v>1</v>
      </c>
      <c r="AG13" s="82">
        <v>17</v>
      </c>
      <c r="AH13" s="72">
        <v>0</v>
      </c>
      <c r="AI13" s="88">
        <v>6</v>
      </c>
      <c r="AJ13" s="75">
        <f>1+AL13</f>
        <v>50</v>
      </c>
      <c r="AK13" s="72">
        <v>0</v>
      </c>
      <c r="AL13" s="75">
        <v>49</v>
      </c>
      <c r="AM13" s="72">
        <v>0</v>
      </c>
      <c r="AN13" s="77">
        <v>0</v>
      </c>
      <c r="AO13" s="72">
        <v>0</v>
      </c>
      <c r="AP13" s="82">
        <v>2</v>
      </c>
      <c r="AQ13" s="72">
        <v>0</v>
      </c>
      <c r="AR13" s="77">
        <v>0</v>
      </c>
      <c r="AS13" s="72">
        <v>0</v>
      </c>
      <c r="AT13" s="82">
        <v>1</v>
      </c>
      <c r="AU13" s="72">
        <v>0</v>
      </c>
      <c r="AV13" s="82">
        <v>7</v>
      </c>
      <c r="AW13" s="72">
        <v>1</v>
      </c>
      <c r="AX13" s="82">
        <v>8</v>
      </c>
      <c r="AY13" s="72">
        <v>1</v>
      </c>
      <c r="AZ13" s="82">
        <f t="shared" si="2"/>
        <v>479</v>
      </c>
      <c r="BA13" s="87">
        <f>SUM(D13,H13,J13,L13,N13,R13,T13,V13,X13,Z13,AB13,AD13,AF13,AH13,AK13,AO13,AQ13,AS13,AU13,AW13,AY13)</f>
        <v>5</v>
      </c>
      <c r="BB13" s="82">
        <f t="shared" si="1"/>
        <v>430</v>
      </c>
      <c r="BC13" s="83">
        <f t="shared" si="1"/>
        <v>5</v>
      </c>
    </row>
    <row r="14" spans="1:55" ht="30" customHeight="1" x14ac:dyDescent="0.15">
      <c r="A14" s="69"/>
      <c r="B14" s="70" t="s">
        <v>37</v>
      </c>
      <c r="C14" s="81">
        <v>7</v>
      </c>
      <c r="D14" s="72">
        <v>0</v>
      </c>
      <c r="E14" s="75">
        <v>3</v>
      </c>
      <c r="F14" s="72">
        <v>0</v>
      </c>
      <c r="G14" s="77">
        <v>0</v>
      </c>
      <c r="H14" s="72">
        <v>0</v>
      </c>
      <c r="I14" s="77">
        <v>0</v>
      </c>
      <c r="J14" s="72">
        <v>0</v>
      </c>
      <c r="K14" s="77">
        <v>0</v>
      </c>
      <c r="L14" s="72">
        <v>0</v>
      </c>
      <c r="M14" s="77">
        <v>3</v>
      </c>
      <c r="N14" s="72">
        <v>0</v>
      </c>
      <c r="O14" s="77">
        <v>3</v>
      </c>
      <c r="P14" s="72">
        <v>0</v>
      </c>
      <c r="Q14" s="77">
        <v>0</v>
      </c>
      <c r="R14" s="72">
        <v>0</v>
      </c>
      <c r="S14" s="77">
        <v>1</v>
      </c>
      <c r="T14" s="72">
        <v>0</v>
      </c>
      <c r="U14" s="77">
        <v>0</v>
      </c>
      <c r="V14" s="72">
        <v>0</v>
      </c>
      <c r="W14" s="77">
        <v>0</v>
      </c>
      <c r="X14" s="72">
        <v>0</v>
      </c>
      <c r="Y14" s="77">
        <v>0</v>
      </c>
      <c r="Z14" s="72">
        <v>0</v>
      </c>
      <c r="AA14" s="77">
        <v>0</v>
      </c>
      <c r="AB14" s="72">
        <v>0</v>
      </c>
      <c r="AC14" s="77">
        <v>0</v>
      </c>
      <c r="AD14" s="83">
        <v>0</v>
      </c>
      <c r="AE14" s="75">
        <v>0</v>
      </c>
      <c r="AF14" s="72">
        <v>0</v>
      </c>
      <c r="AG14" s="77">
        <v>3</v>
      </c>
      <c r="AH14" s="72">
        <v>0</v>
      </c>
      <c r="AI14" s="84">
        <v>0</v>
      </c>
      <c r="AJ14" s="75">
        <f>0+AL14</f>
        <v>25</v>
      </c>
      <c r="AK14" s="72">
        <v>0</v>
      </c>
      <c r="AL14" s="75">
        <v>25</v>
      </c>
      <c r="AM14" s="72">
        <v>0</v>
      </c>
      <c r="AN14" s="77">
        <v>0</v>
      </c>
      <c r="AO14" s="72">
        <v>0</v>
      </c>
      <c r="AP14" s="77">
        <v>0</v>
      </c>
      <c r="AQ14" s="72">
        <v>0</v>
      </c>
      <c r="AR14" s="77">
        <v>0</v>
      </c>
      <c r="AS14" s="72">
        <v>0</v>
      </c>
      <c r="AT14" s="77">
        <v>1</v>
      </c>
      <c r="AU14" s="72">
        <v>1</v>
      </c>
      <c r="AV14" s="77">
        <v>0</v>
      </c>
      <c r="AW14" s="72">
        <v>0</v>
      </c>
      <c r="AX14" s="77">
        <v>1</v>
      </c>
      <c r="AY14" s="72">
        <v>0</v>
      </c>
      <c r="AZ14" s="77">
        <f t="shared" si="2"/>
        <v>41</v>
      </c>
      <c r="BA14" s="87">
        <f t="shared" si="0"/>
        <v>1</v>
      </c>
      <c r="BB14" s="77">
        <f>AZ14-AL14</f>
        <v>16</v>
      </c>
      <c r="BC14" s="83">
        <f t="shared" si="1"/>
        <v>1</v>
      </c>
    </row>
    <row r="15" spans="1:55" ht="30" customHeight="1" x14ac:dyDescent="0.15">
      <c r="A15" s="69"/>
      <c r="B15" s="70" t="s">
        <v>38</v>
      </c>
      <c r="C15" s="81">
        <v>117</v>
      </c>
      <c r="D15" s="72">
        <v>1</v>
      </c>
      <c r="E15" s="75">
        <v>92</v>
      </c>
      <c r="F15" s="72">
        <v>0</v>
      </c>
      <c r="G15" s="77">
        <v>0</v>
      </c>
      <c r="H15" s="72">
        <v>0</v>
      </c>
      <c r="I15" s="77">
        <v>0</v>
      </c>
      <c r="J15" s="72">
        <v>0</v>
      </c>
      <c r="K15" s="77">
        <v>0</v>
      </c>
      <c r="L15" s="72">
        <v>0</v>
      </c>
      <c r="M15" s="77">
        <v>37</v>
      </c>
      <c r="N15" s="72">
        <v>1</v>
      </c>
      <c r="O15" s="77">
        <v>29</v>
      </c>
      <c r="P15" s="72">
        <v>1</v>
      </c>
      <c r="Q15" s="77">
        <v>0</v>
      </c>
      <c r="R15" s="72">
        <v>0</v>
      </c>
      <c r="S15" s="77">
        <v>0</v>
      </c>
      <c r="T15" s="72">
        <v>0</v>
      </c>
      <c r="U15" s="77">
        <v>3</v>
      </c>
      <c r="V15" s="72">
        <v>0</v>
      </c>
      <c r="W15" s="77">
        <v>1</v>
      </c>
      <c r="X15" s="72">
        <v>0</v>
      </c>
      <c r="Y15" s="77">
        <v>0</v>
      </c>
      <c r="Z15" s="72">
        <v>0</v>
      </c>
      <c r="AA15" s="77">
        <v>8</v>
      </c>
      <c r="AB15" s="72">
        <v>0</v>
      </c>
      <c r="AC15" s="77">
        <v>0</v>
      </c>
      <c r="AD15" s="83">
        <v>0</v>
      </c>
      <c r="AE15" s="75">
        <v>0</v>
      </c>
      <c r="AF15" s="72">
        <v>0</v>
      </c>
      <c r="AG15" s="77">
        <v>7</v>
      </c>
      <c r="AH15" s="72">
        <v>1</v>
      </c>
      <c r="AI15" s="84">
        <v>3</v>
      </c>
      <c r="AJ15" s="75">
        <f>1+AL15</f>
        <v>27</v>
      </c>
      <c r="AK15" s="72">
        <v>0</v>
      </c>
      <c r="AL15" s="75">
        <v>26</v>
      </c>
      <c r="AM15" s="72">
        <v>0</v>
      </c>
      <c r="AN15" s="77">
        <v>0</v>
      </c>
      <c r="AO15" s="72">
        <v>0</v>
      </c>
      <c r="AP15" s="77">
        <v>0</v>
      </c>
      <c r="AQ15" s="72">
        <v>0</v>
      </c>
      <c r="AR15" s="77">
        <v>0</v>
      </c>
      <c r="AS15" s="72">
        <v>0</v>
      </c>
      <c r="AT15" s="77">
        <v>1</v>
      </c>
      <c r="AU15" s="72">
        <v>0</v>
      </c>
      <c r="AV15" s="77">
        <v>0</v>
      </c>
      <c r="AW15" s="72">
        <v>0</v>
      </c>
      <c r="AX15" s="77">
        <v>1</v>
      </c>
      <c r="AY15" s="72">
        <v>0</v>
      </c>
      <c r="AZ15" s="77">
        <f t="shared" si="2"/>
        <v>205</v>
      </c>
      <c r="BA15" s="87">
        <f t="shared" si="0"/>
        <v>3</v>
      </c>
      <c r="BB15" s="77">
        <f t="shared" si="1"/>
        <v>179</v>
      </c>
      <c r="BC15" s="83">
        <f t="shared" si="1"/>
        <v>3</v>
      </c>
    </row>
    <row r="16" spans="1:55" ht="30" customHeight="1" x14ac:dyDescent="0.15">
      <c r="A16" s="48"/>
      <c r="B16" s="89" t="s">
        <v>39</v>
      </c>
      <c r="C16" s="90">
        <f t="shared" ref="C16:AI16" si="3">SUM(C5:C15)</f>
        <v>1090</v>
      </c>
      <c r="D16" s="91">
        <f t="shared" si="3"/>
        <v>6</v>
      </c>
      <c r="E16" s="90">
        <f t="shared" si="3"/>
        <v>854</v>
      </c>
      <c r="F16" s="91">
        <f t="shared" si="3"/>
        <v>0</v>
      </c>
      <c r="G16" s="90">
        <f t="shared" si="3"/>
        <v>0</v>
      </c>
      <c r="H16" s="91">
        <f t="shared" si="3"/>
        <v>0</v>
      </c>
      <c r="I16" s="90">
        <f t="shared" si="3"/>
        <v>0</v>
      </c>
      <c r="J16" s="91">
        <f t="shared" si="3"/>
        <v>0</v>
      </c>
      <c r="K16" s="90">
        <f t="shared" si="3"/>
        <v>0</v>
      </c>
      <c r="L16" s="91">
        <f t="shared" si="3"/>
        <v>0</v>
      </c>
      <c r="M16" s="90">
        <f t="shared" si="3"/>
        <v>312</v>
      </c>
      <c r="N16" s="91">
        <f t="shared" si="3"/>
        <v>5</v>
      </c>
      <c r="O16" s="90">
        <f t="shared" si="3"/>
        <v>235</v>
      </c>
      <c r="P16" s="91">
        <f t="shared" si="3"/>
        <v>5</v>
      </c>
      <c r="Q16" s="90">
        <f t="shared" si="3"/>
        <v>1</v>
      </c>
      <c r="R16" s="91">
        <f t="shared" si="3"/>
        <v>0</v>
      </c>
      <c r="S16" s="90">
        <f t="shared" si="3"/>
        <v>8</v>
      </c>
      <c r="T16" s="91">
        <f t="shared" si="3"/>
        <v>0</v>
      </c>
      <c r="U16" s="90">
        <f t="shared" si="3"/>
        <v>26</v>
      </c>
      <c r="V16" s="91">
        <f t="shared" si="3"/>
        <v>0</v>
      </c>
      <c r="W16" s="90">
        <f t="shared" si="3"/>
        <v>9</v>
      </c>
      <c r="X16" s="91">
        <f t="shared" si="3"/>
        <v>0</v>
      </c>
      <c r="Y16" s="90">
        <f t="shared" si="3"/>
        <v>3</v>
      </c>
      <c r="Z16" s="91">
        <f t="shared" si="3"/>
        <v>0</v>
      </c>
      <c r="AA16" s="90">
        <f t="shared" si="3"/>
        <v>82</v>
      </c>
      <c r="AB16" s="91">
        <f t="shared" si="3"/>
        <v>0</v>
      </c>
      <c r="AC16" s="90">
        <f t="shared" si="3"/>
        <v>25</v>
      </c>
      <c r="AD16" s="92">
        <f t="shared" si="3"/>
        <v>0</v>
      </c>
      <c r="AE16" s="93">
        <f t="shared" si="3"/>
        <v>2</v>
      </c>
      <c r="AF16" s="91">
        <f t="shared" si="3"/>
        <v>1</v>
      </c>
      <c r="AG16" s="90">
        <f t="shared" si="3"/>
        <v>119</v>
      </c>
      <c r="AH16" s="91">
        <f t="shared" si="3"/>
        <v>4</v>
      </c>
      <c r="AI16" s="94">
        <f t="shared" si="3"/>
        <v>30</v>
      </c>
      <c r="AJ16" s="90">
        <f>SUM(AJ5:AJ15)</f>
        <v>151</v>
      </c>
      <c r="AK16" s="91">
        <f t="shared" ref="AK16:AY16" si="4">SUM(AK5:AK15)</f>
        <v>0</v>
      </c>
      <c r="AL16" s="90">
        <f t="shared" si="4"/>
        <v>144</v>
      </c>
      <c r="AM16" s="91">
        <f t="shared" si="4"/>
        <v>0</v>
      </c>
      <c r="AN16" s="90">
        <f t="shared" si="4"/>
        <v>0</v>
      </c>
      <c r="AO16" s="91">
        <f t="shared" si="4"/>
        <v>0</v>
      </c>
      <c r="AP16" s="95">
        <f t="shared" si="4"/>
        <v>2</v>
      </c>
      <c r="AQ16" s="91">
        <f t="shared" si="4"/>
        <v>0</v>
      </c>
      <c r="AR16" s="90">
        <f t="shared" si="4"/>
        <v>0</v>
      </c>
      <c r="AS16" s="91">
        <f t="shared" si="4"/>
        <v>0</v>
      </c>
      <c r="AT16" s="90">
        <f t="shared" si="4"/>
        <v>5</v>
      </c>
      <c r="AU16" s="91">
        <f t="shared" si="4"/>
        <v>2</v>
      </c>
      <c r="AV16" s="90">
        <f t="shared" si="4"/>
        <v>12</v>
      </c>
      <c r="AW16" s="91">
        <f t="shared" si="4"/>
        <v>1</v>
      </c>
      <c r="AX16" s="90">
        <f t="shared" si="4"/>
        <v>24</v>
      </c>
      <c r="AY16" s="91">
        <f t="shared" si="4"/>
        <v>1</v>
      </c>
      <c r="AZ16" s="95">
        <f t="shared" si="2"/>
        <v>1901</v>
      </c>
      <c r="BA16" s="91">
        <f t="shared" si="0"/>
        <v>20</v>
      </c>
      <c r="BB16" s="95">
        <f t="shared" si="1"/>
        <v>1757</v>
      </c>
      <c r="BC16" s="92">
        <f t="shared" si="1"/>
        <v>20</v>
      </c>
    </row>
    <row r="17" spans="1:55" ht="30" customHeight="1" x14ac:dyDescent="0.15">
      <c r="A17" s="96"/>
      <c r="B17" s="97" t="s">
        <v>40</v>
      </c>
      <c r="C17" s="71">
        <v>2</v>
      </c>
      <c r="D17" s="72">
        <v>0</v>
      </c>
      <c r="E17" s="75">
        <v>1</v>
      </c>
      <c r="F17" s="76">
        <v>0</v>
      </c>
      <c r="G17" s="77">
        <v>0</v>
      </c>
      <c r="H17" s="76">
        <v>0</v>
      </c>
      <c r="I17" s="74">
        <v>0</v>
      </c>
      <c r="J17" s="76">
        <v>0</v>
      </c>
      <c r="K17" s="77">
        <v>0</v>
      </c>
      <c r="L17" s="76">
        <v>0</v>
      </c>
      <c r="M17" s="74">
        <v>0</v>
      </c>
      <c r="N17" s="76">
        <v>0</v>
      </c>
      <c r="O17" s="74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1</v>
      </c>
      <c r="V17" s="76">
        <v>0</v>
      </c>
      <c r="W17" s="75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8">
        <v>0</v>
      </c>
      <c r="AE17" s="73">
        <v>0</v>
      </c>
      <c r="AF17" s="76">
        <v>0</v>
      </c>
      <c r="AG17" s="74">
        <v>0</v>
      </c>
      <c r="AH17" s="76">
        <v>0</v>
      </c>
      <c r="AI17" s="79">
        <v>16</v>
      </c>
      <c r="AJ17" s="75">
        <v>0</v>
      </c>
      <c r="AK17" s="76">
        <v>0</v>
      </c>
      <c r="AL17" s="75">
        <v>0</v>
      </c>
      <c r="AM17" s="76">
        <v>0</v>
      </c>
      <c r="AN17" s="77">
        <v>0</v>
      </c>
      <c r="AO17" s="76">
        <v>0</v>
      </c>
      <c r="AP17" s="74">
        <v>0</v>
      </c>
      <c r="AQ17" s="76">
        <v>0</v>
      </c>
      <c r="AR17" s="77">
        <v>0</v>
      </c>
      <c r="AS17" s="76">
        <v>0</v>
      </c>
      <c r="AT17" s="74">
        <v>0</v>
      </c>
      <c r="AU17" s="76">
        <v>0</v>
      </c>
      <c r="AV17" s="74">
        <v>0</v>
      </c>
      <c r="AW17" s="76">
        <v>0</v>
      </c>
      <c r="AX17" s="74">
        <v>0</v>
      </c>
      <c r="AY17" s="76">
        <v>0</v>
      </c>
      <c r="AZ17" s="74">
        <f t="shared" si="2"/>
        <v>19</v>
      </c>
      <c r="BA17" s="80">
        <f t="shared" si="0"/>
        <v>0</v>
      </c>
      <c r="BB17" s="74">
        <f t="shared" si="1"/>
        <v>19</v>
      </c>
      <c r="BC17" s="78">
        <f t="shared" si="1"/>
        <v>0</v>
      </c>
    </row>
    <row r="18" spans="1:55" ht="30" customHeight="1" x14ac:dyDescent="0.15">
      <c r="A18" s="96"/>
      <c r="B18" s="98" t="s">
        <v>41</v>
      </c>
      <c r="C18" s="81">
        <v>304</v>
      </c>
      <c r="D18" s="72">
        <v>5</v>
      </c>
      <c r="E18" s="75">
        <v>183</v>
      </c>
      <c r="F18" s="72">
        <v>0</v>
      </c>
      <c r="G18" s="77">
        <v>1</v>
      </c>
      <c r="H18" s="72">
        <v>0</v>
      </c>
      <c r="I18" s="77">
        <v>0</v>
      </c>
      <c r="J18" s="72">
        <v>0</v>
      </c>
      <c r="K18" s="77">
        <v>2</v>
      </c>
      <c r="L18" s="72">
        <v>0</v>
      </c>
      <c r="M18" s="77">
        <v>233</v>
      </c>
      <c r="N18" s="72">
        <v>10</v>
      </c>
      <c r="O18" s="77">
        <v>228</v>
      </c>
      <c r="P18" s="72">
        <v>10</v>
      </c>
      <c r="Q18" s="77">
        <v>1</v>
      </c>
      <c r="R18" s="72">
        <v>0</v>
      </c>
      <c r="S18" s="82">
        <v>3</v>
      </c>
      <c r="T18" s="72">
        <v>0</v>
      </c>
      <c r="U18" s="82">
        <v>2</v>
      </c>
      <c r="V18" s="72">
        <v>0</v>
      </c>
      <c r="W18" s="82">
        <v>1</v>
      </c>
      <c r="X18" s="72">
        <v>0</v>
      </c>
      <c r="Y18" s="82">
        <v>0</v>
      </c>
      <c r="Z18" s="72">
        <v>0</v>
      </c>
      <c r="AA18" s="82">
        <v>4</v>
      </c>
      <c r="AB18" s="72">
        <v>0</v>
      </c>
      <c r="AC18" s="82">
        <v>5</v>
      </c>
      <c r="AD18" s="83">
        <v>0</v>
      </c>
      <c r="AE18" s="75">
        <v>0</v>
      </c>
      <c r="AF18" s="72">
        <v>0</v>
      </c>
      <c r="AG18" s="77">
        <v>38</v>
      </c>
      <c r="AH18" s="72">
        <v>2</v>
      </c>
      <c r="AI18" s="84">
        <v>34</v>
      </c>
      <c r="AJ18" s="85">
        <f>9+AL18</f>
        <v>31</v>
      </c>
      <c r="AK18" s="72">
        <v>0</v>
      </c>
      <c r="AL18" s="85">
        <v>22</v>
      </c>
      <c r="AM18" s="72">
        <v>0</v>
      </c>
      <c r="AN18" s="82">
        <v>0</v>
      </c>
      <c r="AO18" s="72">
        <v>0</v>
      </c>
      <c r="AP18" s="77">
        <v>1</v>
      </c>
      <c r="AQ18" s="72">
        <v>0</v>
      </c>
      <c r="AR18" s="82">
        <v>0</v>
      </c>
      <c r="AS18" s="72">
        <v>0</v>
      </c>
      <c r="AT18" s="77">
        <v>3</v>
      </c>
      <c r="AU18" s="72">
        <v>0</v>
      </c>
      <c r="AV18" s="77">
        <v>2</v>
      </c>
      <c r="AW18" s="72">
        <v>0</v>
      </c>
      <c r="AX18" s="77">
        <v>14</v>
      </c>
      <c r="AY18" s="72">
        <v>2</v>
      </c>
      <c r="AZ18" s="77">
        <f t="shared" si="2"/>
        <v>679</v>
      </c>
      <c r="BA18" s="87">
        <f t="shared" si="0"/>
        <v>19</v>
      </c>
      <c r="BB18" s="77">
        <f>AZ18-AL18</f>
        <v>657</v>
      </c>
      <c r="BC18" s="83">
        <f t="shared" si="1"/>
        <v>19</v>
      </c>
    </row>
    <row r="19" spans="1:55" ht="30" customHeight="1" x14ac:dyDescent="0.15">
      <c r="A19" s="96"/>
      <c r="B19" s="98" t="s">
        <v>42</v>
      </c>
      <c r="C19" s="99">
        <v>923</v>
      </c>
      <c r="D19" s="72">
        <v>4</v>
      </c>
      <c r="E19" s="75">
        <v>734</v>
      </c>
      <c r="F19" s="72">
        <v>0</v>
      </c>
      <c r="G19" s="77">
        <v>0</v>
      </c>
      <c r="H19" s="72">
        <v>0</v>
      </c>
      <c r="I19" s="82">
        <v>0</v>
      </c>
      <c r="J19" s="72">
        <v>0</v>
      </c>
      <c r="K19" s="77">
        <v>28</v>
      </c>
      <c r="L19" s="72">
        <v>0</v>
      </c>
      <c r="M19" s="82">
        <v>206</v>
      </c>
      <c r="N19" s="72">
        <v>3</v>
      </c>
      <c r="O19" s="82">
        <v>186</v>
      </c>
      <c r="P19" s="72">
        <v>3</v>
      </c>
      <c r="Q19" s="77">
        <v>2</v>
      </c>
      <c r="R19" s="72">
        <v>0</v>
      </c>
      <c r="S19" s="77">
        <v>9</v>
      </c>
      <c r="T19" s="72">
        <v>0</v>
      </c>
      <c r="U19" s="77">
        <v>28</v>
      </c>
      <c r="V19" s="72">
        <v>0</v>
      </c>
      <c r="W19" s="77">
        <v>7</v>
      </c>
      <c r="X19" s="72">
        <v>0</v>
      </c>
      <c r="Y19" s="77">
        <v>3</v>
      </c>
      <c r="Z19" s="72">
        <v>0</v>
      </c>
      <c r="AA19" s="77">
        <v>13</v>
      </c>
      <c r="AB19" s="72">
        <v>0</v>
      </c>
      <c r="AC19" s="77">
        <v>25</v>
      </c>
      <c r="AD19" s="83">
        <v>0</v>
      </c>
      <c r="AE19" s="85">
        <v>0</v>
      </c>
      <c r="AF19" s="72">
        <v>0</v>
      </c>
      <c r="AG19" s="82">
        <v>8</v>
      </c>
      <c r="AH19" s="72">
        <v>0</v>
      </c>
      <c r="AI19" s="88">
        <v>0</v>
      </c>
      <c r="AJ19" s="75">
        <f>4+AL19</f>
        <v>215</v>
      </c>
      <c r="AK19" s="72">
        <v>0</v>
      </c>
      <c r="AL19" s="75">
        <v>211</v>
      </c>
      <c r="AM19" s="72">
        <v>0</v>
      </c>
      <c r="AN19" s="77">
        <v>0</v>
      </c>
      <c r="AO19" s="72">
        <v>0</v>
      </c>
      <c r="AP19" s="82">
        <v>0</v>
      </c>
      <c r="AQ19" s="72">
        <v>0</v>
      </c>
      <c r="AR19" s="77">
        <v>0</v>
      </c>
      <c r="AS19" s="72">
        <v>0</v>
      </c>
      <c r="AT19" s="82">
        <v>27</v>
      </c>
      <c r="AU19" s="72">
        <v>6</v>
      </c>
      <c r="AV19" s="82">
        <v>6</v>
      </c>
      <c r="AW19" s="72">
        <v>0</v>
      </c>
      <c r="AX19" s="82">
        <v>13</v>
      </c>
      <c r="AY19" s="72">
        <v>1</v>
      </c>
      <c r="AZ19" s="82">
        <f t="shared" si="2"/>
        <v>1513</v>
      </c>
      <c r="BA19" s="87">
        <f t="shared" si="0"/>
        <v>14</v>
      </c>
      <c r="BB19" s="82">
        <f t="shared" si="1"/>
        <v>1302</v>
      </c>
      <c r="BC19" s="83">
        <f t="shared" si="1"/>
        <v>14</v>
      </c>
    </row>
    <row r="20" spans="1:55" ht="30" customHeight="1" x14ac:dyDescent="0.15">
      <c r="A20" s="96"/>
      <c r="B20" s="98" t="s">
        <v>43</v>
      </c>
      <c r="C20" s="81">
        <v>168</v>
      </c>
      <c r="D20" s="72">
        <v>1</v>
      </c>
      <c r="E20" s="75">
        <v>146</v>
      </c>
      <c r="F20" s="72">
        <v>0</v>
      </c>
      <c r="G20" s="77">
        <v>0</v>
      </c>
      <c r="H20" s="72">
        <v>0</v>
      </c>
      <c r="I20" s="77">
        <v>0</v>
      </c>
      <c r="J20" s="72">
        <v>0</v>
      </c>
      <c r="K20" s="77">
        <v>0</v>
      </c>
      <c r="L20" s="72">
        <v>0</v>
      </c>
      <c r="M20" s="77">
        <v>37</v>
      </c>
      <c r="N20" s="72">
        <v>2</v>
      </c>
      <c r="O20" s="77">
        <v>31</v>
      </c>
      <c r="P20" s="72">
        <v>2</v>
      </c>
      <c r="Q20" s="77">
        <v>0</v>
      </c>
      <c r="R20" s="72">
        <v>0</v>
      </c>
      <c r="S20" s="77">
        <v>1</v>
      </c>
      <c r="T20" s="72">
        <v>0</v>
      </c>
      <c r="U20" s="77">
        <v>1</v>
      </c>
      <c r="V20" s="72">
        <v>0</v>
      </c>
      <c r="W20" s="77">
        <v>1</v>
      </c>
      <c r="X20" s="72">
        <v>0</v>
      </c>
      <c r="Y20" s="77">
        <v>0</v>
      </c>
      <c r="Z20" s="72">
        <v>0</v>
      </c>
      <c r="AA20" s="77">
        <v>5</v>
      </c>
      <c r="AB20" s="72">
        <v>0</v>
      </c>
      <c r="AC20" s="77">
        <v>4</v>
      </c>
      <c r="AD20" s="83">
        <v>0</v>
      </c>
      <c r="AE20" s="75">
        <v>0</v>
      </c>
      <c r="AF20" s="72">
        <v>0</v>
      </c>
      <c r="AG20" s="77">
        <v>3</v>
      </c>
      <c r="AH20" s="72">
        <v>1</v>
      </c>
      <c r="AI20" s="84">
        <v>0</v>
      </c>
      <c r="AJ20" s="75">
        <f>0+AL20</f>
        <v>5</v>
      </c>
      <c r="AK20" s="72">
        <v>0</v>
      </c>
      <c r="AL20" s="75">
        <v>5</v>
      </c>
      <c r="AM20" s="72">
        <v>0</v>
      </c>
      <c r="AN20" s="77">
        <v>0</v>
      </c>
      <c r="AO20" s="72">
        <v>0</v>
      </c>
      <c r="AP20" s="77">
        <v>0</v>
      </c>
      <c r="AQ20" s="72">
        <v>0</v>
      </c>
      <c r="AR20" s="77">
        <v>0</v>
      </c>
      <c r="AS20" s="72">
        <v>0</v>
      </c>
      <c r="AT20" s="77">
        <v>0</v>
      </c>
      <c r="AU20" s="72">
        <v>0</v>
      </c>
      <c r="AV20" s="77">
        <v>0</v>
      </c>
      <c r="AW20" s="72">
        <v>0</v>
      </c>
      <c r="AX20" s="77">
        <v>2</v>
      </c>
      <c r="AY20" s="72">
        <v>0</v>
      </c>
      <c r="AZ20" s="77">
        <f t="shared" si="2"/>
        <v>227</v>
      </c>
      <c r="BA20" s="87">
        <f t="shared" si="0"/>
        <v>4</v>
      </c>
      <c r="BB20" s="77">
        <f t="shared" si="1"/>
        <v>222</v>
      </c>
      <c r="BC20" s="83">
        <f t="shared" si="1"/>
        <v>4</v>
      </c>
    </row>
    <row r="21" spans="1:55" ht="30" customHeight="1" x14ac:dyDescent="0.15">
      <c r="A21" s="96"/>
      <c r="B21" s="98" t="s">
        <v>44</v>
      </c>
      <c r="C21" s="81">
        <v>140</v>
      </c>
      <c r="D21" s="72">
        <v>2</v>
      </c>
      <c r="E21" s="75">
        <v>76</v>
      </c>
      <c r="F21" s="72">
        <v>0</v>
      </c>
      <c r="G21" s="77">
        <v>0</v>
      </c>
      <c r="H21" s="72">
        <v>0</v>
      </c>
      <c r="I21" s="77">
        <v>0</v>
      </c>
      <c r="J21" s="72">
        <v>0</v>
      </c>
      <c r="K21" s="77">
        <v>2</v>
      </c>
      <c r="L21" s="72">
        <v>0</v>
      </c>
      <c r="M21" s="77">
        <v>63</v>
      </c>
      <c r="N21" s="72">
        <v>1</v>
      </c>
      <c r="O21" s="77">
        <v>60</v>
      </c>
      <c r="P21" s="72">
        <v>1</v>
      </c>
      <c r="Q21" s="77">
        <v>0</v>
      </c>
      <c r="R21" s="72">
        <v>0</v>
      </c>
      <c r="S21" s="77">
        <v>1</v>
      </c>
      <c r="T21" s="72">
        <v>0</v>
      </c>
      <c r="U21" s="77">
        <v>4</v>
      </c>
      <c r="V21" s="72">
        <v>0</v>
      </c>
      <c r="W21" s="77">
        <v>2</v>
      </c>
      <c r="X21" s="72">
        <v>0</v>
      </c>
      <c r="Y21" s="77">
        <v>2</v>
      </c>
      <c r="Z21" s="72">
        <v>0</v>
      </c>
      <c r="AA21" s="77">
        <v>3</v>
      </c>
      <c r="AB21" s="72">
        <v>0</v>
      </c>
      <c r="AC21" s="77">
        <v>4</v>
      </c>
      <c r="AD21" s="83">
        <v>0</v>
      </c>
      <c r="AE21" s="75">
        <v>0</v>
      </c>
      <c r="AF21" s="72">
        <v>0</v>
      </c>
      <c r="AG21" s="77">
        <v>12</v>
      </c>
      <c r="AH21" s="72">
        <v>1</v>
      </c>
      <c r="AI21" s="84">
        <v>0</v>
      </c>
      <c r="AJ21" s="75">
        <f>7+AL21</f>
        <v>9</v>
      </c>
      <c r="AK21" s="72">
        <v>0</v>
      </c>
      <c r="AL21" s="75">
        <v>2</v>
      </c>
      <c r="AM21" s="72">
        <v>0</v>
      </c>
      <c r="AN21" s="77">
        <v>0</v>
      </c>
      <c r="AO21" s="72">
        <v>0</v>
      </c>
      <c r="AP21" s="77">
        <v>0</v>
      </c>
      <c r="AQ21" s="72">
        <v>0</v>
      </c>
      <c r="AR21" s="77">
        <v>0</v>
      </c>
      <c r="AS21" s="72">
        <v>0</v>
      </c>
      <c r="AT21" s="77">
        <v>1</v>
      </c>
      <c r="AU21" s="72">
        <v>1</v>
      </c>
      <c r="AV21" s="77">
        <v>1</v>
      </c>
      <c r="AW21" s="72">
        <v>0</v>
      </c>
      <c r="AX21" s="77">
        <v>5</v>
      </c>
      <c r="AY21" s="72">
        <v>0</v>
      </c>
      <c r="AZ21" s="77">
        <f t="shared" si="2"/>
        <v>249</v>
      </c>
      <c r="BA21" s="87">
        <f t="shared" si="0"/>
        <v>5</v>
      </c>
      <c r="BB21" s="77">
        <f t="shared" si="1"/>
        <v>247</v>
      </c>
      <c r="BC21" s="83">
        <f t="shared" si="1"/>
        <v>5</v>
      </c>
    </row>
    <row r="22" spans="1:55" ht="30" customHeight="1" x14ac:dyDescent="0.15">
      <c r="A22" s="96" t="s">
        <v>45</v>
      </c>
      <c r="B22" s="98" t="s">
        <v>46</v>
      </c>
      <c r="C22" s="81">
        <v>1368</v>
      </c>
      <c r="D22" s="72">
        <v>2</v>
      </c>
      <c r="E22" s="75">
        <v>1170</v>
      </c>
      <c r="F22" s="86">
        <v>0</v>
      </c>
      <c r="G22" s="77">
        <v>1</v>
      </c>
      <c r="H22" s="86">
        <v>0</v>
      </c>
      <c r="I22" s="77">
        <v>0</v>
      </c>
      <c r="J22" s="86">
        <v>0</v>
      </c>
      <c r="K22" s="77">
        <v>0</v>
      </c>
      <c r="L22" s="86">
        <v>0</v>
      </c>
      <c r="M22" s="77">
        <v>145</v>
      </c>
      <c r="N22" s="86">
        <v>2</v>
      </c>
      <c r="O22" s="77">
        <v>118</v>
      </c>
      <c r="P22" s="86">
        <v>2</v>
      </c>
      <c r="Q22" s="77">
        <v>0</v>
      </c>
      <c r="R22" s="86">
        <v>0</v>
      </c>
      <c r="S22" s="77">
        <v>7</v>
      </c>
      <c r="T22" s="86">
        <v>0</v>
      </c>
      <c r="U22" s="77">
        <v>25</v>
      </c>
      <c r="V22" s="86">
        <v>0</v>
      </c>
      <c r="W22" s="77">
        <v>8</v>
      </c>
      <c r="X22" s="86">
        <v>0</v>
      </c>
      <c r="Y22" s="77">
        <v>0</v>
      </c>
      <c r="Z22" s="86">
        <v>0</v>
      </c>
      <c r="AA22" s="77">
        <v>57</v>
      </c>
      <c r="AB22" s="86">
        <v>0</v>
      </c>
      <c r="AC22" s="77">
        <v>31</v>
      </c>
      <c r="AD22" s="100">
        <v>0</v>
      </c>
      <c r="AE22" s="75">
        <v>0</v>
      </c>
      <c r="AF22" s="86">
        <v>0</v>
      </c>
      <c r="AG22" s="77">
        <v>31</v>
      </c>
      <c r="AH22" s="86">
        <v>0</v>
      </c>
      <c r="AI22" s="84">
        <v>0</v>
      </c>
      <c r="AJ22" s="75">
        <f>20+AL22</f>
        <v>131</v>
      </c>
      <c r="AK22" s="86">
        <v>0</v>
      </c>
      <c r="AL22" s="75">
        <v>111</v>
      </c>
      <c r="AM22" s="86">
        <v>0</v>
      </c>
      <c r="AN22" s="77">
        <v>0</v>
      </c>
      <c r="AO22" s="86">
        <v>0</v>
      </c>
      <c r="AP22" s="77">
        <v>0</v>
      </c>
      <c r="AQ22" s="86">
        <v>0</v>
      </c>
      <c r="AR22" s="77">
        <v>0</v>
      </c>
      <c r="AS22" s="86">
        <v>0</v>
      </c>
      <c r="AT22" s="77">
        <v>4</v>
      </c>
      <c r="AU22" s="86">
        <v>1</v>
      </c>
      <c r="AV22" s="77">
        <v>28</v>
      </c>
      <c r="AW22" s="86">
        <v>0</v>
      </c>
      <c r="AX22" s="77">
        <v>28</v>
      </c>
      <c r="AY22" s="86">
        <v>0</v>
      </c>
      <c r="AZ22" s="77">
        <f t="shared" si="2"/>
        <v>1864</v>
      </c>
      <c r="BA22" s="101">
        <f t="shared" si="0"/>
        <v>5</v>
      </c>
      <c r="BB22" s="77">
        <f t="shared" si="1"/>
        <v>1753</v>
      </c>
      <c r="BC22" s="100">
        <f t="shared" si="1"/>
        <v>5</v>
      </c>
    </row>
    <row r="23" spans="1:55" ht="30" customHeight="1" x14ac:dyDescent="0.15">
      <c r="A23" s="96"/>
      <c r="B23" s="98" t="s">
        <v>47</v>
      </c>
      <c r="C23" s="81">
        <v>2451</v>
      </c>
      <c r="D23" s="86">
        <v>1</v>
      </c>
      <c r="E23" s="75">
        <v>2251</v>
      </c>
      <c r="F23" s="72">
        <v>0</v>
      </c>
      <c r="G23" s="77">
        <v>0</v>
      </c>
      <c r="H23" s="72">
        <v>0</v>
      </c>
      <c r="I23" s="77">
        <v>0</v>
      </c>
      <c r="J23" s="72">
        <v>0</v>
      </c>
      <c r="K23" s="77">
        <v>0</v>
      </c>
      <c r="L23" s="72">
        <v>0</v>
      </c>
      <c r="M23" s="77">
        <v>45</v>
      </c>
      <c r="N23" s="72">
        <v>0</v>
      </c>
      <c r="O23" s="77">
        <v>37</v>
      </c>
      <c r="P23" s="72">
        <v>0</v>
      </c>
      <c r="Q23" s="77">
        <v>1</v>
      </c>
      <c r="R23" s="72">
        <v>0</v>
      </c>
      <c r="S23" s="77">
        <v>5</v>
      </c>
      <c r="T23" s="72">
        <v>0</v>
      </c>
      <c r="U23" s="77">
        <v>37</v>
      </c>
      <c r="V23" s="72">
        <v>0</v>
      </c>
      <c r="W23" s="77">
        <v>15</v>
      </c>
      <c r="X23" s="72">
        <v>0</v>
      </c>
      <c r="Y23" s="77">
        <v>0</v>
      </c>
      <c r="Z23" s="72">
        <v>0</v>
      </c>
      <c r="AA23" s="77">
        <v>36</v>
      </c>
      <c r="AB23" s="72">
        <v>0</v>
      </c>
      <c r="AC23" s="77">
        <v>33</v>
      </c>
      <c r="AD23" s="83">
        <v>0</v>
      </c>
      <c r="AE23" s="75">
        <v>0</v>
      </c>
      <c r="AF23" s="72">
        <v>0</v>
      </c>
      <c r="AG23" s="77">
        <v>11</v>
      </c>
      <c r="AH23" s="72">
        <v>0</v>
      </c>
      <c r="AI23" s="84">
        <v>0</v>
      </c>
      <c r="AJ23" s="75">
        <f>362+AL23</f>
        <v>14852</v>
      </c>
      <c r="AK23" s="72">
        <f>0+AM23</f>
        <v>1</v>
      </c>
      <c r="AL23" s="75">
        <v>14490</v>
      </c>
      <c r="AM23" s="72">
        <v>1</v>
      </c>
      <c r="AN23" s="77">
        <v>0</v>
      </c>
      <c r="AO23" s="72">
        <v>0</v>
      </c>
      <c r="AP23" s="77">
        <v>0</v>
      </c>
      <c r="AQ23" s="72">
        <v>0</v>
      </c>
      <c r="AR23" s="77">
        <v>0</v>
      </c>
      <c r="AS23" s="72">
        <v>0</v>
      </c>
      <c r="AT23" s="77">
        <v>2</v>
      </c>
      <c r="AU23" s="72">
        <v>0</v>
      </c>
      <c r="AV23" s="77">
        <v>58</v>
      </c>
      <c r="AW23" s="72">
        <v>0</v>
      </c>
      <c r="AX23" s="77">
        <v>31</v>
      </c>
      <c r="AY23" s="72">
        <v>2</v>
      </c>
      <c r="AZ23" s="77">
        <f>SUM(C23,G23,I23,K23,M23,Q23,S23,U23,W23,Y23,AA23,AC23,AE23,AG23,AI23,AJ23,AN23,AP23,AR23,AT23,AV23,AX23)</f>
        <v>17577</v>
      </c>
      <c r="BA23" s="87">
        <f t="shared" si="0"/>
        <v>4</v>
      </c>
      <c r="BB23" s="77">
        <f>AZ23-AL23</f>
        <v>3087</v>
      </c>
      <c r="BC23" s="83">
        <f t="shared" si="1"/>
        <v>3</v>
      </c>
    </row>
    <row r="24" spans="1:55" ht="30" customHeight="1" x14ac:dyDescent="0.15">
      <c r="A24" s="96"/>
      <c r="B24" s="98" t="s">
        <v>48</v>
      </c>
      <c r="C24" s="81">
        <v>391</v>
      </c>
      <c r="D24" s="72">
        <v>2</v>
      </c>
      <c r="E24" s="75">
        <v>301</v>
      </c>
      <c r="F24" s="72">
        <v>0</v>
      </c>
      <c r="G24" s="77">
        <v>1</v>
      </c>
      <c r="H24" s="72">
        <v>0</v>
      </c>
      <c r="I24" s="77">
        <v>0</v>
      </c>
      <c r="J24" s="72">
        <v>0</v>
      </c>
      <c r="K24" s="77">
        <v>0</v>
      </c>
      <c r="L24" s="72">
        <v>0</v>
      </c>
      <c r="M24" s="77">
        <v>115</v>
      </c>
      <c r="N24" s="72">
        <v>0</v>
      </c>
      <c r="O24" s="77">
        <v>55</v>
      </c>
      <c r="P24" s="72">
        <v>0</v>
      </c>
      <c r="Q24" s="77">
        <v>0</v>
      </c>
      <c r="R24" s="72">
        <v>0</v>
      </c>
      <c r="S24" s="77">
        <v>8</v>
      </c>
      <c r="T24" s="72">
        <v>0</v>
      </c>
      <c r="U24" s="77">
        <v>4</v>
      </c>
      <c r="V24" s="72">
        <v>0</v>
      </c>
      <c r="W24" s="77">
        <v>6</v>
      </c>
      <c r="X24" s="72">
        <v>0</v>
      </c>
      <c r="Y24" s="77">
        <v>0</v>
      </c>
      <c r="Z24" s="72">
        <v>0</v>
      </c>
      <c r="AA24" s="77">
        <v>32</v>
      </c>
      <c r="AB24" s="72">
        <v>0</v>
      </c>
      <c r="AC24" s="77">
        <v>10</v>
      </c>
      <c r="AD24" s="83">
        <v>0</v>
      </c>
      <c r="AE24" s="75">
        <v>0</v>
      </c>
      <c r="AF24" s="72">
        <v>0</v>
      </c>
      <c r="AG24" s="77">
        <v>25</v>
      </c>
      <c r="AH24" s="72">
        <v>0</v>
      </c>
      <c r="AI24" s="84">
        <v>0</v>
      </c>
      <c r="AJ24" s="75">
        <f>13+AL24</f>
        <v>99</v>
      </c>
      <c r="AK24" s="72">
        <v>0</v>
      </c>
      <c r="AL24" s="75">
        <v>86</v>
      </c>
      <c r="AM24" s="72">
        <v>0</v>
      </c>
      <c r="AN24" s="77">
        <v>0</v>
      </c>
      <c r="AO24" s="72">
        <v>0</v>
      </c>
      <c r="AP24" s="77">
        <v>0</v>
      </c>
      <c r="AQ24" s="72">
        <v>0</v>
      </c>
      <c r="AR24" s="77">
        <v>0</v>
      </c>
      <c r="AS24" s="72">
        <v>0</v>
      </c>
      <c r="AT24" s="77">
        <v>4</v>
      </c>
      <c r="AU24" s="72">
        <v>1</v>
      </c>
      <c r="AV24" s="77">
        <v>11</v>
      </c>
      <c r="AW24" s="72">
        <v>0</v>
      </c>
      <c r="AX24" s="77">
        <v>9</v>
      </c>
      <c r="AY24" s="72">
        <v>0</v>
      </c>
      <c r="AZ24" s="77">
        <f t="shared" si="2"/>
        <v>715</v>
      </c>
      <c r="BA24" s="87">
        <f t="shared" si="0"/>
        <v>3</v>
      </c>
      <c r="BB24" s="77">
        <f t="shared" si="1"/>
        <v>629</v>
      </c>
      <c r="BC24" s="83">
        <f t="shared" si="1"/>
        <v>3</v>
      </c>
    </row>
    <row r="25" spans="1:55" ht="30" customHeight="1" x14ac:dyDescent="0.15">
      <c r="A25" s="96" t="s">
        <v>45</v>
      </c>
      <c r="B25" s="98" t="s">
        <v>49</v>
      </c>
      <c r="C25" s="81">
        <v>258</v>
      </c>
      <c r="D25" s="72">
        <v>0</v>
      </c>
      <c r="E25" s="75">
        <v>196</v>
      </c>
      <c r="F25" s="72">
        <v>0</v>
      </c>
      <c r="G25" s="77">
        <v>0</v>
      </c>
      <c r="H25" s="72">
        <v>0</v>
      </c>
      <c r="I25" s="77">
        <v>0</v>
      </c>
      <c r="J25" s="72">
        <v>0</v>
      </c>
      <c r="K25" s="77">
        <v>0</v>
      </c>
      <c r="L25" s="72">
        <v>0</v>
      </c>
      <c r="M25" s="77">
        <v>78</v>
      </c>
      <c r="N25" s="72">
        <v>2</v>
      </c>
      <c r="O25" s="77">
        <v>76</v>
      </c>
      <c r="P25" s="72">
        <v>2</v>
      </c>
      <c r="Q25" s="77">
        <v>0</v>
      </c>
      <c r="R25" s="72">
        <v>0</v>
      </c>
      <c r="S25" s="77">
        <v>5</v>
      </c>
      <c r="T25" s="72">
        <v>0</v>
      </c>
      <c r="U25" s="77">
        <v>16</v>
      </c>
      <c r="V25" s="72">
        <v>0</v>
      </c>
      <c r="W25" s="77">
        <v>1</v>
      </c>
      <c r="X25" s="72">
        <v>0</v>
      </c>
      <c r="Y25" s="77">
        <v>1</v>
      </c>
      <c r="Z25" s="72">
        <v>0</v>
      </c>
      <c r="AA25" s="77">
        <v>6</v>
      </c>
      <c r="AB25" s="72">
        <v>0</v>
      </c>
      <c r="AC25" s="77">
        <v>11</v>
      </c>
      <c r="AD25" s="83">
        <v>0</v>
      </c>
      <c r="AE25" s="75">
        <v>0</v>
      </c>
      <c r="AF25" s="72">
        <v>0</v>
      </c>
      <c r="AG25" s="77">
        <v>29</v>
      </c>
      <c r="AH25" s="72">
        <v>2</v>
      </c>
      <c r="AI25" s="84">
        <v>0</v>
      </c>
      <c r="AJ25" s="75">
        <f>3+AL25</f>
        <v>17</v>
      </c>
      <c r="AK25" s="72">
        <v>0</v>
      </c>
      <c r="AL25" s="75">
        <v>14</v>
      </c>
      <c r="AM25" s="72">
        <v>0</v>
      </c>
      <c r="AN25" s="77">
        <v>0</v>
      </c>
      <c r="AO25" s="72">
        <v>0</v>
      </c>
      <c r="AP25" s="77">
        <v>0</v>
      </c>
      <c r="AQ25" s="72">
        <v>0</v>
      </c>
      <c r="AR25" s="77">
        <v>0</v>
      </c>
      <c r="AS25" s="72">
        <v>0</v>
      </c>
      <c r="AT25" s="77">
        <v>0</v>
      </c>
      <c r="AU25" s="72">
        <v>0</v>
      </c>
      <c r="AV25" s="77">
        <v>3</v>
      </c>
      <c r="AW25" s="72">
        <v>0</v>
      </c>
      <c r="AX25" s="77">
        <v>2</v>
      </c>
      <c r="AY25" s="72">
        <v>0</v>
      </c>
      <c r="AZ25" s="77">
        <f t="shared" si="2"/>
        <v>427</v>
      </c>
      <c r="BA25" s="87">
        <f t="shared" si="0"/>
        <v>4</v>
      </c>
      <c r="BB25" s="77">
        <f t="shared" si="1"/>
        <v>413</v>
      </c>
      <c r="BC25" s="83">
        <f t="shared" si="1"/>
        <v>4</v>
      </c>
    </row>
    <row r="26" spans="1:55" ht="30" customHeight="1" x14ac:dyDescent="0.15">
      <c r="A26" s="102"/>
      <c r="B26" s="103" t="s">
        <v>50</v>
      </c>
      <c r="C26" s="104">
        <v>501</v>
      </c>
      <c r="D26" s="105">
        <v>7</v>
      </c>
      <c r="E26" s="106">
        <v>379</v>
      </c>
      <c r="F26" s="105">
        <v>0</v>
      </c>
      <c r="G26" s="106">
        <v>0</v>
      </c>
      <c r="H26" s="105">
        <v>0</v>
      </c>
      <c r="I26" s="106">
        <v>0</v>
      </c>
      <c r="J26" s="105">
        <v>0</v>
      </c>
      <c r="K26" s="106">
        <v>0</v>
      </c>
      <c r="L26" s="105">
        <v>0</v>
      </c>
      <c r="M26" s="106">
        <v>238</v>
      </c>
      <c r="N26" s="105">
        <v>6</v>
      </c>
      <c r="O26" s="106">
        <v>231</v>
      </c>
      <c r="P26" s="105">
        <v>6</v>
      </c>
      <c r="Q26" s="106">
        <v>0</v>
      </c>
      <c r="R26" s="105">
        <v>0</v>
      </c>
      <c r="S26" s="106">
        <v>5</v>
      </c>
      <c r="T26" s="105">
        <v>0</v>
      </c>
      <c r="U26" s="106">
        <v>12</v>
      </c>
      <c r="V26" s="105">
        <v>0</v>
      </c>
      <c r="W26" s="106">
        <v>0</v>
      </c>
      <c r="X26" s="105">
        <v>0</v>
      </c>
      <c r="Y26" s="106">
        <v>0</v>
      </c>
      <c r="Z26" s="105">
        <v>0</v>
      </c>
      <c r="AA26" s="106">
        <v>18</v>
      </c>
      <c r="AB26" s="105">
        <v>0</v>
      </c>
      <c r="AC26" s="106">
        <v>13</v>
      </c>
      <c r="AD26" s="107">
        <v>0</v>
      </c>
      <c r="AE26" s="108">
        <v>2</v>
      </c>
      <c r="AF26" s="105">
        <v>0</v>
      </c>
      <c r="AG26" s="106">
        <v>13</v>
      </c>
      <c r="AH26" s="105">
        <v>0</v>
      </c>
      <c r="AI26" s="109">
        <v>3</v>
      </c>
      <c r="AJ26" s="108">
        <f>17+AL26</f>
        <v>128</v>
      </c>
      <c r="AK26" s="105">
        <v>0</v>
      </c>
      <c r="AL26" s="108">
        <v>111</v>
      </c>
      <c r="AM26" s="105">
        <v>0</v>
      </c>
      <c r="AN26" s="106">
        <v>0</v>
      </c>
      <c r="AO26" s="105">
        <v>0</v>
      </c>
      <c r="AP26" s="106">
        <v>0</v>
      </c>
      <c r="AQ26" s="105">
        <v>0</v>
      </c>
      <c r="AR26" s="106">
        <v>0</v>
      </c>
      <c r="AS26" s="105">
        <v>0</v>
      </c>
      <c r="AT26" s="106">
        <v>12</v>
      </c>
      <c r="AU26" s="105">
        <v>1</v>
      </c>
      <c r="AV26" s="106">
        <v>17</v>
      </c>
      <c r="AW26" s="105">
        <v>0</v>
      </c>
      <c r="AX26" s="106">
        <v>26</v>
      </c>
      <c r="AY26" s="105">
        <v>2</v>
      </c>
      <c r="AZ26" s="106">
        <f>SUM(C26,G26,I26,K26,M26,Q26,S26,U26,W26,Y26,AA26,AC26,AE26,AG26,AI26,AJ26,AN26,AP26,AR26,AT26,AV26,AX26)</f>
        <v>988</v>
      </c>
      <c r="BA26" s="110">
        <f t="shared" si="0"/>
        <v>16</v>
      </c>
      <c r="BB26" s="106">
        <f>AZ26-AL26</f>
        <v>877</v>
      </c>
      <c r="BC26" s="107">
        <f t="shared" si="1"/>
        <v>16</v>
      </c>
    </row>
    <row r="27" spans="1:55" ht="30" customHeight="1" x14ac:dyDescent="0.15">
      <c r="A27" s="111"/>
      <c r="B27" s="112" t="s">
        <v>51</v>
      </c>
      <c r="C27" s="90">
        <f t="shared" ref="C27:AY27" si="5">SUM(C16:C26)</f>
        <v>7596</v>
      </c>
      <c r="D27" s="113">
        <f t="shared" si="5"/>
        <v>30</v>
      </c>
      <c r="E27" s="90">
        <f t="shared" si="5"/>
        <v>6291</v>
      </c>
      <c r="F27" s="113">
        <f t="shared" si="5"/>
        <v>0</v>
      </c>
      <c r="G27" s="90">
        <f t="shared" si="5"/>
        <v>3</v>
      </c>
      <c r="H27" s="113">
        <f t="shared" si="5"/>
        <v>0</v>
      </c>
      <c r="I27" s="90">
        <f t="shared" si="5"/>
        <v>0</v>
      </c>
      <c r="J27" s="113">
        <f t="shared" si="5"/>
        <v>0</v>
      </c>
      <c r="K27" s="90">
        <f t="shared" si="5"/>
        <v>32</v>
      </c>
      <c r="L27" s="113">
        <f t="shared" si="5"/>
        <v>0</v>
      </c>
      <c r="M27" s="90">
        <f t="shared" si="5"/>
        <v>1472</v>
      </c>
      <c r="N27" s="113">
        <f t="shared" si="5"/>
        <v>31</v>
      </c>
      <c r="O27" s="90">
        <f t="shared" si="5"/>
        <v>1257</v>
      </c>
      <c r="P27" s="113">
        <f t="shared" si="5"/>
        <v>31</v>
      </c>
      <c r="Q27" s="90">
        <f t="shared" si="5"/>
        <v>5</v>
      </c>
      <c r="R27" s="113">
        <f t="shared" si="5"/>
        <v>0</v>
      </c>
      <c r="S27" s="90">
        <f t="shared" si="5"/>
        <v>52</v>
      </c>
      <c r="T27" s="113">
        <f t="shared" si="5"/>
        <v>0</v>
      </c>
      <c r="U27" s="90">
        <f t="shared" si="5"/>
        <v>156</v>
      </c>
      <c r="V27" s="113">
        <f t="shared" si="5"/>
        <v>0</v>
      </c>
      <c r="W27" s="90">
        <f t="shared" si="5"/>
        <v>50</v>
      </c>
      <c r="X27" s="113">
        <f t="shared" si="5"/>
        <v>0</v>
      </c>
      <c r="Y27" s="90">
        <f t="shared" si="5"/>
        <v>9</v>
      </c>
      <c r="Z27" s="113">
        <f t="shared" si="5"/>
        <v>0</v>
      </c>
      <c r="AA27" s="90">
        <f t="shared" si="5"/>
        <v>256</v>
      </c>
      <c r="AB27" s="113">
        <f t="shared" si="5"/>
        <v>0</v>
      </c>
      <c r="AC27" s="90">
        <f t="shared" si="5"/>
        <v>161</v>
      </c>
      <c r="AD27" s="92">
        <f t="shared" si="5"/>
        <v>0</v>
      </c>
      <c r="AE27" s="93">
        <f t="shared" si="5"/>
        <v>4</v>
      </c>
      <c r="AF27" s="113">
        <f t="shared" si="5"/>
        <v>1</v>
      </c>
      <c r="AG27" s="90">
        <f t="shared" si="5"/>
        <v>289</v>
      </c>
      <c r="AH27" s="113">
        <f t="shared" si="5"/>
        <v>10</v>
      </c>
      <c r="AI27" s="114">
        <f t="shared" si="5"/>
        <v>83</v>
      </c>
      <c r="AJ27" s="90">
        <f t="shared" si="5"/>
        <v>15638</v>
      </c>
      <c r="AK27" s="113">
        <f t="shared" si="5"/>
        <v>1</v>
      </c>
      <c r="AL27" s="90">
        <f t="shared" si="5"/>
        <v>15196</v>
      </c>
      <c r="AM27" s="113">
        <f t="shared" si="5"/>
        <v>1</v>
      </c>
      <c r="AN27" s="90">
        <f t="shared" si="5"/>
        <v>0</v>
      </c>
      <c r="AO27" s="113">
        <f t="shared" si="5"/>
        <v>0</v>
      </c>
      <c r="AP27" s="90">
        <f t="shared" si="5"/>
        <v>3</v>
      </c>
      <c r="AQ27" s="113">
        <f t="shared" si="5"/>
        <v>0</v>
      </c>
      <c r="AR27" s="90">
        <f t="shared" si="5"/>
        <v>0</v>
      </c>
      <c r="AS27" s="113">
        <f t="shared" si="5"/>
        <v>0</v>
      </c>
      <c r="AT27" s="90">
        <f t="shared" si="5"/>
        <v>58</v>
      </c>
      <c r="AU27" s="113">
        <f t="shared" si="5"/>
        <v>12</v>
      </c>
      <c r="AV27" s="90">
        <f t="shared" si="5"/>
        <v>138</v>
      </c>
      <c r="AW27" s="113">
        <f t="shared" si="5"/>
        <v>1</v>
      </c>
      <c r="AX27" s="90">
        <f t="shared" si="5"/>
        <v>154</v>
      </c>
      <c r="AY27" s="113">
        <f t="shared" si="5"/>
        <v>8</v>
      </c>
      <c r="AZ27" s="90">
        <f>SUM(C27,G27,I27,K27,M27,Q27,S27,U27,W27,Y27,AA27,AC27,AE27,AG27,AI27,AJ27,AN27,AP27,AR27,AT27,AV27,AX27)</f>
        <v>26159</v>
      </c>
      <c r="BA27" s="91">
        <f t="shared" si="0"/>
        <v>94</v>
      </c>
      <c r="BB27" s="90">
        <f t="shared" si="1"/>
        <v>10963</v>
      </c>
      <c r="BC27" s="92">
        <f t="shared" si="1"/>
        <v>93</v>
      </c>
    </row>
    <row r="28" spans="1:55" ht="13.5" customHeight="1" x14ac:dyDescent="0.15">
      <c r="B28" s="116" t="s">
        <v>52</v>
      </c>
      <c r="C28" s="116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AJ28" s="119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1"/>
      <c r="AY28" s="121"/>
      <c r="AZ28" s="121"/>
      <c r="BA28" s="121"/>
    </row>
    <row r="29" spans="1:55" ht="15.75" x14ac:dyDescent="0.35">
      <c r="A29" s="122"/>
      <c r="B29" s="122" t="s">
        <v>53</v>
      </c>
      <c r="C29" s="123" t="s">
        <v>54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 t="s">
        <v>55</v>
      </c>
      <c r="R29" s="123"/>
      <c r="S29" s="123"/>
      <c r="T29" s="123"/>
      <c r="AE29" s="123" t="s">
        <v>54</v>
      </c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 t="s">
        <v>55</v>
      </c>
    </row>
    <row r="30" spans="1:55" ht="15.75" x14ac:dyDescent="0.35">
      <c r="A30" s="123"/>
      <c r="B30" s="123"/>
      <c r="C30" s="123" t="s">
        <v>56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 t="s">
        <v>57</v>
      </c>
      <c r="R30" s="123"/>
      <c r="S30" s="123"/>
      <c r="T30" s="123"/>
      <c r="AE30" s="123" t="s">
        <v>56</v>
      </c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 t="s">
        <v>57</v>
      </c>
    </row>
    <row r="31" spans="1:55" ht="15.75" x14ac:dyDescent="0.35">
      <c r="A31" s="123"/>
      <c r="B31" s="123"/>
      <c r="C31" s="123" t="s">
        <v>58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R31" s="123"/>
      <c r="S31" s="123"/>
      <c r="T31" s="123"/>
      <c r="AE31" s="123" t="s">
        <v>58</v>
      </c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</row>
  </sheetData>
  <dataConsolidate/>
  <mergeCells count="30">
    <mergeCell ref="AR3:AS4"/>
    <mergeCell ref="O4:P4"/>
    <mergeCell ref="AE4:AF4"/>
    <mergeCell ref="B28:C28"/>
    <mergeCell ref="Y3:Z4"/>
    <mergeCell ref="AA3:AB4"/>
    <mergeCell ref="AC3:AD4"/>
    <mergeCell ref="AI3:AI4"/>
    <mergeCell ref="AN3:AO4"/>
    <mergeCell ref="AP3:AQ4"/>
    <mergeCell ref="AV2:AW2"/>
    <mergeCell ref="AX2:AY2"/>
    <mergeCell ref="G3:H4"/>
    <mergeCell ref="I3:J4"/>
    <mergeCell ref="K3:L4"/>
    <mergeCell ref="M3:N4"/>
    <mergeCell ref="Q3:R4"/>
    <mergeCell ref="S3:T4"/>
    <mergeCell ref="U3:V4"/>
    <mergeCell ref="W3:X4"/>
    <mergeCell ref="A1:AD1"/>
    <mergeCell ref="AE1:BA1"/>
    <mergeCell ref="C2:D2"/>
    <mergeCell ref="G2:T2"/>
    <mergeCell ref="U2:AD2"/>
    <mergeCell ref="AE2:AF2"/>
    <mergeCell ref="AG2:AH2"/>
    <mergeCell ref="AJ2:AK2"/>
    <mergeCell ref="AN2:AS2"/>
    <mergeCell ref="AT2:AU2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7" fitToWidth="0" pageOrder="overThenDown" orientation="landscape" horizontalDpi="300" verticalDpi="300" r:id="rId1"/>
  <headerFooter scaleWithDoc="0" alignWithMargins="0"/>
  <colBreaks count="1" manualBreakCount="1">
    <brk id="30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03492991532469603C0F227A10A08" ma:contentTypeVersion="15" ma:contentTypeDescription="新しいドキュメントを作成します。" ma:contentTypeScope="" ma:versionID="5a88e25aa8c640f5a3638bd74f98ea09">
  <xsd:schema xmlns:xsd="http://www.w3.org/2001/XMLSchema" xmlns:xs="http://www.w3.org/2001/XMLSchema" xmlns:p="http://schemas.microsoft.com/office/2006/metadata/properties" xmlns:ns2="b5443b4e-8989-4b52-9930-1c80c190e5f1" xmlns:ns3="263dbbe5-076b-4606-a03b-9598f5f2f35a" targetNamespace="http://schemas.microsoft.com/office/2006/metadata/properties" ma:root="true" ma:fieldsID="5fdee88aeaea6bf572c78beaaf58aacd" ns2:_="" ns3:_="">
    <xsd:import namespace="b5443b4e-8989-4b52-9930-1c80c190e5f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43b4e-8989-4b52-9930-1c80c190e5f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17ca53f-4c7c-4639-9ab1-3a94daab013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b5443b4e-8989-4b52-9930-1c80c190e5f1">
      <Terms xmlns="http://schemas.microsoft.com/office/infopath/2007/PartnerControls"/>
    </lcf76f155ced4ddcb4097134ff3c332f>
    <Owner xmlns="b5443b4e-8989-4b52-9930-1c80c190e5f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418086-266E-47DD-8E5A-1B63A595267E}"/>
</file>

<file path=customXml/itemProps2.xml><?xml version="1.0" encoding="utf-8"?>
<ds:datastoreItem xmlns:ds="http://schemas.openxmlformats.org/officeDocument/2006/customXml" ds:itemID="{9E5024CC-C1FC-4DEE-906D-8375D0D12AAE}"/>
</file>

<file path=customXml/itemProps3.xml><?xml version="1.0" encoding="utf-8"?>
<ds:datastoreItem xmlns:ds="http://schemas.openxmlformats.org/officeDocument/2006/customXml" ds:itemID="{07EEBE46-1D57-4463-8C13-935F6E3875E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0x0101009F103492991532469603C0F227A10A08</vt:lpwstr>
  </property>
  <property fmtid="{D5CDD505-2E9C-101B-9397-08002B2CF9AE}" pid="3" name="Order">
    <vt:r8>247000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</Properties>
</file>