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555" yWindow="945" windowWidth="7305" windowHeight="3525"/>
  </bookViews>
  <sheets>
    <sheet name="第４表" sheetId="15" r:id="rId1"/>
  </sheets>
  <definedNames>
    <definedName name="_xlnm.Print_Area" localSheetId="0">第４表!$A$1:$F$126</definedName>
    <definedName name="_xlnm.Print_Titles" localSheetId="0">第４表!$4:$4</definedName>
  </definedNames>
  <calcPr calcId="162913" fullCalcOnLoad="1"/>
</workbook>
</file>

<file path=xl/calcChain.xml><?xml version="1.0" encoding="utf-8"?>
<calcChain xmlns="http://schemas.openxmlformats.org/spreadsheetml/2006/main">
  <c r="E119" i="15" l="1"/>
  <c r="D119" i="15"/>
  <c r="F119" i="15"/>
  <c r="C119" i="15"/>
  <c r="F118" i="15"/>
  <c r="F117" i="15"/>
  <c r="F116" i="15"/>
  <c r="F115" i="15"/>
  <c r="F114" i="15"/>
  <c r="F113" i="15"/>
  <c r="F112" i="15"/>
  <c r="F111" i="15"/>
  <c r="F110" i="15"/>
  <c r="F109" i="15"/>
  <c r="F108" i="15"/>
  <c r="F106" i="15"/>
  <c r="F105" i="15"/>
  <c r="F104" i="15"/>
  <c r="F103" i="15"/>
  <c r="F102" i="15"/>
  <c r="F101" i="15"/>
  <c r="F100" i="15"/>
  <c r="F99" i="15"/>
  <c r="F98" i="15"/>
  <c r="F97" i="15"/>
  <c r="F96" i="15"/>
  <c r="F95" i="15"/>
  <c r="F94" i="15"/>
  <c r="F93" i="15"/>
  <c r="F92" i="15"/>
  <c r="F91" i="15"/>
  <c r="F90" i="15"/>
  <c r="E88" i="15"/>
  <c r="D88" i="15"/>
  <c r="C88" i="15"/>
  <c r="F87" i="15"/>
  <c r="F86" i="15"/>
  <c r="F85" i="15"/>
  <c r="F84" i="15"/>
  <c r="E83" i="15"/>
  <c r="D83" i="15"/>
  <c r="F83" i="15"/>
  <c r="C83" i="15"/>
  <c r="C89" i="15"/>
  <c r="C120" i="15"/>
  <c r="F82" i="15"/>
  <c r="F81" i="15"/>
  <c r="F80" i="15"/>
  <c r="F79" i="15"/>
  <c r="F78" i="15"/>
  <c r="F77" i="15"/>
  <c r="F76" i="15"/>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E20" i="15"/>
  <c r="D20" i="15"/>
  <c r="F20" i="15"/>
  <c r="C20" i="15"/>
  <c r="F19" i="15"/>
  <c r="F18" i="15"/>
  <c r="F17" i="15"/>
  <c r="F16" i="15"/>
  <c r="F15" i="15"/>
  <c r="F14" i="15"/>
  <c r="F13" i="15"/>
  <c r="E12" i="15"/>
  <c r="E89" i="15"/>
  <c r="E120" i="15"/>
  <c r="D12" i="15"/>
  <c r="C12" i="15"/>
  <c r="F11" i="15"/>
  <c r="F10" i="15"/>
  <c r="F9" i="15"/>
  <c r="F8" i="15"/>
  <c r="F7" i="15"/>
  <c r="F6" i="15"/>
  <c r="F5" i="15"/>
  <c r="F88" i="15"/>
  <c r="D89" i="15"/>
  <c r="F89" i="15"/>
  <c r="F12" i="15"/>
  <c r="D120" i="15"/>
  <c r="F120" i="15"/>
</calcChain>
</file>

<file path=xl/sharedStrings.xml><?xml version="1.0" encoding="utf-8"?>
<sst xmlns="http://schemas.openxmlformats.org/spreadsheetml/2006/main" count="135" uniqueCount="132">
  <si>
    <t>対象作業</t>
    <rPh sb="0" eb="2">
      <t>タイショウ</t>
    </rPh>
    <rPh sb="2" eb="4">
      <t>サギョウ</t>
    </rPh>
    <phoneticPr fontId="7"/>
  </si>
  <si>
    <t>健診実施事業場数</t>
  </si>
  <si>
    <t>有 所 見者　　数</t>
  </si>
  <si>
    <t>有所見率（％）</t>
  </si>
  <si>
    <t>有機溶剤</t>
  </si>
  <si>
    <t>鉛</t>
  </si>
  <si>
    <t>四アルキル鉛</t>
  </si>
  <si>
    <t>電離放射線</t>
  </si>
  <si>
    <t>除染等電離放射線</t>
    <rPh sb="0" eb="2">
      <t>ジョセン</t>
    </rPh>
    <rPh sb="2" eb="3">
      <t>トウ</t>
    </rPh>
    <rPh sb="3" eb="5">
      <t>デンリ</t>
    </rPh>
    <rPh sb="5" eb="8">
      <t>ホウシャセン</t>
    </rPh>
    <phoneticPr fontId="3"/>
  </si>
  <si>
    <t>高気圧</t>
    <rPh sb="0" eb="3">
      <t>コウキアツ</t>
    </rPh>
    <phoneticPr fontId="7"/>
  </si>
  <si>
    <t>高圧室</t>
  </si>
  <si>
    <t>潜水</t>
  </si>
  <si>
    <t>（小計）</t>
  </si>
  <si>
    <t>製造禁止物質</t>
    <rPh sb="0" eb="2">
      <t>セイゾウ</t>
    </rPh>
    <rPh sb="2" eb="4">
      <t>キンシ</t>
    </rPh>
    <rPh sb="4" eb="6">
      <t>ブッシツ</t>
    </rPh>
    <phoneticPr fontId="7"/>
  </si>
  <si>
    <t>ベンジジン</t>
  </si>
  <si>
    <t>特定化学物質</t>
    <rPh sb="0" eb="2">
      <t>トクテイ</t>
    </rPh>
    <rPh sb="2" eb="4">
      <t>カガク</t>
    </rPh>
    <rPh sb="4" eb="6">
      <t>ブッシツ</t>
    </rPh>
    <phoneticPr fontId="7"/>
  </si>
  <si>
    <t>塩素化ビフェニル</t>
  </si>
  <si>
    <t>ｏ-トリジン</t>
  </si>
  <si>
    <t>ジアニシジン</t>
  </si>
  <si>
    <t>ベリリウム</t>
  </si>
  <si>
    <t>アルキル水銀化合物</t>
  </si>
  <si>
    <t>エチレンイミン</t>
  </si>
  <si>
    <t>塩化ビニル</t>
  </si>
  <si>
    <t>塩素</t>
  </si>
  <si>
    <t>オーラミン</t>
  </si>
  <si>
    <t>カドミウム</t>
  </si>
  <si>
    <t>クロム酸</t>
  </si>
  <si>
    <t>五酸化バナジウム</t>
  </si>
  <si>
    <t>コールタール</t>
  </si>
  <si>
    <t>シアン化カリウム</t>
  </si>
  <si>
    <t>シアン化水素</t>
  </si>
  <si>
    <t>シアン化ナトリウム</t>
  </si>
  <si>
    <t>臭化メチル</t>
  </si>
  <si>
    <t>重クロム酸</t>
  </si>
  <si>
    <t>水銀</t>
  </si>
  <si>
    <t>トリレンジイソシアネート</t>
  </si>
  <si>
    <t>ニッケルカルボニル</t>
  </si>
  <si>
    <t>ニトログリコール</t>
  </si>
  <si>
    <t>ｐ-ジメチルアミノアゾベンゼン</t>
  </si>
  <si>
    <t>ｐ-ニトロクロルベンゼン</t>
  </si>
  <si>
    <t>フッ化水素</t>
  </si>
  <si>
    <t>β-プロピオラクトン</t>
  </si>
  <si>
    <t>ベンゼン</t>
  </si>
  <si>
    <t>ペンタクロルフェノール</t>
  </si>
  <si>
    <t>マゼンタ</t>
    <phoneticPr fontId="7"/>
  </si>
  <si>
    <t>マンガン</t>
  </si>
  <si>
    <t>沃化メチル</t>
  </si>
  <si>
    <t>硫化水素</t>
  </si>
  <si>
    <t>硫酸ジメチル</t>
  </si>
  <si>
    <t>ﾆｯｹﾙ化合物(ﾆｯｹﾙｶﾙﾎﾞﾆﾙを除き、粉状の物に限る)</t>
    <phoneticPr fontId="4"/>
  </si>
  <si>
    <t>砒素及びその化合物(ｱﾙｼﾝ及び砒化ｶﾞﾘｳﾑを除く)</t>
    <phoneticPr fontId="4"/>
  </si>
  <si>
    <t>酸化プロピレン</t>
    <rPh sb="0" eb="2">
      <t>サンカ</t>
    </rPh>
    <phoneticPr fontId="3"/>
  </si>
  <si>
    <t>石綿</t>
    <rPh sb="0" eb="2">
      <t>イシワタ</t>
    </rPh>
    <phoneticPr fontId="7"/>
  </si>
  <si>
    <t>アモサイト</t>
    <phoneticPr fontId="7"/>
  </si>
  <si>
    <t>クロシドライト</t>
    <phoneticPr fontId="7"/>
  </si>
  <si>
    <t>石綿（アモサイト及びクロシドライトを除く）</t>
    <rPh sb="0" eb="2">
      <t>イシワタ</t>
    </rPh>
    <rPh sb="8" eb="9">
      <t>オヨ</t>
    </rPh>
    <rPh sb="18" eb="19">
      <t>ノゾ</t>
    </rPh>
    <phoneticPr fontId="7"/>
  </si>
  <si>
    <t>石綿の製造・取扱い業務の周辺業務</t>
    <phoneticPr fontId="4"/>
  </si>
  <si>
    <t>法定特殊健診計</t>
  </si>
  <si>
    <t>指導勧奨によるもの</t>
    <rPh sb="0" eb="2">
      <t>シドウ</t>
    </rPh>
    <rPh sb="2" eb="4">
      <t>カンショウ</t>
    </rPh>
    <phoneticPr fontId="7"/>
  </si>
  <si>
    <t>紫外線、赤外線</t>
  </si>
  <si>
    <t>騒音</t>
  </si>
  <si>
    <t>マンガン化合物（塩基性酸化マンガン）</t>
  </si>
  <si>
    <t>黄りん</t>
  </si>
  <si>
    <t>有機りん剤</t>
  </si>
  <si>
    <t>亜硫酸ガス</t>
  </si>
  <si>
    <t>二硫化炭素（有機溶剤業務に係るものを除く）</t>
  </si>
  <si>
    <t>ベンゼンのニトロアミド化合物</t>
  </si>
  <si>
    <t>脂肪族の塩化または臭化炭化水素</t>
  </si>
  <si>
    <t>砒素またはその化合物（特化則適用以外のものに限る）</t>
    <phoneticPr fontId="4"/>
  </si>
  <si>
    <t>フェニル水銀化合物</t>
  </si>
  <si>
    <t>ｱﾙｷﾙ水銀化合物（特化則適用以外のものに限る）</t>
    <phoneticPr fontId="4"/>
  </si>
  <si>
    <t>クロルナフタリン</t>
  </si>
  <si>
    <t>沃素</t>
  </si>
  <si>
    <t>米杉等</t>
  </si>
  <si>
    <t>超音波溶着機</t>
  </si>
  <si>
    <t>金銭登録</t>
  </si>
  <si>
    <t>引金付工具</t>
  </si>
  <si>
    <t>レーザー機器</t>
  </si>
  <si>
    <t>指導勧奨計</t>
    <rPh sb="2" eb="4">
      <t>カンショウ</t>
    </rPh>
    <phoneticPr fontId="4"/>
  </si>
  <si>
    <t>総計</t>
  </si>
  <si>
    <t>資料：特殊健康診断結果調</t>
    <rPh sb="0" eb="2">
      <t>シリョウ</t>
    </rPh>
    <rPh sb="3" eb="5">
      <t>トクシュ</t>
    </rPh>
    <rPh sb="5" eb="7">
      <t>ケンコウ</t>
    </rPh>
    <rPh sb="7" eb="9">
      <t>シンダン</t>
    </rPh>
    <rPh sb="9" eb="11">
      <t>ケッカ</t>
    </rPh>
    <rPh sb="11" eb="12">
      <t>シラ</t>
    </rPh>
    <phoneticPr fontId="4"/>
  </si>
  <si>
    <t>コバルト及びその化合物</t>
  </si>
  <si>
    <t>エチルベンゼン</t>
    <phoneticPr fontId="3"/>
  </si>
  <si>
    <t>1,1-ジメチルヒドラジン</t>
    <phoneticPr fontId="3"/>
  </si>
  <si>
    <t>1,2－ジクロロプロパン</t>
    <phoneticPr fontId="3"/>
  </si>
  <si>
    <t>4-アミノジフェニル</t>
  </si>
  <si>
    <t>4-ニトロジフェニル</t>
  </si>
  <si>
    <t>ビス（クロロメチル）エーテル</t>
  </si>
  <si>
    <t>β-ナフチルアミン</t>
  </si>
  <si>
    <t>ジクロルベンジジン</t>
  </si>
  <si>
    <t>α-ナフチルアミン</t>
  </si>
  <si>
    <t>ベンゾトリクロリド</t>
  </si>
  <si>
    <t>アクリルアミド</t>
  </si>
  <si>
    <t>アクリロニトリル</t>
  </si>
  <si>
    <t>ｏ-フタロジニトリル</t>
  </si>
  <si>
    <t>クロロメチルメチルエーテル</t>
  </si>
  <si>
    <t>3,3'-ジクロロ-4,4'-ジアミノジフェニルメタン</t>
    <phoneticPr fontId="3"/>
  </si>
  <si>
    <t>クロロホルム</t>
    <phoneticPr fontId="3"/>
  </si>
  <si>
    <t>四塩化炭素</t>
    <phoneticPr fontId="3"/>
  </si>
  <si>
    <t>1,4－ジオキサン</t>
    <phoneticPr fontId="3"/>
  </si>
  <si>
    <t>1,2－ジクロロエタン</t>
    <phoneticPr fontId="3"/>
  </si>
  <si>
    <t>ジクロロメタン</t>
    <phoneticPr fontId="3"/>
  </si>
  <si>
    <t>ジメチル－2,2－ジクロロビニルホスフェイト</t>
    <phoneticPr fontId="3"/>
  </si>
  <si>
    <t>スチレン</t>
    <phoneticPr fontId="3"/>
  </si>
  <si>
    <t>1,1,2,2－テトラクロロエタン</t>
    <phoneticPr fontId="3"/>
  </si>
  <si>
    <t>テトラクロロエチレン</t>
    <phoneticPr fontId="3"/>
  </si>
  <si>
    <t>トリクロロエチレン</t>
    <phoneticPr fontId="3"/>
  </si>
  <si>
    <t>メチルイソブチルケトン</t>
    <phoneticPr fontId="3"/>
  </si>
  <si>
    <t>ナフタレン</t>
    <phoneticPr fontId="3"/>
  </si>
  <si>
    <t>リフラクトリーセラミックファイバー</t>
    <phoneticPr fontId="3"/>
  </si>
  <si>
    <r>
      <t>腰痛</t>
    </r>
    <r>
      <rPr>
        <vertAlign val="superscript"/>
        <sz val="11"/>
        <color indexed="8"/>
        <rFont val="ＭＳ Ｐゴシック"/>
        <family val="3"/>
        <charset val="128"/>
      </rPr>
      <t>(注１)</t>
    </r>
    <rPh sb="0" eb="2">
      <t>ヨウツウ</t>
    </rPh>
    <rPh sb="3" eb="4">
      <t>チュウ</t>
    </rPh>
    <phoneticPr fontId="7"/>
  </si>
  <si>
    <t>受診労働者数</t>
    <phoneticPr fontId="7"/>
  </si>
  <si>
    <t>(注2)「受診労働者数」及び「有所見者数」については、</t>
    <rPh sb="1" eb="2">
      <t>チュウ</t>
    </rPh>
    <rPh sb="12" eb="13">
      <t>オヨ</t>
    </rPh>
    <rPh sb="15" eb="16">
      <t>ユウ</t>
    </rPh>
    <rPh sb="16" eb="18">
      <t>ショケン</t>
    </rPh>
    <rPh sb="18" eb="19">
      <t>シャ</t>
    </rPh>
    <rPh sb="19" eb="20">
      <t>スウ</t>
    </rPh>
    <phoneticPr fontId="3"/>
  </si>
  <si>
    <t>労働基準監督署に提出された健康診断結果報告書を累積して集計している。</t>
    <phoneticPr fontId="3"/>
  </si>
  <si>
    <t>平成28年特殊健康診断実施状況（対象作業別）</t>
    <rPh sb="0" eb="2">
      <t>ヘイセイ</t>
    </rPh>
    <rPh sb="4" eb="5">
      <t>ネン</t>
    </rPh>
    <rPh sb="5" eb="7">
      <t>トクシュ</t>
    </rPh>
    <rPh sb="7" eb="9">
      <t>ケンコウ</t>
    </rPh>
    <rPh sb="9" eb="11">
      <t>シンダン</t>
    </rPh>
    <rPh sb="11" eb="13">
      <t>ジッシ</t>
    </rPh>
    <rPh sb="13" eb="15">
      <t>ジョウキョウ</t>
    </rPh>
    <rPh sb="16" eb="18">
      <t>タイショウ</t>
    </rPh>
    <rPh sb="18" eb="20">
      <t>サギョウ</t>
    </rPh>
    <rPh sb="20" eb="21">
      <t>ベツ</t>
    </rPh>
    <phoneticPr fontId="7"/>
  </si>
  <si>
    <t>黄りんマッチ</t>
    <rPh sb="0" eb="1">
      <t>オウ</t>
    </rPh>
    <phoneticPr fontId="3"/>
  </si>
  <si>
    <t>ベンゼン含有ゴムのり</t>
    <phoneticPr fontId="3"/>
  </si>
  <si>
    <t>インジウム及びその化合物</t>
    <phoneticPr fontId="4"/>
  </si>
  <si>
    <t>メチレンジフェニルイソシアネート</t>
    <phoneticPr fontId="3"/>
  </si>
  <si>
    <t>フェザーミル等</t>
    <rPh sb="6" eb="7">
      <t>トウ</t>
    </rPh>
    <phoneticPr fontId="3"/>
  </si>
  <si>
    <t>クロルプロマジン等</t>
    <phoneticPr fontId="3"/>
  </si>
  <si>
    <t>キーパンチャー</t>
    <phoneticPr fontId="3"/>
  </si>
  <si>
    <t>都市ガス配管工事</t>
    <rPh sb="0" eb="2">
      <t>トシ</t>
    </rPh>
    <rPh sb="4" eb="6">
      <t>ハイカン</t>
    </rPh>
    <rPh sb="6" eb="8">
      <t>コウジ</t>
    </rPh>
    <phoneticPr fontId="3"/>
  </si>
  <si>
    <t>地下駐車場</t>
    <rPh sb="0" eb="2">
      <t>チカ</t>
    </rPh>
    <rPh sb="2" eb="5">
      <t>チュウシャジョウ</t>
    </rPh>
    <phoneticPr fontId="3"/>
  </si>
  <si>
    <t>振動（チェーンソー）</t>
    <rPh sb="0" eb="2">
      <t>シンドウ</t>
    </rPh>
    <phoneticPr fontId="3"/>
  </si>
  <si>
    <t>振動（チェーンソー以外）</t>
    <rPh sb="9" eb="11">
      <t>イガイ</t>
    </rPh>
    <phoneticPr fontId="3"/>
  </si>
  <si>
    <t>VDT作業</t>
    <rPh sb="3" eb="5">
      <t>サギョウ</t>
    </rPh>
    <phoneticPr fontId="3"/>
  </si>
  <si>
    <t>(注1）従来までは「重量物」と表記していたもの。名称を変更したもので、対象作業の内容、健診項目等は従来と同一である。</t>
    <rPh sb="1" eb="2">
      <t>チュウ</t>
    </rPh>
    <phoneticPr fontId="3"/>
  </si>
  <si>
    <t>　　　　　　　</t>
    <phoneticPr fontId="3"/>
  </si>
  <si>
    <t>　　　　　　　</t>
    <phoneticPr fontId="3"/>
  </si>
  <si>
    <t>(注3)集計対象の報告書を精査の上再集計し、公表値を修正している。</t>
    <rPh sb="22" eb="24">
      <t>コウヒョウ</t>
    </rPh>
    <rPh sb="24" eb="25">
      <t>チ</t>
    </rPh>
    <rPh sb="26" eb="28">
      <t>シュウセイ</t>
    </rPh>
    <phoneticPr fontId="3"/>
  </si>
  <si>
    <t>再集計では再集計時までに提出された報告書が集計対象となるため、通常よりも集計対象が多くなっている。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</si>
</sst>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Red]#,##0"/>
    <numFmt numFmtId="189" formatCode="0.0_);[Red]\(0.0\)"/>
    <numFmt numFmtId="194" formatCode="0.0\ "/>
    <numFmt numFmtId="199" formatCode="0.0;[Red]0.0"/>
  </numFmts>
  <fonts count="21">
    <font>
      <sz val="9"/>
      <name val="ＭＳ 明朝"/>
      <family val="1"/>
      <charset val="128"/>
    </font>
    <font>
      <sz val="9"/>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sz val="11"/>
      <name val="明朝"/>
      <family val="1"/>
      <charset val="128"/>
    </font>
    <font>
      <sz val="6"/>
      <name val="ＭＳ Ｐ明朝"/>
      <family val="1"/>
      <charset val="128"/>
    </font>
    <font>
      <sz val="14"/>
      <name val="ＭＳ 明朝"/>
      <family val="1"/>
      <charset val="128"/>
    </font>
    <font>
      <sz val="11"/>
      <name val="ＭＳ Ｐ明朝"/>
      <family val="1"/>
      <charset val="128"/>
    </font>
    <font>
      <vertAlign val="superscrip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ＭＳ Ｐゴシック"/>
      <family val="3"/>
      <charset val="128"/>
    </font>
    <font>
      <sz val="10"/>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
      <name val="ＭＳ Ｐゴシック"/>
      <family val="3"/>
      <charset val="128"/>
      <scheme val="major"/>
    </font>
    <font>
      <sz val="14"/>
      <name val="ＭＳ Ｐゴシック"/>
      <family val="3"/>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9">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8">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0" fontId="6" fillId="0" borderId="0"/>
    <xf numFmtId="0" fontId="9" fillId="0" borderId="0"/>
    <xf numFmtId="0" fontId="2" fillId="0" borderId="0"/>
  </cellStyleXfs>
  <cellXfs count="85">
    <xf numFmtId="0" fontId="0" fillId="0" borderId="0" xfId="0"/>
    <xf numFmtId="0" fontId="8" fillId="0" borderId="0" xfId="5" applyFont="1" applyAlignment="1">
      <alignment horizontal="center"/>
    </xf>
    <xf numFmtId="0" fontId="5" fillId="0" borderId="0" xfId="5" applyFont="1"/>
    <xf numFmtId="0" fontId="13" fillId="0" borderId="0" xfId="5" applyFont="1" applyFill="1"/>
    <xf numFmtId="0" fontId="13" fillId="0" borderId="0" xfId="5" applyFont="1" applyFill="1" applyAlignment="1">
      <alignment horizontal="right"/>
    </xf>
    <xf numFmtId="3" fontId="13" fillId="0" borderId="0" xfId="5" applyNumberFormat="1" applyFont="1" applyFill="1" applyAlignment="1"/>
    <xf numFmtId="3" fontId="13" fillId="0" borderId="0" xfId="5" applyNumberFormat="1" applyFont="1" applyFill="1"/>
    <xf numFmtId="0" fontId="5" fillId="0" borderId="0" xfId="5" applyFont="1" applyAlignment="1">
      <alignment vertical="center" wrapText="1"/>
    </xf>
    <xf numFmtId="0" fontId="5" fillId="0" borderId="0" xfId="5" applyFont="1" applyFill="1"/>
    <xf numFmtId="194" fontId="5" fillId="0" borderId="0" xfId="5" applyNumberFormat="1" applyFont="1" applyBorder="1" applyAlignment="1">
      <alignment horizontal="center"/>
    </xf>
    <xf numFmtId="3" fontId="5" fillId="0" borderId="0" xfId="5" applyNumberFormat="1" applyFont="1"/>
    <xf numFmtId="3" fontId="12" fillId="0" borderId="1" xfId="5" applyNumberFormat="1" applyFont="1" applyFill="1" applyBorder="1" applyAlignment="1">
      <alignment horizontal="center" vertical="center" wrapText="1"/>
    </xf>
    <xf numFmtId="3" fontId="12" fillId="0" borderId="1" xfId="5" applyNumberFormat="1" applyFont="1" applyFill="1" applyBorder="1" applyAlignment="1">
      <alignment horizontal="left" vertical="center" wrapText="1"/>
    </xf>
    <xf numFmtId="0" fontId="12" fillId="0" borderId="2" xfId="5" applyFont="1" applyFill="1" applyBorder="1"/>
    <xf numFmtId="0" fontId="12" fillId="0" borderId="3" xfId="5" applyFont="1" applyFill="1" applyBorder="1"/>
    <xf numFmtId="177" fontId="12" fillId="0" borderId="4" xfId="3" applyNumberFormat="1" applyFont="1" applyFill="1" applyBorder="1" applyAlignment="1">
      <alignment horizontal="right" vertical="center"/>
    </xf>
    <xf numFmtId="0" fontId="12" fillId="0" borderId="5" xfId="5" applyFont="1" applyFill="1" applyBorder="1"/>
    <xf numFmtId="0" fontId="12" fillId="0" borderId="6" xfId="5" applyFont="1" applyFill="1" applyBorder="1"/>
    <xf numFmtId="177" fontId="12" fillId="0" borderId="7" xfId="3" applyNumberFormat="1" applyFont="1" applyBorder="1" applyAlignment="1">
      <alignment horizontal="right" vertical="center"/>
    </xf>
    <xf numFmtId="177" fontId="12" fillId="0" borderId="4" xfId="3" applyNumberFormat="1" applyFont="1" applyBorder="1" applyAlignment="1">
      <alignment horizontal="right" vertical="center"/>
    </xf>
    <xf numFmtId="177" fontId="12" fillId="0" borderId="3" xfId="3" applyNumberFormat="1" applyFont="1" applyBorder="1" applyAlignment="1">
      <alignment horizontal="right" vertical="center"/>
    </xf>
    <xf numFmtId="0" fontId="12" fillId="0" borderId="8" xfId="5" applyFont="1" applyFill="1" applyBorder="1"/>
    <xf numFmtId="0" fontId="12" fillId="2" borderId="6" xfId="5" applyFont="1" applyFill="1" applyBorder="1" applyAlignment="1">
      <alignment horizontal="center"/>
    </xf>
    <xf numFmtId="177" fontId="12" fillId="2" borderId="8" xfId="2" applyNumberFormat="1" applyFont="1" applyFill="1" applyBorder="1" applyAlignment="1">
      <alignment horizontal="right" vertical="center"/>
    </xf>
    <xf numFmtId="177" fontId="12" fillId="0" borderId="7" xfId="2" applyNumberFormat="1" applyFont="1" applyBorder="1" applyAlignment="1">
      <alignment horizontal="right" vertical="center"/>
    </xf>
    <xf numFmtId="3" fontId="12" fillId="0" borderId="8" xfId="5" applyNumberFormat="1" applyFont="1" applyFill="1" applyBorder="1"/>
    <xf numFmtId="177" fontId="14" fillId="0" borderId="7" xfId="7" applyNumberFormat="1" applyFont="1" applyBorder="1" applyAlignment="1">
      <alignment horizontal="right" vertical="center"/>
    </xf>
    <xf numFmtId="3" fontId="12" fillId="2" borderId="8" xfId="5" applyNumberFormat="1" applyFont="1" applyFill="1" applyBorder="1"/>
    <xf numFmtId="0" fontId="12" fillId="0" borderId="9" xfId="5" applyFont="1" applyFill="1" applyBorder="1"/>
    <xf numFmtId="177" fontId="12" fillId="0" borderId="8" xfId="5" applyNumberFormat="1" applyFont="1" applyFill="1" applyBorder="1" applyAlignment="1">
      <alignment horizontal="right" vertical="center"/>
    </xf>
    <xf numFmtId="0" fontId="12" fillId="0" borderId="10" xfId="5" applyFont="1" applyFill="1" applyBorder="1"/>
    <xf numFmtId="38" fontId="15" fillId="0" borderId="8" xfId="1" applyFont="1" applyBorder="1" applyAlignment="1"/>
    <xf numFmtId="38" fontId="15" fillId="0" borderId="8" xfId="1" applyFont="1" applyFill="1" applyBorder="1" applyAlignment="1"/>
    <xf numFmtId="0" fontId="12" fillId="2" borderId="10" xfId="5" applyFont="1" applyFill="1" applyBorder="1" applyAlignment="1">
      <alignment horizontal="center"/>
    </xf>
    <xf numFmtId="0" fontId="12" fillId="0" borderId="10" xfId="5" applyFont="1" applyFill="1" applyBorder="1" applyAlignment="1"/>
    <xf numFmtId="177" fontId="12" fillId="0" borderId="8" xfId="5" applyNumberFormat="1" applyFont="1" applyFill="1" applyBorder="1"/>
    <xf numFmtId="0" fontId="12" fillId="3" borderId="10" xfId="5" applyFont="1" applyFill="1" applyBorder="1" applyAlignment="1"/>
    <xf numFmtId="0" fontId="12" fillId="2" borderId="11" xfId="5" applyFont="1" applyFill="1" applyBorder="1" applyAlignment="1">
      <alignment horizontal="center"/>
    </xf>
    <xf numFmtId="3" fontId="12" fillId="2" borderId="12" xfId="5" applyNumberFormat="1" applyFont="1" applyFill="1" applyBorder="1"/>
    <xf numFmtId="3" fontId="12" fillId="2" borderId="1" xfId="5" applyNumberFormat="1" applyFont="1" applyFill="1" applyBorder="1"/>
    <xf numFmtId="0" fontId="12" fillId="0" borderId="4" xfId="5" applyFont="1" applyFill="1" applyBorder="1"/>
    <xf numFmtId="177" fontId="12" fillId="0" borderId="4" xfId="6" applyNumberFormat="1" applyFont="1" applyFill="1" applyBorder="1" applyAlignment="1">
      <alignment horizontal="right" vertical="center"/>
    </xf>
    <xf numFmtId="177" fontId="12" fillId="0" borderId="4" xfId="6" applyNumberFormat="1" applyFont="1" applyFill="1" applyBorder="1" applyAlignment="1">
      <alignment horizontal="right" vertical="center" wrapText="1"/>
    </xf>
    <xf numFmtId="199" fontId="12" fillId="0" borderId="13" xfId="6" applyNumberFormat="1" applyFont="1" applyFill="1" applyBorder="1" applyAlignment="1">
      <alignment horizontal="right" vertical="center"/>
    </xf>
    <xf numFmtId="177" fontId="12" fillId="0" borderId="8" xfId="6" applyNumberFormat="1" applyFont="1" applyFill="1" applyBorder="1" applyAlignment="1">
      <alignment horizontal="right" vertical="center"/>
    </xf>
    <xf numFmtId="0" fontId="12" fillId="0" borderId="8" xfId="5" applyFont="1" applyFill="1" applyBorder="1" applyAlignment="1">
      <alignment shrinkToFit="1"/>
    </xf>
    <xf numFmtId="0" fontId="12" fillId="0" borderId="8" xfId="5" applyFont="1" applyFill="1" applyBorder="1" applyAlignment="1">
      <alignment vertical="center" wrapText="1"/>
    </xf>
    <xf numFmtId="199" fontId="12" fillId="0" borderId="14" xfId="6" applyNumberFormat="1" applyFont="1" applyFill="1" applyBorder="1" applyAlignment="1">
      <alignment horizontal="right" vertical="center"/>
    </xf>
    <xf numFmtId="3" fontId="12" fillId="2" borderId="15" xfId="5" applyNumberFormat="1" applyFont="1" applyFill="1" applyBorder="1"/>
    <xf numFmtId="0" fontId="12" fillId="0" borderId="0" xfId="5" applyFont="1"/>
    <xf numFmtId="3" fontId="12" fillId="0" borderId="0" xfId="5" applyNumberFormat="1" applyFont="1"/>
    <xf numFmtId="194" fontId="13" fillId="0" borderId="0" xfId="5" applyNumberFormat="1" applyFont="1" applyFill="1" applyAlignment="1">
      <alignment horizontal="right"/>
    </xf>
    <xf numFmtId="199" fontId="12" fillId="0" borderId="16" xfId="5" applyNumberFormat="1" applyFont="1" applyFill="1" applyBorder="1" applyAlignment="1">
      <alignment horizontal="right"/>
    </xf>
    <xf numFmtId="199" fontId="12" fillId="0" borderId="13" xfId="5" applyNumberFormat="1" applyFont="1" applyFill="1" applyBorder="1" applyAlignment="1">
      <alignment horizontal="right"/>
    </xf>
    <xf numFmtId="189" fontId="12" fillId="2" borderId="13" xfId="5" applyNumberFormat="1" applyFont="1" applyFill="1" applyBorder="1" applyAlignment="1">
      <alignment horizontal="right"/>
    </xf>
    <xf numFmtId="189" fontId="12" fillId="0" borderId="13" xfId="5" applyNumberFormat="1" applyFont="1" applyFill="1" applyBorder="1" applyAlignment="1">
      <alignment horizontal="right"/>
    </xf>
    <xf numFmtId="189" fontId="12" fillId="2" borderId="14" xfId="5" applyNumberFormat="1" applyFont="1" applyFill="1" applyBorder="1" applyAlignment="1">
      <alignment horizontal="right"/>
    </xf>
    <xf numFmtId="189" fontId="12" fillId="2" borderId="17" xfId="5" applyNumberFormat="1" applyFont="1" applyFill="1" applyBorder="1" applyAlignment="1">
      <alignment horizontal="right"/>
    </xf>
    <xf numFmtId="189" fontId="12" fillId="2" borderId="18" xfId="5" applyNumberFormat="1" applyFont="1" applyFill="1" applyBorder="1" applyAlignment="1">
      <alignment horizontal="right"/>
    </xf>
    <xf numFmtId="189" fontId="12" fillId="0" borderId="0" xfId="5" applyNumberFormat="1" applyFont="1" applyAlignment="1">
      <alignment horizontal="right"/>
    </xf>
    <xf numFmtId="194" fontId="5" fillId="0" borderId="0" xfId="5" applyNumberFormat="1" applyFont="1" applyAlignment="1">
      <alignment horizontal="right"/>
    </xf>
    <xf numFmtId="0" fontId="16" fillId="0" borderId="0" xfId="5" applyFont="1" applyAlignment="1"/>
    <xf numFmtId="0" fontId="17" fillId="0" borderId="0" xfId="5" applyFont="1" applyAlignment="1">
      <alignment vertical="top" wrapText="1"/>
    </xf>
    <xf numFmtId="0" fontId="18" fillId="0" borderId="0" xfId="5" applyFont="1" applyAlignment="1">
      <alignment vertical="top"/>
    </xf>
    <xf numFmtId="0" fontId="18" fillId="0" borderId="0" xfId="5" applyFont="1" applyAlignment="1">
      <alignment vertical="top" wrapText="1"/>
    </xf>
    <xf numFmtId="0" fontId="19" fillId="0" borderId="0" xfId="5" applyFont="1" applyAlignment="1"/>
    <xf numFmtId="0" fontId="19" fillId="0" borderId="0" xfId="5" applyFont="1"/>
    <xf numFmtId="194" fontId="12" fillId="0" borderId="17" xfId="5" applyNumberFormat="1" applyFont="1" applyFill="1" applyBorder="1" applyAlignment="1">
      <alignment horizontal="center" vertical="center" wrapText="1"/>
    </xf>
    <xf numFmtId="177" fontId="13" fillId="0" borderId="9" xfId="2" applyNumberFormat="1" applyFont="1" applyBorder="1" applyAlignment="1">
      <alignment horizontal="right" vertical="center"/>
    </xf>
    <xf numFmtId="199" fontId="12" fillId="3" borderId="13" xfId="5" applyNumberFormat="1" applyFont="1" applyFill="1" applyBorder="1" applyAlignment="1">
      <alignment horizontal="right"/>
    </xf>
    <xf numFmtId="177" fontId="12" fillId="3" borderId="12" xfId="5" applyNumberFormat="1" applyFont="1" applyFill="1" applyBorder="1"/>
    <xf numFmtId="0" fontId="11" fillId="0" borderId="0" xfId="5" applyFont="1"/>
    <xf numFmtId="0" fontId="12" fillId="0" borderId="21" xfId="5" applyFont="1" applyFill="1" applyBorder="1" applyAlignment="1">
      <alignment horizontal="center" vertical="center" textRotation="255"/>
    </xf>
    <xf numFmtId="0" fontId="12" fillId="0" borderId="22" xfId="5" applyFont="1" applyFill="1" applyBorder="1" applyAlignment="1">
      <alignment horizontal="center" vertical="center" textRotation="255"/>
    </xf>
    <xf numFmtId="0" fontId="12" fillId="2" borderId="25" xfId="5" applyFont="1" applyFill="1" applyBorder="1" applyAlignment="1">
      <alignment horizontal="center"/>
    </xf>
    <xf numFmtId="0" fontId="12" fillId="2" borderId="26" xfId="5" applyFont="1" applyFill="1" applyBorder="1" applyAlignment="1">
      <alignment horizontal="center"/>
    </xf>
    <xf numFmtId="0" fontId="12" fillId="0" borderId="24" xfId="5" applyFont="1" applyFill="1" applyBorder="1" applyAlignment="1">
      <alignment horizontal="center" vertical="center" textRotation="255"/>
    </xf>
    <xf numFmtId="0" fontId="12" fillId="2" borderId="27" xfId="5" applyFont="1" applyFill="1" applyBorder="1" applyAlignment="1">
      <alignment horizontal="center"/>
    </xf>
    <xf numFmtId="0" fontId="12" fillId="2" borderId="28" xfId="5" applyFont="1" applyFill="1" applyBorder="1" applyAlignment="1">
      <alignment horizontal="center"/>
    </xf>
    <xf numFmtId="0" fontId="17" fillId="0" borderId="0" xfId="5" applyFont="1" applyAlignment="1">
      <alignment horizontal="left" vertical="top" wrapText="1"/>
    </xf>
    <xf numFmtId="0" fontId="17" fillId="0" borderId="0" xfId="5" applyFont="1" applyAlignment="1">
      <alignment horizontal="left" vertical="top"/>
    </xf>
    <xf numFmtId="0" fontId="12" fillId="0" borderId="19" xfId="5" applyFont="1" applyFill="1" applyBorder="1" applyAlignment="1">
      <alignment horizontal="left" wrapText="1"/>
    </xf>
    <xf numFmtId="0" fontId="12" fillId="0" borderId="20" xfId="5" applyFont="1" applyFill="1" applyBorder="1" applyAlignment="1">
      <alignment horizontal="left" wrapText="1"/>
    </xf>
    <xf numFmtId="0" fontId="12" fillId="0" borderId="23" xfId="5" applyFont="1" applyFill="1" applyBorder="1" applyAlignment="1">
      <alignment horizontal="center" vertical="center" textRotation="255"/>
    </xf>
    <xf numFmtId="0" fontId="20" fillId="0" borderId="0" xfId="5" applyFont="1" applyAlignment="1">
      <alignment horizontal="center" vertical="center"/>
    </xf>
  </cellXfs>
  <cellStyles count="8">
    <cellStyle name="桁区切り" xfId="1" builtinId="6"/>
    <cellStyle name="標準" xfId="0" builtinId="0"/>
    <cellStyle name="標準 2" xfId="2"/>
    <cellStyle name="標準 2 2" xfId="3"/>
    <cellStyle name="標準 3" xfId="4"/>
    <cellStyle name="標準_④特殊健康診断実施状況（対象作業別） (2)" xfId="5"/>
    <cellStyle name="標準_業種別指導勧奨による特殊健康診断実施状況1" xfId="6"/>
    <cellStyle name="標準_業種別特定化学物質健康診断実施状況報告_021"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7"/>
  <sheetViews>
    <sheetView tabSelected="1" view="pageBreakPreview" zoomScale="130" zoomScaleNormal="100" zoomScaleSheetLayoutView="130" workbookViewId="0">
      <pane xSplit="2" ySplit="4" topLeftCell="C5" activePane="bottomRight" state="frozen"/>
      <selection pane="topRight" activeCell="C1" sqref="C1"/>
      <selection pane="bottomLeft" activeCell="A5" sqref="A5"/>
      <selection pane="bottomRight" sqref="A1:F2"/>
    </sheetView>
  </sheetViews>
  <sheetFormatPr defaultColWidth="2.5" defaultRowHeight="13.5"/>
  <cols>
    <col min="1" max="1" width="4.1640625" style="2" customWidth="1"/>
    <col min="2" max="2" width="60.6640625" style="2" customWidth="1"/>
    <col min="3" max="3" width="11.83203125" style="10" customWidth="1"/>
    <col min="4" max="4" width="17.83203125" style="10" customWidth="1"/>
    <col min="5" max="5" width="11.83203125" style="10" customWidth="1"/>
    <col min="6" max="6" width="11.83203125" style="60" customWidth="1"/>
    <col min="7" max="7" width="2.5" style="2" customWidth="1"/>
    <col min="8" max="247" width="9.33203125" style="2" customWidth="1"/>
    <col min="248" max="248" width="4.1640625" style="2" customWidth="1"/>
    <col min="249" max="249" width="60.6640625" style="2" customWidth="1"/>
    <col min="250" max="250" width="11.83203125" style="2" customWidth="1"/>
    <col min="251" max="251" width="16.83203125" style="2" customWidth="1"/>
    <col min="252" max="253" width="11.83203125" style="2" customWidth="1"/>
    <col min="254" max="16384" width="2.5" style="2"/>
  </cols>
  <sheetData>
    <row r="1" spans="1:7" ht="17.25">
      <c r="A1" s="84" t="s">
        <v>114</v>
      </c>
      <c r="B1" s="84"/>
      <c r="C1" s="84"/>
      <c r="D1" s="84"/>
      <c r="E1" s="84"/>
      <c r="F1" s="84"/>
      <c r="G1" s="1"/>
    </row>
    <row r="2" spans="1:7" ht="17.25">
      <c r="A2" s="84"/>
      <c r="B2" s="84"/>
      <c r="C2" s="84"/>
      <c r="D2" s="84"/>
      <c r="E2" s="84"/>
      <c r="F2" s="84"/>
      <c r="G2" s="1"/>
    </row>
    <row r="3" spans="1:7" ht="14.25" thickBot="1">
      <c r="A3" s="3"/>
      <c r="B3" s="4"/>
      <c r="C3" s="5"/>
      <c r="D3" s="6"/>
      <c r="E3" s="6"/>
      <c r="F3" s="51"/>
    </row>
    <row r="4" spans="1:7" s="7" customFormat="1" ht="27.75" customHeight="1" thickBot="1">
      <c r="A4" s="81" t="s">
        <v>0</v>
      </c>
      <c r="B4" s="82"/>
      <c r="C4" s="11" t="s">
        <v>1</v>
      </c>
      <c r="D4" s="12" t="s">
        <v>111</v>
      </c>
      <c r="E4" s="11" t="s">
        <v>2</v>
      </c>
      <c r="F4" s="67" t="s">
        <v>3</v>
      </c>
    </row>
    <row r="5" spans="1:7">
      <c r="A5" s="13"/>
      <c r="B5" s="14" t="s">
        <v>4</v>
      </c>
      <c r="C5" s="15">
        <v>41161</v>
      </c>
      <c r="D5" s="15">
        <v>695241</v>
      </c>
      <c r="E5" s="15">
        <v>42707</v>
      </c>
      <c r="F5" s="52">
        <f>IF(D5="","",E5/D5*100)</f>
        <v>6.1427620062683301</v>
      </c>
    </row>
    <row r="6" spans="1:7">
      <c r="A6" s="16"/>
      <c r="B6" s="17" t="s">
        <v>5</v>
      </c>
      <c r="C6" s="18">
        <v>3742</v>
      </c>
      <c r="D6" s="19">
        <v>61711</v>
      </c>
      <c r="E6" s="20">
        <v>1132</v>
      </c>
      <c r="F6" s="52">
        <f t="shared" ref="F6:F69" si="0">IF(D6="","",E6/D6*100)</f>
        <v>1.8343569217805575</v>
      </c>
    </row>
    <row r="7" spans="1:7">
      <c r="A7" s="16"/>
      <c r="B7" s="17" t="s">
        <v>6</v>
      </c>
      <c r="C7" s="18">
        <v>2</v>
      </c>
      <c r="D7" s="18">
        <v>5</v>
      </c>
      <c r="E7" s="19">
        <v>0</v>
      </c>
      <c r="F7" s="52">
        <f t="shared" si="0"/>
        <v>0</v>
      </c>
    </row>
    <row r="8" spans="1:7">
      <c r="A8" s="16"/>
      <c r="B8" s="17" t="s">
        <v>7</v>
      </c>
      <c r="C8" s="18">
        <v>16400</v>
      </c>
      <c r="D8" s="19">
        <v>366088</v>
      </c>
      <c r="E8" s="19">
        <v>33251</v>
      </c>
      <c r="F8" s="52">
        <f t="shared" si="0"/>
        <v>9.0827888376565191</v>
      </c>
    </row>
    <row r="9" spans="1:7">
      <c r="A9" s="16"/>
      <c r="B9" s="17" t="s">
        <v>8</v>
      </c>
      <c r="C9" s="18">
        <v>1293</v>
      </c>
      <c r="D9" s="19">
        <v>20308</v>
      </c>
      <c r="E9" s="19">
        <v>1621</v>
      </c>
      <c r="F9" s="52">
        <f t="shared" si="0"/>
        <v>7.9820760291510737</v>
      </c>
    </row>
    <row r="10" spans="1:7" ht="13.5" customHeight="1">
      <c r="A10" s="72" t="s">
        <v>9</v>
      </c>
      <c r="B10" s="17" t="s">
        <v>10</v>
      </c>
      <c r="C10" s="18">
        <v>45</v>
      </c>
      <c r="D10" s="19">
        <v>659</v>
      </c>
      <c r="E10" s="19">
        <v>20</v>
      </c>
      <c r="F10" s="52">
        <f t="shared" si="0"/>
        <v>3.0349013657056148</v>
      </c>
    </row>
    <row r="11" spans="1:7">
      <c r="A11" s="72"/>
      <c r="B11" s="21" t="s">
        <v>11</v>
      </c>
      <c r="C11" s="18">
        <v>331</v>
      </c>
      <c r="D11" s="19">
        <v>2433</v>
      </c>
      <c r="E11" s="19">
        <v>144</v>
      </c>
      <c r="F11" s="52">
        <f t="shared" si="0"/>
        <v>5.9186189889025895</v>
      </c>
    </row>
    <row r="12" spans="1:7">
      <c r="A12" s="72"/>
      <c r="B12" s="22" t="s">
        <v>12</v>
      </c>
      <c r="C12" s="23">
        <f>SUM(C10:C11)</f>
        <v>376</v>
      </c>
      <c r="D12" s="23">
        <f>SUM(D10:D11)</f>
        <v>3092</v>
      </c>
      <c r="E12" s="23">
        <f>SUM(E10:E11)</f>
        <v>164</v>
      </c>
      <c r="F12" s="54">
        <f t="shared" si="0"/>
        <v>5.304010349288486</v>
      </c>
    </row>
    <row r="13" spans="1:7" ht="13.5" customHeight="1">
      <c r="A13" s="73" t="s">
        <v>13</v>
      </c>
      <c r="B13" s="17" t="s">
        <v>115</v>
      </c>
      <c r="C13" s="25">
        <v>1</v>
      </c>
      <c r="D13" s="25">
        <v>19</v>
      </c>
      <c r="E13" s="25">
        <v>0</v>
      </c>
      <c r="F13" s="55">
        <f t="shared" si="0"/>
        <v>0</v>
      </c>
    </row>
    <row r="14" spans="1:7" ht="13.5" customHeight="1">
      <c r="A14" s="83"/>
      <c r="B14" s="17" t="s">
        <v>14</v>
      </c>
      <c r="C14" s="24">
        <v>39</v>
      </c>
      <c r="D14" s="25">
        <v>117</v>
      </c>
      <c r="E14" s="25">
        <v>6</v>
      </c>
      <c r="F14" s="55">
        <f t="shared" si="0"/>
        <v>5.1282051282051277</v>
      </c>
    </row>
    <row r="15" spans="1:7">
      <c r="A15" s="83"/>
      <c r="B15" s="21" t="s">
        <v>85</v>
      </c>
      <c r="C15" s="26">
        <v>10</v>
      </c>
      <c r="D15" s="25">
        <v>21</v>
      </c>
      <c r="E15" s="25">
        <v>2</v>
      </c>
      <c r="F15" s="55">
        <f t="shared" si="0"/>
        <v>9.5238095238095237</v>
      </c>
    </row>
    <row r="16" spans="1:7">
      <c r="A16" s="83"/>
      <c r="B16" s="21" t="s">
        <v>86</v>
      </c>
      <c r="C16" s="25">
        <v>5</v>
      </c>
      <c r="D16" s="25">
        <v>16</v>
      </c>
      <c r="E16" s="25">
        <v>0</v>
      </c>
      <c r="F16" s="55">
        <f t="shared" si="0"/>
        <v>0</v>
      </c>
    </row>
    <row r="17" spans="1:6">
      <c r="A17" s="83"/>
      <c r="B17" s="21" t="s">
        <v>87</v>
      </c>
      <c r="C17" s="25">
        <v>12</v>
      </c>
      <c r="D17" s="25">
        <v>13</v>
      </c>
      <c r="E17" s="25">
        <v>0</v>
      </c>
      <c r="F17" s="55">
        <f t="shared" si="0"/>
        <v>0</v>
      </c>
    </row>
    <row r="18" spans="1:6">
      <c r="A18" s="83"/>
      <c r="B18" s="21" t="s">
        <v>88</v>
      </c>
      <c r="C18" s="25">
        <v>13</v>
      </c>
      <c r="D18" s="25">
        <v>36</v>
      </c>
      <c r="E18" s="25">
        <v>2</v>
      </c>
      <c r="F18" s="55">
        <f t="shared" si="0"/>
        <v>5.5555555555555554</v>
      </c>
    </row>
    <row r="19" spans="1:6">
      <c r="A19" s="83"/>
      <c r="B19" s="21" t="s">
        <v>116</v>
      </c>
      <c r="C19" s="25">
        <v>38</v>
      </c>
      <c r="D19" s="25">
        <v>172</v>
      </c>
      <c r="E19" s="25">
        <v>1</v>
      </c>
      <c r="F19" s="55">
        <f>IF(D19="","",E19/D19*100)</f>
        <v>0.58139534883720934</v>
      </c>
    </row>
    <row r="20" spans="1:6">
      <c r="A20" s="76"/>
      <c r="B20" s="22" t="s">
        <v>12</v>
      </c>
      <c r="C20" s="27">
        <f>SUM(C13:C19)</f>
        <v>118</v>
      </c>
      <c r="D20" s="27">
        <f>SUM(D13:D19)</f>
        <v>394</v>
      </c>
      <c r="E20" s="27">
        <f>SUM(E13:E19)</f>
        <v>11</v>
      </c>
      <c r="F20" s="54">
        <f>IF(D20="","",E20/D20*100)</f>
        <v>2.7918781725888326</v>
      </c>
    </row>
    <row r="21" spans="1:6" ht="13.5" customHeight="1">
      <c r="A21" s="83"/>
      <c r="B21" s="17" t="s">
        <v>89</v>
      </c>
      <c r="C21" s="25">
        <v>52</v>
      </c>
      <c r="D21" s="25">
        <v>301</v>
      </c>
      <c r="E21" s="25">
        <v>3</v>
      </c>
      <c r="F21" s="55">
        <f>IF(D21="","",E21/D21*100)</f>
        <v>0.99667774086378735</v>
      </c>
    </row>
    <row r="22" spans="1:6">
      <c r="A22" s="83"/>
      <c r="B22" s="21" t="s">
        <v>90</v>
      </c>
      <c r="C22" s="25">
        <v>73</v>
      </c>
      <c r="D22" s="25">
        <v>830</v>
      </c>
      <c r="E22" s="25">
        <v>14</v>
      </c>
      <c r="F22" s="55">
        <f t="shared" si="0"/>
        <v>1.6867469879518073</v>
      </c>
    </row>
    <row r="23" spans="1:6">
      <c r="A23" s="83"/>
      <c r="B23" s="21" t="s">
        <v>16</v>
      </c>
      <c r="C23" s="25">
        <v>258</v>
      </c>
      <c r="D23" s="25">
        <v>2924</v>
      </c>
      <c r="E23" s="25">
        <v>70</v>
      </c>
      <c r="F23" s="55">
        <f t="shared" si="0"/>
        <v>2.3939808481532148</v>
      </c>
    </row>
    <row r="24" spans="1:6">
      <c r="A24" s="83"/>
      <c r="B24" s="21" t="s">
        <v>17</v>
      </c>
      <c r="C24" s="25">
        <v>110</v>
      </c>
      <c r="D24" s="68">
        <v>780</v>
      </c>
      <c r="E24" s="25">
        <v>38</v>
      </c>
      <c r="F24" s="55">
        <f t="shared" si="0"/>
        <v>4.8717948717948723</v>
      </c>
    </row>
    <row r="25" spans="1:6">
      <c r="A25" s="83"/>
      <c r="B25" s="21" t="s">
        <v>18</v>
      </c>
      <c r="C25" s="25">
        <v>35</v>
      </c>
      <c r="D25" s="25">
        <v>269</v>
      </c>
      <c r="E25" s="25">
        <v>12</v>
      </c>
      <c r="F25" s="55">
        <f t="shared" si="0"/>
        <v>4.4609665427509295</v>
      </c>
    </row>
    <row r="26" spans="1:6">
      <c r="A26" s="83"/>
      <c r="B26" s="21" t="s">
        <v>19</v>
      </c>
      <c r="C26" s="25">
        <v>149</v>
      </c>
      <c r="D26" s="25">
        <v>938</v>
      </c>
      <c r="E26" s="25">
        <v>13</v>
      </c>
      <c r="F26" s="55">
        <f t="shared" si="0"/>
        <v>1.3859275053304905</v>
      </c>
    </row>
    <row r="27" spans="1:6">
      <c r="A27" s="83"/>
      <c r="B27" s="21" t="s">
        <v>91</v>
      </c>
      <c r="C27" s="25">
        <v>14</v>
      </c>
      <c r="D27" s="25">
        <v>222</v>
      </c>
      <c r="E27" s="25">
        <v>0</v>
      </c>
      <c r="F27" s="55">
        <f t="shared" si="0"/>
        <v>0</v>
      </c>
    </row>
    <row r="28" spans="1:6">
      <c r="A28" s="83"/>
      <c r="B28" s="21" t="s">
        <v>92</v>
      </c>
      <c r="C28" s="25">
        <v>667</v>
      </c>
      <c r="D28" s="25">
        <v>9066</v>
      </c>
      <c r="E28" s="25">
        <v>101</v>
      </c>
      <c r="F28" s="55">
        <f t="shared" si="0"/>
        <v>1.114052503860578</v>
      </c>
    </row>
    <row r="29" spans="1:6">
      <c r="A29" s="83"/>
      <c r="B29" s="21" t="s">
        <v>93</v>
      </c>
      <c r="C29" s="25">
        <v>376</v>
      </c>
      <c r="D29" s="25">
        <v>6475</v>
      </c>
      <c r="E29" s="25">
        <v>64</v>
      </c>
      <c r="F29" s="55">
        <f t="shared" si="0"/>
        <v>0.98841698841698844</v>
      </c>
    </row>
    <row r="30" spans="1:6">
      <c r="A30" s="83"/>
      <c r="B30" s="21" t="s">
        <v>20</v>
      </c>
      <c r="C30" s="25">
        <v>55</v>
      </c>
      <c r="D30" s="25">
        <v>218</v>
      </c>
      <c r="E30" s="25">
        <v>0</v>
      </c>
      <c r="F30" s="55">
        <f t="shared" si="0"/>
        <v>0</v>
      </c>
    </row>
    <row r="31" spans="1:6">
      <c r="A31" s="83"/>
      <c r="B31" s="28" t="s">
        <v>21</v>
      </c>
      <c r="C31" s="29">
        <v>64</v>
      </c>
      <c r="D31" s="29">
        <v>378</v>
      </c>
      <c r="E31" s="29">
        <v>0</v>
      </c>
      <c r="F31" s="55">
        <f t="shared" si="0"/>
        <v>0</v>
      </c>
    </row>
    <row r="32" spans="1:6">
      <c r="A32" s="83"/>
      <c r="B32" s="28" t="s">
        <v>22</v>
      </c>
      <c r="C32" s="29">
        <v>236</v>
      </c>
      <c r="D32" s="29">
        <v>2978</v>
      </c>
      <c r="E32" s="29">
        <v>48</v>
      </c>
      <c r="F32" s="55">
        <f t="shared" si="0"/>
        <v>1.6118200134318332</v>
      </c>
    </row>
    <row r="33" spans="1:6">
      <c r="A33" s="83"/>
      <c r="B33" s="28" t="s">
        <v>23</v>
      </c>
      <c r="C33" s="29">
        <v>1118</v>
      </c>
      <c r="D33" s="29">
        <v>18873</v>
      </c>
      <c r="E33" s="29">
        <v>139</v>
      </c>
      <c r="F33" s="55">
        <f t="shared" si="0"/>
        <v>0.73650188099401259</v>
      </c>
    </row>
    <row r="34" spans="1:6">
      <c r="A34" s="83"/>
      <c r="B34" s="28" t="s">
        <v>24</v>
      </c>
      <c r="C34" s="29">
        <v>47</v>
      </c>
      <c r="D34" s="29">
        <v>292</v>
      </c>
      <c r="E34" s="29">
        <v>3</v>
      </c>
      <c r="F34" s="55">
        <f t="shared" si="0"/>
        <v>1.0273972602739725</v>
      </c>
    </row>
    <row r="35" spans="1:6">
      <c r="A35" s="83"/>
      <c r="B35" s="28" t="s">
        <v>94</v>
      </c>
      <c r="C35" s="29">
        <v>16</v>
      </c>
      <c r="D35" s="29">
        <v>78</v>
      </c>
      <c r="E35" s="29">
        <v>0</v>
      </c>
      <c r="F35" s="55">
        <f t="shared" si="0"/>
        <v>0</v>
      </c>
    </row>
    <row r="36" spans="1:6">
      <c r="A36" s="83"/>
      <c r="B36" s="28" t="s">
        <v>25</v>
      </c>
      <c r="C36" s="29">
        <v>526</v>
      </c>
      <c r="D36" s="29">
        <v>4149</v>
      </c>
      <c r="E36" s="29">
        <v>64</v>
      </c>
      <c r="F36" s="55">
        <f t="shared" si="0"/>
        <v>1.5425403711737768</v>
      </c>
    </row>
    <row r="37" spans="1:6">
      <c r="A37" s="83"/>
      <c r="B37" s="28" t="s">
        <v>26</v>
      </c>
      <c r="C37" s="29">
        <v>2809</v>
      </c>
      <c r="D37" s="29">
        <v>31454</v>
      </c>
      <c r="E37" s="29">
        <v>310</v>
      </c>
      <c r="F37" s="55">
        <f t="shared" si="0"/>
        <v>0.98556622369174041</v>
      </c>
    </row>
    <row r="38" spans="1:6">
      <c r="A38" s="83"/>
      <c r="B38" s="28" t="s">
        <v>95</v>
      </c>
      <c r="C38" s="29">
        <v>98</v>
      </c>
      <c r="D38" s="29">
        <v>557</v>
      </c>
      <c r="E38" s="29">
        <v>3</v>
      </c>
      <c r="F38" s="55">
        <f t="shared" si="0"/>
        <v>0.53859964093357271</v>
      </c>
    </row>
    <row r="39" spans="1:6">
      <c r="A39" s="83"/>
      <c r="B39" s="28" t="s">
        <v>27</v>
      </c>
      <c r="C39" s="29">
        <v>326</v>
      </c>
      <c r="D39" s="29">
        <v>4009</v>
      </c>
      <c r="E39" s="29">
        <v>164</v>
      </c>
      <c r="F39" s="55">
        <f t="shared" si="0"/>
        <v>4.0907957096532801</v>
      </c>
    </row>
    <row r="40" spans="1:6">
      <c r="A40" s="83"/>
      <c r="B40" s="28" t="s">
        <v>28</v>
      </c>
      <c r="C40" s="29">
        <v>572</v>
      </c>
      <c r="D40" s="29">
        <v>14709</v>
      </c>
      <c r="E40" s="29">
        <v>86</v>
      </c>
      <c r="F40" s="55">
        <f t="shared" si="0"/>
        <v>0.5846760486776803</v>
      </c>
    </row>
    <row r="41" spans="1:6">
      <c r="A41" s="83"/>
      <c r="B41" s="28" t="s">
        <v>29</v>
      </c>
      <c r="C41" s="29">
        <v>880</v>
      </c>
      <c r="D41" s="29">
        <v>8932</v>
      </c>
      <c r="E41" s="29">
        <v>88</v>
      </c>
      <c r="F41" s="55">
        <f t="shared" si="0"/>
        <v>0.98522167487684731</v>
      </c>
    </row>
    <row r="42" spans="1:6">
      <c r="A42" s="83"/>
      <c r="B42" s="28" t="s">
        <v>30</v>
      </c>
      <c r="C42" s="29">
        <v>262</v>
      </c>
      <c r="D42" s="29">
        <v>3537</v>
      </c>
      <c r="E42" s="29">
        <v>18</v>
      </c>
      <c r="F42" s="55">
        <f t="shared" si="0"/>
        <v>0.5089058524173028</v>
      </c>
    </row>
    <row r="43" spans="1:6">
      <c r="A43" s="83"/>
      <c r="B43" s="28" t="s">
        <v>31</v>
      </c>
      <c r="C43" s="29">
        <v>744</v>
      </c>
      <c r="D43" s="29">
        <v>6854</v>
      </c>
      <c r="E43" s="29">
        <v>94</v>
      </c>
      <c r="F43" s="55">
        <f t="shared" si="0"/>
        <v>1.371461920046688</v>
      </c>
    </row>
    <row r="44" spans="1:6">
      <c r="A44" s="83"/>
      <c r="B44" s="28" t="s">
        <v>96</v>
      </c>
      <c r="C44" s="29">
        <v>230</v>
      </c>
      <c r="D44" s="29">
        <v>2790</v>
      </c>
      <c r="E44" s="29">
        <v>131</v>
      </c>
      <c r="F44" s="55">
        <f t="shared" si="0"/>
        <v>4.6953405017921144</v>
      </c>
    </row>
    <row r="45" spans="1:6">
      <c r="A45" s="83"/>
      <c r="B45" s="28" t="s">
        <v>32</v>
      </c>
      <c r="C45" s="29">
        <v>148</v>
      </c>
      <c r="D45" s="29">
        <v>1234</v>
      </c>
      <c r="E45" s="29">
        <v>7</v>
      </c>
      <c r="F45" s="55">
        <f t="shared" si="0"/>
        <v>0.5672609400324149</v>
      </c>
    </row>
    <row r="46" spans="1:6">
      <c r="A46" s="83"/>
      <c r="B46" s="28" t="s">
        <v>33</v>
      </c>
      <c r="C46" s="29">
        <v>587</v>
      </c>
      <c r="D46" s="29">
        <v>4756</v>
      </c>
      <c r="E46" s="29">
        <v>38</v>
      </c>
      <c r="F46" s="55">
        <f t="shared" si="0"/>
        <v>0.79899074852817498</v>
      </c>
    </row>
    <row r="47" spans="1:6">
      <c r="A47" s="83"/>
      <c r="B47" s="28" t="s">
        <v>34</v>
      </c>
      <c r="C47" s="29">
        <v>725</v>
      </c>
      <c r="D47" s="29">
        <v>4763</v>
      </c>
      <c r="E47" s="29">
        <v>92</v>
      </c>
      <c r="F47" s="55">
        <f t="shared" si="0"/>
        <v>1.9315557421792986</v>
      </c>
    </row>
    <row r="48" spans="1:6">
      <c r="A48" s="83"/>
      <c r="B48" s="28" t="s">
        <v>35</v>
      </c>
      <c r="C48" s="29">
        <v>554</v>
      </c>
      <c r="D48" s="29">
        <v>8871</v>
      </c>
      <c r="E48" s="29">
        <v>70</v>
      </c>
      <c r="F48" s="55">
        <f t="shared" si="0"/>
        <v>0.78908803967985575</v>
      </c>
    </row>
    <row r="49" spans="1:11">
      <c r="A49" s="83"/>
      <c r="B49" s="28" t="s">
        <v>36</v>
      </c>
      <c r="C49" s="29">
        <v>106</v>
      </c>
      <c r="D49" s="29">
        <v>1574</v>
      </c>
      <c r="E49" s="29">
        <v>10</v>
      </c>
      <c r="F49" s="55">
        <f t="shared" si="0"/>
        <v>0.63532401524777637</v>
      </c>
    </row>
    <row r="50" spans="1:11">
      <c r="A50" s="83"/>
      <c r="B50" s="28" t="s">
        <v>37</v>
      </c>
      <c r="C50" s="29">
        <v>13</v>
      </c>
      <c r="D50" s="29">
        <v>134</v>
      </c>
      <c r="E50" s="29">
        <v>1</v>
      </c>
      <c r="F50" s="55">
        <f t="shared" si="0"/>
        <v>0.74626865671641784</v>
      </c>
    </row>
    <row r="51" spans="1:11">
      <c r="A51" s="83"/>
      <c r="B51" s="28" t="s">
        <v>38</v>
      </c>
      <c r="C51" s="29">
        <v>16</v>
      </c>
      <c r="D51" s="29">
        <v>111</v>
      </c>
      <c r="E51" s="29">
        <v>1</v>
      </c>
      <c r="F51" s="55">
        <f t="shared" si="0"/>
        <v>0.90090090090090091</v>
      </c>
    </row>
    <row r="52" spans="1:11">
      <c r="A52" s="83"/>
      <c r="B52" s="28" t="s">
        <v>39</v>
      </c>
      <c r="C52" s="29">
        <v>20</v>
      </c>
      <c r="D52" s="29">
        <v>208</v>
      </c>
      <c r="E52" s="29">
        <v>2</v>
      </c>
      <c r="F52" s="55">
        <f t="shared" si="0"/>
        <v>0.96153846153846156</v>
      </c>
    </row>
    <row r="53" spans="1:11">
      <c r="A53" s="83"/>
      <c r="B53" s="28" t="s">
        <v>40</v>
      </c>
      <c r="C53" s="29">
        <v>2335</v>
      </c>
      <c r="D53" s="29">
        <v>41503</v>
      </c>
      <c r="E53" s="29">
        <v>318</v>
      </c>
      <c r="F53" s="55">
        <f t="shared" si="0"/>
        <v>0.76620967159000553</v>
      </c>
    </row>
    <row r="54" spans="1:11">
      <c r="A54" s="83"/>
      <c r="B54" s="28" t="s">
        <v>41</v>
      </c>
      <c r="C54" s="29">
        <v>26</v>
      </c>
      <c r="D54" s="29">
        <v>111</v>
      </c>
      <c r="E54" s="29">
        <v>1</v>
      </c>
      <c r="F54" s="55">
        <f t="shared" si="0"/>
        <v>0.90090090090090091</v>
      </c>
    </row>
    <row r="55" spans="1:11" ht="13.5" customHeight="1">
      <c r="A55" s="83"/>
      <c r="B55" s="28" t="s">
        <v>42</v>
      </c>
      <c r="C55" s="29">
        <v>1439</v>
      </c>
      <c r="D55" s="29">
        <v>22713</v>
      </c>
      <c r="E55" s="29">
        <v>436</v>
      </c>
      <c r="F55" s="55">
        <f t="shared" si="0"/>
        <v>1.9196055122617004</v>
      </c>
      <c r="H55" s="8"/>
    </row>
    <row r="56" spans="1:11" ht="13.5" customHeight="1">
      <c r="A56" s="83"/>
      <c r="B56" s="28" t="s">
        <v>43</v>
      </c>
      <c r="C56" s="29">
        <v>27</v>
      </c>
      <c r="D56" s="29">
        <v>185</v>
      </c>
      <c r="E56" s="29">
        <v>3</v>
      </c>
      <c r="F56" s="55">
        <f t="shared" si="0"/>
        <v>1.6216216216216217</v>
      </c>
      <c r="H56" s="8"/>
    </row>
    <row r="57" spans="1:11">
      <c r="A57" s="83"/>
      <c r="B57" s="28" t="s">
        <v>44</v>
      </c>
      <c r="C57" s="29">
        <v>65</v>
      </c>
      <c r="D57" s="29">
        <v>384</v>
      </c>
      <c r="E57" s="29">
        <v>11</v>
      </c>
      <c r="F57" s="55">
        <f t="shared" si="0"/>
        <v>2.864583333333333</v>
      </c>
      <c r="H57" s="8"/>
    </row>
    <row r="58" spans="1:11">
      <c r="A58" s="83"/>
      <c r="B58" s="28" t="s">
        <v>45</v>
      </c>
      <c r="C58" s="29">
        <v>2509</v>
      </c>
      <c r="D58" s="29">
        <v>38955</v>
      </c>
      <c r="E58" s="29">
        <v>336</v>
      </c>
      <c r="F58" s="55">
        <f t="shared" si="0"/>
        <v>0.86253369272237201</v>
      </c>
      <c r="H58" s="8"/>
      <c r="I58" s="8"/>
      <c r="J58" s="8"/>
      <c r="K58" s="8"/>
    </row>
    <row r="59" spans="1:11">
      <c r="A59" s="83"/>
      <c r="B59" s="28" t="s">
        <v>46</v>
      </c>
      <c r="C59" s="29">
        <v>268</v>
      </c>
      <c r="D59" s="29">
        <v>1389</v>
      </c>
      <c r="E59" s="29">
        <v>5</v>
      </c>
      <c r="F59" s="55">
        <f t="shared" si="0"/>
        <v>0.35997120230381568</v>
      </c>
      <c r="I59" s="8"/>
      <c r="J59" s="8"/>
      <c r="K59" s="8"/>
    </row>
    <row r="60" spans="1:11">
      <c r="A60" s="83"/>
      <c r="B60" s="28" t="s">
        <v>47</v>
      </c>
      <c r="C60" s="29">
        <v>615</v>
      </c>
      <c r="D60" s="29">
        <v>10995</v>
      </c>
      <c r="E60" s="29">
        <v>34</v>
      </c>
      <c r="F60" s="55">
        <f t="shared" si="0"/>
        <v>0.30923146884947705</v>
      </c>
      <c r="I60" s="8"/>
      <c r="J60" s="8"/>
      <c r="K60" s="8"/>
    </row>
    <row r="61" spans="1:11">
      <c r="A61" s="83" t="s">
        <v>15</v>
      </c>
      <c r="B61" s="28" t="s">
        <v>48</v>
      </c>
      <c r="C61" s="29">
        <v>185</v>
      </c>
      <c r="D61" s="29">
        <v>1482</v>
      </c>
      <c r="E61" s="29">
        <v>31</v>
      </c>
      <c r="F61" s="55">
        <f t="shared" si="0"/>
        <v>2.0917678812415654</v>
      </c>
      <c r="I61" s="8"/>
      <c r="J61" s="8"/>
      <c r="K61" s="8"/>
    </row>
    <row r="62" spans="1:11" s="8" customFormat="1">
      <c r="A62" s="83"/>
      <c r="B62" s="28" t="s">
        <v>49</v>
      </c>
      <c r="C62" s="29">
        <v>1654</v>
      </c>
      <c r="D62" s="29">
        <v>39730</v>
      </c>
      <c r="E62" s="29">
        <v>203</v>
      </c>
      <c r="F62" s="55">
        <f t="shared" si="0"/>
        <v>0.51094890510948909</v>
      </c>
      <c r="H62" s="2"/>
      <c r="I62" s="2"/>
      <c r="J62" s="2"/>
      <c r="K62" s="2"/>
    </row>
    <row r="63" spans="1:11" s="8" customFormat="1">
      <c r="A63" s="83"/>
      <c r="B63" s="28" t="s">
        <v>50</v>
      </c>
      <c r="C63" s="29">
        <v>779</v>
      </c>
      <c r="D63" s="29">
        <v>10307</v>
      </c>
      <c r="E63" s="29">
        <v>64</v>
      </c>
      <c r="F63" s="55">
        <f t="shared" si="0"/>
        <v>0.62093722712719512</v>
      </c>
      <c r="H63" s="2"/>
      <c r="I63" s="2"/>
      <c r="J63" s="2"/>
      <c r="K63" s="2"/>
    </row>
    <row r="64" spans="1:11" s="8" customFormat="1">
      <c r="A64" s="83"/>
      <c r="B64" s="30" t="s">
        <v>51</v>
      </c>
      <c r="C64" s="29">
        <v>159</v>
      </c>
      <c r="D64" s="29">
        <v>2283</v>
      </c>
      <c r="E64" s="29">
        <v>7</v>
      </c>
      <c r="F64" s="55">
        <f t="shared" si="0"/>
        <v>0.30661410424879548</v>
      </c>
      <c r="H64" s="2"/>
      <c r="I64" s="2"/>
      <c r="J64" s="2"/>
      <c r="K64" s="2"/>
    </row>
    <row r="65" spans="1:11" s="8" customFormat="1">
      <c r="A65" s="83"/>
      <c r="B65" s="30" t="s">
        <v>83</v>
      </c>
      <c r="C65" s="29">
        <v>18</v>
      </c>
      <c r="D65" s="29">
        <v>121</v>
      </c>
      <c r="E65" s="29">
        <v>0</v>
      </c>
      <c r="F65" s="55">
        <f t="shared" si="0"/>
        <v>0</v>
      </c>
      <c r="I65" s="2"/>
      <c r="J65" s="2"/>
      <c r="K65" s="2"/>
    </row>
    <row r="66" spans="1:11">
      <c r="A66" s="83"/>
      <c r="B66" s="30" t="s">
        <v>117</v>
      </c>
      <c r="C66" s="29">
        <v>707</v>
      </c>
      <c r="D66" s="29">
        <v>9782</v>
      </c>
      <c r="E66" s="29">
        <v>181</v>
      </c>
      <c r="F66" s="55">
        <f t="shared" si="0"/>
        <v>1.8503373543242692</v>
      </c>
    </row>
    <row r="67" spans="1:11">
      <c r="A67" s="83"/>
      <c r="B67" s="30" t="s">
        <v>82</v>
      </c>
      <c r="C67" s="31">
        <v>14046</v>
      </c>
      <c r="D67" s="31">
        <v>129938</v>
      </c>
      <c r="E67" s="31">
        <v>1162</v>
      </c>
      <c r="F67" s="55">
        <f t="shared" si="0"/>
        <v>0.89427265311148396</v>
      </c>
    </row>
    <row r="68" spans="1:11" ht="13.5" customHeight="1">
      <c r="A68" s="83"/>
      <c r="B68" s="30" t="s">
        <v>81</v>
      </c>
      <c r="C68" s="32">
        <v>2744</v>
      </c>
      <c r="D68" s="31">
        <v>58197</v>
      </c>
      <c r="E68" s="31">
        <v>244</v>
      </c>
      <c r="F68" s="55">
        <f t="shared" si="0"/>
        <v>0.41926559788305234</v>
      </c>
      <c r="I68" s="8"/>
      <c r="J68" s="8"/>
      <c r="K68" s="8"/>
    </row>
    <row r="69" spans="1:11" ht="13.5" customHeight="1">
      <c r="A69" s="83"/>
      <c r="B69" s="30" t="s">
        <v>84</v>
      </c>
      <c r="C69" s="29">
        <v>76</v>
      </c>
      <c r="D69" s="29">
        <v>773</v>
      </c>
      <c r="E69" s="29">
        <v>96</v>
      </c>
      <c r="F69" s="55">
        <f t="shared" si="0"/>
        <v>12.419146183699871</v>
      </c>
    </row>
    <row r="70" spans="1:11" ht="13.5" customHeight="1">
      <c r="A70" s="83"/>
      <c r="B70" s="30" t="s">
        <v>97</v>
      </c>
      <c r="C70" s="29">
        <v>2609</v>
      </c>
      <c r="D70" s="29">
        <v>34104</v>
      </c>
      <c r="E70" s="29">
        <v>1570</v>
      </c>
      <c r="F70" s="55">
        <f t="shared" ref="F70:F81" si="1">IF(D70="","",E70/D70*100)</f>
        <v>4.6035655641566979</v>
      </c>
    </row>
    <row r="71" spans="1:11" ht="13.5" customHeight="1">
      <c r="A71" s="83"/>
      <c r="B71" s="30" t="s">
        <v>98</v>
      </c>
      <c r="C71" s="29">
        <v>578</v>
      </c>
      <c r="D71" s="29">
        <v>3356</v>
      </c>
      <c r="E71" s="29">
        <v>166</v>
      </c>
      <c r="F71" s="55">
        <f t="shared" si="1"/>
        <v>4.9463647199046488</v>
      </c>
    </row>
    <row r="72" spans="1:11" ht="13.5" customHeight="1">
      <c r="A72" s="83"/>
      <c r="B72" s="30" t="s">
        <v>99</v>
      </c>
      <c r="C72" s="29">
        <v>893</v>
      </c>
      <c r="D72" s="29">
        <v>8470</v>
      </c>
      <c r="E72" s="29">
        <v>408</v>
      </c>
      <c r="F72" s="55">
        <f t="shared" si="1"/>
        <v>4.8170011806375443</v>
      </c>
    </row>
    <row r="73" spans="1:11" ht="13.5" customHeight="1">
      <c r="A73" s="83"/>
      <c r="B73" s="30" t="s">
        <v>100</v>
      </c>
      <c r="C73" s="29">
        <v>588</v>
      </c>
      <c r="D73" s="29">
        <v>5008</v>
      </c>
      <c r="E73" s="29">
        <v>196</v>
      </c>
      <c r="F73" s="55">
        <f t="shared" si="1"/>
        <v>3.9137380191693292</v>
      </c>
    </row>
    <row r="74" spans="1:11" ht="13.5" customHeight="1">
      <c r="A74" s="83"/>
      <c r="B74" s="30" t="s">
        <v>101</v>
      </c>
      <c r="C74" s="29">
        <v>3818</v>
      </c>
      <c r="D74" s="29">
        <v>46489</v>
      </c>
      <c r="E74" s="29">
        <v>2823</v>
      </c>
      <c r="F74" s="55">
        <f t="shared" si="1"/>
        <v>6.0724042246552949</v>
      </c>
    </row>
    <row r="75" spans="1:11" ht="13.5" customHeight="1">
      <c r="A75" s="83"/>
      <c r="B75" s="30" t="s">
        <v>102</v>
      </c>
      <c r="C75" s="29">
        <v>28</v>
      </c>
      <c r="D75" s="29">
        <v>182</v>
      </c>
      <c r="E75" s="29">
        <v>4</v>
      </c>
      <c r="F75" s="55">
        <f t="shared" si="1"/>
        <v>2.197802197802198</v>
      </c>
    </row>
    <row r="76" spans="1:11" ht="13.5" customHeight="1">
      <c r="A76" s="83"/>
      <c r="B76" s="30" t="s">
        <v>103</v>
      </c>
      <c r="C76" s="29">
        <v>3770</v>
      </c>
      <c r="D76" s="29">
        <v>38354</v>
      </c>
      <c r="E76" s="29">
        <v>602</v>
      </c>
      <c r="F76" s="55">
        <f t="shared" si="1"/>
        <v>1.5695885696407155</v>
      </c>
    </row>
    <row r="77" spans="1:11" ht="13.5" customHeight="1">
      <c r="A77" s="83"/>
      <c r="B77" s="30" t="s">
        <v>104</v>
      </c>
      <c r="C77" s="29">
        <v>222</v>
      </c>
      <c r="D77" s="29">
        <v>1053</v>
      </c>
      <c r="E77" s="29">
        <v>42</v>
      </c>
      <c r="F77" s="55">
        <f t="shared" si="1"/>
        <v>3.9886039886039883</v>
      </c>
    </row>
    <row r="78" spans="1:11" ht="13.5" customHeight="1">
      <c r="A78" s="83"/>
      <c r="B78" s="30" t="s">
        <v>105</v>
      </c>
      <c r="C78" s="29">
        <v>627</v>
      </c>
      <c r="D78" s="29">
        <v>4079</v>
      </c>
      <c r="E78" s="29">
        <v>287</v>
      </c>
      <c r="F78" s="55">
        <f t="shared" si="1"/>
        <v>7.0360382446678109</v>
      </c>
    </row>
    <row r="79" spans="1:11" ht="13.5" customHeight="1">
      <c r="A79" s="83"/>
      <c r="B79" s="30" t="s">
        <v>106</v>
      </c>
      <c r="C79" s="29">
        <v>1149</v>
      </c>
      <c r="D79" s="29">
        <v>7349</v>
      </c>
      <c r="E79" s="29">
        <v>414</v>
      </c>
      <c r="F79" s="55">
        <f t="shared" si="1"/>
        <v>5.6334195128588922</v>
      </c>
    </row>
    <row r="80" spans="1:11" ht="13.5" customHeight="1">
      <c r="A80" s="83"/>
      <c r="B80" s="30" t="s">
        <v>107</v>
      </c>
      <c r="C80" s="29">
        <v>6749</v>
      </c>
      <c r="D80" s="29">
        <v>81984</v>
      </c>
      <c r="E80" s="29">
        <v>1211</v>
      </c>
      <c r="F80" s="55">
        <f t="shared" si="1"/>
        <v>1.4771174863387979</v>
      </c>
    </row>
    <row r="81" spans="1:11" ht="13.5" customHeight="1">
      <c r="A81" s="83"/>
      <c r="B81" s="30" t="s">
        <v>108</v>
      </c>
      <c r="C81" s="29">
        <v>876</v>
      </c>
      <c r="D81" s="29">
        <v>14054</v>
      </c>
      <c r="E81" s="29">
        <v>175</v>
      </c>
      <c r="F81" s="55">
        <f t="shared" si="1"/>
        <v>1.2451970969119113</v>
      </c>
    </row>
    <row r="82" spans="1:11" ht="13.5" customHeight="1">
      <c r="A82" s="83"/>
      <c r="B82" s="30" t="s">
        <v>109</v>
      </c>
      <c r="C82" s="29">
        <v>1294</v>
      </c>
      <c r="D82" s="29">
        <v>29445</v>
      </c>
      <c r="E82" s="29">
        <v>370</v>
      </c>
      <c r="F82" s="55">
        <f>IF(D82="","",E82/D82*100)</f>
        <v>1.2565800645270844</v>
      </c>
    </row>
    <row r="83" spans="1:11">
      <c r="A83" s="76"/>
      <c r="B83" s="33" t="s">
        <v>12</v>
      </c>
      <c r="C83" s="27">
        <f>SUM(C21:C82)</f>
        <v>62739</v>
      </c>
      <c r="D83" s="27">
        <f>SUM(D21:D82)</f>
        <v>786039</v>
      </c>
      <c r="E83" s="27">
        <f>SUM(E21:E82)</f>
        <v>13084</v>
      </c>
      <c r="F83" s="54">
        <f>IF(D83="","",E83/D83*100)</f>
        <v>1.6645484511582758</v>
      </c>
    </row>
    <row r="84" spans="1:11">
      <c r="A84" s="72" t="s">
        <v>52</v>
      </c>
      <c r="B84" s="34" t="s">
        <v>53</v>
      </c>
      <c r="C84" s="35">
        <v>474</v>
      </c>
      <c r="D84" s="35">
        <v>4556</v>
      </c>
      <c r="E84" s="35">
        <v>43</v>
      </c>
      <c r="F84" s="53">
        <f t="shared" ref="F84:F89" si="2">IF(D84="","",E84/D84*100)</f>
        <v>0.9438103599648815</v>
      </c>
    </row>
    <row r="85" spans="1:11" s="8" customFormat="1">
      <c r="A85" s="72"/>
      <c r="B85" s="34" t="s">
        <v>54</v>
      </c>
      <c r="C85" s="35">
        <v>284</v>
      </c>
      <c r="D85" s="35">
        <v>3166</v>
      </c>
      <c r="E85" s="35">
        <v>14</v>
      </c>
      <c r="F85" s="53">
        <f t="shared" si="2"/>
        <v>0.4421983575489577</v>
      </c>
      <c r="H85" s="2"/>
      <c r="I85" s="2"/>
      <c r="J85" s="2"/>
      <c r="K85" s="2"/>
    </row>
    <row r="86" spans="1:11">
      <c r="A86" s="72"/>
      <c r="B86" s="34" t="s">
        <v>55</v>
      </c>
      <c r="C86" s="35">
        <v>2583</v>
      </c>
      <c r="D86" s="35">
        <v>24583</v>
      </c>
      <c r="E86" s="35">
        <v>275</v>
      </c>
      <c r="F86" s="53">
        <f>IF(D86="","",E86/D86*100)</f>
        <v>1.1186592360574381</v>
      </c>
    </row>
    <row r="87" spans="1:11">
      <c r="A87" s="72"/>
      <c r="B87" s="36" t="s">
        <v>56</v>
      </c>
      <c r="C87" s="35">
        <v>828</v>
      </c>
      <c r="D87" s="35">
        <v>9655</v>
      </c>
      <c r="E87" s="35">
        <v>178</v>
      </c>
      <c r="F87" s="69">
        <f>IF(D87="","",E87/D87*100)</f>
        <v>1.8436043500776802</v>
      </c>
    </row>
    <row r="88" spans="1:11" ht="13.5" customHeight="1" thickBot="1">
      <c r="A88" s="73"/>
      <c r="B88" s="37" t="s">
        <v>12</v>
      </c>
      <c r="C88" s="38">
        <f>SUM(C84:C87)</f>
        <v>4169</v>
      </c>
      <c r="D88" s="38">
        <f>SUM(D84:D87)</f>
        <v>41960</v>
      </c>
      <c r="E88" s="38">
        <f>SUM(E84:E87)</f>
        <v>510</v>
      </c>
      <c r="F88" s="56">
        <f>IF(D88="","",E88/D88*100)</f>
        <v>1.2154432793136321</v>
      </c>
    </row>
    <row r="89" spans="1:11" ht="14.25" thickBot="1">
      <c r="A89" s="74" t="s">
        <v>57</v>
      </c>
      <c r="B89" s="75"/>
      <c r="C89" s="39">
        <f>SUM(C5:C9,C12,C20,C83,C88)</f>
        <v>130000</v>
      </c>
      <c r="D89" s="39">
        <f>SUM(D5:D9,D12,D20,D83,D88)</f>
        <v>1974838</v>
      </c>
      <c r="E89" s="39">
        <f>SUM(E5:E9,E12,E20,E83,E88)</f>
        <v>92480</v>
      </c>
      <c r="F89" s="57">
        <f t="shared" si="2"/>
        <v>4.6829157632170331</v>
      </c>
    </row>
    <row r="90" spans="1:11">
      <c r="A90" s="76" t="s">
        <v>58</v>
      </c>
      <c r="B90" s="40" t="s">
        <v>59</v>
      </c>
      <c r="C90" s="41">
        <v>3106</v>
      </c>
      <c r="D90" s="42">
        <v>76477</v>
      </c>
      <c r="E90" s="41">
        <v>1915</v>
      </c>
      <c r="F90" s="43">
        <f>IF(D90="","",E90/D90*100)</f>
        <v>2.5040208167161371</v>
      </c>
    </row>
    <row r="91" spans="1:11">
      <c r="A91" s="72"/>
      <c r="B91" s="21" t="s">
        <v>60</v>
      </c>
      <c r="C91" s="44">
        <v>5993</v>
      </c>
      <c r="D91" s="44">
        <v>317617</v>
      </c>
      <c r="E91" s="44">
        <v>43085</v>
      </c>
      <c r="F91" s="43">
        <f t="shared" ref="F91:F118" si="3">IF(D91="","",E91/D91*100)</f>
        <v>13.565079954788315</v>
      </c>
    </row>
    <row r="92" spans="1:11">
      <c r="A92" s="72"/>
      <c r="B92" s="21" t="s">
        <v>61</v>
      </c>
      <c r="C92" s="44">
        <v>72</v>
      </c>
      <c r="D92" s="44">
        <v>1199</v>
      </c>
      <c r="E92" s="44">
        <v>10</v>
      </c>
      <c r="F92" s="43">
        <f t="shared" si="3"/>
        <v>0.8340283569641368</v>
      </c>
    </row>
    <row r="93" spans="1:11">
      <c r="A93" s="72"/>
      <c r="B93" s="21" t="s">
        <v>62</v>
      </c>
      <c r="C93" s="44">
        <v>32</v>
      </c>
      <c r="D93" s="44">
        <v>1729</v>
      </c>
      <c r="E93" s="44">
        <v>28</v>
      </c>
      <c r="F93" s="43">
        <f t="shared" si="3"/>
        <v>1.6194331983805668</v>
      </c>
    </row>
    <row r="94" spans="1:11">
      <c r="A94" s="72"/>
      <c r="B94" s="21" t="s">
        <v>63</v>
      </c>
      <c r="C94" s="44">
        <v>68</v>
      </c>
      <c r="D94" s="44">
        <v>1420</v>
      </c>
      <c r="E94" s="44">
        <v>29</v>
      </c>
      <c r="F94" s="43">
        <f t="shared" si="3"/>
        <v>2.0422535211267605</v>
      </c>
    </row>
    <row r="95" spans="1:11">
      <c r="A95" s="72"/>
      <c r="B95" s="21" t="s">
        <v>64</v>
      </c>
      <c r="C95" s="44">
        <v>39</v>
      </c>
      <c r="D95" s="44">
        <v>593</v>
      </c>
      <c r="E95" s="44">
        <v>14</v>
      </c>
      <c r="F95" s="43">
        <f>IF(D95="","",E95/D95*100)</f>
        <v>2.3608768971332208</v>
      </c>
    </row>
    <row r="96" spans="1:11">
      <c r="A96" s="72"/>
      <c r="B96" s="21" t="s">
        <v>65</v>
      </c>
      <c r="C96" s="44">
        <v>7</v>
      </c>
      <c r="D96" s="44">
        <v>85</v>
      </c>
      <c r="E96" s="44">
        <v>6</v>
      </c>
      <c r="F96" s="43">
        <f t="shared" si="3"/>
        <v>7.0588235294117645</v>
      </c>
    </row>
    <row r="97" spans="1:7">
      <c r="A97" s="72"/>
      <c r="B97" s="21" t="s">
        <v>66</v>
      </c>
      <c r="C97" s="44">
        <v>13</v>
      </c>
      <c r="D97" s="44">
        <v>275</v>
      </c>
      <c r="E97" s="44">
        <v>97</v>
      </c>
      <c r="F97" s="43">
        <f t="shared" si="3"/>
        <v>35.272727272727273</v>
      </c>
    </row>
    <row r="98" spans="1:7">
      <c r="A98" s="72"/>
      <c r="B98" s="21" t="s">
        <v>67</v>
      </c>
      <c r="C98" s="44">
        <v>24</v>
      </c>
      <c r="D98" s="44">
        <v>405</v>
      </c>
      <c r="E98" s="44">
        <v>21</v>
      </c>
      <c r="F98" s="43">
        <f t="shared" si="3"/>
        <v>5.1851851851851851</v>
      </c>
    </row>
    <row r="99" spans="1:7">
      <c r="A99" s="72"/>
      <c r="B99" s="45" t="s">
        <v>68</v>
      </c>
      <c r="C99" s="44">
        <v>45</v>
      </c>
      <c r="D99" s="44">
        <v>867</v>
      </c>
      <c r="E99" s="44">
        <v>7</v>
      </c>
      <c r="F99" s="43">
        <f t="shared" si="3"/>
        <v>0.8073817762399077</v>
      </c>
    </row>
    <row r="100" spans="1:7">
      <c r="A100" s="72"/>
      <c r="B100" s="21" t="s">
        <v>69</v>
      </c>
      <c r="C100" s="44">
        <v>3</v>
      </c>
      <c r="D100" s="44">
        <v>24</v>
      </c>
      <c r="E100" s="44">
        <v>0</v>
      </c>
      <c r="F100" s="43">
        <f t="shared" si="3"/>
        <v>0</v>
      </c>
    </row>
    <row r="101" spans="1:7">
      <c r="A101" s="72"/>
      <c r="B101" s="21" t="s">
        <v>70</v>
      </c>
      <c r="C101" s="44">
        <v>1</v>
      </c>
      <c r="D101" s="44">
        <v>1</v>
      </c>
      <c r="E101" s="44">
        <v>0</v>
      </c>
      <c r="F101" s="43">
        <f t="shared" si="3"/>
        <v>0</v>
      </c>
    </row>
    <row r="102" spans="1:7">
      <c r="A102" s="72"/>
      <c r="B102" s="21" t="s">
        <v>71</v>
      </c>
      <c r="C102" s="44">
        <v>2</v>
      </c>
      <c r="D102" s="44">
        <v>8</v>
      </c>
      <c r="E102" s="44">
        <v>0</v>
      </c>
      <c r="F102" s="43">
        <f t="shared" si="3"/>
        <v>0</v>
      </c>
    </row>
    <row r="103" spans="1:7">
      <c r="A103" s="72"/>
      <c r="B103" s="21" t="s">
        <v>72</v>
      </c>
      <c r="C103" s="44">
        <v>41</v>
      </c>
      <c r="D103" s="44">
        <v>1114</v>
      </c>
      <c r="E103" s="44">
        <v>142</v>
      </c>
      <c r="F103" s="43">
        <f t="shared" si="3"/>
        <v>12.746858168761221</v>
      </c>
      <c r="G103" s="9"/>
    </row>
    <row r="104" spans="1:7">
      <c r="A104" s="72"/>
      <c r="B104" s="21" t="s">
        <v>73</v>
      </c>
      <c r="C104" s="44">
        <v>4</v>
      </c>
      <c r="D104" s="44">
        <v>54</v>
      </c>
      <c r="E104" s="44">
        <v>28</v>
      </c>
      <c r="F104" s="43">
        <f t="shared" si="3"/>
        <v>51.851851851851848</v>
      </c>
    </row>
    <row r="105" spans="1:7">
      <c r="A105" s="72"/>
      <c r="B105" s="21" t="s">
        <v>74</v>
      </c>
      <c r="C105" s="44">
        <v>86</v>
      </c>
      <c r="D105" s="44">
        <v>1269</v>
      </c>
      <c r="E105" s="44">
        <v>53</v>
      </c>
      <c r="F105" s="43">
        <f t="shared" si="3"/>
        <v>4.1765169424743886</v>
      </c>
    </row>
    <row r="106" spans="1:7">
      <c r="A106" s="72"/>
      <c r="B106" s="21" t="s">
        <v>118</v>
      </c>
      <c r="C106" s="44">
        <v>192</v>
      </c>
      <c r="D106" s="44">
        <v>3664</v>
      </c>
      <c r="E106" s="44">
        <v>40</v>
      </c>
      <c r="F106" s="43">
        <f t="shared" si="3"/>
        <v>1.0917030567685588</v>
      </c>
    </row>
    <row r="107" spans="1:7">
      <c r="A107" s="72"/>
      <c r="B107" s="21" t="s">
        <v>119</v>
      </c>
      <c r="C107" s="44">
        <v>0</v>
      </c>
      <c r="D107" s="44">
        <v>0</v>
      </c>
      <c r="E107" s="44">
        <v>0</v>
      </c>
      <c r="F107" s="43">
        <v>0</v>
      </c>
    </row>
    <row r="108" spans="1:7">
      <c r="A108" s="72"/>
      <c r="B108" s="21" t="s">
        <v>120</v>
      </c>
      <c r="C108" s="44">
        <v>1</v>
      </c>
      <c r="D108" s="44">
        <v>1</v>
      </c>
      <c r="E108" s="44">
        <v>0</v>
      </c>
      <c r="F108" s="43">
        <f>IF(D108="","",E108/D108*100)</f>
        <v>0</v>
      </c>
    </row>
    <row r="109" spans="1:7">
      <c r="A109" s="72"/>
      <c r="B109" s="21" t="s">
        <v>121</v>
      </c>
      <c r="C109" s="44">
        <v>19</v>
      </c>
      <c r="D109" s="44">
        <v>383</v>
      </c>
      <c r="E109" s="44">
        <v>75</v>
      </c>
      <c r="F109" s="43">
        <f t="shared" si="3"/>
        <v>19.582245430809401</v>
      </c>
    </row>
    <row r="110" spans="1:7">
      <c r="A110" s="72"/>
      <c r="B110" s="21" t="s">
        <v>122</v>
      </c>
      <c r="C110" s="44">
        <v>1</v>
      </c>
      <c r="D110" s="44">
        <v>22</v>
      </c>
      <c r="E110" s="44">
        <v>1</v>
      </c>
      <c r="F110" s="43">
        <f t="shared" si="3"/>
        <v>4.5454545454545459</v>
      </c>
    </row>
    <row r="111" spans="1:7">
      <c r="A111" s="72"/>
      <c r="B111" s="21" t="s">
        <v>123</v>
      </c>
      <c r="C111" s="44">
        <v>4</v>
      </c>
      <c r="D111" s="44">
        <v>277</v>
      </c>
      <c r="E111" s="44">
        <v>17</v>
      </c>
      <c r="F111" s="43">
        <f t="shared" si="3"/>
        <v>6.1371841155234659</v>
      </c>
    </row>
    <row r="112" spans="1:7" s="7" customFormat="1" ht="13.5" customHeight="1">
      <c r="A112" s="72"/>
      <c r="B112" s="21" t="s">
        <v>124</v>
      </c>
      <c r="C112" s="35">
        <v>1003</v>
      </c>
      <c r="D112" s="35">
        <v>9623</v>
      </c>
      <c r="E112" s="35">
        <v>1007</v>
      </c>
      <c r="F112" s="43">
        <f>IF(D112="","",E112/D112*100)</f>
        <v>10.464512106411721</v>
      </c>
    </row>
    <row r="113" spans="1:12">
      <c r="A113" s="72"/>
      <c r="B113" s="21" t="s">
        <v>125</v>
      </c>
      <c r="C113" s="35">
        <v>1721</v>
      </c>
      <c r="D113" s="35">
        <v>56622</v>
      </c>
      <c r="E113" s="35">
        <v>3215</v>
      </c>
      <c r="F113" s="43">
        <f t="shared" si="3"/>
        <v>5.6780050157182727</v>
      </c>
    </row>
    <row r="114" spans="1:12" ht="15.75">
      <c r="A114" s="72"/>
      <c r="B114" s="46" t="s">
        <v>110</v>
      </c>
      <c r="C114" s="44">
        <v>861</v>
      </c>
      <c r="D114" s="44">
        <v>44135</v>
      </c>
      <c r="E114" s="44">
        <v>9049</v>
      </c>
      <c r="F114" s="43">
        <f t="shared" si="3"/>
        <v>20.503002152486687</v>
      </c>
    </row>
    <row r="115" spans="1:12">
      <c r="A115" s="72"/>
      <c r="B115" s="21" t="s">
        <v>75</v>
      </c>
      <c r="C115" s="44">
        <v>8</v>
      </c>
      <c r="D115" s="44">
        <v>154</v>
      </c>
      <c r="E115" s="44">
        <v>34</v>
      </c>
      <c r="F115" s="43">
        <f t="shared" si="3"/>
        <v>22.077922077922079</v>
      </c>
    </row>
    <row r="116" spans="1:12">
      <c r="A116" s="72"/>
      <c r="B116" s="21" t="s">
        <v>76</v>
      </c>
      <c r="C116" s="44">
        <v>722</v>
      </c>
      <c r="D116" s="44">
        <v>67424</v>
      </c>
      <c r="E116" s="44">
        <v>2154</v>
      </c>
      <c r="F116" s="43">
        <f t="shared" si="3"/>
        <v>3.1947081158044615</v>
      </c>
    </row>
    <row r="117" spans="1:12">
      <c r="A117" s="72"/>
      <c r="B117" s="21" t="s">
        <v>126</v>
      </c>
      <c r="C117" s="44">
        <v>3579</v>
      </c>
      <c r="D117" s="44">
        <v>326699</v>
      </c>
      <c r="E117" s="44">
        <v>20747</v>
      </c>
      <c r="F117" s="43">
        <f t="shared" si="3"/>
        <v>6.3504938796874191</v>
      </c>
    </row>
    <row r="118" spans="1:12" ht="14.25" thickBot="1">
      <c r="A118" s="73"/>
      <c r="B118" s="21" t="s">
        <v>77</v>
      </c>
      <c r="C118" s="70">
        <v>1128</v>
      </c>
      <c r="D118" s="70">
        <v>23652</v>
      </c>
      <c r="E118" s="70">
        <v>762</v>
      </c>
      <c r="F118" s="47">
        <f t="shared" si="3"/>
        <v>3.2217148655504819</v>
      </c>
    </row>
    <row r="119" spans="1:12" ht="14.25" thickBot="1">
      <c r="A119" s="74" t="s">
        <v>78</v>
      </c>
      <c r="B119" s="75"/>
      <c r="C119" s="39">
        <f>SUM(C90:C118)</f>
        <v>18775</v>
      </c>
      <c r="D119" s="39">
        <f>SUM(D90:D118)</f>
        <v>935793</v>
      </c>
      <c r="E119" s="39">
        <f>SUM(E90:E118)</f>
        <v>82536</v>
      </c>
      <c r="F119" s="57">
        <f>IF(D119="","",E119/D119*100)</f>
        <v>8.8198992725955421</v>
      </c>
    </row>
    <row r="120" spans="1:12" ht="13.5" customHeight="1" thickBot="1">
      <c r="A120" s="77" t="s">
        <v>79</v>
      </c>
      <c r="B120" s="78"/>
      <c r="C120" s="48">
        <f>C89+C119</f>
        <v>148775</v>
      </c>
      <c r="D120" s="48">
        <f>D89+D119</f>
        <v>2910631</v>
      </c>
      <c r="E120" s="48">
        <f>E89+E119</f>
        <v>175016</v>
      </c>
      <c r="F120" s="58">
        <f>IF(D120="","",E120/D120*100)</f>
        <v>6.0129916846209639</v>
      </c>
    </row>
    <row r="121" spans="1:12">
      <c r="A121" s="49" t="s">
        <v>80</v>
      </c>
      <c r="B121" s="49"/>
      <c r="C121" s="50"/>
      <c r="D121" s="50"/>
      <c r="E121" s="50"/>
      <c r="F121" s="59"/>
    </row>
    <row r="122" spans="1:12" ht="13.5" customHeight="1">
      <c r="A122" s="63" t="s">
        <v>127</v>
      </c>
      <c r="B122" s="64"/>
      <c r="C122" s="62"/>
      <c r="H122" s="79"/>
      <c r="I122" s="80"/>
      <c r="J122" s="80"/>
      <c r="K122" s="80"/>
      <c r="L122" s="80"/>
    </row>
    <row r="123" spans="1:12">
      <c r="A123" s="65" t="s">
        <v>112</v>
      </c>
      <c r="B123" s="65"/>
      <c r="C123" s="61"/>
      <c r="D123" s="61"/>
    </row>
    <row r="124" spans="1:12">
      <c r="A124" s="65"/>
      <c r="B124" s="66" t="s">
        <v>113</v>
      </c>
      <c r="C124" s="61"/>
      <c r="D124" s="61"/>
    </row>
    <row r="125" spans="1:12">
      <c r="A125" s="66" t="s">
        <v>130</v>
      </c>
      <c r="B125" s="66"/>
    </row>
    <row r="126" spans="1:12">
      <c r="A126" s="2" t="s">
        <v>128</v>
      </c>
      <c r="B126" s="71" t="s">
        <v>131</v>
      </c>
    </row>
    <row r="127" spans="1:12">
      <c r="A127" s="2" t="s">
        <v>129</v>
      </c>
      <c r="B127" s="71"/>
    </row>
  </sheetData>
  <mergeCells count="12">
    <mergeCell ref="A4:B4"/>
    <mergeCell ref="A10:A12"/>
    <mergeCell ref="A13:A20"/>
    <mergeCell ref="A21:A60"/>
    <mergeCell ref="A61:A83"/>
    <mergeCell ref="A1:F2"/>
    <mergeCell ref="A84:A88"/>
    <mergeCell ref="A89:B89"/>
    <mergeCell ref="A90:A118"/>
    <mergeCell ref="A119:B119"/>
    <mergeCell ref="A120:B120"/>
    <mergeCell ref="H122:L122"/>
  </mergeCells>
  <phoneticPr fontId="3"/>
  <pageMargins left="0.78740157480314965" right="0.62992125984251968" top="0.98425196850393704" bottom="1.5748031496062993" header="0.51181102362204722" footer="0.51181102362204722"/>
  <pageSetup paperSize="9" scale="81" orientation="portrait" r:id="rId1"/>
  <headerFooter alignWithMargins="0"/>
  <rowBreaks count="1" manualBreakCount="1">
    <brk id="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第４表</vt:lpstr>
      <vt:lpstr>第４表!Print_Area</vt:lpstr>
      <vt:lpstr>第４表!Print_Titles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2008-06-19T09:25:29Z</dcterms:created>
  <dcterms:modified xsi:type="dcterms:W3CDTF">2022-08-04T05:53:52Z</dcterms:modified>
</cp:coreProperties>
</file>