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5" yWindow="5430" windowWidth="4320" windowHeight="5460"/>
  </bookViews>
  <sheets>
    <sheet name="第6表" sheetId="1" r:id="rId1"/>
  </sheets>
  <definedNames>
    <definedName name="_xlnm.Print_Area" localSheetId="0">第6表!$A$1:$R$77</definedName>
  </definedNames>
  <calcPr calcId="162913"/>
</workbook>
</file>

<file path=xl/calcChain.xml><?xml version="1.0" encoding="utf-8"?>
<calcChain xmlns="http://schemas.openxmlformats.org/spreadsheetml/2006/main">
  <c r="J64" i="1" l="1"/>
  <c r="J63" i="1" s="1"/>
  <c r="J46" i="1"/>
  <c r="J45" i="1" s="1"/>
  <c r="K64" i="1"/>
  <c r="K63" i="1"/>
  <c r="K46" i="1"/>
  <c r="K45" i="1" s="1"/>
  <c r="L64" i="1"/>
  <c r="M64" i="1" s="1"/>
  <c r="L63" i="1"/>
  <c r="M63" i="1" s="1"/>
  <c r="L46" i="1"/>
  <c r="L45" i="1" s="1"/>
  <c r="N64" i="1"/>
  <c r="N46" i="1"/>
  <c r="O64" i="1"/>
  <c r="O63" i="1" s="1"/>
  <c r="O46" i="1"/>
  <c r="O45" i="1" s="1"/>
  <c r="M47" i="1"/>
  <c r="P47" i="1"/>
  <c r="Q47" i="1" s="1"/>
  <c r="M49" i="1"/>
  <c r="P49" i="1"/>
  <c r="M51" i="1"/>
  <c r="H51" i="1" s="1"/>
  <c r="P51" i="1"/>
  <c r="M53" i="1"/>
  <c r="P53" i="1"/>
  <c r="M55" i="1"/>
  <c r="H55" i="1" s="1"/>
  <c r="P55" i="1"/>
  <c r="M57" i="1"/>
  <c r="P57" i="1"/>
  <c r="M59" i="1"/>
  <c r="P59" i="1"/>
  <c r="M61" i="1"/>
  <c r="P61" i="1"/>
  <c r="M5" i="1"/>
  <c r="Q5" i="1" s="1"/>
  <c r="P5" i="1"/>
  <c r="M7" i="1"/>
  <c r="P7" i="1"/>
  <c r="M9" i="1"/>
  <c r="Q9" i="1" s="1"/>
  <c r="P9" i="1"/>
  <c r="M11" i="1"/>
  <c r="H11" i="1" s="1"/>
  <c r="P11" i="1"/>
  <c r="M13" i="1"/>
  <c r="P13" i="1"/>
  <c r="Q13" i="1"/>
  <c r="M15" i="1"/>
  <c r="P15" i="1"/>
  <c r="M17" i="1"/>
  <c r="P17" i="1"/>
  <c r="Q17" i="1" s="1"/>
  <c r="M19" i="1"/>
  <c r="P19" i="1"/>
  <c r="M21" i="1"/>
  <c r="P21" i="1"/>
  <c r="Q21" i="1" s="1"/>
  <c r="M23" i="1"/>
  <c r="P23" i="1"/>
  <c r="M25" i="1"/>
  <c r="P25" i="1"/>
  <c r="M27" i="1"/>
  <c r="P27" i="1"/>
  <c r="M29" i="1"/>
  <c r="Q29" i="1" s="1"/>
  <c r="P29" i="1"/>
  <c r="M31" i="1"/>
  <c r="P31" i="1"/>
  <c r="M33" i="1"/>
  <c r="P33" i="1"/>
  <c r="H33" i="1" s="1"/>
  <c r="M35" i="1"/>
  <c r="P35" i="1"/>
  <c r="Q35" i="1" s="1"/>
  <c r="M37" i="1"/>
  <c r="Q37" i="1" s="1"/>
  <c r="P37" i="1"/>
  <c r="M39" i="1"/>
  <c r="P39" i="1"/>
  <c r="M41" i="1"/>
  <c r="P41" i="1"/>
  <c r="M43" i="1"/>
  <c r="H43" i="1" s="1"/>
  <c r="P43" i="1"/>
  <c r="M70" i="1"/>
  <c r="P70" i="1"/>
  <c r="Q70" i="1"/>
  <c r="M69" i="1"/>
  <c r="P69" i="1"/>
  <c r="Q69" i="1" s="1"/>
  <c r="M68" i="1"/>
  <c r="P68" i="1"/>
  <c r="Q68" i="1" s="1"/>
  <c r="M67" i="1"/>
  <c r="P67" i="1"/>
  <c r="M66" i="1"/>
  <c r="Q66" i="1" s="1"/>
  <c r="P66" i="1"/>
  <c r="M65" i="1"/>
  <c r="P65" i="1"/>
  <c r="Q65" i="1" s="1"/>
  <c r="M62" i="1"/>
  <c r="P62" i="1"/>
  <c r="M60" i="1"/>
  <c r="P60" i="1"/>
  <c r="Q60" i="1" s="1"/>
  <c r="M58" i="1"/>
  <c r="Q58" i="1" s="1"/>
  <c r="P58" i="1"/>
  <c r="H58" i="1" s="1"/>
  <c r="M56" i="1"/>
  <c r="P56" i="1"/>
  <c r="M54" i="1"/>
  <c r="P54" i="1"/>
  <c r="M52" i="1"/>
  <c r="H52" i="1" s="1"/>
  <c r="P52" i="1"/>
  <c r="M50" i="1"/>
  <c r="P50" i="1"/>
  <c r="Q50" i="1"/>
  <c r="M48" i="1"/>
  <c r="P48" i="1"/>
  <c r="Q48" i="1" s="1"/>
  <c r="M44" i="1"/>
  <c r="P44" i="1"/>
  <c r="M42" i="1"/>
  <c r="P42" i="1"/>
  <c r="Q42" i="1" s="1"/>
  <c r="M40" i="1"/>
  <c r="P40" i="1"/>
  <c r="M38" i="1"/>
  <c r="P38" i="1"/>
  <c r="M36" i="1"/>
  <c r="P36" i="1"/>
  <c r="M34" i="1"/>
  <c r="Q34" i="1" s="1"/>
  <c r="P34" i="1"/>
  <c r="M32" i="1"/>
  <c r="P32" i="1"/>
  <c r="M30" i="1"/>
  <c r="H30" i="1" s="1"/>
  <c r="P30" i="1"/>
  <c r="M28" i="1"/>
  <c r="P28" i="1"/>
  <c r="M26" i="1"/>
  <c r="P26" i="1"/>
  <c r="Q26" i="1"/>
  <c r="M24" i="1"/>
  <c r="P24" i="1"/>
  <c r="M22" i="1"/>
  <c r="P22" i="1"/>
  <c r="M20" i="1"/>
  <c r="P20" i="1"/>
  <c r="M18" i="1"/>
  <c r="P18" i="1"/>
  <c r="Q18" i="1" s="1"/>
  <c r="M16" i="1"/>
  <c r="P16" i="1"/>
  <c r="M14" i="1"/>
  <c r="P14" i="1"/>
  <c r="M12" i="1"/>
  <c r="P12" i="1"/>
  <c r="M10" i="1"/>
  <c r="Q10" i="1" s="1"/>
  <c r="P10" i="1"/>
  <c r="M8" i="1"/>
  <c r="P8" i="1"/>
  <c r="Q8" i="1" s="1"/>
  <c r="M6" i="1"/>
  <c r="P6" i="1"/>
  <c r="C46" i="1"/>
  <c r="R64" i="1"/>
  <c r="R63" i="1" s="1"/>
  <c r="R46" i="1"/>
  <c r="I46" i="1"/>
  <c r="I64" i="1"/>
  <c r="J72" i="1"/>
  <c r="C64" i="1"/>
  <c r="E64" i="1"/>
  <c r="E46" i="1"/>
  <c r="D64" i="1"/>
  <c r="D46" i="1"/>
  <c r="F64" i="1"/>
  <c r="F46" i="1"/>
  <c r="G64" i="1"/>
  <c r="G46" i="1"/>
  <c r="H9" i="1"/>
  <c r="H13" i="1"/>
  <c r="H19" i="1"/>
  <c r="H27" i="1"/>
  <c r="H35" i="1"/>
  <c r="H50" i="1"/>
  <c r="O71" i="1"/>
  <c r="H22" i="1" l="1"/>
  <c r="H41" i="1"/>
  <c r="Q27" i="1"/>
  <c r="K72" i="1"/>
  <c r="H21" i="1"/>
  <c r="Q19" i="1"/>
  <c r="Q55" i="1"/>
  <c r="H6" i="1"/>
  <c r="Q52" i="1"/>
  <c r="Q56" i="1"/>
  <c r="Q43" i="1"/>
  <c r="H25" i="1"/>
  <c r="Q11" i="1"/>
  <c r="M46" i="1"/>
  <c r="R72" i="1"/>
  <c r="H66" i="1"/>
  <c r="H68" i="1"/>
  <c r="H70" i="1"/>
  <c r="H67" i="1"/>
  <c r="H59" i="1"/>
  <c r="H47" i="1"/>
  <c r="H60" i="1"/>
  <c r="Q54" i="1"/>
  <c r="Q62" i="1"/>
  <c r="Q64" i="1" s="1"/>
  <c r="H17" i="1"/>
  <c r="H14" i="1"/>
  <c r="Q41" i="1"/>
  <c r="Q33" i="1"/>
  <c r="Q25" i="1"/>
  <c r="H8" i="1"/>
  <c r="H10" i="1"/>
  <c r="H5" i="1"/>
  <c r="H42" i="1"/>
  <c r="H34" i="1"/>
  <c r="H18" i="1"/>
  <c r="H38" i="1"/>
  <c r="H37" i="1"/>
  <c r="H29" i="1"/>
  <c r="H26" i="1"/>
  <c r="Q67" i="1"/>
  <c r="H54" i="1"/>
  <c r="Q59" i="1"/>
  <c r="Q51" i="1"/>
  <c r="H62" i="1"/>
  <c r="L72" i="1"/>
  <c r="I72" i="1"/>
  <c r="I45" i="1"/>
  <c r="Q6" i="1"/>
  <c r="Q14" i="1"/>
  <c r="Q22" i="1"/>
  <c r="Q30" i="1"/>
  <c r="Q38" i="1"/>
  <c r="Q39" i="1"/>
  <c r="Q31" i="1"/>
  <c r="Q23" i="1"/>
  <c r="Q15" i="1"/>
  <c r="Q7" i="1"/>
  <c r="F72" i="1"/>
  <c r="D72" i="1"/>
  <c r="E72" i="1"/>
  <c r="G72" i="1"/>
  <c r="C72" i="1"/>
  <c r="H7" i="1"/>
  <c r="H69" i="1"/>
  <c r="H65" i="1"/>
  <c r="H56" i="1"/>
  <c r="H48" i="1"/>
  <c r="H39" i="1"/>
  <c r="H31" i="1"/>
  <c r="H23" i="1"/>
  <c r="H15" i="1"/>
  <c r="R45" i="1"/>
  <c r="R71" i="1" s="1"/>
  <c r="O72" i="1"/>
  <c r="Q12" i="1"/>
  <c r="H12" i="1"/>
  <c r="Q20" i="1"/>
  <c r="H20" i="1"/>
  <c r="Q28" i="1"/>
  <c r="H28" i="1"/>
  <c r="Q36" i="1"/>
  <c r="H36" i="1"/>
  <c r="Q44" i="1"/>
  <c r="H44" i="1"/>
  <c r="Q61" i="1"/>
  <c r="H61" i="1"/>
  <c r="Q53" i="1"/>
  <c r="H53" i="1"/>
  <c r="N63" i="1"/>
  <c r="N72" i="1"/>
  <c r="P64" i="1"/>
  <c r="M45" i="1"/>
  <c r="H45" i="1" s="1"/>
  <c r="K71" i="1"/>
  <c r="J71" i="1"/>
  <c r="I63" i="1"/>
  <c r="H64" i="1"/>
  <c r="Q16" i="1"/>
  <c r="H16" i="1"/>
  <c r="Q24" i="1"/>
  <c r="H24" i="1"/>
  <c r="Q32" i="1"/>
  <c r="H32" i="1"/>
  <c r="Q40" i="1"/>
  <c r="H40" i="1"/>
  <c r="Q57" i="1"/>
  <c r="H57" i="1"/>
  <c r="Q49" i="1"/>
  <c r="H49" i="1"/>
  <c r="N45" i="1"/>
  <c r="P45" i="1" s="1"/>
  <c r="P46" i="1"/>
  <c r="H46" i="1" s="1"/>
  <c r="L71" i="1"/>
  <c r="M72" i="1" l="1"/>
  <c r="Q45" i="1"/>
  <c r="P72" i="1"/>
  <c r="H72" i="1"/>
  <c r="Q63" i="1"/>
  <c r="Q46" i="1"/>
  <c r="I71" i="1"/>
  <c r="Q72" i="1"/>
  <c r="M71" i="1"/>
  <c r="P63" i="1"/>
  <c r="H63" i="1" s="1"/>
  <c r="N71" i="1"/>
  <c r="P71" i="1" s="1"/>
  <c r="Q71" i="1" l="1"/>
  <c r="H71" i="1"/>
</calcChain>
</file>

<file path=xl/sharedStrings.xml><?xml version="1.0" encoding="utf-8"?>
<sst xmlns="http://schemas.openxmlformats.org/spreadsheetml/2006/main" count="20" uniqueCount="20">
  <si>
    <t>区分</t>
  </si>
  <si>
    <t>じん肺管理区分決定件数</t>
  </si>
  <si>
    <t>業種名</t>
  </si>
  <si>
    <t>従事労働者数
粉じん作業</t>
  </si>
  <si>
    <t>実施事業場数
じん肺健康診断</t>
  </si>
  <si>
    <t>実施労働者数
じん肺健康診断</t>
  </si>
  <si>
    <t>労働者数
新規有所見</t>
  </si>
  <si>
    <t>計</t>
  </si>
  <si>
    <t>管理１</t>
  </si>
  <si>
    <t>管理２</t>
  </si>
  <si>
    <t>資料：じん肺健康管理実施結果調</t>
  </si>
  <si>
    <t>２．表中の記号はそれぞれ次の意味を表わす。</t>
  </si>
  <si>
    <t>（注）１．（）内の数字は随時申請で外数である。</t>
  </si>
  <si>
    <t xml:space="preserve">    F(++) ：じん肺による著しい肺機能の障害がある。</t>
  </si>
  <si>
    <t xml:space="preserve">    PR4(c)：エックス線写真の像が第4型（じん肺による大陰影の大きさが1側の肺野の3分の1を超えるものである。）</t>
    <rPh sb="40" eb="41">
      <t>ソク</t>
    </rPh>
    <phoneticPr fontId="3"/>
  </si>
  <si>
    <t>全国計</t>
    <phoneticPr fontId="3"/>
  </si>
  <si>
    <t>適用事業場数</t>
    <rPh sb="4" eb="5">
      <t>バ</t>
    </rPh>
    <phoneticPr fontId="3"/>
  </si>
  <si>
    <t>３．新規有所見労働者は管理1であった労働者で、管理2以上に決定された者の数である。</t>
  </si>
  <si>
    <t>４．1～5の値について、集計対象の報告書を精査の上再集計し、公表値を修正している。</t>
    <rPh sb="6" eb="7">
      <t>アタイ</t>
    </rPh>
    <phoneticPr fontId="7"/>
  </si>
  <si>
    <t>　　再集計では再集計時までに提出された報告書が集計対象となるため、通常よりも集計対象が多くなっている。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</si>
</sst>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Red]#,##0"/>
    <numFmt numFmtId="177" formatCode="&quot;(&quot;#,##0&quot;)&quot;;#,##0"/>
    <numFmt numFmtId="178" formatCode="[$-411]ggg\ e&quot;年 業種別じん肺健康管理実施状況&quot;"/>
  </numFmts>
  <fonts count="9" x14ac:knownFonts="1">
    <font>
      <sz val="11"/>
      <name val="ＭＳ Ｐゴシック"/>
      <family val="3"/>
      <charset val="128"/>
    </font>
    <font>
      <sz val="9"/>
      <name val="ＭＳ 明朝"/>
      <family val="1"/>
      <charset val="128"/>
    </font>
    <font>
      <sz val="11"/>
      <name val="ＭＳ 明朝"/>
      <family val="1"/>
      <charset val="128"/>
    </font>
    <font>
      <sz val="6"/>
      <name val="ＭＳ Ｐゴシック"/>
      <family val="3"/>
      <charset val="128"/>
    </font>
    <font>
      <sz val="18"/>
      <name val="ＭＳ Ｐゴシック"/>
      <family val="3"/>
      <charset val="128"/>
    </font>
    <font>
      <sz val="11"/>
      <name val="ＭＳ Ｐゴシック"/>
      <family val="3"/>
      <charset val="128"/>
    </font>
    <font>
      <sz val="9"/>
      <color theme="1"/>
      <name val="ＭＳ Ｐゴシック"/>
      <family val="3"/>
      <charset val="128"/>
      <scheme val="minor"/>
    </font>
    <font>
      <sz val="6"/>
      <name val="ＭＳ 明朝"/>
      <family val="1"/>
      <charset val="128"/>
    </font>
    <font>
      <sz val="9"/>
      <name val="ＭＳ Ｐゴシック"/>
      <family val="3"/>
      <charset val="128"/>
      <scheme val="minor"/>
    </font>
  </fonts>
  <fills count="2">
    <fill>
      <patternFill patternType="none"/>
    </fill>
    <fill>
      <patternFill patternType="gray125"/>
    </fill>
  </fills>
  <borders count="46">
    <border>
      <left/>
      <right/>
      <top/>
      <bottom/>
      <diagonal/>
    </border>
    <border>
      <left/>
      <right/>
      <top/>
      <bottom style="thin">
        <color indexed="64"/>
      </bottom>
      <diagonal/>
    </border>
    <border>
      <left style="hair">
        <color indexed="64"/>
      </left>
      <right style="hair">
        <color indexed="64"/>
      </right>
      <top/>
      <bottom/>
      <diagonal/>
    </border>
    <border>
      <left style="thin">
        <color indexed="64"/>
      </left>
      <right style="thin">
        <color indexed="64"/>
      </right>
      <top/>
      <bottom/>
      <diagonal/>
    </border>
    <border>
      <left style="hair">
        <color indexed="64"/>
      </left>
      <right style="hair">
        <color indexed="64"/>
      </right>
      <top/>
      <bottom style="hair">
        <color indexed="64"/>
      </bottom>
      <diagonal/>
    </border>
    <border>
      <left style="thin">
        <color indexed="64"/>
      </left>
      <right/>
      <top/>
      <bottom/>
      <diagonal/>
    </border>
    <border>
      <left style="hair">
        <color indexed="64"/>
      </left>
      <right/>
      <top/>
      <bottom/>
      <diagonal/>
    </border>
    <border>
      <left style="hair">
        <color indexed="64"/>
      </left>
      <right/>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right/>
      <top/>
      <bottom style="medium">
        <color indexed="64"/>
      </bottom>
      <diagonal/>
    </border>
    <border>
      <left/>
      <right/>
      <top/>
      <bottom style="hair">
        <color indexed="64"/>
      </bottom>
      <diagonal/>
    </border>
    <border>
      <left/>
      <right style="thin">
        <color indexed="64"/>
      </right>
      <top/>
      <bottom/>
      <diagonal/>
    </border>
    <border>
      <left/>
      <right style="hair">
        <color indexed="64"/>
      </right>
      <top/>
      <bottom/>
      <diagonal/>
    </border>
    <border>
      <left/>
      <right style="hair">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s>
  <cellStyleXfs count="2">
    <xf numFmtId="0" fontId="0" fillId="0" borderId="0"/>
    <xf numFmtId="0" fontId="5" fillId="0" borderId="0"/>
  </cellStyleXfs>
  <cellXfs count="87">
    <xf numFmtId="0" fontId="0" fillId="0" borderId="0" xfId="0"/>
    <xf numFmtId="0" fontId="1" fillId="0" borderId="0" xfId="0" applyFont="1"/>
    <xf numFmtId="0" fontId="1" fillId="0" borderId="0" xfId="0" applyFont="1" applyBorder="1"/>
    <xf numFmtId="0" fontId="1" fillId="0" borderId="1" xfId="0" applyFont="1" applyBorder="1"/>
    <xf numFmtId="177" fontId="1" fillId="0" borderId="2" xfId="0" applyNumberFormat="1" applyFont="1" applyBorder="1"/>
    <xf numFmtId="176" fontId="1" fillId="0" borderId="4" xfId="0" applyNumberFormat="1" applyFont="1" applyBorder="1" applyAlignment="1">
      <alignment vertical="top"/>
    </xf>
    <xf numFmtId="176" fontId="1" fillId="0" borderId="0" xfId="0" applyNumberFormat="1" applyFont="1" applyAlignment="1">
      <alignment vertical="top"/>
    </xf>
    <xf numFmtId="0" fontId="2" fillId="0" borderId="0" xfId="0" applyFont="1"/>
    <xf numFmtId="0" fontId="1" fillId="0" borderId="5" xfId="0" applyFont="1" applyBorder="1"/>
    <xf numFmtId="176" fontId="1" fillId="0" borderId="5" xfId="0" applyNumberFormat="1" applyFont="1" applyBorder="1" applyAlignment="1">
      <alignment vertical="top"/>
    </xf>
    <xf numFmtId="177" fontId="1" fillId="0" borderId="8" xfId="0" applyNumberFormat="1" applyFont="1" applyBorder="1"/>
    <xf numFmtId="176" fontId="1" fillId="0" borderId="9" xfId="0" applyNumberFormat="1" applyFont="1" applyBorder="1" applyAlignment="1">
      <alignment vertical="top"/>
    </xf>
    <xf numFmtId="0" fontId="1" fillId="0" borderId="0" xfId="0" applyFont="1" applyBorder="1" applyAlignment="1">
      <alignment horizontal="right" vertical="top"/>
    </xf>
    <xf numFmtId="0" fontId="1" fillId="0" borderId="8"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Continuous" vertical="center"/>
    </xf>
    <xf numFmtId="0" fontId="0" fillId="0" borderId="10" xfId="0" applyNumberFormat="1" applyFont="1" applyBorder="1" applyAlignment="1">
      <alignment horizontal="right" vertical="center"/>
    </xf>
    <xf numFmtId="177" fontId="1" fillId="0" borderId="13" xfId="0" applyNumberFormat="1" applyFont="1" applyBorder="1"/>
    <xf numFmtId="176" fontId="1" fillId="0" borderId="14" xfId="0" applyNumberFormat="1" applyFont="1" applyBorder="1" applyAlignment="1">
      <alignment vertical="top"/>
    </xf>
    <xf numFmtId="0" fontId="1" fillId="0" borderId="15" xfId="0" applyFont="1" applyBorder="1" applyAlignment="1">
      <alignment horizontal="center" vertical="center"/>
    </xf>
    <xf numFmtId="177" fontId="1" fillId="0" borderId="16" xfId="0" applyNumberFormat="1" applyFont="1" applyBorder="1"/>
    <xf numFmtId="176" fontId="1" fillId="0" borderId="17" xfId="0" applyNumberFormat="1" applyFont="1" applyBorder="1" applyAlignment="1">
      <alignment vertical="top"/>
    </xf>
    <xf numFmtId="177" fontId="1" fillId="0" borderId="6" xfId="0" applyNumberFormat="1" applyFont="1" applyBorder="1"/>
    <xf numFmtId="176" fontId="1" fillId="0" borderId="7" xfId="0" applyNumberFormat="1" applyFont="1" applyBorder="1" applyAlignment="1">
      <alignment vertical="top"/>
    </xf>
    <xf numFmtId="49" fontId="1" fillId="0" borderId="12" xfId="0" applyNumberFormat="1" applyFont="1" applyBorder="1" applyAlignment="1">
      <alignment horizontal="center" vertical="center"/>
    </xf>
    <xf numFmtId="177" fontId="1" fillId="0" borderId="12" xfId="0" applyNumberFormat="1" applyFont="1" applyBorder="1"/>
    <xf numFmtId="176" fontId="1" fillId="0" borderId="18" xfId="0" applyNumberFormat="1" applyFont="1" applyBorder="1" applyAlignment="1">
      <alignment vertical="top"/>
    </xf>
    <xf numFmtId="49" fontId="1" fillId="0" borderId="19" xfId="0" applyNumberFormat="1" applyFont="1" applyBorder="1" applyAlignment="1">
      <alignment horizontal="center" vertical="center"/>
    </xf>
    <xf numFmtId="177" fontId="1" fillId="0" borderId="20" xfId="0" applyNumberFormat="1" applyFont="1" applyBorder="1"/>
    <xf numFmtId="176" fontId="1" fillId="0" borderId="21" xfId="0" applyNumberFormat="1" applyFont="1" applyBorder="1" applyAlignment="1">
      <alignment vertical="top"/>
    </xf>
    <xf numFmtId="0" fontId="1" fillId="0" borderId="22" xfId="0" applyFont="1" applyBorder="1" applyAlignment="1">
      <alignment horizontal="center" vertical="distributed" textRotation="255"/>
    </xf>
    <xf numFmtId="0" fontId="1" fillId="0" borderId="24" xfId="0" applyFont="1" applyBorder="1"/>
    <xf numFmtId="0" fontId="1" fillId="0" borderId="25" xfId="0" applyFont="1" applyBorder="1"/>
    <xf numFmtId="0" fontId="1" fillId="0" borderId="26" xfId="0" applyFont="1" applyBorder="1" applyAlignment="1">
      <alignment horizontal="center" vertical="distributed" textRotation="255" wrapText="1"/>
    </xf>
    <xf numFmtId="0" fontId="1" fillId="0" borderId="27" xfId="0" applyFont="1" applyBorder="1" applyAlignment="1">
      <alignment horizontal="center" vertical="distributed" textRotation="255" wrapText="1"/>
    </xf>
    <xf numFmtId="0" fontId="1" fillId="0" borderId="29" xfId="0" applyFont="1" applyBorder="1" applyAlignment="1">
      <alignment horizontal="center" vertical="distributed" textRotation="255"/>
    </xf>
    <xf numFmtId="0" fontId="1" fillId="0" borderId="30" xfId="0" applyFont="1" applyBorder="1" applyAlignment="1">
      <alignment horizontal="center" vertical="distributed" textRotation="255" justifyLastLine="1"/>
    </xf>
    <xf numFmtId="0" fontId="1" fillId="0" borderId="28" xfId="0" applyFont="1" applyBorder="1" applyAlignment="1">
      <alignment horizontal="center" vertical="distributed" textRotation="255" justifyLastLine="1"/>
    </xf>
    <xf numFmtId="0" fontId="1" fillId="0" borderId="28" xfId="0" applyFont="1" applyBorder="1" applyAlignment="1">
      <alignment horizontal="center" vertical="distributed" textRotation="255"/>
    </xf>
    <xf numFmtId="0" fontId="1" fillId="0" borderId="33" xfId="0" applyFont="1" applyBorder="1" applyAlignment="1">
      <alignment horizontal="center" vertical="distributed" textRotation="255"/>
    </xf>
    <xf numFmtId="0" fontId="1" fillId="0" borderId="10" xfId="0" applyFont="1" applyBorder="1" applyAlignment="1">
      <alignment horizontal="center" vertical="distributed" textRotation="255"/>
    </xf>
    <xf numFmtId="0" fontId="1" fillId="0" borderId="34" xfId="0" applyFont="1" applyBorder="1" applyAlignment="1">
      <alignment horizontal="centerContinuous" vertical="center"/>
    </xf>
    <xf numFmtId="0" fontId="1" fillId="0" borderId="31" xfId="0" applyFont="1" applyBorder="1" applyAlignment="1">
      <alignment horizontal="centerContinuous" vertical="center"/>
    </xf>
    <xf numFmtId="0" fontId="1" fillId="0" borderId="10" xfId="0" applyFont="1" applyBorder="1" applyAlignment="1">
      <alignment horizontal="center" vertical="center" wrapText="1"/>
    </xf>
    <xf numFmtId="0" fontId="1" fillId="0" borderId="28" xfId="0" applyFont="1" applyBorder="1" applyAlignment="1">
      <alignment horizontal="center" vertical="center" wrapText="1"/>
    </xf>
    <xf numFmtId="176" fontId="1" fillId="0" borderId="0" xfId="0" applyNumberFormat="1" applyFont="1" applyBorder="1" applyAlignment="1">
      <alignment horizontal="center" vertical="center"/>
    </xf>
    <xf numFmtId="176" fontId="1" fillId="0" borderId="8" xfId="0" applyNumberFormat="1" applyFont="1" applyBorder="1" applyAlignment="1">
      <alignment vertical="top"/>
    </xf>
    <xf numFmtId="176" fontId="1" fillId="0" borderId="2" xfId="0" applyNumberFormat="1" applyFont="1" applyBorder="1" applyAlignment="1">
      <alignment vertical="top"/>
    </xf>
    <xf numFmtId="176" fontId="1" fillId="0" borderId="16" xfId="0" applyNumberFormat="1" applyFont="1" applyBorder="1" applyAlignment="1">
      <alignment vertical="top"/>
    </xf>
    <xf numFmtId="176" fontId="1" fillId="0" borderId="13" xfId="0" applyNumberFormat="1" applyFont="1" applyBorder="1" applyAlignment="1">
      <alignment vertical="top"/>
    </xf>
    <xf numFmtId="176" fontId="1" fillId="0" borderId="6" xfId="0" applyNumberFormat="1" applyFont="1" applyBorder="1" applyAlignment="1">
      <alignment vertical="top"/>
    </xf>
    <xf numFmtId="176" fontId="1" fillId="0" borderId="20" xfId="0" applyNumberFormat="1" applyFont="1" applyBorder="1" applyAlignment="1">
      <alignment vertical="top"/>
    </xf>
    <xf numFmtId="176" fontId="1" fillId="0" borderId="12" xfId="0" applyNumberFormat="1" applyFont="1" applyBorder="1" applyAlignment="1">
      <alignment vertical="top"/>
    </xf>
    <xf numFmtId="0" fontId="1" fillId="0" borderId="35" xfId="0" applyFont="1" applyBorder="1"/>
    <xf numFmtId="0" fontId="1" fillId="0" borderId="36" xfId="0" applyFont="1" applyBorder="1" applyAlignment="1">
      <alignment horizontal="center" vertical="center"/>
    </xf>
    <xf numFmtId="177" fontId="1" fillId="0" borderId="37" xfId="0" applyNumberFormat="1" applyFont="1" applyBorder="1"/>
    <xf numFmtId="177" fontId="1" fillId="0" borderId="38" xfId="0" applyNumberFormat="1" applyFont="1" applyBorder="1"/>
    <xf numFmtId="177" fontId="1" fillId="0" borderId="15" xfId="0" applyNumberFormat="1" applyFont="1" applyBorder="1"/>
    <xf numFmtId="177" fontId="1" fillId="0" borderId="39" xfId="0" applyNumberFormat="1" applyFont="1" applyBorder="1"/>
    <xf numFmtId="177" fontId="1" fillId="0" borderId="40" xfId="0" applyNumberFormat="1" applyFont="1" applyBorder="1"/>
    <xf numFmtId="177" fontId="1" fillId="0" borderId="19" xfId="0" applyNumberFormat="1" applyFont="1" applyBorder="1"/>
    <xf numFmtId="177" fontId="1" fillId="0" borderId="41" xfId="0" applyNumberFormat="1" applyFont="1" applyBorder="1"/>
    <xf numFmtId="176" fontId="1" fillId="0" borderId="42" xfId="0" applyNumberFormat="1" applyFont="1" applyBorder="1" applyAlignment="1">
      <alignment vertical="top"/>
    </xf>
    <xf numFmtId="176" fontId="1" fillId="0" borderId="10" xfId="0" applyNumberFormat="1" applyFont="1" applyBorder="1" applyAlignment="1">
      <alignment horizontal="center" vertical="center"/>
    </xf>
    <xf numFmtId="176" fontId="1" fillId="0" borderId="22" xfId="0" applyNumberFormat="1" applyFont="1" applyBorder="1" applyAlignment="1">
      <alignment vertical="top"/>
    </xf>
    <xf numFmtId="176" fontId="1" fillId="0" borderId="26" xfId="0" applyNumberFormat="1" applyFont="1" applyBorder="1" applyAlignment="1">
      <alignment vertical="top"/>
    </xf>
    <xf numFmtId="176" fontId="1" fillId="0" borderId="27" xfId="0" applyNumberFormat="1" applyFont="1" applyBorder="1" applyAlignment="1">
      <alignment vertical="top"/>
    </xf>
    <xf numFmtId="176" fontId="1" fillId="0" borderId="23" xfId="0" applyNumberFormat="1" applyFont="1" applyBorder="1" applyAlignment="1">
      <alignment vertical="top"/>
    </xf>
    <xf numFmtId="176" fontId="1" fillId="0" borderId="32" xfId="0" applyNumberFormat="1" applyFont="1" applyBorder="1" applyAlignment="1">
      <alignment vertical="top"/>
    </xf>
    <xf numFmtId="176" fontId="1" fillId="0" borderId="24" xfId="0" applyNumberFormat="1" applyFont="1" applyBorder="1" applyAlignment="1">
      <alignment vertical="top"/>
    </xf>
    <xf numFmtId="176" fontId="1" fillId="0" borderId="25" xfId="0" applyNumberFormat="1" applyFont="1" applyBorder="1" applyAlignment="1">
      <alignment vertical="top"/>
    </xf>
    <xf numFmtId="0" fontId="1" fillId="0" borderId="42" xfId="0" applyFont="1" applyBorder="1"/>
    <xf numFmtId="0" fontId="1" fillId="0" borderId="43" xfId="0" applyFont="1" applyBorder="1"/>
    <xf numFmtId="0" fontId="1" fillId="0" borderId="0" xfId="0" applyFont="1" applyBorder="1" applyAlignment="1">
      <alignment horizontal="distributed" vertical="center"/>
    </xf>
    <xf numFmtId="176" fontId="1" fillId="0" borderId="11" xfId="0" applyNumberFormat="1" applyFont="1" applyBorder="1" applyAlignment="1">
      <alignment horizontal="distributed" vertical="center"/>
    </xf>
    <xf numFmtId="0" fontId="1" fillId="0" borderId="44" xfId="0" applyFont="1" applyBorder="1"/>
    <xf numFmtId="176" fontId="1" fillId="0" borderId="3" xfId="0" applyNumberFormat="1" applyFont="1" applyBorder="1" applyAlignment="1">
      <alignment vertical="top"/>
    </xf>
    <xf numFmtId="0" fontId="1" fillId="0" borderId="3" xfId="0" applyFont="1" applyBorder="1"/>
    <xf numFmtId="176" fontId="1" fillId="0" borderId="0" xfId="0" applyNumberFormat="1" applyFont="1" applyBorder="1" applyAlignment="1">
      <alignment horizontal="distributed" vertical="center"/>
    </xf>
    <xf numFmtId="0" fontId="1" fillId="0" borderId="45" xfId="0" applyFont="1" applyBorder="1" applyAlignment="1">
      <alignment horizontal="distributed" vertical="center"/>
    </xf>
    <xf numFmtId="176" fontId="1" fillId="0" borderId="33" xfId="0" applyNumberFormat="1" applyFont="1" applyBorder="1" applyAlignment="1">
      <alignment vertical="top"/>
    </xf>
    <xf numFmtId="0" fontId="1" fillId="0" borderId="45" xfId="0" applyFont="1" applyBorder="1" applyAlignment="1">
      <alignment horizontal="center" vertical="center"/>
    </xf>
    <xf numFmtId="0" fontId="6" fillId="0" borderId="0" xfId="1" applyFont="1"/>
    <xf numFmtId="0" fontId="1" fillId="0" borderId="0" xfId="1" applyFont="1"/>
    <xf numFmtId="0" fontId="8" fillId="0" borderId="0" xfId="1" applyFont="1"/>
    <xf numFmtId="178" fontId="4" fillId="0" borderId="0" xfId="0" applyNumberFormat="1" applyFont="1" applyBorder="1" applyAlignment="1">
      <alignment horizontal="center" vertical="center"/>
    </xf>
    <xf numFmtId="178" fontId="4" fillId="0" borderId="10" xfId="0" applyNumberFormat="1" applyFont="1" applyBorder="1" applyAlignment="1">
      <alignment horizontal="center" vertical="center"/>
    </xf>
  </cellXfs>
  <cellStyles count="2">
    <cellStyle name="標準" xfId="0" builtinId="0"/>
    <cellStyle name="標準 3"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0</xdr:colOff>
      <xdr:row>2</xdr:row>
      <xdr:rowOff>0</xdr:rowOff>
    </xdr:from>
    <xdr:to>
      <xdr:col>18</xdr:col>
      <xdr:colOff>0</xdr:colOff>
      <xdr:row>4</xdr:row>
      <xdr:rowOff>0</xdr:rowOff>
    </xdr:to>
    <xdr:sp macro="" textlink="">
      <xdr:nvSpPr>
        <xdr:cNvPr id="1031" name="テキスト 7"/>
        <xdr:cNvSpPr txBox="1">
          <a:spLocks noChangeArrowheads="1"/>
        </xdr:cNvSpPr>
      </xdr:nvSpPr>
      <xdr:spPr bwMode="auto">
        <a:xfrm>
          <a:off x="12239625" y="409575"/>
          <a:ext cx="657225" cy="1390650"/>
        </a:xfrm>
        <a:prstGeom prst="rect">
          <a:avLst/>
        </a:prstGeom>
        <a:noFill/>
        <a:ln w="1">
          <a:noFill/>
          <a:miter lim="800000"/>
          <a:headEnd/>
          <a:tailEnd/>
        </a:ln>
      </xdr:spPr>
      <xdr:txBody>
        <a:bodyPr vertOverflow="clip" vert="wordArtVertRtl" wrap="square" lIns="27432" tIns="0" rIns="27432" bIns="36000" anchor="ctr" upright="1"/>
        <a:lstStyle/>
        <a:p>
          <a:pPr algn="dist" rtl="0">
            <a:defRPr sz="1000"/>
          </a:pPr>
          <a:r>
            <a:rPr lang="ja-JP" altLang="en-US" sz="900" b="0" i="0" strike="noStrike">
              <a:solidFill>
                <a:srgbClr val="000000"/>
              </a:solidFill>
              <a:latin typeface="ＭＳ 明朝"/>
              <a:ea typeface="ＭＳ 明朝"/>
            </a:rPr>
            <a:t>合併症り患件数</a:t>
          </a:r>
        </a:p>
      </xdr:txBody>
    </xdr:sp>
    <xdr:clientData/>
  </xdr:twoCellAnchor>
  <xdr:twoCellAnchor>
    <xdr:from>
      <xdr:col>0</xdr:col>
      <xdr:colOff>0</xdr:colOff>
      <xdr:row>2</xdr:row>
      <xdr:rowOff>0</xdr:rowOff>
    </xdr:from>
    <xdr:to>
      <xdr:col>2</xdr:col>
      <xdr:colOff>0</xdr:colOff>
      <xdr:row>4</xdr:row>
      <xdr:rowOff>0</xdr:rowOff>
    </xdr:to>
    <xdr:sp macro="" textlink="">
      <xdr:nvSpPr>
        <xdr:cNvPr id="1844" name="Line 13"/>
        <xdr:cNvSpPr>
          <a:spLocks noChangeShapeType="1"/>
        </xdr:cNvSpPr>
      </xdr:nvSpPr>
      <xdr:spPr bwMode="auto">
        <a:xfrm>
          <a:off x="0" y="409575"/>
          <a:ext cx="2381250" cy="1390650"/>
        </a:xfrm>
        <a:prstGeom prst="line">
          <a:avLst/>
        </a:prstGeom>
        <a:noFill/>
        <a:ln w="1">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19050</xdr:colOff>
      <xdr:row>3</xdr:row>
      <xdr:rowOff>9525</xdr:rowOff>
    </xdr:from>
    <xdr:to>
      <xdr:col>12</xdr:col>
      <xdr:colOff>623400</xdr:colOff>
      <xdr:row>3</xdr:row>
      <xdr:rowOff>761925</xdr:rowOff>
    </xdr:to>
    <xdr:sp macro="" textlink="">
      <xdr:nvSpPr>
        <xdr:cNvPr id="1038" name="テキスト 14"/>
        <xdr:cNvSpPr txBox="1">
          <a:spLocks noChangeArrowheads="1"/>
        </xdr:cNvSpPr>
      </xdr:nvSpPr>
      <xdr:spPr bwMode="auto">
        <a:xfrm>
          <a:off x="7658100" y="666750"/>
          <a:ext cx="1918800" cy="752400"/>
        </a:xfrm>
        <a:prstGeom prst="rect">
          <a:avLst/>
        </a:prstGeom>
        <a:solidFill>
          <a:srgbClr val="FFFFFF"/>
        </a:solidFill>
        <a:ln w="9525">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管理３</a:t>
          </a:r>
        </a:p>
      </xdr:txBody>
    </xdr:sp>
    <xdr:clientData/>
  </xdr:twoCellAnchor>
  <xdr:twoCellAnchor>
    <xdr:from>
      <xdr:col>10</xdr:col>
      <xdr:colOff>9525</xdr:colOff>
      <xdr:row>3</xdr:row>
      <xdr:rowOff>771525</xdr:rowOff>
    </xdr:from>
    <xdr:to>
      <xdr:col>10</xdr:col>
      <xdr:colOff>647700</xdr:colOff>
      <xdr:row>3</xdr:row>
      <xdr:rowOff>1133475</xdr:rowOff>
    </xdr:to>
    <xdr:sp macro="" textlink="">
      <xdr:nvSpPr>
        <xdr:cNvPr id="1039" name="テキスト 15"/>
        <xdr:cNvSpPr txBox="1">
          <a:spLocks noChangeArrowheads="1"/>
        </xdr:cNvSpPr>
      </xdr:nvSpPr>
      <xdr:spPr bwMode="auto">
        <a:xfrm>
          <a:off x="7685554" y="1432672"/>
          <a:ext cx="638175" cy="3619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イ</a:t>
          </a:r>
        </a:p>
      </xdr:txBody>
    </xdr:sp>
    <xdr:clientData/>
  </xdr:twoCellAnchor>
  <xdr:twoCellAnchor>
    <xdr:from>
      <xdr:col>11</xdr:col>
      <xdr:colOff>9525</xdr:colOff>
      <xdr:row>3</xdr:row>
      <xdr:rowOff>771525</xdr:rowOff>
    </xdr:from>
    <xdr:to>
      <xdr:col>11</xdr:col>
      <xdr:colOff>647700</xdr:colOff>
      <xdr:row>3</xdr:row>
      <xdr:rowOff>1133475</xdr:rowOff>
    </xdr:to>
    <xdr:sp macro="" textlink="">
      <xdr:nvSpPr>
        <xdr:cNvPr id="1040" name="テキスト 16"/>
        <xdr:cNvSpPr txBox="1">
          <a:spLocks noChangeArrowheads="1"/>
        </xdr:cNvSpPr>
      </xdr:nvSpPr>
      <xdr:spPr bwMode="auto">
        <a:xfrm>
          <a:off x="8305800" y="1428750"/>
          <a:ext cx="638175" cy="3619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ロ</a:t>
          </a:r>
        </a:p>
      </xdr:txBody>
    </xdr:sp>
    <xdr:clientData/>
  </xdr:twoCellAnchor>
  <xdr:twoCellAnchor>
    <xdr:from>
      <xdr:col>12</xdr:col>
      <xdr:colOff>9525</xdr:colOff>
      <xdr:row>3</xdr:row>
      <xdr:rowOff>771525</xdr:rowOff>
    </xdr:from>
    <xdr:to>
      <xdr:col>12</xdr:col>
      <xdr:colOff>647700</xdr:colOff>
      <xdr:row>3</xdr:row>
      <xdr:rowOff>1133475</xdr:rowOff>
    </xdr:to>
    <xdr:sp macro="" textlink="">
      <xdr:nvSpPr>
        <xdr:cNvPr id="1041" name="テキスト 17"/>
        <xdr:cNvSpPr txBox="1">
          <a:spLocks noChangeArrowheads="1"/>
        </xdr:cNvSpPr>
      </xdr:nvSpPr>
      <xdr:spPr bwMode="auto">
        <a:xfrm>
          <a:off x="8963025" y="1428750"/>
          <a:ext cx="638175" cy="3619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計</a:t>
          </a:r>
        </a:p>
      </xdr:txBody>
    </xdr:sp>
    <xdr:clientData/>
  </xdr:twoCellAnchor>
  <xdr:twoCellAnchor>
    <xdr:from>
      <xdr:col>13</xdr:col>
      <xdr:colOff>28575</xdr:colOff>
      <xdr:row>3</xdr:row>
      <xdr:rowOff>9525</xdr:rowOff>
    </xdr:from>
    <xdr:to>
      <xdr:col>15</xdr:col>
      <xdr:colOff>654525</xdr:colOff>
      <xdr:row>3</xdr:row>
      <xdr:rowOff>762000</xdr:rowOff>
    </xdr:to>
    <xdr:sp macro="" textlink="">
      <xdr:nvSpPr>
        <xdr:cNvPr id="1042" name="テキスト 18"/>
        <xdr:cNvSpPr txBox="1">
          <a:spLocks noChangeArrowheads="1"/>
        </xdr:cNvSpPr>
      </xdr:nvSpPr>
      <xdr:spPr bwMode="auto">
        <a:xfrm>
          <a:off x="9639300" y="666750"/>
          <a:ext cx="1940400" cy="752475"/>
        </a:xfrm>
        <a:prstGeom prst="rect">
          <a:avLst/>
        </a:prstGeom>
        <a:solidFill>
          <a:srgbClr val="FFFFFF"/>
        </a:solidFill>
        <a:ln w="9525">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管理４</a:t>
          </a:r>
        </a:p>
      </xdr:txBody>
    </xdr:sp>
    <xdr:clientData/>
  </xdr:twoCellAnchor>
  <xdr:twoCellAnchor>
    <xdr:from>
      <xdr:col>13</xdr:col>
      <xdr:colOff>114300</xdr:colOff>
      <xdr:row>3</xdr:row>
      <xdr:rowOff>771525</xdr:rowOff>
    </xdr:from>
    <xdr:to>
      <xdr:col>13</xdr:col>
      <xdr:colOff>752475</xdr:colOff>
      <xdr:row>3</xdr:row>
      <xdr:rowOff>1133475</xdr:rowOff>
    </xdr:to>
    <xdr:sp macro="" textlink="">
      <xdr:nvSpPr>
        <xdr:cNvPr id="1043" name="テキスト 19"/>
        <xdr:cNvSpPr txBox="1">
          <a:spLocks noChangeArrowheads="1"/>
        </xdr:cNvSpPr>
      </xdr:nvSpPr>
      <xdr:spPr bwMode="auto">
        <a:xfrm>
          <a:off x="12639675" y="1428750"/>
          <a:ext cx="638175" cy="3619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en-US" altLang="ja-JP" sz="900" b="0" i="0" strike="noStrike">
              <a:solidFill>
                <a:srgbClr val="000000"/>
              </a:solidFill>
              <a:latin typeface="ＭＳ 明朝"/>
              <a:ea typeface="ＭＳ 明朝"/>
            </a:rPr>
            <a:t>PR4(c)</a:t>
          </a:r>
        </a:p>
      </xdr:txBody>
    </xdr:sp>
    <xdr:clientData/>
  </xdr:twoCellAnchor>
  <xdr:twoCellAnchor>
    <xdr:from>
      <xdr:col>14</xdr:col>
      <xdr:colOff>114300</xdr:colOff>
      <xdr:row>3</xdr:row>
      <xdr:rowOff>771525</xdr:rowOff>
    </xdr:from>
    <xdr:to>
      <xdr:col>14</xdr:col>
      <xdr:colOff>752475</xdr:colOff>
      <xdr:row>3</xdr:row>
      <xdr:rowOff>1133475</xdr:rowOff>
    </xdr:to>
    <xdr:sp macro="" textlink="">
      <xdr:nvSpPr>
        <xdr:cNvPr id="1044" name="テキスト 20"/>
        <xdr:cNvSpPr txBox="1">
          <a:spLocks noChangeArrowheads="1"/>
        </xdr:cNvSpPr>
      </xdr:nvSpPr>
      <xdr:spPr bwMode="auto">
        <a:xfrm>
          <a:off x="13496925" y="1428750"/>
          <a:ext cx="638175" cy="3619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en-US" altLang="ja-JP" sz="900" b="0" i="0" strike="noStrike">
              <a:solidFill>
                <a:srgbClr val="000000"/>
              </a:solidFill>
              <a:latin typeface="ＭＳ 明朝"/>
              <a:ea typeface="ＭＳ 明朝"/>
            </a:rPr>
            <a:t>F(++)</a:t>
          </a:r>
        </a:p>
      </xdr:txBody>
    </xdr:sp>
    <xdr:clientData/>
  </xdr:twoCellAnchor>
  <xdr:twoCellAnchor>
    <xdr:from>
      <xdr:col>15</xdr:col>
      <xdr:colOff>9525</xdr:colOff>
      <xdr:row>3</xdr:row>
      <xdr:rowOff>771525</xdr:rowOff>
    </xdr:from>
    <xdr:to>
      <xdr:col>15</xdr:col>
      <xdr:colOff>647700</xdr:colOff>
      <xdr:row>3</xdr:row>
      <xdr:rowOff>1133475</xdr:rowOff>
    </xdr:to>
    <xdr:sp macro="" textlink="">
      <xdr:nvSpPr>
        <xdr:cNvPr id="1045" name="テキスト 21"/>
        <xdr:cNvSpPr txBox="1">
          <a:spLocks noChangeArrowheads="1"/>
        </xdr:cNvSpPr>
      </xdr:nvSpPr>
      <xdr:spPr bwMode="auto">
        <a:xfrm>
          <a:off x="10934700" y="1428750"/>
          <a:ext cx="638175" cy="36195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計</a:t>
          </a:r>
        </a:p>
      </xdr:txBody>
    </xdr:sp>
    <xdr:clientData/>
  </xdr:twoCellAnchor>
  <xdr:twoCellAnchor>
    <xdr:from>
      <xdr:col>16</xdr:col>
      <xdr:colOff>142875</xdr:colOff>
      <xdr:row>2</xdr:row>
      <xdr:rowOff>19050</xdr:rowOff>
    </xdr:from>
    <xdr:to>
      <xdr:col>16</xdr:col>
      <xdr:colOff>781050</xdr:colOff>
      <xdr:row>4</xdr:row>
      <xdr:rowOff>0</xdr:rowOff>
    </xdr:to>
    <xdr:sp macro="" textlink="">
      <xdr:nvSpPr>
        <xdr:cNvPr id="1048" name="テキスト 24"/>
        <xdr:cNvSpPr txBox="1">
          <a:spLocks noChangeArrowheads="1"/>
        </xdr:cNvSpPr>
      </xdr:nvSpPr>
      <xdr:spPr bwMode="auto">
        <a:xfrm>
          <a:off x="15240000" y="428625"/>
          <a:ext cx="638175" cy="1371600"/>
        </a:xfrm>
        <a:prstGeom prst="rect">
          <a:avLst/>
        </a:prstGeom>
        <a:noFill/>
        <a:ln w="1">
          <a:noFill/>
          <a:miter lim="800000"/>
          <a:headEnd/>
          <a:tailEnd/>
        </a:ln>
      </xdr:spPr>
      <xdr:txBody>
        <a:bodyPr vertOverflow="clip" vert="wordArtVertRtl" wrap="square" lIns="27432" tIns="0" rIns="27432" bIns="36000" anchor="ctr" upright="1"/>
        <a:lstStyle/>
        <a:p>
          <a:pPr algn="dist" rtl="0">
            <a:defRPr sz="1000"/>
          </a:pPr>
          <a:r>
            <a:rPr lang="ja-JP" altLang="en-US" sz="900" b="0" i="0" strike="noStrike">
              <a:solidFill>
                <a:srgbClr val="000000"/>
              </a:solidFill>
              <a:latin typeface="ＭＳ 明朝"/>
              <a:ea typeface="ＭＳ 明朝"/>
            </a:rPr>
            <a:t>有所見者数</a:t>
          </a:r>
        </a:p>
      </xdr:txBody>
    </xdr:sp>
    <xdr:clientData/>
  </xdr:twoCellAnchor>
  <xdr:twoCellAnchor>
    <xdr:from>
      <xdr:col>0</xdr:col>
      <xdr:colOff>19051</xdr:colOff>
      <xdr:row>4</xdr:row>
      <xdr:rowOff>66675</xdr:rowOff>
    </xdr:from>
    <xdr:to>
      <xdr:col>0</xdr:col>
      <xdr:colOff>190501</xdr:colOff>
      <xdr:row>45</xdr:row>
      <xdr:rowOff>142875</xdr:rowOff>
    </xdr:to>
    <xdr:sp macro="" textlink="">
      <xdr:nvSpPr>
        <xdr:cNvPr id="1049" name="テキスト 25"/>
        <xdr:cNvSpPr txBox="1">
          <a:spLocks noChangeArrowheads="1"/>
        </xdr:cNvSpPr>
      </xdr:nvSpPr>
      <xdr:spPr bwMode="auto">
        <a:xfrm>
          <a:off x="19051" y="1866900"/>
          <a:ext cx="171450" cy="5934075"/>
        </a:xfrm>
        <a:prstGeom prst="rect">
          <a:avLst/>
        </a:prstGeom>
        <a:noFill/>
        <a:ln w="1">
          <a:noFill/>
          <a:miter lim="800000"/>
          <a:headEnd/>
          <a:tailEnd/>
        </a:ln>
      </xdr:spPr>
      <xdr:txBody>
        <a:bodyPr vertOverflow="clip" vert="wordArtVertRtl" wrap="square" lIns="27432" tIns="720000" rIns="27432" bIns="720000" anchor="ctr" upright="1"/>
        <a:lstStyle/>
        <a:p>
          <a:pPr algn="dist" rtl="0">
            <a:defRPr sz="1000"/>
          </a:pPr>
          <a:r>
            <a:rPr lang="ja-JP" altLang="en-US" sz="900" b="0" i="0" strike="noStrike">
              <a:solidFill>
                <a:srgbClr val="000000"/>
              </a:solidFill>
              <a:latin typeface="ＭＳ 明朝"/>
              <a:ea typeface="ＭＳ 明朝"/>
            </a:rPr>
            <a:t>製造業</a:t>
          </a:r>
        </a:p>
      </xdr:txBody>
    </xdr:sp>
    <xdr:clientData/>
  </xdr:twoCellAnchor>
  <xdr:twoCellAnchor>
    <xdr:from>
      <xdr:col>0</xdr:col>
      <xdr:colOff>9525</xdr:colOff>
      <xdr:row>45</xdr:row>
      <xdr:rowOff>104775</xdr:rowOff>
    </xdr:from>
    <xdr:to>
      <xdr:col>1</xdr:col>
      <xdr:colOff>9525</xdr:colOff>
      <xdr:row>63</xdr:row>
      <xdr:rowOff>104775</xdr:rowOff>
    </xdr:to>
    <xdr:sp macro="" textlink="">
      <xdr:nvSpPr>
        <xdr:cNvPr id="1050" name="テキスト 26"/>
        <xdr:cNvSpPr txBox="1">
          <a:spLocks noChangeArrowheads="1"/>
        </xdr:cNvSpPr>
      </xdr:nvSpPr>
      <xdr:spPr bwMode="auto">
        <a:xfrm>
          <a:off x="9525" y="7762875"/>
          <a:ext cx="200025" cy="2581275"/>
        </a:xfrm>
        <a:prstGeom prst="rect">
          <a:avLst/>
        </a:prstGeom>
        <a:noFill/>
        <a:ln w="1">
          <a:noFill/>
          <a:miter lim="800000"/>
          <a:headEnd/>
          <a:tailEnd/>
        </a:ln>
      </xdr:spPr>
      <xdr:txBody>
        <a:bodyPr vertOverflow="clip" vert="wordArtVertRtl" wrap="square" lIns="27432" tIns="360000" rIns="27432" bIns="360000" anchor="ctr" upright="1"/>
        <a:lstStyle/>
        <a:p>
          <a:pPr algn="dist" rtl="0">
            <a:defRPr sz="1000"/>
          </a:pPr>
          <a:r>
            <a:rPr lang="ja-JP" altLang="en-US" sz="900" b="0" i="0" strike="noStrike">
              <a:solidFill>
                <a:srgbClr val="000000"/>
              </a:solidFill>
              <a:latin typeface="ＭＳ 明朝"/>
              <a:ea typeface="ＭＳ 明朝"/>
            </a:rPr>
            <a:t>鉱業</a:t>
          </a:r>
        </a:p>
      </xdr:txBody>
    </xdr:sp>
    <xdr:clientData/>
  </xdr:twoCellAnchor>
  <xdr:twoCellAnchor>
    <xdr:from>
      <xdr:col>0</xdr:col>
      <xdr:colOff>0</xdr:colOff>
      <xdr:row>64</xdr:row>
      <xdr:rowOff>19050</xdr:rowOff>
    </xdr:from>
    <xdr:to>
      <xdr:col>1</xdr:col>
      <xdr:colOff>0</xdr:colOff>
      <xdr:row>68</xdr:row>
      <xdr:rowOff>19050</xdr:rowOff>
    </xdr:to>
    <xdr:sp macro="" textlink="">
      <xdr:nvSpPr>
        <xdr:cNvPr id="1051" name="テキスト 27"/>
        <xdr:cNvSpPr txBox="1">
          <a:spLocks noChangeArrowheads="1"/>
        </xdr:cNvSpPr>
      </xdr:nvSpPr>
      <xdr:spPr bwMode="auto">
        <a:xfrm>
          <a:off x="0" y="10410825"/>
          <a:ext cx="200025" cy="581025"/>
        </a:xfrm>
        <a:prstGeom prst="rect">
          <a:avLst/>
        </a:prstGeom>
        <a:noFill/>
        <a:ln w="1">
          <a:noFill/>
          <a:miter lim="800000"/>
          <a:headEnd/>
          <a:tailEnd/>
        </a:ln>
      </xdr:spPr>
      <xdr:txBody>
        <a:bodyPr vertOverflow="clip" vert="wordArtVertRtl" wrap="square" lIns="27432" tIns="0" rIns="27432" bIns="36000" anchor="ctr" anchorCtr="0" upright="1"/>
        <a:lstStyle/>
        <a:p>
          <a:pPr algn="dist" rtl="0">
            <a:defRPr sz="1000"/>
          </a:pPr>
          <a:r>
            <a:rPr lang="ja-JP" altLang="en-US" sz="900" b="0" i="0" strike="noStrike">
              <a:solidFill>
                <a:srgbClr val="000000"/>
              </a:solidFill>
              <a:latin typeface="ＭＳ 明朝"/>
              <a:ea typeface="ＭＳ 明朝"/>
            </a:rPr>
            <a:t>建設業</a:t>
          </a:r>
        </a:p>
      </xdr:txBody>
    </xdr:sp>
    <xdr:clientData/>
  </xdr:twoCellAnchor>
  <xdr:twoCellAnchor>
    <xdr:from>
      <xdr:col>0</xdr:col>
      <xdr:colOff>0</xdr:colOff>
      <xdr:row>68</xdr:row>
      <xdr:rowOff>9525</xdr:rowOff>
    </xdr:from>
    <xdr:to>
      <xdr:col>2</xdr:col>
      <xdr:colOff>0</xdr:colOff>
      <xdr:row>70</xdr:row>
      <xdr:rowOff>9525</xdr:rowOff>
    </xdr:to>
    <xdr:sp macro="" textlink="">
      <xdr:nvSpPr>
        <xdr:cNvPr id="1052" name="テキスト 28"/>
        <xdr:cNvSpPr txBox="1">
          <a:spLocks noChangeArrowheads="1"/>
        </xdr:cNvSpPr>
      </xdr:nvSpPr>
      <xdr:spPr bwMode="auto">
        <a:xfrm>
          <a:off x="0" y="10982325"/>
          <a:ext cx="3095625" cy="295275"/>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上記以外の事業</a:t>
          </a:r>
        </a:p>
      </xdr:txBody>
    </xdr:sp>
    <xdr:clientData/>
  </xdr:twoCellAnchor>
  <xdr:twoCellAnchor>
    <xdr:from>
      <xdr:col>0</xdr:col>
      <xdr:colOff>0</xdr:colOff>
      <xdr:row>70</xdr:row>
      <xdr:rowOff>0</xdr:rowOff>
    </xdr:from>
    <xdr:to>
      <xdr:col>2</xdr:col>
      <xdr:colOff>0</xdr:colOff>
      <xdr:row>72</xdr:row>
      <xdr:rowOff>0</xdr:rowOff>
    </xdr:to>
    <xdr:sp macro="" textlink="">
      <xdr:nvSpPr>
        <xdr:cNvPr id="1053" name="テキスト 29"/>
        <xdr:cNvSpPr txBox="1">
          <a:spLocks noChangeArrowheads="1"/>
        </xdr:cNvSpPr>
      </xdr:nvSpPr>
      <xdr:spPr bwMode="auto">
        <a:xfrm>
          <a:off x="0" y="11229975"/>
          <a:ext cx="238125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計</a:t>
          </a:r>
        </a:p>
      </xdr:txBody>
    </xdr:sp>
    <xdr:clientData/>
  </xdr:twoCellAnchor>
  <xdr:twoCellAnchor>
    <xdr:from>
      <xdr:col>1</xdr:col>
      <xdr:colOff>0</xdr:colOff>
      <xdr:row>44</xdr:row>
      <xdr:rowOff>0</xdr:rowOff>
    </xdr:from>
    <xdr:to>
      <xdr:col>2</xdr:col>
      <xdr:colOff>0</xdr:colOff>
      <xdr:row>46</xdr:row>
      <xdr:rowOff>0</xdr:rowOff>
    </xdr:to>
    <xdr:sp macro="" textlink="">
      <xdr:nvSpPr>
        <xdr:cNvPr id="1054" name="テキスト 30"/>
        <xdr:cNvSpPr txBox="1">
          <a:spLocks noChangeArrowheads="1"/>
        </xdr:cNvSpPr>
      </xdr:nvSpPr>
      <xdr:spPr bwMode="auto">
        <a:xfrm>
          <a:off x="200025" y="751522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小計</a:t>
          </a:r>
        </a:p>
      </xdr:txBody>
    </xdr:sp>
    <xdr:clientData/>
  </xdr:twoCellAnchor>
  <xdr:twoCellAnchor>
    <xdr:from>
      <xdr:col>1</xdr:col>
      <xdr:colOff>0</xdr:colOff>
      <xdr:row>42</xdr:row>
      <xdr:rowOff>0</xdr:rowOff>
    </xdr:from>
    <xdr:to>
      <xdr:col>2</xdr:col>
      <xdr:colOff>0</xdr:colOff>
      <xdr:row>44</xdr:row>
      <xdr:rowOff>0</xdr:rowOff>
    </xdr:to>
    <xdr:sp macro="" textlink="">
      <xdr:nvSpPr>
        <xdr:cNvPr id="1055" name="テキスト 31"/>
        <xdr:cNvSpPr txBox="1">
          <a:spLocks noChangeArrowheads="1"/>
        </xdr:cNvSpPr>
      </xdr:nvSpPr>
      <xdr:spPr bwMode="auto">
        <a:xfrm>
          <a:off x="200025" y="722947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上記以外の製造</a:t>
          </a:r>
        </a:p>
      </xdr:txBody>
    </xdr:sp>
    <xdr:clientData/>
  </xdr:twoCellAnchor>
  <xdr:twoCellAnchor>
    <xdr:from>
      <xdr:col>1</xdr:col>
      <xdr:colOff>0</xdr:colOff>
      <xdr:row>40</xdr:row>
      <xdr:rowOff>0</xdr:rowOff>
    </xdr:from>
    <xdr:to>
      <xdr:col>2</xdr:col>
      <xdr:colOff>0</xdr:colOff>
      <xdr:row>42</xdr:row>
      <xdr:rowOff>0</xdr:rowOff>
    </xdr:to>
    <xdr:sp macro="" textlink="">
      <xdr:nvSpPr>
        <xdr:cNvPr id="1056" name="テキスト 32"/>
        <xdr:cNvSpPr txBox="1">
          <a:spLocks noChangeArrowheads="1"/>
        </xdr:cNvSpPr>
      </xdr:nvSpPr>
      <xdr:spPr bwMode="auto">
        <a:xfrm>
          <a:off x="200025" y="694372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その他輸送用機械器具製造業</a:t>
          </a:r>
        </a:p>
      </xdr:txBody>
    </xdr:sp>
    <xdr:clientData/>
  </xdr:twoCellAnchor>
  <xdr:twoCellAnchor>
    <xdr:from>
      <xdr:col>1</xdr:col>
      <xdr:colOff>0</xdr:colOff>
      <xdr:row>38</xdr:row>
      <xdr:rowOff>0</xdr:rowOff>
    </xdr:from>
    <xdr:to>
      <xdr:col>2</xdr:col>
      <xdr:colOff>0</xdr:colOff>
      <xdr:row>40</xdr:row>
      <xdr:rowOff>0</xdr:rowOff>
    </xdr:to>
    <xdr:sp macro="" textlink="">
      <xdr:nvSpPr>
        <xdr:cNvPr id="1057" name="テキスト 33"/>
        <xdr:cNvSpPr txBox="1">
          <a:spLocks noChangeArrowheads="1"/>
        </xdr:cNvSpPr>
      </xdr:nvSpPr>
      <xdr:spPr bwMode="auto">
        <a:xfrm>
          <a:off x="200025" y="665797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造船業</a:t>
          </a:r>
        </a:p>
      </xdr:txBody>
    </xdr:sp>
    <xdr:clientData/>
  </xdr:twoCellAnchor>
  <xdr:twoCellAnchor>
    <xdr:from>
      <xdr:col>1</xdr:col>
      <xdr:colOff>0</xdr:colOff>
      <xdr:row>36</xdr:row>
      <xdr:rowOff>0</xdr:rowOff>
    </xdr:from>
    <xdr:to>
      <xdr:col>2</xdr:col>
      <xdr:colOff>0</xdr:colOff>
      <xdr:row>38</xdr:row>
      <xdr:rowOff>0</xdr:rowOff>
    </xdr:to>
    <xdr:sp macro="" textlink="">
      <xdr:nvSpPr>
        <xdr:cNvPr id="1058" name="テキスト 34"/>
        <xdr:cNvSpPr txBox="1">
          <a:spLocks noChangeArrowheads="1"/>
        </xdr:cNvSpPr>
      </xdr:nvSpPr>
      <xdr:spPr bwMode="auto">
        <a:xfrm>
          <a:off x="200025" y="637222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電気機械器具製造業</a:t>
          </a:r>
        </a:p>
      </xdr:txBody>
    </xdr:sp>
    <xdr:clientData/>
  </xdr:twoCellAnchor>
  <xdr:twoCellAnchor>
    <xdr:from>
      <xdr:col>1</xdr:col>
      <xdr:colOff>0</xdr:colOff>
      <xdr:row>34</xdr:row>
      <xdr:rowOff>0</xdr:rowOff>
    </xdr:from>
    <xdr:to>
      <xdr:col>2</xdr:col>
      <xdr:colOff>0</xdr:colOff>
      <xdr:row>36</xdr:row>
      <xdr:rowOff>0</xdr:rowOff>
    </xdr:to>
    <xdr:sp macro="" textlink="">
      <xdr:nvSpPr>
        <xdr:cNvPr id="1059" name="テキスト 35"/>
        <xdr:cNvSpPr txBox="1">
          <a:spLocks noChangeArrowheads="1"/>
        </xdr:cNvSpPr>
      </xdr:nvSpPr>
      <xdr:spPr bwMode="auto">
        <a:xfrm>
          <a:off x="200025" y="608647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一般機械器具製造業</a:t>
          </a:r>
        </a:p>
      </xdr:txBody>
    </xdr:sp>
    <xdr:clientData/>
  </xdr:twoCellAnchor>
  <xdr:twoCellAnchor>
    <xdr:from>
      <xdr:col>1</xdr:col>
      <xdr:colOff>0</xdr:colOff>
      <xdr:row>32</xdr:row>
      <xdr:rowOff>0</xdr:rowOff>
    </xdr:from>
    <xdr:to>
      <xdr:col>2</xdr:col>
      <xdr:colOff>0</xdr:colOff>
      <xdr:row>34</xdr:row>
      <xdr:rowOff>0</xdr:rowOff>
    </xdr:to>
    <xdr:sp macro="" textlink="">
      <xdr:nvSpPr>
        <xdr:cNvPr id="1060" name="テキスト 36"/>
        <xdr:cNvSpPr txBox="1">
          <a:spLocks noChangeArrowheads="1"/>
        </xdr:cNvSpPr>
      </xdr:nvSpPr>
      <xdr:spPr bwMode="auto">
        <a:xfrm>
          <a:off x="200025" y="580072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金属製品製造業</a:t>
          </a:r>
        </a:p>
      </xdr:txBody>
    </xdr:sp>
    <xdr:clientData/>
  </xdr:twoCellAnchor>
  <xdr:twoCellAnchor>
    <xdr:from>
      <xdr:col>1</xdr:col>
      <xdr:colOff>0</xdr:colOff>
      <xdr:row>30</xdr:row>
      <xdr:rowOff>0</xdr:rowOff>
    </xdr:from>
    <xdr:to>
      <xdr:col>2</xdr:col>
      <xdr:colOff>0</xdr:colOff>
      <xdr:row>32</xdr:row>
      <xdr:rowOff>0</xdr:rowOff>
    </xdr:to>
    <xdr:sp macro="" textlink="">
      <xdr:nvSpPr>
        <xdr:cNvPr id="1061" name="テキスト 37"/>
        <xdr:cNvSpPr txBox="1">
          <a:spLocks noChangeArrowheads="1"/>
        </xdr:cNvSpPr>
      </xdr:nvSpPr>
      <xdr:spPr bwMode="auto">
        <a:xfrm>
          <a:off x="200025" y="551497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その他の非鉄金属製造業</a:t>
          </a:r>
        </a:p>
      </xdr:txBody>
    </xdr:sp>
    <xdr:clientData/>
  </xdr:twoCellAnchor>
  <xdr:twoCellAnchor>
    <xdr:from>
      <xdr:col>1</xdr:col>
      <xdr:colOff>0</xdr:colOff>
      <xdr:row>28</xdr:row>
      <xdr:rowOff>0</xdr:rowOff>
    </xdr:from>
    <xdr:to>
      <xdr:col>2</xdr:col>
      <xdr:colOff>0</xdr:colOff>
      <xdr:row>30</xdr:row>
      <xdr:rowOff>0</xdr:rowOff>
    </xdr:to>
    <xdr:sp macro="" textlink="">
      <xdr:nvSpPr>
        <xdr:cNvPr id="1062" name="テキスト 38"/>
        <xdr:cNvSpPr txBox="1">
          <a:spLocks noChangeArrowheads="1"/>
        </xdr:cNvSpPr>
      </xdr:nvSpPr>
      <xdr:spPr bwMode="auto">
        <a:xfrm>
          <a:off x="200025" y="522922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非鉄金属鋳物業</a:t>
          </a:r>
        </a:p>
      </xdr:txBody>
    </xdr:sp>
    <xdr:clientData/>
  </xdr:twoCellAnchor>
  <xdr:twoCellAnchor>
    <xdr:from>
      <xdr:col>1</xdr:col>
      <xdr:colOff>0</xdr:colOff>
      <xdr:row>26</xdr:row>
      <xdr:rowOff>0</xdr:rowOff>
    </xdr:from>
    <xdr:to>
      <xdr:col>2</xdr:col>
      <xdr:colOff>0</xdr:colOff>
      <xdr:row>28</xdr:row>
      <xdr:rowOff>0</xdr:rowOff>
    </xdr:to>
    <xdr:sp macro="" textlink="">
      <xdr:nvSpPr>
        <xdr:cNvPr id="1063" name="テキスト 39"/>
        <xdr:cNvSpPr txBox="1">
          <a:spLocks noChangeArrowheads="1"/>
        </xdr:cNvSpPr>
      </xdr:nvSpPr>
      <xdr:spPr bwMode="auto">
        <a:xfrm>
          <a:off x="200025" y="494347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非鉄金属精練圧延業</a:t>
          </a:r>
        </a:p>
      </xdr:txBody>
    </xdr:sp>
    <xdr:clientData/>
  </xdr:twoCellAnchor>
  <xdr:twoCellAnchor>
    <xdr:from>
      <xdr:col>1</xdr:col>
      <xdr:colOff>0</xdr:colOff>
      <xdr:row>24</xdr:row>
      <xdr:rowOff>0</xdr:rowOff>
    </xdr:from>
    <xdr:to>
      <xdr:col>2</xdr:col>
      <xdr:colOff>0</xdr:colOff>
      <xdr:row>26</xdr:row>
      <xdr:rowOff>0</xdr:rowOff>
    </xdr:to>
    <xdr:sp macro="" textlink="">
      <xdr:nvSpPr>
        <xdr:cNvPr id="1064" name="テキスト 40"/>
        <xdr:cNvSpPr txBox="1">
          <a:spLocks noChangeArrowheads="1"/>
        </xdr:cNvSpPr>
      </xdr:nvSpPr>
      <xdr:spPr bwMode="auto">
        <a:xfrm>
          <a:off x="200025" y="465772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その他の鉄鋼業</a:t>
          </a:r>
        </a:p>
      </xdr:txBody>
    </xdr:sp>
    <xdr:clientData/>
  </xdr:twoCellAnchor>
  <xdr:twoCellAnchor>
    <xdr:from>
      <xdr:col>1</xdr:col>
      <xdr:colOff>0</xdr:colOff>
      <xdr:row>22</xdr:row>
      <xdr:rowOff>0</xdr:rowOff>
    </xdr:from>
    <xdr:to>
      <xdr:col>2</xdr:col>
      <xdr:colOff>0</xdr:colOff>
      <xdr:row>24</xdr:row>
      <xdr:rowOff>0</xdr:rowOff>
    </xdr:to>
    <xdr:sp macro="" textlink="">
      <xdr:nvSpPr>
        <xdr:cNvPr id="1065" name="テキスト 41"/>
        <xdr:cNvSpPr txBox="1">
          <a:spLocks noChangeArrowheads="1"/>
        </xdr:cNvSpPr>
      </xdr:nvSpPr>
      <xdr:spPr bwMode="auto">
        <a:xfrm>
          <a:off x="200025" y="437197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鋳物業</a:t>
          </a:r>
        </a:p>
      </xdr:txBody>
    </xdr:sp>
    <xdr:clientData/>
  </xdr:twoCellAnchor>
  <xdr:twoCellAnchor>
    <xdr:from>
      <xdr:col>1</xdr:col>
      <xdr:colOff>0</xdr:colOff>
      <xdr:row>20</xdr:row>
      <xdr:rowOff>0</xdr:rowOff>
    </xdr:from>
    <xdr:to>
      <xdr:col>2</xdr:col>
      <xdr:colOff>0</xdr:colOff>
      <xdr:row>22</xdr:row>
      <xdr:rowOff>0</xdr:rowOff>
    </xdr:to>
    <xdr:sp macro="" textlink="">
      <xdr:nvSpPr>
        <xdr:cNvPr id="1066" name="テキスト 42"/>
        <xdr:cNvSpPr txBox="1">
          <a:spLocks noChangeArrowheads="1"/>
        </xdr:cNvSpPr>
      </xdr:nvSpPr>
      <xdr:spPr bwMode="auto">
        <a:xfrm>
          <a:off x="200025" y="408622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製鉄・製鋼・圧延業</a:t>
          </a:r>
        </a:p>
      </xdr:txBody>
    </xdr:sp>
    <xdr:clientData/>
  </xdr:twoCellAnchor>
  <xdr:twoCellAnchor>
    <xdr:from>
      <xdr:col>1</xdr:col>
      <xdr:colOff>0</xdr:colOff>
      <xdr:row>18</xdr:row>
      <xdr:rowOff>0</xdr:rowOff>
    </xdr:from>
    <xdr:to>
      <xdr:col>2</xdr:col>
      <xdr:colOff>0</xdr:colOff>
      <xdr:row>20</xdr:row>
      <xdr:rowOff>0</xdr:rowOff>
    </xdr:to>
    <xdr:sp macro="" textlink="">
      <xdr:nvSpPr>
        <xdr:cNvPr id="1067" name="テキスト 43"/>
        <xdr:cNvSpPr txBox="1">
          <a:spLocks noChangeArrowheads="1"/>
        </xdr:cNvSpPr>
      </xdr:nvSpPr>
      <xdr:spPr bwMode="auto">
        <a:xfrm>
          <a:off x="200025" y="380047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その他の土石製品製造業</a:t>
          </a:r>
        </a:p>
      </xdr:txBody>
    </xdr:sp>
    <xdr:clientData/>
  </xdr:twoCellAnchor>
  <xdr:twoCellAnchor>
    <xdr:from>
      <xdr:col>1</xdr:col>
      <xdr:colOff>0</xdr:colOff>
      <xdr:row>16</xdr:row>
      <xdr:rowOff>0</xdr:rowOff>
    </xdr:from>
    <xdr:to>
      <xdr:col>2</xdr:col>
      <xdr:colOff>0</xdr:colOff>
      <xdr:row>18</xdr:row>
      <xdr:rowOff>0</xdr:rowOff>
    </xdr:to>
    <xdr:sp macro="" textlink="">
      <xdr:nvSpPr>
        <xdr:cNvPr id="1068" name="テキスト 44"/>
        <xdr:cNvSpPr txBox="1">
          <a:spLocks noChangeArrowheads="1"/>
        </xdr:cNvSpPr>
      </xdr:nvSpPr>
      <xdr:spPr bwMode="auto">
        <a:xfrm>
          <a:off x="200025" y="351472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その他の窯業</a:t>
          </a:r>
        </a:p>
      </xdr:txBody>
    </xdr:sp>
    <xdr:clientData/>
  </xdr:twoCellAnchor>
  <xdr:twoCellAnchor>
    <xdr:from>
      <xdr:col>1</xdr:col>
      <xdr:colOff>0</xdr:colOff>
      <xdr:row>14</xdr:row>
      <xdr:rowOff>0</xdr:rowOff>
    </xdr:from>
    <xdr:to>
      <xdr:col>2</xdr:col>
      <xdr:colOff>0</xdr:colOff>
      <xdr:row>16</xdr:row>
      <xdr:rowOff>0</xdr:rowOff>
    </xdr:to>
    <xdr:sp macro="" textlink="">
      <xdr:nvSpPr>
        <xdr:cNvPr id="1069" name="テキスト 45"/>
        <xdr:cNvSpPr txBox="1">
          <a:spLocks noChangeArrowheads="1"/>
        </xdr:cNvSpPr>
      </xdr:nvSpPr>
      <xdr:spPr bwMode="auto">
        <a:xfrm>
          <a:off x="200025" y="322897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耐火煉瓦製造業</a:t>
          </a:r>
        </a:p>
      </xdr:txBody>
    </xdr:sp>
    <xdr:clientData/>
  </xdr:twoCellAnchor>
  <xdr:twoCellAnchor>
    <xdr:from>
      <xdr:col>1</xdr:col>
      <xdr:colOff>0</xdr:colOff>
      <xdr:row>12</xdr:row>
      <xdr:rowOff>0</xdr:rowOff>
    </xdr:from>
    <xdr:to>
      <xdr:col>2</xdr:col>
      <xdr:colOff>0</xdr:colOff>
      <xdr:row>14</xdr:row>
      <xdr:rowOff>0</xdr:rowOff>
    </xdr:to>
    <xdr:sp macro="" textlink="">
      <xdr:nvSpPr>
        <xdr:cNvPr id="1070" name="テキスト 46"/>
        <xdr:cNvSpPr txBox="1">
          <a:spLocks noChangeArrowheads="1"/>
        </xdr:cNvSpPr>
      </xdr:nvSpPr>
      <xdr:spPr bwMode="auto">
        <a:xfrm>
          <a:off x="200025" y="294322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陶磁器製造業</a:t>
          </a:r>
        </a:p>
      </xdr:txBody>
    </xdr:sp>
    <xdr:clientData/>
  </xdr:twoCellAnchor>
  <xdr:twoCellAnchor>
    <xdr:from>
      <xdr:col>1</xdr:col>
      <xdr:colOff>0</xdr:colOff>
      <xdr:row>10</xdr:row>
      <xdr:rowOff>0</xdr:rowOff>
    </xdr:from>
    <xdr:to>
      <xdr:col>2</xdr:col>
      <xdr:colOff>0</xdr:colOff>
      <xdr:row>12</xdr:row>
      <xdr:rowOff>0</xdr:rowOff>
    </xdr:to>
    <xdr:sp macro="" textlink="">
      <xdr:nvSpPr>
        <xdr:cNvPr id="1071" name="テキスト 47"/>
        <xdr:cNvSpPr txBox="1">
          <a:spLocks noChangeArrowheads="1"/>
        </xdr:cNvSpPr>
      </xdr:nvSpPr>
      <xdr:spPr bwMode="auto">
        <a:xfrm>
          <a:off x="200025" y="265747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ガラス製造業</a:t>
          </a:r>
        </a:p>
      </xdr:txBody>
    </xdr:sp>
    <xdr:clientData/>
  </xdr:twoCellAnchor>
  <xdr:twoCellAnchor>
    <xdr:from>
      <xdr:col>1</xdr:col>
      <xdr:colOff>0</xdr:colOff>
      <xdr:row>8</xdr:row>
      <xdr:rowOff>9525</xdr:rowOff>
    </xdr:from>
    <xdr:to>
      <xdr:col>2</xdr:col>
      <xdr:colOff>0</xdr:colOff>
      <xdr:row>10</xdr:row>
      <xdr:rowOff>9525</xdr:rowOff>
    </xdr:to>
    <xdr:sp macro="" textlink="">
      <xdr:nvSpPr>
        <xdr:cNvPr id="1072" name="テキスト 48"/>
        <xdr:cNvSpPr txBox="1">
          <a:spLocks noChangeArrowheads="1"/>
        </xdr:cNvSpPr>
      </xdr:nvSpPr>
      <xdr:spPr bwMode="auto">
        <a:xfrm>
          <a:off x="200025" y="2381250"/>
          <a:ext cx="28956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セメント製造業</a:t>
          </a:r>
        </a:p>
      </xdr:txBody>
    </xdr:sp>
    <xdr:clientData/>
  </xdr:twoCellAnchor>
  <xdr:twoCellAnchor>
    <xdr:from>
      <xdr:col>1</xdr:col>
      <xdr:colOff>0</xdr:colOff>
      <xdr:row>6</xdr:row>
      <xdr:rowOff>0</xdr:rowOff>
    </xdr:from>
    <xdr:to>
      <xdr:col>2</xdr:col>
      <xdr:colOff>0</xdr:colOff>
      <xdr:row>8</xdr:row>
      <xdr:rowOff>0</xdr:rowOff>
    </xdr:to>
    <xdr:sp macro="" textlink="">
      <xdr:nvSpPr>
        <xdr:cNvPr id="1073" name="テキスト 49"/>
        <xdr:cNvSpPr txBox="1">
          <a:spLocks noChangeArrowheads="1"/>
        </xdr:cNvSpPr>
      </xdr:nvSpPr>
      <xdr:spPr bwMode="auto">
        <a:xfrm>
          <a:off x="200025" y="208597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上記以外の化学工業</a:t>
          </a:r>
        </a:p>
      </xdr:txBody>
    </xdr:sp>
    <xdr:clientData/>
  </xdr:twoCellAnchor>
  <xdr:twoCellAnchor>
    <xdr:from>
      <xdr:col>1</xdr:col>
      <xdr:colOff>0</xdr:colOff>
      <xdr:row>4</xdr:row>
      <xdr:rowOff>0</xdr:rowOff>
    </xdr:from>
    <xdr:to>
      <xdr:col>2</xdr:col>
      <xdr:colOff>0</xdr:colOff>
      <xdr:row>6</xdr:row>
      <xdr:rowOff>0</xdr:rowOff>
    </xdr:to>
    <xdr:sp macro="" textlink="">
      <xdr:nvSpPr>
        <xdr:cNvPr id="1074" name="テキスト 50"/>
        <xdr:cNvSpPr txBox="1">
          <a:spLocks noChangeArrowheads="1"/>
        </xdr:cNvSpPr>
      </xdr:nvSpPr>
      <xdr:spPr bwMode="auto">
        <a:xfrm>
          <a:off x="200025" y="180022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ゴム製品製造業</a:t>
          </a:r>
        </a:p>
      </xdr:txBody>
    </xdr:sp>
    <xdr:clientData/>
  </xdr:twoCellAnchor>
  <xdr:twoCellAnchor>
    <xdr:from>
      <xdr:col>1</xdr:col>
      <xdr:colOff>0</xdr:colOff>
      <xdr:row>66</xdr:row>
      <xdr:rowOff>0</xdr:rowOff>
    </xdr:from>
    <xdr:to>
      <xdr:col>2</xdr:col>
      <xdr:colOff>0</xdr:colOff>
      <xdr:row>68</xdr:row>
      <xdr:rowOff>0</xdr:rowOff>
    </xdr:to>
    <xdr:sp macro="" textlink="">
      <xdr:nvSpPr>
        <xdr:cNvPr id="1075" name="テキスト 51"/>
        <xdr:cNvSpPr txBox="1">
          <a:spLocks noChangeArrowheads="1"/>
        </xdr:cNvSpPr>
      </xdr:nvSpPr>
      <xdr:spPr bwMode="auto">
        <a:xfrm>
          <a:off x="200025" y="1065847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上記以外の建設業</a:t>
          </a:r>
        </a:p>
      </xdr:txBody>
    </xdr:sp>
    <xdr:clientData/>
  </xdr:twoCellAnchor>
  <xdr:twoCellAnchor>
    <xdr:from>
      <xdr:col>1</xdr:col>
      <xdr:colOff>0</xdr:colOff>
      <xdr:row>64</xdr:row>
      <xdr:rowOff>9525</xdr:rowOff>
    </xdr:from>
    <xdr:to>
      <xdr:col>2</xdr:col>
      <xdr:colOff>0</xdr:colOff>
      <xdr:row>66</xdr:row>
      <xdr:rowOff>9525</xdr:rowOff>
    </xdr:to>
    <xdr:sp macro="" textlink="">
      <xdr:nvSpPr>
        <xdr:cNvPr id="1076" name="テキスト 52"/>
        <xdr:cNvSpPr txBox="1">
          <a:spLocks noChangeArrowheads="1"/>
        </xdr:cNvSpPr>
      </xdr:nvSpPr>
      <xdr:spPr bwMode="auto">
        <a:xfrm>
          <a:off x="200025" y="10401300"/>
          <a:ext cx="28956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トンネル建設工事業</a:t>
          </a:r>
        </a:p>
      </xdr:txBody>
    </xdr:sp>
    <xdr:clientData/>
  </xdr:twoCellAnchor>
  <xdr:twoCellAnchor>
    <xdr:from>
      <xdr:col>1</xdr:col>
      <xdr:colOff>0</xdr:colOff>
      <xdr:row>62</xdr:row>
      <xdr:rowOff>0</xdr:rowOff>
    </xdr:from>
    <xdr:to>
      <xdr:col>2</xdr:col>
      <xdr:colOff>0</xdr:colOff>
      <xdr:row>64</xdr:row>
      <xdr:rowOff>0</xdr:rowOff>
    </xdr:to>
    <xdr:sp macro="" textlink="">
      <xdr:nvSpPr>
        <xdr:cNvPr id="1077" name="テキスト 53"/>
        <xdr:cNvSpPr txBox="1">
          <a:spLocks noChangeArrowheads="1"/>
        </xdr:cNvSpPr>
      </xdr:nvSpPr>
      <xdr:spPr bwMode="auto">
        <a:xfrm>
          <a:off x="200025" y="1008697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小計</a:t>
          </a:r>
        </a:p>
      </xdr:txBody>
    </xdr:sp>
    <xdr:clientData/>
  </xdr:twoCellAnchor>
  <xdr:twoCellAnchor>
    <xdr:from>
      <xdr:col>1</xdr:col>
      <xdr:colOff>0</xdr:colOff>
      <xdr:row>60</xdr:row>
      <xdr:rowOff>0</xdr:rowOff>
    </xdr:from>
    <xdr:to>
      <xdr:col>2</xdr:col>
      <xdr:colOff>0</xdr:colOff>
      <xdr:row>62</xdr:row>
      <xdr:rowOff>0</xdr:rowOff>
    </xdr:to>
    <xdr:sp macro="" textlink="">
      <xdr:nvSpPr>
        <xdr:cNvPr id="1078" name="テキスト 54"/>
        <xdr:cNvSpPr txBox="1">
          <a:spLocks noChangeArrowheads="1"/>
        </xdr:cNvSpPr>
      </xdr:nvSpPr>
      <xdr:spPr bwMode="auto">
        <a:xfrm>
          <a:off x="200025" y="980122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a:t>
          </a:r>
        </a:p>
      </xdr:txBody>
    </xdr:sp>
    <xdr:clientData/>
  </xdr:twoCellAnchor>
  <xdr:twoCellAnchor>
    <xdr:from>
      <xdr:col>1</xdr:col>
      <xdr:colOff>0</xdr:colOff>
      <xdr:row>58</xdr:row>
      <xdr:rowOff>0</xdr:rowOff>
    </xdr:from>
    <xdr:to>
      <xdr:col>2</xdr:col>
      <xdr:colOff>0</xdr:colOff>
      <xdr:row>60</xdr:row>
      <xdr:rowOff>0</xdr:rowOff>
    </xdr:to>
    <xdr:sp macro="" textlink="">
      <xdr:nvSpPr>
        <xdr:cNvPr id="1079" name="テキスト 55"/>
        <xdr:cNvSpPr txBox="1">
          <a:spLocks noChangeArrowheads="1"/>
        </xdr:cNvSpPr>
      </xdr:nvSpPr>
      <xdr:spPr bwMode="auto">
        <a:xfrm>
          <a:off x="200025" y="951547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石油等鉱業</a:t>
          </a:r>
        </a:p>
      </xdr:txBody>
    </xdr:sp>
    <xdr:clientData/>
  </xdr:twoCellAnchor>
  <xdr:twoCellAnchor>
    <xdr:from>
      <xdr:col>1</xdr:col>
      <xdr:colOff>0</xdr:colOff>
      <xdr:row>56</xdr:row>
      <xdr:rowOff>0</xdr:rowOff>
    </xdr:from>
    <xdr:to>
      <xdr:col>2</xdr:col>
      <xdr:colOff>0</xdr:colOff>
      <xdr:row>58</xdr:row>
      <xdr:rowOff>0</xdr:rowOff>
    </xdr:to>
    <xdr:sp macro="" textlink="">
      <xdr:nvSpPr>
        <xdr:cNvPr id="1080" name="テキスト 56"/>
        <xdr:cNvSpPr txBox="1">
          <a:spLocks noChangeArrowheads="1"/>
        </xdr:cNvSpPr>
      </xdr:nvSpPr>
      <xdr:spPr bwMode="auto">
        <a:xfrm>
          <a:off x="200025" y="922972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金属鉱業</a:t>
          </a:r>
        </a:p>
      </xdr:txBody>
    </xdr:sp>
    <xdr:clientData/>
  </xdr:twoCellAnchor>
  <xdr:twoCellAnchor>
    <xdr:from>
      <xdr:col>1</xdr:col>
      <xdr:colOff>0</xdr:colOff>
      <xdr:row>54</xdr:row>
      <xdr:rowOff>0</xdr:rowOff>
    </xdr:from>
    <xdr:to>
      <xdr:col>2</xdr:col>
      <xdr:colOff>0</xdr:colOff>
      <xdr:row>56</xdr:row>
      <xdr:rowOff>0</xdr:rowOff>
    </xdr:to>
    <xdr:sp macro="" textlink="">
      <xdr:nvSpPr>
        <xdr:cNvPr id="1081" name="テキスト 57"/>
        <xdr:cNvSpPr txBox="1">
          <a:spLocks noChangeArrowheads="1"/>
        </xdr:cNvSpPr>
      </xdr:nvSpPr>
      <xdr:spPr bwMode="auto">
        <a:xfrm>
          <a:off x="200025" y="894397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その他の土石採取業</a:t>
          </a:r>
        </a:p>
      </xdr:txBody>
    </xdr:sp>
    <xdr:clientData/>
  </xdr:twoCellAnchor>
  <xdr:twoCellAnchor>
    <xdr:from>
      <xdr:col>1</xdr:col>
      <xdr:colOff>0</xdr:colOff>
      <xdr:row>52</xdr:row>
      <xdr:rowOff>0</xdr:rowOff>
    </xdr:from>
    <xdr:to>
      <xdr:col>2</xdr:col>
      <xdr:colOff>0</xdr:colOff>
      <xdr:row>54</xdr:row>
      <xdr:rowOff>0</xdr:rowOff>
    </xdr:to>
    <xdr:sp macro="" textlink="">
      <xdr:nvSpPr>
        <xdr:cNvPr id="1082" name="テキスト 58"/>
        <xdr:cNvSpPr txBox="1">
          <a:spLocks noChangeArrowheads="1"/>
        </xdr:cNvSpPr>
      </xdr:nvSpPr>
      <xdr:spPr bwMode="auto">
        <a:xfrm>
          <a:off x="200025" y="865822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砂利採取業</a:t>
          </a:r>
        </a:p>
      </xdr:txBody>
    </xdr:sp>
    <xdr:clientData/>
  </xdr:twoCellAnchor>
  <xdr:twoCellAnchor>
    <xdr:from>
      <xdr:col>1</xdr:col>
      <xdr:colOff>0</xdr:colOff>
      <xdr:row>50</xdr:row>
      <xdr:rowOff>0</xdr:rowOff>
    </xdr:from>
    <xdr:to>
      <xdr:col>2</xdr:col>
      <xdr:colOff>0</xdr:colOff>
      <xdr:row>52</xdr:row>
      <xdr:rowOff>0</xdr:rowOff>
    </xdr:to>
    <xdr:sp macro="" textlink="">
      <xdr:nvSpPr>
        <xdr:cNvPr id="1083" name="テキスト 59"/>
        <xdr:cNvSpPr txBox="1">
          <a:spLocks noChangeArrowheads="1"/>
        </xdr:cNvSpPr>
      </xdr:nvSpPr>
      <xdr:spPr bwMode="auto">
        <a:xfrm>
          <a:off x="200025" y="8372475"/>
          <a:ext cx="2181225"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採石業</a:t>
          </a:r>
        </a:p>
      </xdr:txBody>
    </xdr:sp>
    <xdr:clientData/>
  </xdr:twoCellAnchor>
  <xdr:twoCellAnchor>
    <xdr:from>
      <xdr:col>1</xdr:col>
      <xdr:colOff>9525</xdr:colOff>
      <xdr:row>48</xdr:row>
      <xdr:rowOff>0</xdr:rowOff>
    </xdr:from>
    <xdr:to>
      <xdr:col>2</xdr:col>
      <xdr:colOff>9525</xdr:colOff>
      <xdr:row>50</xdr:row>
      <xdr:rowOff>0</xdr:rowOff>
    </xdr:to>
    <xdr:sp macro="" textlink="">
      <xdr:nvSpPr>
        <xdr:cNvPr id="1084" name="テキスト 60"/>
        <xdr:cNvSpPr txBox="1">
          <a:spLocks noChangeArrowheads="1"/>
        </xdr:cNvSpPr>
      </xdr:nvSpPr>
      <xdr:spPr bwMode="auto">
        <a:xfrm>
          <a:off x="209550" y="8096250"/>
          <a:ext cx="28956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その他の石炭鉱業</a:t>
          </a:r>
        </a:p>
      </xdr:txBody>
    </xdr:sp>
    <xdr:clientData/>
  </xdr:twoCellAnchor>
  <xdr:twoCellAnchor>
    <xdr:from>
      <xdr:col>1</xdr:col>
      <xdr:colOff>19050</xdr:colOff>
      <xdr:row>46</xdr:row>
      <xdr:rowOff>9525</xdr:rowOff>
    </xdr:from>
    <xdr:to>
      <xdr:col>2</xdr:col>
      <xdr:colOff>19050</xdr:colOff>
      <xdr:row>48</xdr:row>
      <xdr:rowOff>9525</xdr:rowOff>
    </xdr:to>
    <xdr:sp macro="" textlink="">
      <xdr:nvSpPr>
        <xdr:cNvPr id="1085" name="テキスト 61"/>
        <xdr:cNvSpPr txBox="1">
          <a:spLocks noChangeArrowheads="1"/>
        </xdr:cNvSpPr>
      </xdr:nvSpPr>
      <xdr:spPr bwMode="auto">
        <a:xfrm>
          <a:off x="219075" y="7820025"/>
          <a:ext cx="2895600" cy="28575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明朝"/>
              <a:ea typeface="ＭＳ 明朝"/>
            </a:rPr>
            <a:t>一般石炭鉱業</a:t>
          </a:r>
        </a:p>
      </xdr:txBody>
    </xdr:sp>
    <xdr:clientData/>
  </xdr:twoCellAnchor>
  <xdr:twoCellAnchor>
    <xdr:from>
      <xdr:col>9</xdr:col>
      <xdr:colOff>847724</xdr:colOff>
      <xdr:row>3</xdr:row>
      <xdr:rowOff>762000</xdr:rowOff>
    </xdr:from>
    <xdr:to>
      <xdr:col>15</xdr:col>
      <xdr:colOff>846374</xdr:colOff>
      <xdr:row>3</xdr:row>
      <xdr:rowOff>762000</xdr:rowOff>
    </xdr:to>
    <xdr:sp macro="" textlink="">
      <xdr:nvSpPr>
        <xdr:cNvPr id="1891" name="Line 77"/>
        <xdr:cNvSpPr>
          <a:spLocks noChangeShapeType="1"/>
        </xdr:cNvSpPr>
      </xdr:nvSpPr>
      <xdr:spPr bwMode="auto">
        <a:xfrm>
          <a:off x="9944099" y="1419225"/>
          <a:ext cx="51421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7"/>
  <sheetViews>
    <sheetView showGridLines="0" tabSelected="1" view="pageBreakPreview" zoomScaleNormal="100" zoomScaleSheetLayoutView="100" workbookViewId="0">
      <pane xSplit="2" ySplit="4" topLeftCell="C5" activePane="bottomRight" state="frozenSplit"/>
      <selection pane="topRight" activeCell="G1" sqref="G1"/>
      <selection pane="bottomLeft" activeCell="A15" sqref="A15"/>
      <selection pane="bottomRight" sqref="A1:Q2"/>
    </sheetView>
  </sheetViews>
  <sheetFormatPr defaultRowHeight="11.25" x14ac:dyDescent="0.15"/>
  <cols>
    <col min="1" max="1" width="2.625" style="1" customWidth="1"/>
    <col min="2" max="2" width="38" style="1" customWidth="1"/>
    <col min="3" max="18" width="11.25" style="1" customWidth="1"/>
    <col min="19" max="21" width="8.625" style="1" customWidth="1"/>
    <col min="22" max="24" width="7.625" style="1" customWidth="1"/>
    <col min="25" max="16384" width="9" style="1"/>
  </cols>
  <sheetData>
    <row r="1" spans="1:28" ht="16.5" customHeight="1" x14ac:dyDescent="0.15">
      <c r="A1" s="85">
        <v>43101</v>
      </c>
      <c r="B1" s="85"/>
      <c r="C1" s="85"/>
      <c r="D1" s="85"/>
      <c r="E1" s="85"/>
      <c r="F1" s="85"/>
      <c r="G1" s="85"/>
      <c r="H1" s="85"/>
      <c r="I1" s="85"/>
      <c r="J1" s="85"/>
      <c r="K1" s="85"/>
      <c r="L1" s="85"/>
      <c r="M1" s="85"/>
      <c r="N1" s="85"/>
      <c r="O1" s="85"/>
      <c r="P1" s="85"/>
      <c r="Q1" s="85"/>
      <c r="R1" s="15"/>
    </row>
    <row r="2" spans="1:28" s="7" customFormat="1" ht="15.95" customHeight="1" thickBot="1" x14ac:dyDescent="0.2">
      <c r="A2" s="86"/>
      <c r="B2" s="86"/>
      <c r="C2" s="86"/>
      <c r="D2" s="86"/>
      <c r="E2" s="86"/>
      <c r="F2" s="86"/>
      <c r="G2" s="86"/>
      <c r="H2" s="86"/>
      <c r="I2" s="86"/>
      <c r="J2" s="86"/>
      <c r="K2" s="86"/>
      <c r="L2" s="86"/>
      <c r="M2" s="86"/>
      <c r="N2" s="86"/>
      <c r="O2" s="86"/>
      <c r="P2" s="86"/>
      <c r="Q2" s="86"/>
      <c r="R2" s="16" t="s">
        <v>15</v>
      </c>
    </row>
    <row r="3" spans="1:28" ht="20.100000000000001" customHeight="1" x14ac:dyDescent="0.15">
      <c r="A3" s="8"/>
      <c r="B3" s="12" t="s">
        <v>0</v>
      </c>
      <c r="C3" s="13">
        <v>1</v>
      </c>
      <c r="D3" s="14">
        <v>2</v>
      </c>
      <c r="E3" s="14">
        <v>3</v>
      </c>
      <c r="F3" s="14">
        <v>4</v>
      </c>
      <c r="G3" s="19">
        <v>5</v>
      </c>
      <c r="H3" s="15" t="s">
        <v>1</v>
      </c>
      <c r="I3" s="15"/>
      <c r="J3" s="15"/>
      <c r="K3" s="41"/>
      <c r="L3" s="41"/>
      <c r="M3" s="41"/>
      <c r="N3" s="41"/>
      <c r="O3" s="41"/>
      <c r="P3" s="42"/>
      <c r="Q3" s="27"/>
      <c r="R3" s="24"/>
    </row>
    <row r="4" spans="1:28" s="3" customFormat="1" ht="90" customHeight="1" thickBot="1" x14ac:dyDescent="0.2">
      <c r="A4" s="71" t="s">
        <v>2</v>
      </c>
      <c r="B4" s="72"/>
      <c r="C4" s="30" t="s">
        <v>16</v>
      </c>
      <c r="D4" s="33" t="s">
        <v>3</v>
      </c>
      <c r="E4" s="33" t="s">
        <v>4</v>
      </c>
      <c r="F4" s="33" t="s">
        <v>5</v>
      </c>
      <c r="G4" s="34" t="s">
        <v>6</v>
      </c>
      <c r="H4" s="35" t="s">
        <v>7</v>
      </c>
      <c r="I4" s="37" t="s">
        <v>8</v>
      </c>
      <c r="J4" s="36" t="s">
        <v>9</v>
      </c>
      <c r="K4" s="40"/>
      <c r="L4" s="38"/>
      <c r="M4" s="39"/>
      <c r="N4" s="43"/>
      <c r="O4" s="44"/>
      <c r="P4" s="40"/>
      <c r="Q4" s="31"/>
      <c r="R4" s="32"/>
      <c r="S4" s="2"/>
      <c r="T4" s="2"/>
      <c r="U4" s="2"/>
      <c r="V4" s="2"/>
      <c r="W4" s="2"/>
      <c r="X4" s="2"/>
      <c r="Y4" s="2"/>
      <c r="Z4" s="2"/>
      <c r="AA4" s="2"/>
      <c r="AB4" s="2"/>
    </row>
    <row r="5" spans="1:28" x14ac:dyDescent="0.15">
      <c r="A5" s="75"/>
      <c r="B5" s="73"/>
      <c r="C5" s="10"/>
      <c r="D5" s="4"/>
      <c r="E5" s="4"/>
      <c r="F5" s="4"/>
      <c r="G5" s="20"/>
      <c r="H5" s="17">
        <f t="shared" ref="H5:H36" si="0">I5+J5+M5+P5</f>
        <v>2</v>
      </c>
      <c r="I5" s="4">
        <v>0</v>
      </c>
      <c r="J5" s="4">
        <v>2</v>
      </c>
      <c r="K5" s="4">
        <v>0</v>
      </c>
      <c r="L5" s="4">
        <v>0</v>
      </c>
      <c r="M5" s="4">
        <f t="shared" ref="M5:M36" si="1">K5+L5</f>
        <v>0</v>
      </c>
      <c r="N5" s="4">
        <v>0</v>
      </c>
      <c r="O5" s="4">
        <v>0</v>
      </c>
      <c r="P5" s="22">
        <f t="shared" ref="P5:P36" si="2">N5+O5</f>
        <v>0</v>
      </c>
      <c r="Q5" s="28">
        <f>SUM(J5,M5,P5)</f>
        <v>2</v>
      </c>
      <c r="R5" s="25">
        <v>1</v>
      </c>
    </row>
    <row r="6" spans="1:28" s="6" customFormat="1" x14ac:dyDescent="0.15">
      <c r="A6" s="76"/>
      <c r="B6" s="74"/>
      <c r="C6" s="11">
        <v>383</v>
      </c>
      <c r="D6" s="5">
        <v>6974</v>
      </c>
      <c r="E6" s="5">
        <v>255</v>
      </c>
      <c r="F6" s="5">
        <v>3630</v>
      </c>
      <c r="G6" s="21">
        <v>1</v>
      </c>
      <c r="H6" s="18">
        <f t="shared" si="0"/>
        <v>9</v>
      </c>
      <c r="I6" s="5">
        <v>2</v>
      </c>
      <c r="J6" s="5">
        <v>6</v>
      </c>
      <c r="K6" s="5">
        <v>1</v>
      </c>
      <c r="L6" s="5">
        <v>0</v>
      </c>
      <c r="M6" s="5">
        <f t="shared" si="1"/>
        <v>1</v>
      </c>
      <c r="N6" s="5">
        <v>0</v>
      </c>
      <c r="O6" s="5">
        <v>0</v>
      </c>
      <c r="P6" s="23">
        <f t="shared" si="2"/>
        <v>0</v>
      </c>
      <c r="Q6" s="29">
        <f t="shared" ref="Q6:Q21" si="3">SUM(J6,M6,P6)</f>
        <v>7</v>
      </c>
      <c r="R6" s="26">
        <v>0</v>
      </c>
    </row>
    <row r="7" spans="1:28" x14ac:dyDescent="0.15">
      <c r="A7" s="77"/>
      <c r="B7" s="73"/>
      <c r="C7" s="10"/>
      <c r="D7" s="4"/>
      <c r="E7" s="4"/>
      <c r="F7" s="4"/>
      <c r="G7" s="20"/>
      <c r="H7" s="17">
        <f t="shared" si="0"/>
        <v>6</v>
      </c>
      <c r="I7" s="4">
        <v>0</v>
      </c>
      <c r="J7" s="4">
        <v>4</v>
      </c>
      <c r="K7" s="4">
        <v>0</v>
      </c>
      <c r="L7" s="4">
        <v>1</v>
      </c>
      <c r="M7" s="4">
        <f t="shared" si="1"/>
        <v>1</v>
      </c>
      <c r="N7" s="4">
        <v>0</v>
      </c>
      <c r="O7" s="4">
        <v>1</v>
      </c>
      <c r="P7" s="22">
        <f t="shared" si="2"/>
        <v>1</v>
      </c>
      <c r="Q7" s="28">
        <f t="shared" si="3"/>
        <v>6</v>
      </c>
      <c r="R7" s="25">
        <v>0</v>
      </c>
    </row>
    <row r="8" spans="1:28" s="6" customFormat="1" x14ac:dyDescent="0.15">
      <c r="A8" s="76"/>
      <c r="B8" s="74"/>
      <c r="C8" s="11">
        <v>1752</v>
      </c>
      <c r="D8" s="5">
        <v>33689</v>
      </c>
      <c r="E8" s="5">
        <v>1176</v>
      </c>
      <c r="F8" s="5">
        <v>18548</v>
      </c>
      <c r="G8" s="21">
        <v>2</v>
      </c>
      <c r="H8" s="18">
        <f t="shared" si="0"/>
        <v>25</v>
      </c>
      <c r="I8" s="5">
        <v>6</v>
      </c>
      <c r="J8" s="5">
        <v>16</v>
      </c>
      <c r="K8" s="5">
        <v>0</v>
      </c>
      <c r="L8" s="5">
        <v>3</v>
      </c>
      <c r="M8" s="5">
        <f t="shared" si="1"/>
        <v>3</v>
      </c>
      <c r="N8" s="5">
        <v>0</v>
      </c>
      <c r="O8" s="5">
        <v>0</v>
      </c>
      <c r="P8" s="23">
        <f t="shared" si="2"/>
        <v>0</v>
      </c>
      <c r="Q8" s="29">
        <f t="shared" si="3"/>
        <v>19</v>
      </c>
      <c r="R8" s="26">
        <v>0</v>
      </c>
    </row>
    <row r="9" spans="1:28" x14ac:dyDescent="0.15">
      <c r="A9" s="77"/>
      <c r="B9" s="73"/>
      <c r="C9" s="10"/>
      <c r="D9" s="4"/>
      <c r="E9" s="4"/>
      <c r="F9" s="4"/>
      <c r="G9" s="20"/>
      <c r="H9" s="17">
        <f t="shared" si="0"/>
        <v>5</v>
      </c>
      <c r="I9" s="4">
        <v>1</v>
      </c>
      <c r="J9" s="4">
        <v>1</v>
      </c>
      <c r="K9" s="4">
        <v>0</v>
      </c>
      <c r="L9" s="4">
        <v>1</v>
      </c>
      <c r="M9" s="4">
        <f t="shared" si="1"/>
        <v>1</v>
      </c>
      <c r="N9" s="4">
        <v>0</v>
      </c>
      <c r="O9" s="4">
        <v>2</v>
      </c>
      <c r="P9" s="22">
        <f t="shared" si="2"/>
        <v>2</v>
      </c>
      <c r="Q9" s="28">
        <f t="shared" si="3"/>
        <v>4</v>
      </c>
      <c r="R9" s="25">
        <v>1</v>
      </c>
    </row>
    <row r="10" spans="1:28" s="6" customFormat="1" x14ac:dyDescent="0.15">
      <c r="A10" s="76"/>
      <c r="B10" s="74"/>
      <c r="C10" s="11">
        <v>870</v>
      </c>
      <c r="D10" s="5">
        <v>7958</v>
      </c>
      <c r="E10" s="5">
        <v>465</v>
      </c>
      <c r="F10" s="5">
        <v>4140</v>
      </c>
      <c r="G10" s="21">
        <v>0</v>
      </c>
      <c r="H10" s="18">
        <f t="shared" si="0"/>
        <v>6</v>
      </c>
      <c r="I10" s="5">
        <v>2</v>
      </c>
      <c r="J10" s="5">
        <v>4</v>
      </c>
      <c r="K10" s="5">
        <v>0</v>
      </c>
      <c r="L10" s="5">
        <v>0</v>
      </c>
      <c r="M10" s="5">
        <f t="shared" si="1"/>
        <v>0</v>
      </c>
      <c r="N10" s="5">
        <v>0</v>
      </c>
      <c r="O10" s="5">
        <v>0</v>
      </c>
      <c r="P10" s="23">
        <f t="shared" si="2"/>
        <v>0</v>
      </c>
      <c r="Q10" s="29">
        <f t="shared" si="3"/>
        <v>4</v>
      </c>
      <c r="R10" s="26">
        <v>0</v>
      </c>
    </row>
    <row r="11" spans="1:28" x14ac:dyDescent="0.15">
      <c r="A11" s="77"/>
      <c r="B11" s="73"/>
      <c r="C11" s="10"/>
      <c r="D11" s="4"/>
      <c r="E11" s="4"/>
      <c r="F11" s="4"/>
      <c r="G11" s="20"/>
      <c r="H11" s="17">
        <f t="shared" si="0"/>
        <v>4</v>
      </c>
      <c r="I11" s="4">
        <v>2</v>
      </c>
      <c r="J11" s="4">
        <v>0</v>
      </c>
      <c r="K11" s="4">
        <v>1</v>
      </c>
      <c r="L11" s="4">
        <v>1</v>
      </c>
      <c r="M11" s="4">
        <f t="shared" si="1"/>
        <v>2</v>
      </c>
      <c r="N11" s="4">
        <v>0</v>
      </c>
      <c r="O11" s="4">
        <v>0</v>
      </c>
      <c r="P11" s="22">
        <f t="shared" si="2"/>
        <v>0</v>
      </c>
      <c r="Q11" s="28">
        <f t="shared" si="3"/>
        <v>2</v>
      </c>
      <c r="R11" s="25">
        <v>0</v>
      </c>
    </row>
    <row r="12" spans="1:28" s="6" customFormat="1" x14ac:dyDescent="0.15">
      <c r="A12" s="76"/>
      <c r="B12" s="74"/>
      <c r="C12" s="11">
        <v>242</v>
      </c>
      <c r="D12" s="5">
        <v>4862</v>
      </c>
      <c r="E12" s="5">
        <v>161</v>
      </c>
      <c r="F12" s="5">
        <v>2814</v>
      </c>
      <c r="G12" s="21">
        <v>0</v>
      </c>
      <c r="H12" s="18">
        <f t="shared" si="0"/>
        <v>20</v>
      </c>
      <c r="I12" s="5">
        <v>1</v>
      </c>
      <c r="J12" s="5">
        <v>19</v>
      </c>
      <c r="K12" s="5">
        <v>0</v>
      </c>
      <c r="L12" s="5">
        <v>0</v>
      </c>
      <c r="M12" s="5">
        <f t="shared" si="1"/>
        <v>0</v>
      </c>
      <c r="N12" s="5">
        <v>0</v>
      </c>
      <c r="O12" s="5">
        <v>0</v>
      </c>
      <c r="P12" s="23">
        <f t="shared" si="2"/>
        <v>0</v>
      </c>
      <c r="Q12" s="29">
        <f t="shared" si="3"/>
        <v>19</v>
      </c>
      <c r="R12" s="26">
        <v>0</v>
      </c>
    </row>
    <row r="13" spans="1:28" x14ac:dyDescent="0.15">
      <c r="A13" s="77"/>
      <c r="B13" s="73"/>
      <c r="C13" s="10"/>
      <c r="D13" s="4"/>
      <c r="E13" s="4"/>
      <c r="F13" s="4"/>
      <c r="G13" s="20"/>
      <c r="H13" s="17">
        <f t="shared" si="0"/>
        <v>12</v>
      </c>
      <c r="I13" s="4">
        <v>2</v>
      </c>
      <c r="J13" s="4">
        <v>3</v>
      </c>
      <c r="K13" s="4">
        <v>1</v>
      </c>
      <c r="L13" s="4">
        <v>3</v>
      </c>
      <c r="M13" s="4">
        <f t="shared" si="1"/>
        <v>4</v>
      </c>
      <c r="N13" s="4">
        <v>0</v>
      </c>
      <c r="O13" s="4">
        <v>3</v>
      </c>
      <c r="P13" s="22">
        <f t="shared" si="2"/>
        <v>3</v>
      </c>
      <c r="Q13" s="28">
        <f t="shared" si="3"/>
        <v>10</v>
      </c>
      <c r="R13" s="25">
        <v>2</v>
      </c>
    </row>
    <row r="14" spans="1:28" s="6" customFormat="1" x14ac:dyDescent="0.15">
      <c r="A14" s="76"/>
      <c r="B14" s="74"/>
      <c r="C14" s="11">
        <v>628</v>
      </c>
      <c r="D14" s="5">
        <v>7351</v>
      </c>
      <c r="E14" s="5">
        <v>279</v>
      </c>
      <c r="F14" s="5">
        <v>4042</v>
      </c>
      <c r="G14" s="21">
        <v>3</v>
      </c>
      <c r="H14" s="18">
        <f t="shared" si="0"/>
        <v>59</v>
      </c>
      <c r="I14" s="5">
        <v>3</v>
      </c>
      <c r="J14" s="5">
        <v>38</v>
      </c>
      <c r="K14" s="5">
        <v>10</v>
      </c>
      <c r="L14" s="5">
        <v>8</v>
      </c>
      <c r="M14" s="5">
        <f t="shared" si="1"/>
        <v>18</v>
      </c>
      <c r="N14" s="5">
        <v>0</v>
      </c>
      <c r="O14" s="5">
        <v>0</v>
      </c>
      <c r="P14" s="23">
        <f t="shared" si="2"/>
        <v>0</v>
      </c>
      <c r="Q14" s="29">
        <f t="shared" si="3"/>
        <v>56</v>
      </c>
      <c r="R14" s="26">
        <v>0</v>
      </c>
    </row>
    <row r="15" spans="1:28" x14ac:dyDescent="0.15">
      <c r="A15" s="77"/>
      <c r="B15" s="73"/>
      <c r="C15" s="10"/>
      <c r="D15" s="4"/>
      <c r="E15" s="4"/>
      <c r="F15" s="4"/>
      <c r="G15" s="20"/>
      <c r="H15" s="17">
        <f t="shared" si="0"/>
        <v>9</v>
      </c>
      <c r="I15" s="4">
        <v>1</v>
      </c>
      <c r="J15" s="4">
        <v>2</v>
      </c>
      <c r="K15" s="4">
        <v>1</v>
      </c>
      <c r="L15" s="4">
        <v>1</v>
      </c>
      <c r="M15" s="4">
        <f t="shared" si="1"/>
        <v>2</v>
      </c>
      <c r="N15" s="4">
        <v>0</v>
      </c>
      <c r="O15" s="4">
        <v>4</v>
      </c>
      <c r="P15" s="22">
        <f t="shared" si="2"/>
        <v>4</v>
      </c>
      <c r="Q15" s="28">
        <f t="shared" si="3"/>
        <v>8</v>
      </c>
      <c r="R15" s="25">
        <v>1</v>
      </c>
    </row>
    <row r="16" spans="1:28" s="6" customFormat="1" x14ac:dyDescent="0.15">
      <c r="A16" s="76"/>
      <c r="B16" s="74"/>
      <c r="C16" s="11">
        <v>163</v>
      </c>
      <c r="D16" s="5">
        <v>4394</v>
      </c>
      <c r="E16" s="5">
        <v>114</v>
      </c>
      <c r="F16" s="5">
        <v>2788</v>
      </c>
      <c r="G16" s="21">
        <v>0</v>
      </c>
      <c r="H16" s="18">
        <f t="shared" si="0"/>
        <v>12</v>
      </c>
      <c r="I16" s="5">
        <v>3</v>
      </c>
      <c r="J16" s="5">
        <v>9</v>
      </c>
      <c r="K16" s="5">
        <v>0</v>
      </c>
      <c r="L16" s="5">
        <v>0</v>
      </c>
      <c r="M16" s="5">
        <f t="shared" si="1"/>
        <v>0</v>
      </c>
      <c r="N16" s="5">
        <v>0</v>
      </c>
      <c r="O16" s="5">
        <v>0</v>
      </c>
      <c r="P16" s="23">
        <f t="shared" si="2"/>
        <v>0</v>
      </c>
      <c r="Q16" s="29">
        <f t="shared" si="3"/>
        <v>9</v>
      </c>
      <c r="R16" s="26">
        <v>0</v>
      </c>
    </row>
    <row r="17" spans="1:18" x14ac:dyDescent="0.15">
      <c r="A17" s="77"/>
      <c r="B17" s="73"/>
      <c r="C17" s="10"/>
      <c r="D17" s="4"/>
      <c r="E17" s="4"/>
      <c r="F17" s="4"/>
      <c r="G17" s="20"/>
      <c r="H17" s="17">
        <f t="shared" si="0"/>
        <v>13</v>
      </c>
      <c r="I17" s="4">
        <v>2</v>
      </c>
      <c r="J17" s="4">
        <v>6</v>
      </c>
      <c r="K17" s="4">
        <v>2</v>
      </c>
      <c r="L17" s="4">
        <v>1</v>
      </c>
      <c r="M17" s="4">
        <f t="shared" si="1"/>
        <v>3</v>
      </c>
      <c r="N17" s="4">
        <v>0</v>
      </c>
      <c r="O17" s="4">
        <v>2</v>
      </c>
      <c r="P17" s="22">
        <f t="shared" si="2"/>
        <v>2</v>
      </c>
      <c r="Q17" s="28">
        <f t="shared" si="3"/>
        <v>11</v>
      </c>
      <c r="R17" s="25">
        <v>1</v>
      </c>
    </row>
    <row r="18" spans="1:18" s="6" customFormat="1" x14ac:dyDescent="0.15">
      <c r="A18" s="76"/>
      <c r="B18" s="74"/>
      <c r="C18" s="11">
        <v>164</v>
      </c>
      <c r="D18" s="5">
        <v>1972</v>
      </c>
      <c r="E18" s="5">
        <v>80</v>
      </c>
      <c r="F18" s="5">
        <v>982</v>
      </c>
      <c r="G18" s="21">
        <v>0</v>
      </c>
      <c r="H18" s="18">
        <f t="shared" si="0"/>
        <v>49</v>
      </c>
      <c r="I18" s="5">
        <v>3</v>
      </c>
      <c r="J18" s="5">
        <v>37</v>
      </c>
      <c r="K18" s="5">
        <v>3</v>
      </c>
      <c r="L18" s="5">
        <v>6</v>
      </c>
      <c r="M18" s="5">
        <f t="shared" si="1"/>
        <v>9</v>
      </c>
      <c r="N18" s="5">
        <v>0</v>
      </c>
      <c r="O18" s="5">
        <v>0</v>
      </c>
      <c r="P18" s="23">
        <f t="shared" si="2"/>
        <v>0</v>
      </c>
      <c r="Q18" s="29">
        <f t="shared" si="3"/>
        <v>46</v>
      </c>
      <c r="R18" s="26">
        <v>0</v>
      </c>
    </row>
    <row r="19" spans="1:18" x14ac:dyDescent="0.15">
      <c r="A19" s="77"/>
      <c r="B19" s="73"/>
      <c r="C19" s="10"/>
      <c r="D19" s="4"/>
      <c r="E19" s="4"/>
      <c r="F19" s="4"/>
      <c r="G19" s="20"/>
      <c r="H19" s="17">
        <f t="shared" si="0"/>
        <v>48</v>
      </c>
      <c r="I19" s="4">
        <v>12</v>
      </c>
      <c r="J19" s="4">
        <v>15</v>
      </c>
      <c r="K19" s="4">
        <v>4</v>
      </c>
      <c r="L19" s="4">
        <v>7</v>
      </c>
      <c r="M19" s="4">
        <f t="shared" si="1"/>
        <v>11</v>
      </c>
      <c r="N19" s="4">
        <v>2</v>
      </c>
      <c r="O19" s="4">
        <v>8</v>
      </c>
      <c r="P19" s="22">
        <f t="shared" si="2"/>
        <v>10</v>
      </c>
      <c r="Q19" s="28">
        <f t="shared" si="3"/>
        <v>36</v>
      </c>
      <c r="R19" s="25">
        <v>7</v>
      </c>
    </row>
    <row r="20" spans="1:18" s="6" customFormat="1" x14ac:dyDescent="0.15">
      <c r="A20" s="76"/>
      <c r="B20" s="74"/>
      <c r="C20" s="11">
        <v>1647</v>
      </c>
      <c r="D20" s="5">
        <v>15616</v>
      </c>
      <c r="E20" s="5">
        <v>796</v>
      </c>
      <c r="F20" s="5">
        <v>7974</v>
      </c>
      <c r="G20" s="21">
        <v>2</v>
      </c>
      <c r="H20" s="18">
        <f t="shared" si="0"/>
        <v>88</v>
      </c>
      <c r="I20" s="5">
        <v>14</v>
      </c>
      <c r="J20" s="5">
        <v>50</v>
      </c>
      <c r="K20" s="5">
        <v>12</v>
      </c>
      <c r="L20" s="5">
        <v>12</v>
      </c>
      <c r="M20" s="5">
        <f t="shared" si="1"/>
        <v>24</v>
      </c>
      <c r="N20" s="5">
        <v>0</v>
      </c>
      <c r="O20" s="5">
        <v>0</v>
      </c>
      <c r="P20" s="23">
        <f t="shared" si="2"/>
        <v>0</v>
      </c>
      <c r="Q20" s="29">
        <f t="shared" si="3"/>
        <v>74</v>
      </c>
      <c r="R20" s="26">
        <v>2</v>
      </c>
    </row>
    <row r="21" spans="1:18" x14ac:dyDescent="0.15">
      <c r="A21" s="77"/>
      <c r="B21" s="73"/>
      <c r="C21" s="10"/>
      <c r="D21" s="4"/>
      <c r="E21" s="4"/>
      <c r="F21" s="4"/>
      <c r="G21" s="20"/>
      <c r="H21" s="17">
        <f t="shared" si="0"/>
        <v>9</v>
      </c>
      <c r="I21" s="4">
        <v>3</v>
      </c>
      <c r="J21" s="4">
        <v>4</v>
      </c>
      <c r="K21" s="4">
        <v>2</v>
      </c>
      <c r="L21" s="4">
        <v>0</v>
      </c>
      <c r="M21" s="4">
        <f t="shared" si="1"/>
        <v>2</v>
      </c>
      <c r="N21" s="4">
        <v>0</v>
      </c>
      <c r="O21" s="4">
        <v>0</v>
      </c>
      <c r="P21" s="22">
        <f t="shared" si="2"/>
        <v>0</v>
      </c>
      <c r="Q21" s="28">
        <f t="shared" si="3"/>
        <v>6</v>
      </c>
      <c r="R21" s="25">
        <v>1</v>
      </c>
    </row>
    <row r="22" spans="1:18" s="6" customFormat="1" x14ac:dyDescent="0.15">
      <c r="A22" s="76"/>
      <c r="B22" s="74"/>
      <c r="C22" s="11">
        <v>515</v>
      </c>
      <c r="D22" s="5">
        <v>28838</v>
      </c>
      <c r="E22" s="5">
        <v>358</v>
      </c>
      <c r="F22" s="5">
        <v>12686</v>
      </c>
      <c r="G22" s="21">
        <v>3</v>
      </c>
      <c r="H22" s="18">
        <f t="shared" si="0"/>
        <v>34</v>
      </c>
      <c r="I22" s="5">
        <v>2</v>
      </c>
      <c r="J22" s="5">
        <v>29</v>
      </c>
      <c r="K22" s="5">
        <v>1</v>
      </c>
      <c r="L22" s="5">
        <v>2</v>
      </c>
      <c r="M22" s="5">
        <f t="shared" si="1"/>
        <v>3</v>
      </c>
      <c r="N22" s="5">
        <v>0</v>
      </c>
      <c r="O22" s="5">
        <v>0</v>
      </c>
      <c r="P22" s="23">
        <f t="shared" si="2"/>
        <v>0</v>
      </c>
      <c r="Q22" s="29">
        <f t="shared" ref="Q22:Q37" si="4">SUM(J22,M22,P22)</f>
        <v>32</v>
      </c>
      <c r="R22" s="26">
        <v>0</v>
      </c>
    </row>
    <row r="23" spans="1:18" x14ac:dyDescent="0.15">
      <c r="A23" s="77"/>
      <c r="B23" s="73"/>
      <c r="C23" s="10"/>
      <c r="D23" s="4"/>
      <c r="E23" s="4"/>
      <c r="F23" s="4"/>
      <c r="G23" s="20"/>
      <c r="H23" s="17">
        <f t="shared" si="0"/>
        <v>41</v>
      </c>
      <c r="I23" s="4">
        <v>2</v>
      </c>
      <c r="J23" s="4">
        <v>24</v>
      </c>
      <c r="K23" s="4">
        <v>3</v>
      </c>
      <c r="L23" s="4">
        <v>8</v>
      </c>
      <c r="M23" s="4">
        <f t="shared" si="1"/>
        <v>11</v>
      </c>
      <c r="N23" s="4">
        <v>1</v>
      </c>
      <c r="O23" s="4">
        <v>3</v>
      </c>
      <c r="P23" s="22">
        <f t="shared" si="2"/>
        <v>4</v>
      </c>
      <c r="Q23" s="28">
        <f t="shared" si="4"/>
        <v>39</v>
      </c>
      <c r="R23" s="25">
        <v>4</v>
      </c>
    </row>
    <row r="24" spans="1:18" s="6" customFormat="1" x14ac:dyDescent="0.15">
      <c r="A24" s="76"/>
      <c r="B24" s="74"/>
      <c r="C24" s="11">
        <v>832</v>
      </c>
      <c r="D24" s="5">
        <v>19573</v>
      </c>
      <c r="E24" s="5">
        <v>486</v>
      </c>
      <c r="F24" s="5">
        <v>9866</v>
      </c>
      <c r="G24" s="21">
        <v>4</v>
      </c>
      <c r="H24" s="18">
        <f t="shared" si="0"/>
        <v>141</v>
      </c>
      <c r="I24" s="5">
        <v>12</v>
      </c>
      <c r="J24" s="5">
        <v>96</v>
      </c>
      <c r="K24" s="5">
        <v>19</v>
      </c>
      <c r="L24" s="5">
        <v>14</v>
      </c>
      <c r="M24" s="5">
        <f t="shared" si="1"/>
        <v>33</v>
      </c>
      <c r="N24" s="5">
        <v>0</v>
      </c>
      <c r="O24" s="5">
        <v>0</v>
      </c>
      <c r="P24" s="23">
        <f t="shared" si="2"/>
        <v>0</v>
      </c>
      <c r="Q24" s="29">
        <f t="shared" si="4"/>
        <v>129</v>
      </c>
      <c r="R24" s="26">
        <v>0</v>
      </c>
    </row>
    <row r="25" spans="1:18" x14ac:dyDescent="0.15">
      <c r="A25" s="77"/>
      <c r="B25" s="73"/>
      <c r="C25" s="10"/>
      <c r="D25" s="4"/>
      <c r="E25" s="4"/>
      <c r="F25" s="4"/>
      <c r="G25" s="20"/>
      <c r="H25" s="17">
        <f t="shared" si="0"/>
        <v>8</v>
      </c>
      <c r="I25" s="4">
        <v>4</v>
      </c>
      <c r="J25" s="4">
        <v>3</v>
      </c>
      <c r="K25" s="4">
        <v>0</v>
      </c>
      <c r="L25" s="4">
        <v>0</v>
      </c>
      <c r="M25" s="4">
        <f t="shared" si="1"/>
        <v>0</v>
      </c>
      <c r="N25" s="4">
        <v>0</v>
      </c>
      <c r="O25" s="4">
        <v>1</v>
      </c>
      <c r="P25" s="22">
        <f t="shared" si="2"/>
        <v>1</v>
      </c>
      <c r="Q25" s="28">
        <f t="shared" si="4"/>
        <v>4</v>
      </c>
      <c r="R25" s="25">
        <v>2</v>
      </c>
    </row>
    <row r="26" spans="1:18" s="6" customFormat="1" x14ac:dyDescent="0.15">
      <c r="A26" s="76"/>
      <c r="B26" s="74"/>
      <c r="C26" s="11">
        <v>359</v>
      </c>
      <c r="D26" s="5">
        <v>6362</v>
      </c>
      <c r="E26" s="5">
        <v>192</v>
      </c>
      <c r="F26" s="5">
        <v>2991</v>
      </c>
      <c r="G26" s="21">
        <v>0</v>
      </c>
      <c r="H26" s="18">
        <f t="shared" si="0"/>
        <v>30</v>
      </c>
      <c r="I26" s="5">
        <v>3</v>
      </c>
      <c r="J26" s="5">
        <v>22</v>
      </c>
      <c r="K26" s="5">
        <v>4</v>
      </c>
      <c r="L26" s="5">
        <v>1</v>
      </c>
      <c r="M26" s="5">
        <f t="shared" si="1"/>
        <v>5</v>
      </c>
      <c r="N26" s="5">
        <v>0</v>
      </c>
      <c r="O26" s="5">
        <v>0</v>
      </c>
      <c r="P26" s="23">
        <f t="shared" si="2"/>
        <v>0</v>
      </c>
      <c r="Q26" s="29">
        <f t="shared" si="4"/>
        <v>27</v>
      </c>
      <c r="R26" s="26">
        <v>0</v>
      </c>
    </row>
    <row r="27" spans="1:18" x14ac:dyDescent="0.15">
      <c r="A27" s="77"/>
      <c r="B27" s="73"/>
      <c r="C27" s="10"/>
      <c r="D27" s="4"/>
      <c r="E27" s="4"/>
      <c r="F27" s="4"/>
      <c r="G27" s="20"/>
      <c r="H27" s="17">
        <f t="shared" si="0"/>
        <v>5</v>
      </c>
      <c r="I27" s="4">
        <v>1</v>
      </c>
      <c r="J27" s="4">
        <v>3</v>
      </c>
      <c r="K27" s="4">
        <v>1</v>
      </c>
      <c r="L27" s="4">
        <v>0</v>
      </c>
      <c r="M27" s="4">
        <f t="shared" si="1"/>
        <v>1</v>
      </c>
      <c r="N27" s="4">
        <v>0</v>
      </c>
      <c r="O27" s="4">
        <v>0</v>
      </c>
      <c r="P27" s="22">
        <f t="shared" si="2"/>
        <v>0</v>
      </c>
      <c r="Q27" s="28">
        <f t="shared" si="4"/>
        <v>4</v>
      </c>
      <c r="R27" s="25">
        <v>0</v>
      </c>
    </row>
    <row r="28" spans="1:18" s="6" customFormat="1" x14ac:dyDescent="0.15">
      <c r="A28" s="76"/>
      <c r="B28" s="74"/>
      <c r="C28" s="11">
        <v>258</v>
      </c>
      <c r="D28" s="5">
        <v>8730</v>
      </c>
      <c r="E28" s="5">
        <v>173</v>
      </c>
      <c r="F28" s="5">
        <v>3930</v>
      </c>
      <c r="G28" s="21">
        <v>0</v>
      </c>
      <c r="H28" s="18">
        <f t="shared" si="0"/>
        <v>12</v>
      </c>
      <c r="I28" s="5">
        <v>1</v>
      </c>
      <c r="J28" s="5">
        <v>10</v>
      </c>
      <c r="K28" s="5">
        <v>1</v>
      </c>
      <c r="L28" s="5">
        <v>0</v>
      </c>
      <c r="M28" s="5">
        <f t="shared" si="1"/>
        <v>1</v>
      </c>
      <c r="N28" s="5">
        <v>0</v>
      </c>
      <c r="O28" s="5">
        <v>0</v>
      </c>
      <c r="P28" s="23">
        <f t="shared" si="2"/>
        <v>0</v>
      </c>
      <c r="Q28" s="29">
        <f t="shared" si="4"/>
        <v>11</v>
      </c>
      <c r="R28" s="26">
        <v>0</v>
      </c>
    </row>
    <row r="29" spans="1:18" x14ac:dyDescent="0.15">
      <c r="A29" s="77"/>
      <c r="B29" s="73"/>
      <c r="C29" s="10"/>
      <c r="D29" s="4"/>
      <c r="E29" s="4"/>
      <c r="F29" s="4"/>
      <c r="G29" s="20"/>
      <c r="H29" s="17">
        <f t="shared" si="0"/>
        <v>2</v>
      </c>
      <c r="I29" s="4">
        <v>1</v>
      </c>
      <c r="J29" s="4">
        <v>0</v>
      </c>
      <c r="K29" s="4">
        <v>1</v>
      </c>
      <c r="L29" s="4">
        <v>0</v>
      </c>
      <c r="M29" s="4">
        <f t="shared" si="1"/>
        <v>1</v>
      </c>
      <c r="N29" s="4">
        <v>0</v>
      </c>
      <c r="O29" s="4">
        <v>0</v>
      </c>
      <c r="P29" s="22">
        <f t="shared" si="2"/>
        <v>0</v>
      </c>
      <c r="Q29" s="28">
        <f t="shared" si="4"/>
        <v>1</v>
      </c>
      <c r="R29" s="25">
        <v>0</v>
      </c>
    </row>
    <row r="30" spans="1:18" s="6" customFormat="1" x14ac:dyDescent="0.15">
      <c r="A30" s="76"/>
      <c r="B30" s="74"/>
      <c r="C30" s="11">
        <v>456</v>
      </c>
      <c r="D30" s="5">
        <v>6136</v>
      </c>
      <c r="E30" s="5">
        <v>235</v>
      </c>
      <c r="F30" s="5">
        <v>2892</v>
      </c>
      <c r="G30" s="21">
        <v>1</v>
      </c>
      <c r="H30" s="18">
        <f t="shared" si="0"/>
        <v>30</v>
      </c>
      <c r="I30" s="5">
        <v>0</v>
      </c>
      <c r="J30" s="5">
        <v>25</v>
      </c>
      <c r="K30" s="5">
        <v>2</v>
      </c>
      <c r="L30" s="5">
        <v>3</v>
      </c>
      <c r="M30" s="5">
        <f t="shared" si="1"/>
        <v>5</v>
      </c>
      <c r="N30" s="5">
        <v>0</v>
      </c>
      <c r="O30" s="5">
        <v>0</v>
      </c>
      <c r="P30" s="23">
        <f t="shared" si="2"/>
        <v>0</v>
      </c>
      <c r="Q30" s="29">
        <f t="shared" si="4"/>
        <v>30</v>
      </c>
      <c r="R30" s="26">
        <v>0</v>
      </c>
    </row>
    <row r="31" spans="1:18" x14ac:dyDescent="0.15">
      <c r="A31" s="77"/>
      <c r="B31" s="73"/>
      <c r="C31" s="10"/>
      <c r="D31" s="4"/>
      <c r="E31" s="4"/>
      <c r="F31" s="4"/>
      <c r="G31" s="20"/>
      <c r="H31" s="17">
        <f t="shared" si="0"/>
        <v>6</v>
      </c>
      <c r="I31" s="4">
        <v>6</v>
      </c>
      <c r="J31" s="4">
        <v>0</v>
      </c>
      <c r="K31" s="4">
        <v>0</v>
      </c>
      <c r="L31" s="4">
        <v>0</v>
      </c>
      <c r="M31" s="4">
        <f t="shared" si="1"/>
        <v>0</v>
      </c>
      <c r="N31" s="4">
        <v>0</v>
      </c>
      <c r="O31" s="4">
        <v>0</v>
      </c>
      <c r="P31" s="22">
        <f t="shared" si="2"/>
        <v>0</v>
      </c>
      <c r="Q31" s="28">
        <f t="shared" si="4"/>
        <v>0</v>
      </c>
      <c r="R31" s="25">
        <v>0</v>
      </c>
    </row>
    <row r="32" spans="1:18" s="6" customFormat="1" x14ac:dyDescent="0.15">
      <c r="A32" s="76"/>
      <c r="B32" s="74"/>
      <c r="C32" s="11">
        <v>339</v>
      </c>
      <c r="D32" s="5">
        <v>5847</v>
      </c>
      <c r="E32" s="5">
        <v>204</v>
      </c>
      <c r="F32" s="5">
        <v>3013</v>
      </c>
      <c r="G32" s="21">
        <v>0</v>
      </c>
      <c r="H32" s="18">
        <f t="shared" si="0"/>
        <v>17</v>
      </c>
      <c r="I32" s="5">
        <v>4</v>
      </c>
      <c r="J32" s="5">
        <v>12</v>
      </c>
      <c r="K32" s="5">
        <v>1</v>
      </c>
      <c r="L32" s="5">
        <v>0</v>
      </c>
      <c r="M32" s="5">
        <f t="shared" si="1"/>
        <v>1</v>
      </c>
      <c r="N32" s="5">
        <v>0</v>
      </c>
      <c r="O32" s="5">
        <v>0</v>
      </c>
      <c r="P32" s="23">
        <f t="shared" si="2"/>
        <v>0</v>
      </c>
      <c r="Q32" s="29">
        <f t="shared" si="4"/>
        <v>13</v>
      </c>
      <c r="R32" s="26">
        <v>0</v>
      </c>
    </row>
    <row r="33" spans="1:18" x14ac:dyDescent="0.15">
      <c r="A33" s="77"/>
      <c r="B33" s="73"/>
      <c r="C33" s="10"/>
      <c r="D33" s="4"/>
      <c r="E33" s="4"/>
      <c r="F33" s="4"/>
      <c r="G33" s="20"/>
      <c r="H33" s="17">
        <f t="shared" si="0"/>
        <v>82</v>
      </c>
      <c r="I33" s="4">
        <v>15</v>
      </c>
      <c r="J33" s="4">
        <v>57</v>
      </c>
      <c r="K33" s="4">
        <v>3</v>
      </c>
      <c r="L33" s="4">
        <v>0</v>
      </c>
      <c r="M33" s="4">
        <f t="shared" si="1"/>
        <v>3</v>
      </c>
      <c r="N33" s="4">
        <v>2</v>
      </c>
      <c r="O33" s="4">
        <v>5</v>
      </c>
      <c r="P33" s="22">
        <f t="shared" si="2"/>
        <v>7</v>
      </c>
      <c r="Q33" s="28">
        <f t="shared" si="4"/>
        <v>67</v>
      </c>
      <c r="R33" s="25">
        <v>3</v>
      </c>
    </row>
    <row r="34" spans="1:18" s="6" customFormat="1" x14ac:dyDescent="0.15">
      <c r="A34" s="76"/>
      <c r="B34" s="74"/>
      <c r="C34" s="11">
        <v>14010</v>
      </c>
      <c r="D34" s="5">
        <v>116129</v>
      </c>
      <c r="E34" s="5">
        <v>6465</v>
      </c>
      <c r="F34" s="5">
        <v>52348</v>
      </c>
      <c r="G34" s="21">
        <v>29</v>
      </c>
      <c r="H34" s="18">
        <f t="shared" si="0"/>
        <v>237</v>
      </c>
      <c r="I34" s="5">
        <v>33</v>
      </c>
      <c r="J34" s="5">
        <v>196</v>
      </c>
      <c r="K34" s="5">
        <v>3</v>
      </c>
      <c r="L34" s="5">
        <v>3</v>
      </c>
      <c r="M34" s="5">
        <f t="shared" si="1"/>
        <v>6</v>
      </c>
      <c r="N34" s="5">
        <v>0</v>
      </c>
      <c r="O34" s="5">
        <v>2</v>
      </c>
      <c r="P34" s="23">
        <f t="shared" si="2"/>
        <v>2</v>
      </c>
      <c r="Q34" s="29">
        <f t="shared" si="4"/>
        <v>204</v>
      </c>
      <c r="R34" s="26">
        <v>0</v>
      </c>
    </row>
    <row r="35" spans="1:18" x14ac:dyDescent="0.15">
      <c r="A35" s="77"/>
      <c r="B35" s="73"/>
      <c r="C35" s="10"/>
      <c r="D35" s="4"/>
      <c r="E35" s="4"/>
      <c r="F35" s="4"/>
      <c r="G35" s="20"/>
      <c r="H35" s="17">
        <f t="shared" si="0"/>
        <v>33</v>
      </c>
      <c r="I35" s="4">
        <v>2</v>
      </c>
      <c r="J35" s="4">
        <v>23</v>
      </c>
      <c r="K35" s="4">
        <v>3</v>
      </c>
      <c r="L35" s="4">
        <v>2</v>
      </c>
      <c r="M35" s="4">
        <f t="shared" si="1"/>
        <v>5</v>
      </c>
      <c r="N35" s="4">
        <v>0</v>
      </c>
      <c r="O35" s="4">
        <v>3</v>
      </c>
      <c r="P35" s="22">
        <f t="shared" si="2"/>
        <v>3</v>
      </c>
      <c r="Q35" s="28">
        <f t="shared" si="4"/>
        <v>31</v>
      </c>
      <c r="R35" s="25">
        <v>2</v>
      </c>
    </row>
    <row r="36" spans="1:18" s="6" customFormat="1" x14ac:dyDescent="0.15">
      <c r="A36" s="76"/>
      <c r="B36" s="74"/>
      <c r="C36" s="11">
        <v>6261</v>
      </c>
      <c r="D36" s="5">
        <v>77487</v>
      </c>
      <c r="E36" s="5">
        <v>3286</v>
      </c>
      <c r="F36" s="5">
        <v>36394</v>
      </c>
      <c r="G36" s="21">
        <v>9</v>
      </c>
      <c r="H36" s="18">
        <f t="shared" si="0"/>
        <v>171</v>
      </c>
      <c r="I36" s="5">
        <v>15</v>
      </c>
      <c r="J36" s="5">
        <v>152</v>
      </c>
      <c r="K36" s="5">
        <v>2</v>
      </c>
      <c r="L36" s="5">
        <v>2</v>
      </c>
      <c r="M36" s="5">
        <f t="shared" si="1"/>
        <v>4</v>
      </c>
      <c r="N36" s="5">
        <v>0</v>
      </c>
      <c r="O36" s="5">
        <v>0</v>
      </c>
      <c r="P36" s="23">
        <f t="shared" si="2"/>
        <v>0</v>
      </c>
      <c r="Q36" s="29">
        <f t="shared" si="4"/>
        <v>156</v>
      </c>
      <c r="R36" s="26">
        <v>0</v>
      </c>
    </row>
    <row r="37" spans="1:18" x14ac:dyDescent="0.15">
      <c r="A37" s="77"/>
      <c r="B37" s="73"/>
      <c r="C37" s="10"/>
      <c r="D37" s="4"/>
      <c r="E37" s="4"/>
      <c r="F37" s="4"/>
      <c r="G37" s="20"/>
      <c r="H37" s="17">
        <f t="shared" ref="H37:H72" si="5">I37+J37+M37+P37</f>
        <v>6</v>
      </c>
      <c r="I37" s="4">
        <v>0</v>
      </c>
      <c r="J37" s="4">
        <v>6</v>
      </c>
      <c r="K37" s="4">
        <v>0</v>
      </c>
      <c r="L37" s="4">
        <v>0</v>
      </c>
      <c r="M37" s="4">
        <f t="shared" ref="M37:M72" si="6">K37+L37</f>
        <v>0</v>
      </c>
      <c r="N37" s="4">
        <v>0</v>
      </c>
      <c r="O37" s="4">
        <v>0</v>
      </c>
      <c r="P37" s="22">
        <f t="shared" ref="P37:P72" si="7">N37+O37</f>
        <v>0</v>
      </c>
      <c r="Q37" s="28">
        <f t="shared" si="4"/>
        <v>6</v>
      </c>
      <c r="R37" s="25">
        <v>0</v>
      </c>
    </row>
    <row r="38" spans="1:18" s="6" customFormat="1" x14ac:dyDescent="0.15">
      <c r="A38" s="76"/>
      <c r="B38" s="74"/>
      <c r="C38" s="11">
        <v>1778</v>
      </c>
      <c r="D38" s="5">
        <v>33500</v>
      </c>
      <c r="E38" s="5">
        <v>1110</v>
      </c>
      <c r="F38" s="5">
        <v>18985</v>
      </c>
      <c r="G38" s="21">
        <v>4</v>
      </c>
      <c r="H38" s="18">
        <f t="shared" si="5"/>
        <v>37</v>
      </c>
      <c r="I38" s="5">
        <v>3</v>
      </c>
      <c r="J38" s="5">
        <v>28</v>
      </c>
      <c r="K38" s="5">
        <v>3</v>
      </c>
      <c r="L38" s="5">
        <v>2</v>
      </c>
      <c r="M38" s="5">
        <f t="shared" si="6"/>
        <v>5</v>
      </c>
      <c r="N38" s="5">
        <v>0</v>
      </c>
      <c r="O38" s="5">
        <v>1</v>
      </c>
      <c r="P38" s="23">
        <f t="shared" si="7"/>
        <v>1</v>
      </c>
      <c r="Q38" s="29">
        <f t="shared" ref="Q38:Q44" si="8">SUM(J38,M38,P38)</f>
        <v>34</v>
      </c>
      <c r="R38" s="26">
        <v>0</v>
      </c>
    </row>
    <row r="39" spans="1:18" x14ac:dyDescent="0.15">
      <c r="A39" s="77"/>
      <c r="B39" s="73"/>
      <c r="C39" s="10"/>
      <c r="D39" s="4"/>
      <c r="E39" s="4"/>
      <c r="F39" s="4"/>
      <c r="G39" s="20"/>
      <c r="H39" s="17">
        <f t="shared" si="5"/>
        <v>31</v>
      </c>
      <c r="I39" s="4">
        <v>14</v>
      </c>
      <c r="J39" s="4">
        <v>14</v>
      </c>
      <c r="K39" s="4">
        <v>2</v>
      </c>
      <c r="L39" s="4">
        <v>1</v>
      </c>
      <c r="M39" s="4">
        <f t="shared" si="6"/>
        <v>3</v>
      </c>
      <c r="N39" s="4">
        <v>0</v>
      </c>
      <c r="O39" s="4">
        <v>0</v>
      </c>
      <c r="P39" s="22">
        <f t="shared" si="7"/>
        <v>0</v>
      </c>
      <c r="Q39" s="28">
        <f t="shared" si="8"/>
        <v>17</v>
      </c>
      <c r="R39" s="25">
        <v>1</v>
      </c>
    </row>
    <row r="40" spans="1:18" s="6" customFormat="1" x14ac:dyDescent="0.15">
      <c r="A40" s="76"/>
      <c r="B40" s="74"/>
      <c r="C40" s="11">
        <v>2719</v>
      </c>
      <c r="D40" s="5">
        <v>33673</v>
      </c>
      <c r="E40" s="5">
        <v>1463</v>
      </c>
      <c r="F40" s="5">
        <v>13291</v>
      </c>
      <c r="G40" s="21">
        <v>1</v>
      </c>
      <c r="H40" s="18">
        <f t="shared" si="5"/>
        <v>97</v>
      </c>
      <c r="I40" s="5">
        <v>17</v>
      </c>
      <c r="J40" s="5">
        <v>75</v>
      </c>
      <c r="K40" s="5">
        <v>4</v>
      </c>
      <c r="L40" s="5">
        <v>0</v>
      </c>
      <c r="M40" s="5">
        <f t="shared" si="6"/>
        <v>4</v>
      </c>
      <c r="N40" s="5">
        <v>0</v>
      </c>
      <c r="O40" s="5">
        <v>1</v>
      </c>
      <c r="P40" s="23">
        <f t="shared" si="7"/>
        <v>1</v>
      </c>
      <c r="Q40" s="29">
        <f t="shared" si="8"/>
        <v>80</v>
      </c>
      <c r="R40" s="26">
        <v>0</v>
      </c>
    </row>
    <row r="41" spans="1:18" x14ac:dyDescent="0.15">
      <c r="A41" s="77"/>
      <c r="B41" s="73"/>
      <c r="C41" s="10"/>
      <c r="D41" s="4"/>
      <c r="E41" s="4"/>
      <c r="F41" s="4"/>
      <c r="G41" s="20"/>
      <c r="H41" s="17">
        <f t="shared" si="5"/>
        <v>49</v>
      </c>
      <c r="I41" s="4">
        <v>22</v>
      </c>
      <c r="J41" s="4">
        <v>21</v>
      </c>
      <c r="K41" s="4">
        <v>3</v>
      </c>
      <c r="L41" s="4">
        <v>2</v>
      </c>
      <c r="M41" s="4">
        <f t="shared" si="6"/>
        <v>5</v>
      </c>
      <c r="N41" s="4">
        <v>0</v>
      </c>
      <c r="O41" s="4">
        <v>1</v>
      </c>
      <c r="P41" s="22">
        <f t="shared" si="7"/>
        <v>1</v>
      </c>
      <c r="Q41" s="28">
        <f t="shared" si="8"/>
        <v>27</v>
      </c>
      <c r="R41" s="25">
        <v>1</v>
      </c>
    </row>
    <row r="42" spans="1:18" s="6" customFormat="1" x14ac:dyDescent="0.15">
      <c r="A42" s="76"/>
      <c r="B42" s="74"/>
      <c r="C42" s="11">
        <v>3071</v>
      </c>
      <c r="D42" s="5">
        <v>102998</v>
      </c>
      <c r="E42" s="5">
        <v>1860</v>
      </c>
      <c r="F42" s="5">
        <v>46161</v>
      </c>
      <c r="G42" s="21">
        <v>7</v>
      </c>
      <c r="H42" s="18">
        <f t="shared" si="5"/>
        <v>167</v>
      </c>
      <c r="I42" s="5">
        <v>11</v>
      </c>
      <c r="J42" s="5">
        <v>140</v>
      </c>
      <c r="K42" s="5">
        <v>9</v>
      </c>
      <c r="L42" s="5">
        <v>6</v>
      </c>
      <c r="M42" s="5">
        <f t="shared" si="6"/>
        <v>15</v>
      </c>
      <c r="N42" s="5">
        <v>0</v>
      </c>
      <c r="O42" s="5">
        <v>1</v>
      </c>
      <c r="P42" s="23">
        <f t="shared" si="7"/>
        <v>1</v>
      </c>
      <c r="Q42" s="29">
        <f t="shared" si="8"/>
        <v>156</v>
      </c>
      <c r="R42" s="26">
        <v>0</v>
      </c>
    </row>
    <row r="43" spans="1:18" x14ac:dyDescent="0.15">
      <c r="A43" s="77"/>
      <c r="B43" s="73"/>
      <c r="C43" s="10"/>
      <c r="D43" s="4"/>
      <c r="E43" s="4"/>
      <c r="F43" s="4"/>
      <c r="G43" s="20"/>
      <c r="H43" s="17">
        <f t="shared" si="5"/>
        <v>23</v>
      </c>
      <c r="I43" s="4">
        <v>8</v>
      </c>
      <c r="J43" s="4">
        <v>12</v>
      </c>
      <c r="K43" s="4">
        <v>2</v>
      </c>
      <c r="L43" s="4">
        <v>0</v>
      </c>
      <c r="M43" s="4">
        <f t="shared" si="6"/>
        <v>2</v>
      </c>
      <c r="N43" s="4">
        <v>0</v>
      </c>
      <c r="O43" s="4">
        <v>1</v>
      </c>
      <c r="P43" s="22">
        <f t="shared" si="7"/>
        <v>1</v>
      </c>
      <c r="Q43" s="28">
        <f t="shared" si="8"/>
        <v>15</v>
      </c>
      <c r="R43" s="25">
        <v>1</v>
      </c>
    </row>
    <row r="44" spans="1:18" s="6" customFormat="1" x14ac:dyDescent="0.15">
      <c r="A44" s="76"/>
      <c r="B44" s="74"/>
      <c r="C44" s="11">
        <v>3329</v>
      </c>
      <c r="D44" s="5">
        <v>26431</v>
      </c>
      <c r="E44" s="5">
        <v>1555</v>
      </c>
      <c r="F44" s="5">
        <v>12815</v>
      </c>
      <c r="G44" s="21">
        <v>4</v>
      </c>
      <c r="H44" s="18">
        <f t="shared" si="5"/>
        <v>44</v>
      </c>
      <c r="I44" s="5">
        <v>9</v>
      </c>
      <c r="J44" s="5">
        <v>28</v>
      </c>
      <c r="K44" s="5">
        <v>4</v>
      </c>
      <c r="L44" s="5">
        <v>2</v>
      </c>
      <c r="M44" s="5">
        <f t="shared" si="6"/>
        <v>6</v>
      </c>
      <c r="N44" s="5">
        <v>0</v>
      </c>
      <c r="O44" s="5">
        <v>1</v>
      </c>
      <c r="P44" s="23">
        <f t="shared" si="7"/>
        <v>1</v>
      </c>
      <c r="Q44" s="29">
        <f t="shared" si="8"/>
        <v>35</v>
      </c>
      <c r="R44" s="26">
        <v>0</v>
      </c>
    </row>
    <row r="45" spans="1:18" x14ac:dyDescent="0.15">
      <c r="A45" s="77"/>
      <c r="B45" s="73"/>
      <c r="C45" s="10"/>
      <c r="D45" s="4"/>
      <c r="E45" s="4"/>
      <c r="F45" s="4"/>
      <c r="G45" s="20"/>
      <c r="H45" s="17">
        <f t="shared" si="5"/>
        <v>394</v>
      </c>
      <c r="I45" s="4">
        <f>SUM(I5:I44)-I46</f>
        <v>98</v>
      </c>
      <c r="J45" s="4">
        <f>SUM(J5:J44)-J46</f>
        <v>200</v>
      </c>
      <c r="K45" s="4">
        <f>SUM(K5:K44)-K46</f>
        <v>29</v>
      </c>
      <c r="L45" s="4">
        <f>SUM(L5:L44)-L46</f>
        <v>28</v>
      </c>
      <c r="M45" s="4">
        <f t="shared" si="6"/>
        <v>57</v>
      </c>
      <c r="N45" s="4">
        <f>SUM(N5:N44)-N46</f>
        <v>5</v>
      </c>
      <c r="O45" s="4">
        <f>SUM(O5:O44)-O46</f>
        <v>34</v>
      </c>
      <c r="P45" s="22">
        <f t="shared" si="7"/>
        <v>39</v>
      </c>
      <c r="Q45" s="28">
        <f>SUM(Q5,Q7,Q9,Q11,Q13,Q15,Q17,Q19,Q21,Q23,Q25,Q27,Q29,Q31,Q33,Q35,Q37,Q39,Q41,Q43)</f>
        <v>296</v>
      </c>
      <c r="R45" s="25">
        <f>SUM(R5:R44)-R46</f>
        <v>28</v>
      </c>
    </row>
    <row r="46" spans="1:18" s="6" customFormat="1" ht="12" thickBot="1" x14ac:dyDescent="0.2">
      <c r="A46" s="76"/>
      <c r="B46" s="78"/>
      <c r="C46" s="46">
        <f>SUMIF($B5:$B44,"",C5:C44)</f>
        <v>39776</v>
      </c>
      <c r="D46" s="47">
        <f>SUMIF($B5:$B44,"",D5:D44)</f>
        <v>548520</v>
      </c>
      <c r="E46" s="47">
        <f>SUMIF($B5:$B44,"",E5:E44)</f>
        <v>20713</v>
      </c>
      <c r="F46" s="47">
        <f>SUMIF($B5:$B44,"",F5:F44)</f>
        <v>260290</v>
      </c>
      <c r="G46" s="48">
        <f>SUMIF($B5:$B44,"",G5:G44)</f>
        <v>70</v>
      </c>
      <c r="H46" s="49">
        <f t="shared" si="5"/>
        <v>1285</v>
      </c>
      <c r="I46" s="47">
        <f>SUM(I6,I8,I10,I12,I14,I16,I18,I20,I22,I24,I26,I28,I30,I32,I34,I36,I38,I40,I42,I44)</f>
        <v>144</v>
      </c>
      <c r="J46" s="47">
        <f>SUM(J6,J8,J10,J12,J14,J16,J18,J20,J22,J24,J26,J28,J30,J32,J34,J36,J38,J40,J42,J44)</f>
        <v>992</v>
      </c>
      <c r="K46" s="47">
        <f>SUM(K6,K8,K10,K12,K14,K16,K18,K20,K22,K24,K26,K28,K30,K32,K34,K36,K38,K40,K42,K44)</f>
        <v>79</v>
      </c>
      <c r="L46" s="47">
        <f>SUM(L6,L8,L10,L12,L14,L16,L18,L20,L22,L24,L26,L28,L30,L32,L34,L36,L38,L40,L42,L44)</f>
        <v>64</v>
      </c>
      <c r="M46" s="47">
        <f t="shared" si="6"/>
        <v>143</v>
      </c>
      <c r="N46" s="47">
        <f>SUM(N6,N8,N10,N12,N14,N16,N18,N20,N22,N24,N26,N28,N30,N32,N34,N36,N38,N40,N42,N44)</f>
        <v>0</v>
      </c>
      <c r="O46" s="47">
        <f>SUM(O6,O8,O10,O12,O14,O16,O18,O20,O22,O24,O26,O28,O30,O32,O34,O36,O38,O40,O42,O44)</f>
        <v>6</v>
      </c>
      <c r="P46" s="50">
        <f t="shared" si="7"/>
        <v>6</v>
      </c>
      <c r="Q46" s="51">
        <f>SUM(Q6,Q8,Q10,Q12,Q14,Q16,Q18,Q20,Q22,Q24,Q26,Q28,Q30,Q32,Q34,Q36,Q38,Q40,Q42,Q44)</f>
        <v>1141</v>
      </c>
      <c r="R46" s="52">
        <f>SUM(R6,R8,R10,R12,R14,R16,R18,R20,R22,R24,R26,R28,R30,R32,R34,R36,R38,R40,R42,R44)</f>
        <v>2</v>
      </c>
    </row>
    <row r="47" spans="1:18" x14ac:dyDescent="0.15">
      <c r="A47" s="75"/>
      <c r="B47" s="79"/>
      <c r="C47" s="55"/>
      <c r="D47" s="56"/>
      <c r="E47" s="56"/>
      <c r="F47" s="56"/>
      <c r="G47" s="57"/>
      <c r="H47" s="58">
        <f t="shared" si="5"/>
        <v>49</v>
      </c>
      <c r="I47" s="56">
        <v>16</v>
      </c>
      <c r="J47" s="56">
        <v>14</v>
      </c>
      <c r="K47" s="56">
        <v>3</v>
      </c>
      <c r="L47" s="56">
        <v>6</v>
      </c>
      <c r="M47" s="56">
        <f t="shared" si="6"/>
        <v>9</v>
      </c>
      <c r="N47" s="56">
        <v>1</v>
      </c>
      <c r="O47" s="56">
        <v>9</v>
      </c>
      <c r="P47" s="59">
        <f t="shared" si="7"/>
        <v>10</v>
      </c>
      <c r="Q47" s="60">
        <f t="shared" ref="Q47:Q62" si="9">SUM(J47,M47,P47)</f>
        <v>33</v>
      </c>
      <c r="R47" s="61">
        <v>5</v>
      </c>
    </row>
    <row r="48" spans="1:18" s="6" customFormat="1" x14ac:dyDescent="0.15">
      <c r="A48" s="76"/>
      <c r="B48" s="74"/>
      <c r="C48" s="11">
        <v>3</v>
      </c>
      <c r="D48" s="5">
        <v>196</v>
      </c>
      <c r="E48" s="5">
        <v>3</v>
      </c>
      <c r="F48" s="5">
        <v>199</v>
      </c>
      <c r="G48" s="21">
        <v>0</v>
      </c>
      <c r="H48" s="18">
        <f t="shared" si="5"/>
        <v>0</v>
      </c>
      <c r="I48" s="5">
        <v>0</v>
      </c>
      <c r="J48" s="5">
        <v>0</v>
      </c>
      <c r="K48" s="5">
        <v>0</v>
      </c>
      <c r="L48" s="5">
        <v>0</v>
      </c>
      <c r="M48" s="5">
        <f t="shared" si="6"/>
        <v>0</v>
      </c>
      <c r="N48" s="5">
        <v>0</v>
      </c>
      <c r="O48" s="5">
        <v>0</v>
      </c>
      <c r="P48" s="23">
        <f t="shared" si="7"/>
        <v>0</v>
      </c>
      <c r="Q48" s="29">
        <f t="shared" si="9"/>
        <v>0</v>
      </c>
      <c r="R48" s="26">
        <v>0</v>
      </c>
    </row>
    <row r="49" spans="1:18" x14ac:dyDescent="0.15">
      <c r="A49" s="77"/>
      <c r="B49" s="73"/>
      <c r="C49" s="10"/>
      <c r="D49" s="4"/>
      <c r="E49" s="4"/>
      <c r="F49" s="4"/>
      <c r="G49" s="20"/>
      <c r="H49" s="17">
        <f t="shared" si="5"/>
        <v>2</v>
      </c>
      <c r="I49" s="4">
        <v>0</v>
      </c>
      <c r="J49" s="4">
        <v>1</v>
      </c>
      <c r="K49" s="4">
        <v>0</v>
      </c>
      <c r="L49" s="4">
        <v>1</v>
      </c>
      <c r="M49" s="4">
        <f t="shared" si="6"/>
        <v>1</v>
      </c>
      <c r="N49" s="4">
        <v>0</v>
      </c>
      <c r="O49" s="4">
        <v>0</v>
      </c>
      <c r="P49" s="22">
        <f t="shared" si="7"/>
        <v>0</v>
      </c>
      <c r="Q49" s="28">
        <f t="shared" si="9"/>
        <v>2</v>
      </c>
      <c r="R49" s="25">
        <v>1</v>
      </c>
    </row>
    <row r="50" spans="1:18" s="6" customFormat="1" x14ac:dyDescent="0.15">
      <c r="A50" s="76"/>
      <c r="B50" s="74"/>
      <c r="C50" s="11">
        <v>2</v>
      </c>
      <c r="D50" s="5">
        <v>8</v>
      </c>
      <c r="E50" s="5">
        <v>1</v>
      </c>
      <c r="F50" s="5">
        <v>7</v>
      </c>
      <c r="G50" s="21">
        <v>0</v>
      </c>
      <c r="H50" s="18">
        <f t="shared" si="5"/>
        <v>1</v>
      </c>
      <c r="I50" s="5">
        <v>0</v>
      </c>
      <c r="J50" s="5">
        <v>1</v>
      </c>
      <c r="K50" s="5">
        <v>0</v>
      </c>
      <c r="L50" s="5">
        <v>0</v>
      </c>
      <c r="M50" s="5">
        <f t="shared" si="6"/>
        <v>0</v>
      </c>
      <c r="N50" s="5">
        <v>0</v>
      </c>
      <c r="O50" s="5">
        <v>0</v>
      </c>
      <c r="P50" s="23">
        <f t="shared" si="7"/>
        <v>0</v>
      </c>
      <c r="Q50" s="29">
        <f t="shared" si="9"/>
        <v>1</v>
      </c>
      <c r="R50" s="26">
        <v>0</v>
      </c>
    </row>
    <row r="51" spans="1:18" x14ac:dyDescent="0.15">
      <c r="A51" s="77"/>
      <c r="B51" s="73"/>
      <c r="C51" s="10"/>
      <c r="D51" s="4"/>
      <c r="E51" s="4"/>
      <c r="F51" s="4"/>
      <c r="G51" s="20"/>
      <c r="H51" s="17">
        <f t="shared" si="5"/>
        <v>21</v>
      </c>
      <c r="I51" s="4">
        <v>7</v>
      </c>
      <c r="J51" s="4">
        <v>6</v>
      </c>
      <c r="K51" s="4">
        <v>4</v>
      </c>
      <c r="L51" s="4">
        <v>2</v>
      </c>
      <c r="M51" s="4">
        <f t="shared" si="6"/>
        <v>6</v>
      </c>
      <c r="N51" s="4">
        <v>1</v>
      </c>
      <c r="O51" s="4">
        <v>1</v>
      </c>
      <c r="P51" s="22">
        <f t="shared" si="7"/>
        <v>2</v>
      </c>
      <c r="Q51" s="28">
        <f t="shared" si="9"/>
        <v>14</v>
      </c>
      <c r="R51" s="25">
        <v>2</v>
      </c>
    </row>
    <row r="52" spans="1:18" s="6" customFormat="1" x14ac:dyDescent="0.15">
      <c r="A52" s="76"/>
      <c r="B52" s="74"/>
      <c r="C52" s="11">
        <v>802</v>
      </c>
      <c r="D52" s="5">
        <v>4760</v>
      </c>
      <c r="E52" s="5">
        <v>423</v>
      </c>
      <c r="F52" s="5">
        <v>2513</v>
      </c>
      <c r="G52" s="21">
        <v>3</v>
      </c>
      <c r="H52" s="18">
        <f t="shared" si="5"/>
        <v>59</v>
      </c>
      <c r="I52" s="5">
        <v>11</v>
      </c>
      <c r="J52" s="5">
        <v>39</v>
      </c>
      <c r="K52" s="5">
        <v>5</v>
      </c>
      <c r="L52" s="5">
        <v>4</v>
      </c>
      <c r="M52" s="5">
        <f t="shared" si="6"/>
        <v>9</v>
      </c>
      <c r="N52" s="5">
        <v>0</v>
      </c>
      <c r="O52" s="5">
        <v>0</v>
      </c>
      <c r="P52" s="23">
        <f t="shared" si="7"/>
        <v>0</v>
      </c>
      <c r="Q52" s="29">
        <f t="shared" si="9"/>
        <v>48</v>
      </c>
      <c r="R52" s="26">
        <v>0</v>
      </c>
    </row>
    <row r="53" spans="1:18" x14ac:dyDescent="0.15">
      <c r="A53" s="77"/>
      <c r="B53" s="73"/>
      <c r="C53" s="10"/>
      <c r="D53" s="4"/>
      <c r="E53" s="4"/>
      <c r="F53" s="4"/>
      <c r="G53" s="20"/>
      <c r="H53" s="17">
        <f t="shared" si="5"/>
        <v>0</v>
      </c>
      <c r="I53" s="4">
        <v>0</v>
      </c>
      <c r="J53" s="4">
        <v>0</v>
      </c>
      <c r="K53" s="4">
        <v>0</v>
      </c>
      <c r="L53" s="4">
        <v>0</v>
      </c>
      <c r="M53" s="4">
        <f t="shared" si="6"/>
        <v>0</v>
      </c>
      <c r="N53" s="4">
        <v>0</v>
      </c>
      <c r="O53" s="4">
        <v>0</v>
      </c>
      <c r="P53" s="22">
        <f t="shared" si="7"/>
        <v>0</v>
      </c>
      <c r="Q53" s="28">
        <f t="shared" si="9"/>
        <v>0</v>
      </c>
      <c r="R53" s="25">
        <v>0</v>
      </c>
    </row>
    <row r="54" spans="1:18" s="6" customFormat="1" x14ac:dyDescent="0.15">
      <c r="A54" s="76"/>
      <c r="B54" s="74"/>
      <c r="C54" s="11">
        <v>135</v>
      </c>
      <c r="D54" s="5">
        <v>548</v>
      </c>
      <c r="E54" s="5">
        <v>59</v>
      </c>
      <c r="F54" s="5">
        <v>265</v>
      </c>
      <c r="G54" s="21">
        <v>1</v>
      </c>
      <c r="H54" s="18">
        <f t="shared" si="5"/>
        <v>3</v>
      </c>
      <c r="I54" s="5">
        <v>2</v>
      </c>
      <c r="J54" s="5">
        <v>1</v>
      </c>
      <c r="K54" s="5">
        <v>0</v>
      </c>
      <c r="L54" s="5">
        <v>0</v>
      </c>
      <c r="M54" s="5">
        <f t="shared" si="6"/>
        <v>0</v>
      </c>
      <c r="N54" s="5">
        <v>0</v>
      </c>
      <c r="O54" s="5">
        <v>0</v>
      </c>
      <c r="P54" s="23">
        <f t="shared" si="7"/>
        <v>0</v>
      </c>
      <c r="Q54" s="29">
        <f t="shared" si="9"/>
        <v>1</v>
      </c>
      <c r="R54" s="26">
        <v>0</v>
      </c>
    </row>
    <row r="55" spans="1:18" x14ac:dyDescent="0.15">
      <c r="A55" s="77"/>
      <c r="B55" s="73"/>
      <c r="C55" s="10"/>
      <c r="D55" s="4"/>
      <c r="E55" s="4"/>
      <c r="F55" s="4"/>
      <c r="G55" s="20"/>
      <c r="H55" s="17">
        <f t="shared" si="5"/>
        <v>3</v>
      </c>
      <c r="I55" s="4">
        <v>1</v>
      </c>
      <c r="J55" s="4">
        <v>2</v>
      </c>
      <c r="K55" s="4">
        <v>0</v>
      </c>
      <c r="L55" s="4">
        <v>0</v>
      </c>
      <c r="M55" s="4">
        <f t="shared" si="6"/>
        <v>0</v>
      </c>
      <c r="N55" s="4">
        <v>0</v>
      </c>
      <c r="O55" s="4">
        <v>0</v>
      </c>
      <c r="P55" s="22">
        <f t="shared" si="7"/>
        <v>0</v>
      </c>
      <c r="Q55" s="28">
        <f t="shared" si="9"/>
        <v>2</v>
      </c>
      <c r="R55" s="25">
        <v>1</v>
      </c>
    </row>
    <row r="56" spans="1:18" s="6" customFormat="1" x14ac:dyDescent="0.15">
      <c r="A56" s="76"/>
      <c r="B56" s="74"/>
      <c r="C56" s="11">
        <v>74</v>
      </c>
      <c r="D56" s="5">
        <v>492</v>
      </c>
      <c r="E56" s="5">
        <v>41</v>
      </c>
      <c r="F56" s="5">
        <v>267</v>
      </c>
      <c r="G56" s="21">
        <v>0</v>
      </c>
      <c r="H56" s="18">
        <f t="shared" si="5"/>
        <v>4</v>
      </c>
      <c r="I56" s="5">
        <v>3</v>
      </c>
      <c r="J56" s="5">
        <v>1</v>
      </c>
      <c r="K56" s="5">
        <v>0</v>
      </c>
      <c r="L56" s="5">
        <v>0</v>
      </c>
      <c r="M56" s="5">
        <f t="shared" si="6"/>
        <v>0</v>
      </c>
      <c r="N56" s="5">
        <v>0</v>
      </c>
      <c r="O56" s="5">
        <v>0</v>
      </c>
      <c r="P56" s="23">
        <f t="shared" si="7"/>
        <v>0</v>
      </c>
      <c r="Q56" s="29">
        <f t="shared" si="9"/>
        <v>1</v>
      </c>
      <c r="R56" s="26">
        <v>0</v>
      </c>
    </row>
    <row r="57" spans="1:18" x14ac:dyDescent="0.15">
      <c r="A57" s="77"/>
      <c r="B57" s="73"/>
      <c r="C57" s="10"/>
      <c r="D57" s="4"/>
      <c r="E57" s="4"/>
      <c r="F57" s="4"/>
      <c r="G57" s="20"/>
      <c r="H57" s="17">
        <f t="shared" si="5"/>
        <v>10</v>
      </c>
      <c r="I57" s="4">
        <v>5</v>
      </c>
      <c r="J57" s="4">
        <v>3</v>
      </c>
      <c r="K57" s="4">
        <v>2</v>
      </c>
      <c r="L57" s="4">
        <v>0</v>
      </c>
      <c r="M57" s="4">
        <f t="shared" si="6"/>
        <v>2</v>
      </c>
      <c r="N57" s="4">
        <v>0</v>
      </c>
      <c r="O57" s="4">
        <v>0</v>
      </c>
      <c r="P57" s="22">
        <f t="shared" si="7"/>
        <v>0</v>
      </c>
      <c r="Q57" s="28">
        <f t="shared" si="9"/>
        <v>5</v>
      </c>
      <c r="R57" s="25">
        <v>2</v>
      </c>
    </row>
    <row r="58" spans="1:18" s="6" customFormat="1" x14ac:dyDescent="0.15">
      <c r="A58" s="76"/>
      <c r="B58" s="74"/>
      <c r="C58" s="11">
        <v>12</v>
      </c>
      <c r="D58" s="5">
        <v>602</v>
      </c>
      <c r="E58" s="5">
        <v>8</v>
      </c>
      <c r="F58" s="5">
        <v>330</v>
      </c>
      <c r="G58" s="21">
        <v>0</v>
      </c>
      <c r="H58" s="18">
        <f t="shared" si="5"/>
        <v>1</v>
      </c>
      <c r="I58" s="5">
        <v>0</v>
      </c>
      <c r="J58" s="5">
        <v>1</v>
      </c>
      <c r="K58" s="5">
        <v>0</v>
      </c>
      <c r="L58" s="5">
        <v>0</v>
      </c>
      <c r="M58" s="5">
        <f t="shared" si="6"/>
        <v>0</v>
      </c>
      <c r="N58" s="5">
        <v>0</v>
      </c>
      <c r="O58" s="5">
        <v>0</v>
      </c>
      <c r="P58" s="23">
        <f t="shared" si="7"/>
        <v>0</v>
      </c>
      <c r="Q58" s="29">
        <f t="shared" si="9"/>
        <v>1</v>
      </c>
      <c r="R58" s="26">
        <v>0</v>
      </c>
    </row>
    <row r="59" spans="1:18" x14ac:dyDescent="0.15">
      <c r="A59" s="77"/>
      <c r="B59" s="73"/>
      <c r="C59" s="10"/>
      <c r="D59" s="4"/>
      <c r="E59" s="4"/>
      <c r="F59" s="4"/>
      <c r="G59" s="20"/>
      <c r="H59" s="17">
        <f t="shared" si="5"/>
        <v>0</v>
      </c>
      <c r="I59" s="4">
        <v>0</v>
      </c>
      <c r="J59" s="4">
        <v>0</v>
      </c>
      <c r="K59" s="4">
        <v>0</v>
      </c>
      <c r="L59" s="4">
        <v>0</v>
      </c>
      <c r="M59" s="4">
        <f t="shared" si="6"/>
        <v>0</v>
      </c>
      <c r="N59" s="4">
        <v>0</v>
      </c>
      <c r="O59" s="4">
        <v>0</v>
      </c>
      <c r="P59" s="22">
        <f t="shared" si="7"/>
        <v>0</v>
      </c>
      <c r="Q59" s="28">
        <f t="shared" si="9"/>
        <v>0</v>
      </c>
      <c r="R59" s="25">
        <v>0</v>
      </c>
    </row>
    <row r="60" spans="1:18" s="6" customFormat="1" x14ac:dyDescent="0.15">
      <c r="A60" s="76"/>
      <c r="B60" s="74"/>
      <c r="C60" s="11">
        <v>3</v>
      </c>
      <c r="D60" s="5">
        <v>1</v>
      </c>
      <c r="E60" s="5">
        <v>0</v>
      </c>
      <c r="F60" s="5">
        <v>0</v>
      </c>
      <c r="G60" s="21">
        <v>0</v>
      </c>
      <c r="H60" s="18">
        <f t="shared" si="5"/>
        <v>0</v>
      </c>
      <c r="I60" s="5">
        <v>0</v>
      </c>
      <c r="J60" s="5">
        <v>0</v>
      </c>
      <c r="K60" s="5">
        <v>0</v>
      </c>
      <c r="L60" s="5">
        <v>0</v>
      </c>
      <c r="M60" s="5">
        <f t="shared" si="6"/>
        <v>0</v>
      </c>
      <c r="N60" s="5">
        <v>0</v>
      </c>
      <c r="O60" s="5">
        <v>0</v>
      </c>
      <c r="P60" s="23">
        <f t="shared" si="7"/>
        <v>0</v>
      </c>
      <c r="Q60" s="29">
        <f t="shared" si="9"/>
        <v>0</v>
      </c>
      <c r="R60" s="26">
        <v>0</v>
      </c>
    </row>
    <row r="61" spans="1:18" x14ac:dyDescent="0.15">
      <c r="A61" s="77"/>
      <c r="B61" s="73"/>
      <c r="C61" s="10"/>
      <c r="D61" s="4"/>
      <c r="E61" s="4"/>
      <c r="F61" s="4"/>
      <c r="G61" s="20"/>
      <c r="H61" s="17">
        <f t="shared" si="5"/>
        <v>6</v>
      </c>
      <c r="I61" s="4">
        <v>4</v>
      </c>
      <c r="J61" s="4">
        <v>2</v>
      </c>
      <c r="K61" s="4">
        <v>0</v>
      </c>
      <c r="L61" s="4">
        <v>0</v>
      </c>
      <c r="M61" s="4">
        <f t="shared" si="6"/>
        <v>0</v>
      </c>
      <c r="N61" s="4">
        <v>0</v>
      </c>
      <c r="O61" s="4">
        <v>0</v>
      </c>
      <c r="P61" s="22">
        <f t="shared" si="7"/>
        <v>0</v>
      </c>
      <c r="Q61" s="28">
        <f t="shared" si="9"/>
        <v>2</v>
      </c>
      <c r="R61" s="25">
        <v>1</v>
      </c>
    </row>
    <row r="62" spans="1:18" s="6" customFormat="1" x14ac:dyDescent="0.15">
      <c r="A62" s="76"/>
      <c r="B62" s="74"/>
      <c r="C62" s="11">
        <v>156</v>
      </c>
      <c r="D62" s="5">
        <v>2281</v>
      </c>
      <c r="E62" s="5">
        <v>106</v>
      </c>
      <c r="F62" s="5">
        <v>1128</v>
      </c>
      <c r="G62" s="21">
        <v>0</v>
      </c>
      <c r="H62" s="18">
        <f t="shared" si="5"/>
        <v>16</v>
      </c>
      <c r="I62" s="5">
        <v>3</v>
      </c>
      <c r="J62" s="5">
        <v>13</v>
      </c>
      <c r="K62" s="5">
        <v>0</v>
      </c>
      <c r="L62" s="5">
        <v>0</v>
      </c>
      <c r="M62" s="5">
        <f t="shared" si="6"/>
        <v>0</v>
      </c>
      <c r="N62" s="5">
        <v>0</v>
      </c>
      <c r="O62" s="5">
        <v>0</v>
      </c>
      <c r="P62" s="23">
        <f t="shared" si="7"/>
        <v>0</v>
      </c>
      <c r="Q62" s="29">
        <f t="shared" si="9"/>
        <v>13</v>
      </c>
      <c r="R62" s="26">
        <v>0</v>
      </c>
    </row>
    <row r="63" spans="1:18" x14ac:dyDescent="0.15">
      <c r="A63" s="77"/>
      <c r="B63" s="73"/>
      <c r="C63" s="10"/>
      <c r="D63" s="4"/>
      <c r="E63" s="4"/>
      <c r="F63" s="4"/>
      <c r="G63" s="20"/>
      <c r="H63" s="17">
        <f t="shared" si="5"/>
        <v>91</v>
      </c>
      <c r="I63" s="4">
        <f>SUM(I47:I62)-I64</f>
        <v>33</v>
      </c>
      <c r="J63" s="4">
        <f>SUM(J47:J62)-J64</f>
        <v>28</v>
      </c>
      <c r="K63" s="4">
        <f>SUM(K47:K62)-K64</f>
        <v>9</v>
      </c>
      <c r="L63" s="4">
        <f>SUM(L47:L62)-L64</f>
        <v>9</v>
      </c>
      <c r="M63" s="4">
        <f t="shared" si="6"/>
        <v>18</v>
      </c>
      <c r="N63" s="4">
        <f>SUM(N47:N62)-N64</f>
        <v>2</v>
      </c>
      <c r="O63" s="4">
        <f>SUM(O47:O62)-O64</f>
        <v>10</v>
      </c>
      <c r="P63" s="22">
        <f t="shared" si="7"/>
        <v>12</v>
      </c>
      <c r="Q63" s="28">
        <f>SUM(Q47,Q49,Q51,Q53,Q55,Q57,Q59,Q61)</f>
        <v>58</v>
      </c>
      <c r="R63" s="25">
        <f>SUM(R47:R62)-R64</f>
        <v>12</v>
      </c>
    </row>
    <row r="64" spans="1:18" s="6" customFormat="1" ht="12" thickBot="1" x14ac:dyDescent="0.2">
      <c r="A64" s="80"/>
      <c r="B64" s="78"/>
      <c r="C64" s="46">
        <f>SUMIF($B47:$B62,"",C47:C62)</f>
        <v>1187</v>
      </c>
      <c r="D64" s="47">
        <f>SUMIF($B47:$B62,"",D47:D62)</f>
        <v>8888</v>
      </c>
      <c r="E64" s="47">
        <f>SUMIF($B47:$B62,"",E47:E62)</f>
        <v>641</v>
      </c>
      <c r="F64" s="47">
        <f>SUMIF($B47:$B62,"",F47:F62)</f>
        <v>4709</v>
      </c>
      <c r="G64" s="48">
        <f>SUMIF($B47:$B62,"",G47:G62)</f>
        <v>4</v>
      </c>
      <c r="H64" s="49">
        <f t="shared" si="5"/>
        <v>84</v>
      </c>
      <c r="I64" s="47">
        <f>SUM(I48,I50,I52,I54,I56,I58,I60,I62)</f>
        <v>19</v>
      </c>
      <c r="J64" s="47">
        <f>SUM(J48,J50,J52,J54,J56,J58,J60,J62)</f>
        <v>56</v>
      </c>
      <c r="K64" s="47">
        <f>SUM(K48,K50,K52,K54,K56,K58,K60,K62)</f>
        <v>5</v>
      </c>
      <c r="L64" s="47">
        <f>SUM(L48,L50,L52,L54,L56,L58,L60,L62)</f>
        <v>4</v>
      </c>
      <c r="M64" s="47">
        <f t="shared" si="6"/>
        <v>9</v>
      </c>
      <c r="N64" s="47">
        <f>SUM(N48,N50,N52,N54,N56,N58,N60,N62)</f>
        <v>0</v>
      </c>
      <c r="O64" s="47">
        <f>SUM(O48,O50,O52,O54,O56,O58,O60,O62)</f>
        <v>0</v>
      </c>
      <c r="P64" s="50">
        <f t="shared" si="7"/>
        <v>0</v>
      </c>
      <c r="Q64" s="51">
        <f>SUM(Q48,Q50,Q52,Q54,Q56,Q58,Q60,Q62)</f>
        <v>65</v>
      </c>
      <c r="R64" s="52">
        <f>SUM(R48,R50,R52,R54,R56,R58,R60,R62)</f>
        <v>0</v>
      </c>
    </row>
    <row r="65" spans="1:18" x14ac:dyDescent="0.15">
      <c r="A65" s="75"/>
      <c r="B65" s="79"/>
      <c r="C65" s="55"/>
      <c r="D65" s="56"/>
      <c r="E65" s="56"/>
      <c r="F65" s="56"/>
      <c r="G65" s="57"/>
      <c r="H65" s="58">
        <f t="shared" si="5"/>
        <v>107</v>
      </c>
      <c r="I65" s="56">
        <v>64</v>
      </c>
      <c r="J65" s="56">
        <v>32</v>
      </c>
      <c r="K65" s="56">
        <v>4</v>
      </c>
      <c r="L65" s="56">
        <v>2</v>
      </c>
      <c r="M65" s="56">
        <f t="shared" si="6"/>
        <v>6</v>
      </c>
      <c r="N65" s="56">
        <v>0</v>
      </c>
      <c r="O65" s="56">
        <v>5</v>
      </c>
      <c r="P65" s="59">
        <f t="shared" si="7"/>
        <v>5</v>
      </c>
      <c r="Q65" s="60">
        <f t="shared" ref="Q65:Q70" si="10">SUM(J65,M65,P65)</f>
        <v>43</v>
      </c>
      <c r="R65" s="61">
        <v>10</v>
      </c>
    </row>
    <row r="66" spans="1:18" s="6" customFormat="1" x14ac:dyDescent="0.15">
      <c r="A66" s="76"/>
      <c r="B66" s="74"/>
      <c r="C66" s="11">
        <v>316</v>
      </c>
      <c r="D66" s="5">
        <v>4125</v>
      </c>
      <c r="E66" s="5">
        <v>166</v>
      </c>
      <c r="F66" s="5">
        <v>3418</v>
      </c>
      <c r="G66" s="21">
        <v>2</v>
      </c>
      <c r="H66" s="18">
        <f t="shared" si="5"/>
        <v>26</v>
      </c>
      <c r="I66" s="5">
        <v>15</v>
      </c>
      <c r="J66" s="5">
        <v>9</v>
      </c>
      <c r="K66" s="5">
        <v>0</v>
      </c>
      <c r="L66" s="5">
        <v>2</v>
      </c>
      <c r="M66" s="5">
        <f t="shared" si="6"/>
        <v>2</v>
      </c>
      <c r="N66" s="5">
        <v>0</v>
      </c>
      <c r="O66" s="5">
        <v>0</v>
      </c>
      <c r="P66" s="23">
        <f t="shared" si="7"/>
        <v>0</v>
      </c>
      <c r="Q66" s="29">
        <f t="shared" si="10"/>
        <v>11</v>
      </c>
      <c r="R66" s="26">
        <v>0</v>
      </c>
    </row>
    <row r="67" spans="1:18" x14ac:dyDescent="0.15">
      <c r="A67" s="77"/>
      <c r="B67" s="73"/>
      <c r="C67" s="10"/>
      <c r="D67" s="4"/>
      <c r="E67" s="4"/>
      <c r="F67" s="4"/>
      <c r="G67" s="20"/>
      <c r="H67" s="17">
        <f t="shared" si="5"/>
        <v>199</v>
      </c>
      <c r="I67" s="4">
        <v>84</v>
      </c>
      <c r="J67" s="4">
        <v>62</v>
      </c>
      <c r="K67" s="4">
        <v>17</v>
      </c>
      <c r="L67" s="4">
        <v>17</v>
      </c>
      <c r="M67" s="4">
        <f t="shared" si="6"/>
        <v>34</v>
      </c>
      <c r="N67" s="4">
        <v>0</v>
      </c>
      <c r="O67" s="4">
        <v>19</v>
      </c>
      <c r="P67" s="22">
        <f t="shared" si="7"/>
        <v>19</v>
      </c>
      <c r="Q67" s="28">
        <f t="shared" si="10"/>
        <v>115</v>
      </c>
      <c r="R67" s="25">
        <v>19</v>
      </c>
    </row>
    <row r="68" spans="1:18" s="6" customFormat="1" ht="12" thickBot="1" x14ac:dyDescent="0.2">
      <c r="A68" s="80"/>
      <c r="B68" s="78"/>
      <c r="C68" s="64">
        <v>3540</v>
      </c>
      <c r="D68" s="65">
        <v>32751</v>
      </c>
      <c r="E68" s="65">
        <v>2075</v>
      </c>
      <c r="F68" s="65">
        <v>18747</v>
      </c>
      <c r="G68" s="66">
        <v>13</v>
      </c>
      <c r="H68" s="67">
        <f t="shared" si="5"/>
        <v>140</v>
      </c>
      <c r="I68" s="65">
        <v>20</v>
      </c>
      <c r="J68" s="65">
        <v>84</v>
      </c>
      <c r="K68" s="65">
        <v>20</v>
      </c>
      <c r="L68" s="65">
        <v>13</v>
      </c>
      <c r="M68" s="65">
        <f t="shared" si="6"/>
        <v>33</v>
      </c>
      <c r="N68" s="65">
        <v>0</v>
      </c>
      <c r="O68" s="65">
        <v>3</v>
      </c>
      <c r="P68" s="68">
        <f t="shared" si="7"/>
        <v>3</v>
      </c>
      <c r="Q68" s="69">
        <f t="shared" si="10"/>
        <v>120</v>
      </c>
      <c r="R68" s="70">
        <v>1</v>
      </c>
    </row>
    <row r="69" spans="1:18" x14ac:dyDescent="0.15">
      <c r="A69" s="53"/>
      <c r="B69" s="81"/>
      <c r="C69" s="55"/>
      <c r="D69" s="56"/>
      <c r="E69" s="56"/>
      <c r="F69" s="56"/>
      <c r="G69" s="57"/>
      <c r="H69" s="58">
        <f t="shared" si="5"/>
        <v>31</v>
      </c>
      <c r="I69" s="56">
        <v>10</v>
      </c>
      <c r="J69" s="56">
        <v>11</v>
      </c>
      <c r="K69" s="56">
        <v>1</v>
      </c>
      <c r="L69" s="56">
        <v>3</v>
      </c>
      <c r="M69" s="56">
        <f t="shared" si="6"/>
        <v>4</v>
      </c>
      <c r="N69" s="56">
        <v>0</v>
      </c>
      <c r="O69" s="56">
        <v>6</v>
      </c>
      <c r="P69" s="59">
        <f t="shared" si="7"/>
        <v>6</v>
      </c>
      <c r="Q69" s="60">
        <f t="shared" si="10"/>
        <v>21</v>
      </c>
      <c r="R69" s="61">
        <v>2</v>
      </c>
    </row>
    <row r="70" spans="1:18" s="6" customFormat="1" ht="12" thickBot="1" x14ac:dyDescent="0.2">
      <c r="A70" s="9"/>
      <c r="B70" s="45"/>
      <c r="C70" s="64">
        <v>3670</v>
      </c>
      <c r="D70" s="65">
        <v>37168</v>
      </c>
      <c r="E70" s="65">
        <v>2189</v>
      </c>
      <c r="F70" s="65">
        <v>19311</v>
      </c>
      <c r="G70" s="66">
        <v>2</v>
      </c>
      <c r="H70" s="67">
        <f t="shared" si="5"/>
        <v>34</v>
      </c>
      <c r="I70" s="65">
        <v>5</v>
      </c>
      <c r="J70" s="65">
        <v>20</v>
      </c>
      <c r="K70" s="65">
        <v>4</v>
      </c>
      <c r="L70" s="65">
        <v>4</v>
      </c>
      <c r="M70" s="65">
        <f t="shared" si="6"/>
        <v>8</v>
      </c>
      <c r="N70" s="65">
        <v>0</v>
      </c>
      <c r="O70" s="65">
        <v>1</v>
      </c>
      <c r="P70" s="68">
        <f t="shared" si="7"/>
        <v>1</v>
      </c>
      <c r="Q70" s="69">
        <f t="shared" si="10"/>
        <v>29</v>
      </c>
      <c r="R70" s="70">
        <v>0</v>
      </c>
    </row>
    <row r="71" spans="1:18" x14ac:dyDescent="0.15">
      <c r="A71" s="53"/>
      <c r="B71" s="54"/>
      <c r="C71" s="55"/>
      <c r="D71" s="56"/>
      <c r="E71" s="56"/>
      <c r="F71" s="56"/>
      <c r="G71" s="57"/>
      <c r="H71" s="58">
        <f t="shared" si="5"/>
        <v>822</v>
      </c>
      <c r="I71" s="56">
        <f t="shared" ref="I71:L72" si="11">I69+I67+I65+I63+I45</f>
        <v>289</v>
      </c>
      <c r="J71" s="56">
        <f t="shared" si="11"/>
        <v>333</v>
      </c>
      <c r="K71" s="56">
        <f t="shared" si="11"/>
        <v>60</v>
      </c>
      <c r="L71" s="56">
        <f t="shared" si="11"/>
        <v>59</v>
      </c>
      <c r="M71" s="56">
        <f t="shared" si="6"/>
        <v>119</v>
      </c>
      <c r="N71" s="56">
        <f>N69+N67+N65+N63+N45</f>
        <v>7</v>
      </c>
      <c r="O71" s="56">
        <f>O69+O67+O65+O63+O45</f>
        <v>74</v>
      </c>
      <c r="P71" s="59">
        <f t="shared" si="7"/>
        <v>81</v>
      </c>
      <c r="Q71" s="60">
        <f>J71+M71+P71</f>
        <v>533</v>
      </c>
      <c r="R71" s="61">
        <f>R69+R67+R65+R63+R45</f>
        <v>71</v>
      </c>
    </row>
    <row r="72" spans="1:18" s="6" customFormat="1" ht="12" thickBot="1" x14ac:dyDescent="0.2">
      <c r="A72" s="62"/>
      <c r="B72" s="63"/>
      <c r="C72" s="64">
        <f>C70+C68+C66+C64+C46</f>
        <v>48489</v>
      </c>
      <c r="D72" s="65">
        <f>D70+D68+D66+D64+D46</f>
        <v>631452</v>
      </c>
      <c r="E72" s="65">
        <f>E70+E68+E66+E64+E46</f>
        <v>25784</v>
      </c>
      <c r="F72" s="65">
        <f>F70+F68+F66+F64+F46</f>
        <v>306475</v>
      </c>
      <c r="G72" s="66">
        <f>G70+G68+G66+G64+G46</f>
        <v>91</v>
      </c>
      <c r="H72" s="67">
        <f t="shared" si="5"/>
        <v>1569</v>
      </c>
      <c r="I72" s="65">
        <f t="shared" si="11"/>
        <v>203</v>
      </c>
      <c r="J72" s="65">
        <f t="shared" si="11"/>
        <v>1161</v>
      </c>
      <c r="K72" s="65">
        <f t="shared" si="11"/>
        <v>108</v>
      </c>
      <c r="L72" s="65">
        <f t="shared" si="11"/>
        <v>87</v>
      </c>
      <c r="M72" s="65">
        <f t="shared" si="6"/>
        <v>195</v>
      </c>
      <c r="N72" s="65">
        <f>N70+N68+N66+N64+N46</f>
        <v>0</v>
      </c>
      <c r="O72" s="65">
        <f>O70+O68+O66+O64+O46</f>
        <v>10</v>
      </c>
      <c r="P72" s="68">
        <f t="shared" si="7"/>
        <v>10</v>
      </c>
      <c r="Q72" s="69">
        <f>J72+M72+P72</f>
        <v>1366</v>
      </c>
      <c r="R72" s="70">
        <f>R70+R68+R66+R64+R46</f>
        <v>3</v>
      </c>
    </row>
    <row r="73" spans="1:18" s="83" customFormat="1" x14ac:dyDescent="0.15">
      <c r="A73" s="82" t="s">
        <v>10</v>
      </c>
      <c r="B73" s="82"/>
      <c r="C73" s="82"/>
      <c r="D73" s="82"/>
      <c r="E73" s="82"/>
      <c r="F73" s="82"/>
      <c r="G73" s="82"/>
      <c r="I73" s="82"/>
      <c r="J73" s="82"/>
      <c r="K73" s="82"/>
      <c r="L73" s="82"/>
      <c r="M73" s="82"/>
      <c r="N73" s="82"/>
      <c r="O73" s="82"/>
      <c r="P73" s="82"/>
      <c r="Q73" s="82"/>
      <c r="R73" s="82"/>
    </row>
    <row r="74" spans="1:18" s="83" customFormat="1" x14ac:dyDescent="0.15">
      <c r="A74" s="82" t="s">
        <v>12</v>
      </c>
      <c r="B74" s="82"/>
      <c r="C74" s="82"/>
      <c r="D74" s="82"/>
      <c r="E74" s="82"/>
      <c r="F74" s="82"/>
      <c r="G74" s="82"/>
      <c r="H74" s="82" t="s">
        <v>17</v>
      </c>
      <c r="I74" s="82"/>
      <c r="J74" s="82"/>
      <c r="K74" s="82"/>
      <c r="L74" s="82"/>
      <c r="M74" s="82"/>
      <c r="N74" s="82"/>
      <c r="O74" s="82"/>
      <c r="P74" s="82"/>
      <c r="Q74" s="82"/>
      <c r="R74" s="82"/>
    </row>
    <row r="75" spans="1:18" s="83" customFormat="1" x14ac:dyDescent="0.15">
      <c r="A75" s="82"/>
      <c r="B75" s="82" t="s">
        <v>11</v>
      </c>
      <c r="C75" s="82"/>
      <c r="D75" s="82"/>
      <c r="E75" s="82"/>
      <c r="F75" s="82"/>
      <c r="G75" s="82"/>
      <c r="H75" s="82" t="s">
        <v>18</v>
      </c>
      <c r="I75" s="82"/>
      <c r="J75" s="82"/>
      <c r="K75" s="82"/>
      <c r="L75" s="82"/>
      <c r="M75" s="82"/>
      <c r="N75" s="82"/>
      <c r="O75" s="82"/>
      <c r="P75" s="82"/>
      <c r="Q75" s="82"/>
      <c r="R75" s="82"/>
    </row>
    <row r="76" spans="1:18" s="83" customFormat="1" x14ac:dyDescent="0.15">
      <c r="A76" s="82"/>
      <c r="B76" s="82" t="s">
        <v>14</v>
      </c>
      <c r="C76" s="82"/>
      <c r="D76" s="82"/>
      <c r="E76" s="82"/>
      <c r="F76" s="82"/>
      <c r="G76" s="82"/>
      <c r="H76" s="84" t="s">
        <v>19</v>
      </c>
      <c r="I76" s="82"/>
      <c r="J76" s="82"/>
      <c r="K76" s="82"/>
      <c r="L76" s="82"/>
      <c r="M76" s="82"/>
      <c r="N76" s="82"/>
      <c r="O76" s="82"/>
      <c r="P76" s="82"/>
      <c r="Q76" s="82"/>
      <c r="R76" s="82"/>
    </row>
    <row r="77" spans="1:18" s="83" customFormat="1" x14ac:dyDescent="0.15">
      <c r="A77" s="84"/>
      <c r="B77" s="82" t="s">
        <v>13</v>
      </c>
      <c r="C77" s="84"/>
      <c r="D77" s="84"/>
      <c r="E77" s="84"/>
      <c r="F77" s="84"/>
      <c r="G77" s="84"/>
      <c r="I77" s="84"/>
      <c r="J77" s="84"/>
      <c r="K77" s="84"/>
      <c r="L77" s="84"/>
      <c r="M77" s="84"/>
      <c r="N77" s="84"/>
      <c r="O77" s="84"/>
      <c r="P77" s="84"/>
      <c r="Q77" s="84"/>
      <c r="R77" s="84"/>
    </row>
  </sheetData>
  <mergeCells count="1">
    <mergeCell ref="A1:Q2"/>
  </mergeCells>
  <phoneticPr fontId="3"/>
  <printOptions horizontalCentered="1"/>
  <pageMargins left="0.59055118110236227" right="0.59055118110236227" top="0.78740157480314965" bottom="0.59055118110236227" header="0.78740157480314965" footer="0.59055118110236227"/>
  <pageSetup paperSize="8" scale="8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第6表</vt:lpstr>
      <vt:lpstr>第6表!Print_Area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2008-06-18T07:49:21Z</dcterms:created>
  <dcterms:modified xsi:type="dcterms:W3CDTF">2022-07-29T11:04:02Z</dcterms:modified>
  <cp:category/>
</cp:coreProperties>
</file>