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352FE05-216D-4EAC-B323-B12E81BF50F0}" xr6:coauthVersionLast="47" xr6:coauthVersionMax="47" xr10:uidLastSave="{00000000-0000-0000-0000-000000000000}"/>
  <bookViews>
    <workbookView xWindow="840" yWindow="60" windowWidth="17070" windowHeight="1531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56" i="1" l="1"/>
  <c r="T56" i="1"/>
  <c r="V56" i="1" s="1"/>
  <c r="W56" i="1" s="1"/>
  <c r="V55" i="1"/>
  <c r="W55" i="1" s="1"/>
  <c r="U55" i="1"/>
  <c r="T55" i="1"/>
  <c r="U54" i="1"/>
  <c r="T54" i="1"/>
  <c r="V54" i="1" s="1"/>
  <c r="W54" i="1" s="1"/>
  <c r="U53" i="1"/>
  <c r="T53" i="1"/>
  <c r="V53" i="1" s="1"/>
  <c r="W53" i="1" s="1"/>
  <c r="U52" i="1"/>
  <c r="V52" i="1" s="1"/>
  <c r="W52" i="1" s="1"/>
  <c r="T52" i="1"/>
  <c r="U51" i="1"/>
  <c r="T51" i="1"/>
  <c r="V51" i="1" s="1"/>
  <c r="W51" i="1" s="1"/>
  <c r="W50" i="1"/>
  <c r="V50" i="1"/>
  <c r="U50" i="1"/>
  <c r="T50" i="1"/>
  <c r="U49" i="1"/>
  <c r="T49" i="1"/>
  <c r="V49" i="1" s="1"/>
  <c r="W49" i="1" s="1"/>
  <c r="U48" i="1"/>
  <c r="V48" i="1" s="1"/>
  <c r="W48" i="1" s="1"/>
  <c r="T48" i="1"/>
  <c r="U47" i="1"/>
  <c r="T47" i="1"/>
  <c r="V47" i="1" s="1"/>
  <c r="W47" i="1" s="1"/>
  <c r="U46" i="1"/>
  <c r="T46" i="1"/>
  <c r="V46" i="1" s="1"/>
  <c r="W46" i="1" s="1"/>
  <c r="U45" i="1"/>
  <c r="T45" i="1"/>
  <c r="V45" i="1" s="1"/>
  <c r="W45" i="1" s="1"/>
  <c r="U44" i="1"/>
  <c r="T44" i="1"/>
  <c r="V44" i="1" s="1"/>
  <c r="W44" i="1" s="1"/>
  <c r="V43" i="1"/>
  <c r="W43" i="1" s="1"/>
  <c r="U43" i="1"/>
  <c r="T43" i="1"/>
  <c r="U42" i="1"/>
  <c r="T42" i="1"/>
  <c r="V42" i="1" s="1"/>
  <c r="W42" i="1" s="1"/>
  <c r="U41" i="1"/>
  <c r="T41" i="1"/>
  <c r="V41" i="1" s="1"/>
  <c r="W41" i="1" s="1"/>
  <c r="U40" i="1"/>
  <c r="T40" i="1"/>
  <c r="V40" i="1" s="1"/>
  <c r="W40" i="1" s="1"/>
  <c r="U39" i="1"/>
  <c r="T39" i="1"/>
  <c r="V39" i="1" s="1"/>
  <c r="W39" i="1" s="1"/>
  <c r="W38" i="1"/>
  <c r="V38" i="1"/>
  <c r="U38" i="1"/>
  <c r="T38" i="1"/>
  <c r="U37" i="1"/>
  <c r="T37" i="1"/>
  <c r="V37" i="1" s="1"/>
  <c r="W37" i="1" s="1"/>
  <c r="U36" i="1"/>
  <c r="V36" i="1" s="1"/>
  <c r="W36" i="1" s="1"/>
  <c r="T36" i="1"/>
  <c r="U35" i="1"/>
  <c r="T35" i="1"/>
  <c r="V35" i="1" s="1"/>
  <c r="W35" i="1" s="1"/>
  <c r="U34" i="1"/>
  <c r="T34" i="1"/>
  <c r="V34" i="1" s="1"/>
  <c r="W34" i="1" s="1"/>
  <c r="U33" i="1"/>
  <c r="T33" i="1"/>
  <c r="V33" i="1" s="1"/>
  <c r="W33" i="1" s="1"/>
  <c r="U32" i="1"/>
  <c r="T32" i="1"/>
  <c r="V32" i="1" s="1"/>
  <c r="W32" i="1" s="1"/>
  <c r="V31" i="1"/>
  <c r="W31" i="1" s="1"/>
  <c r="U31" i="1"/>
  <c r="T31" i="1"/>
  <c r="U30" i="1"/>
  <c r="T30" i="1"/>
  <c r="V30" i="1" s="1"/>
  <c r="W30" i="1" s="1"/>
  <c r="U29" i="1"/>
  <c r="T29" i="1"/>
  <c r="V29" i="1" s="1"/>
  <c r="W29" i="1" s="1"/>
  <c r="U28" i="1"/>
  <c r="T28" i="1"/>
  <c r="V28" i="1" s="1"/>
  <c r="W28" i="1" s="1"/>
  <c r="U27" i="1"/>
  <c r="T27" i="1"/>
  <c r="V27" i="1" s="1"/>
  <c r="W27" i="1" s="1"/>
  <c r="W26" i="1"/>
  <c r="V26" i="1"/>
  <c r="U26" i="1"/>
  <c r="T26" i="1"/>
  <c r="U25" i="1"/>
  <c r="T25" i="1"/>
  <c r="V25" i="1" s="1"/>
  <c r="W25" i="1" s="1"/>
  <c r="U24" i="1"/>
  <c r="V24" i="1" s="1"/>
  <c r="W24" i="1" s="1"/>
  <c r="T24" i="1"/>
  <c r="U23" i="1"/>
  <c r="T23" i="1"/>
  <c r="V23" i="1" s="1"/>
  <c r="W23" i="1" s="1"/>
  <c r="U22" i="1"/>
  <c r="T22" i="1"/>
  <c r="V22" i="1" s="1"/>
  <c r="W22" i="1" s="1"/>
  <c r="U21" i="1"/>
  <c r="T21" i="1"/>
  <c r="V21" i="1" s="1"/>
  <c r="W21" i="1" s="1"/>
  <c r="U20" i="1"/>
  <c r="T20" i="1"/>
  <c r="V20" i="1" s="1"/>
  <c r="W20" i="1" s="1"/>
  <c r="V19" i="1"/>
  <c r="W19" i="1" s="1"/>
  <c r="U19" i="1"/>
  <c r="T19" i="1"/>
  <c r="U18" i="1"/>
  <c r="T18" i="1"/>
  <c r="V18" i="1" s="1"/>
  <c r="W18" i="1" s="1"/>
  <c r="U17" i="1"/>
  <c r="T17" i="1"/>
  <c r="V17" i="1" s="1"/>
  <c r="W17" i="1" s="1"/>
  <c r="U16" i="1"/>
  <c r="T16" i="1"/>
  <c r="V16" i="1" s="1"/>
  <c r="W16" i="1" s="1"/>
  <c r="U15" i="1"/>
  <c r="T15" i="1"/>
  <c r="V15" i="1" s="1"/>
  <c r="W15" i="1" s="1"/>
  <c r="W14" i="1"/>
  <c r="V14" i="1"/>
  <c r="U14" i="1"/>
  <c r="T14" i="1"/>
  <c r="U13" i="1"/>
  <c r="T13" i="1"/>
  <c r="V13" i="1" s="1"/>
  <c r="W13" i="1" s="1"/>
  <c r="U12" i="1"/>
  <c r="V12" i="1" s="1"/>
  <c r="W12" i="1" s="1"/>
  <c r="T12" i="1"/>
  <c r="U11" i="1"/>
  <c r="T11" i="1"/>
  <c r="V11" i="1" s="1"/>
  <c r="W11" i="1" s="1"/>
  <c r="U10" i="1"/>
  <c r="T10" i="1"/>
  <c r="V10" i="1" s="1"/>
  <c r="W10" i="1" s="1"/>
  <c r="U9" i="1"/>
  <c r="T9" i="1"/>
  <c r="V9" i="1" s="1"/>
  <c r="W9" i="1" s="1"/>
  <c r="U8" i="1"/>
  <c r="T8" i="1"/>
  <c r="V8" i="1" s="1"/>
  <c r="W8" i="1" s="1"/>
  <c r="A8" i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V7" i="1"/>
  <c r="W7" i="1" s="1"/>
  <c r="U7" i="1"/>
  <c r="T7" i="1"/>
</calcChain>
</file>

<file path=xl/sharedStrings.xml><?xml version="1.0" encoding="utf-8"?>
<sst xmlns="http://schemas.openxmlformats.org/spreadsheetml/2006/main" count="809" uniqueCount="162">
  <si>
    <t>３　国立医薬品食品衛生研究所における検査</t>
  </si>
  <si>
    <t>NO</t>
    <phoneticPr fontId="5"/>
  </si>
  <si>
    <t>報告自治体</t>
    <rPh sb="0" eb="2">
      <t>ホウコク</t>
    </rPh>
    <rPh sb="2" eb="5">
      <t>ジチタイ</t>
    </rPh>
    <phoneticPr fontId="5"/>
  </si>
  <si>
    <t>実施主体</t>
    <rPh sb="0" eb="2">
      <t>ジッシ</t>
    </rPh>
    <phoneticPr fontId="5"/>
  </si>
  <si>
    <t>産地</t>
    <rPh sb="0" eb="2">
      <t>サンチ</t>
    </rPh>
    <phoneticPr fontId="5"/>
  </si>
  <si>
    <t>非流通品
／流通品</t>
    <rPh sb="0" eb="1">
      <t>ヒ</t>
    </rPh>
    <rPh sb="1" eb="3">
      <t>リュウツウ</t>
    </rPh>
    <rPh sb="3" eb="4">
      <t>ヒン</t>
    </rPh>
    <phoneticPr fontId="5"/>
  </si>
  <si>
    <t>食品
カテゴリ</t>
    <phoneticPr fontId="5"/>
  </si>
  <si>
    <t>品目</t>
    <rPh sb="0" eb="2">
      <t>ヒンモク</t>
    </rPh>
    <phoneticPr fontId="5"/>
  </si>
  <si>
    <t>検査</t>
    <phoneticPr fontId="5"/>
  </si>
  <si>
    <t>日時</t>
    <rPh sb="0" eb="2">
      <t>ニチジ</t>
    </rPh>
    <phoneticPr fontId="5"/>
  </si>
  <si>
    <t>結果（Bq/kg)</t>
    <rPh sb="0" eb="2">
      <t>ケッカ</t>
    </rPh>
    <phoneticPr fontId="5"/>
  </si>
  <si>
    <t>都道府県</t>
    <rPh sb="0" eb="4">
      <t>トドウフケン</t>
    </rPh>
    <phoneticPr fontId="5"/>
  </si>
  <si>
    <t>市町村</t>
    <rPh sb="0" eb="3">
      <t>シチョウソン</t>
    </rPh>
    <phoneticPr fontId="5"/>
  </si>
  <si>
    <t>その他
（海域、河川、製造所等）</t>
    <rPh sb="2" eb="3">
      <t>タ</t>
    </rPh>
    <rPh sb="5" eb="7">
      <t>カイイキ</t>
    </rPh>
    <rPh sb="8" eb="10">
      <t>カセン</t>
    </rPh>
    <rPh sb="11" eb="14">
      <t>セイゾウショ</t>
    </rPh>
    <rPh sb="14" eb="15">
      <t>トウ</t>
    </rPh>
    <phoneticPr fontId="5"/>
  </si>
  <si>
    <t>品目名</t>
    <rPh sb="2" eb="3">
      <t>メイ</t>
    </rPh>
    <phoneticPr fontId="5"/>
  </si>
  <si>
    <t>採取時点の出荷制限等の状況</t>
    <rPh sb="0" eb="2">
      <t>サイシュ</t>
    </rPh>
    <rPh sb="2" eb="4">
      <t>ジテン</t>
    </rPh>
    <rPh sb="5" eb="7">
      <t>シュッカ</t>
    </rPh>
    <rPh sb="7" eb="9">
      <t>セイゲン</t>
    </rPh>
    <rPh sb="9" eb="10">
      <t>トウ</t>
    </rPh>
    <rPh sb="11" eb="13">
      <t>ジョウキョウ</t>
    </rPh>
    <phoneticPr fontId="5"/>
  </si>
  <si>
    <t>検査機関</t>
    <phoneticPr fontId="5"/>
  </si>
  <si>
    <t>検査法</t>
    <rPh sb="0" eb="2">
      <t>ケンサ</t>
    </rPh>
    <rPh sb="2" eb="3">
      <t>ホウ</t>
    </rPh>
    <phoneticPr fontId="5"/>
  </si>
  <si>
    <t>採取日
（購入日)</t>
  </si>
  <si>
    <t>結果
判明日</t>
    <phoneticPr fontId="5"/>
  </si>
  <si>
    <t>入力用</t>
    <rPh sb="0" eb="3">
      <t>ニュウリョクヨウ</t>
    </rPh>
    <phoneticPr fontId="1"/>
  </si>
  <si>
    <t>Cs-134</t>
    <phoneticPr fontId="5"/>
  </si>
  <si>
    <t>Cs-137</t>
    <phoneticPr fontId="5"/>
  </si>
  <si>
    <t>Cs合計</t>
    <rPh sb="2" eb="4">
      <t>ゴウケイ</t>
    </rPh>
    <phoneticPr fontId="5"/>
  </si>
  <si>
    <t>基準超過</t>
    <rPh sb="0" eb="2">
      <t>キジュン</t>
    </rPh>
    <rPh sb="2" eb="4">
      <t>チョウカ</t>
    </rPh>
    <phoneticPr fontId="5"/>
  </si>
  <si>
    <t>【きのこ類、山菜類、水産物等の場合】
野生（または天然）/栽培（または養殖）</t>
    <rPh sb="4" eb="5">
      <t>ルイ</t>
    </rPh>
    <rPh sb="6" eb="8">
      <t>サンサイ</t>
    </rPh>
    <rPh sb="8" eb="9">
      <t>ルイ</t>
    </rPh>
    <rPh sb="10" eb="12">
      <t>スイサン</t>
    </rPh>
    <rPh sb="12" eb="13">
      <t>ブツ</t>
    </rPh>
    <rPh sb="13" eb="14">
      <t>トウ</t>
    </rPh>
    <rPh sb="15" eb="17">
      <t>バアイ</t>
    </rPh>
    <rPh sb="19" eb="21">
      <t>ヤセイ</t>
    </rPh>
    <rPh sb="25" eb="27">
      <t>テンネン</t>
    </rPh>
    <rPh sb="29" eb="31">
      <t>サイバイ</t>
    </rPh>
    <rPh sb="35" eb="37">
      <t>ヨウショク</t>
    </rPh>
    <phoneticPr fontId="5"/>
  </si>
  <si>
    <t>その他
（原木、菌床、
露地栽培、施設栽培等）</t>
    <rPh sb="2" eb="3">
      <t>タ</t>
    </rPh>
    <rPh sb="5" eb="7">
      <t>ゲンボク</t>
    </rPh>
    <rPh sb="8" eb="10">
      <t>キンショウ</t>
    </rPh>
    <rPh sb="12" eb="14">
      <t>ロジ</t>
    </rPh>
    <rPh sb="14" eb="16">
      <t>サイバイ</t>
    </rPh>
    <rPh sb="17" eb="19">
      <t>シセツ</t>
    </rPh>
    <rPh sb="19" eb="21">
      <t>サイバイ</t>
    </rPh>
    <rPh sb="21" eb="22">
      <t>トウ</t>
    </rPh>
    <phoneticPr fontId="5"/>
  </si>
  <si>
    <t>・半角入力する
・不検出の際は「&lt;○○（検出下限）」を入力する
・Cs合計のみ入力する場合は、Cs134,137に「-」（半角ハイフン）を入力する</t>
    <rPh sb="1" eb="3">
      <t>ハンカク</t>
    </rPh>
    <rPh sb="3" eb="5">
      <t>ニュウリョク</t>
    </rPh>
    <rPh sb="9" eb="10">
      <t>フ</t>
    </rPh>
    <rPh sb="10" eb="12">
      <t>ケンシュツ</t>
    </rPh>
    <rPh sb="13" eb="14">
      <t>サイ</t>
    </rPh>
    <rPh sb="20" eb="22">
      <t>ケンシュツ</t>
    </rPh>
    <rPh sb="22" eb="24">
      <t>カゲン</t>
    </rPh>
    <rPh sb="27" eb="29">
      <t>ニュウリョク</t>
    </rPh>
    <rPh sb="35" eb="37">
      <t>ゴウケイ</t>
    </rPh>
    <rPh sb="39" eb="41">
      <t>ニュウリョク</t>
    </rPh>
    <rPh sb="43" eb="45">
      <t>バアイ</t>
    </rPh>
    <rPh sb="61" eb="63">
      <t>ハンカク</t>
    </rPh>
    <rPh sb="69" eb="71">
      <t>ニュウリョク</t>
    </rPh>
    <phoneticPr fontId="1"/>
  </si>
  <si>
    <t>Cs-134</t>
    <phoneticPr fontId="1"/>
  </si>
  <si>
    <t>Cs-137</t>
    <phoneticPr fontId="1"/>
  </si>
  <si>
    <t>Cs合計</t>
    <rPh sb="2" eb="4">
      <t>ゴウケイ</t>
    </rPh>
    <phoneticPr fontId="1"/>
  </si>
  <si>
    <t>―</t>
    <phoneticPr fontId="1"/>
  </si>
  <si>
    <t>国立医薬品食品衛生研究所</t>
    <rPh sb="0" eb="12">
      <t>コクリツイヤクヒンショクヒンエイセイケンキュウショ</t>
    </rPh>
    <phoneticPr fontId="1"/>
  </si>
  <si>
    <t>流通品</t>
    <rPh sb="0" eb="2">
      <t>リュウツウ</t>
    </rPh>
    <rPh sb="2" eb="3">
      <t>ヒン</t>
    </rPh>
    <phoneticPr fontId="6"/>
  </si>
  <si>
    <t>牛乳・乳児用食品</t>
    <rPh sb="0" eb="2">
      <t>ギュウニュウ</t>
    </rPh>
    <rPh sb="3" eb="6">
      <t>ニュウジヨウ</t>
    </rPh>
    <rPh sb="6" eb="8">
      <t>ショクヒン</t>
    </rPh>
    <phoneticPr fontId="5"/>
  </si>
  <si>
    <t>―</t>
  </si>
  <si>
    <t>制限なし</t>
    <rPh sb="0" eb="2">
      <t>セイゲン</t>
    </rPh>
    <phoneticPr fontId="6"/>
  </si>
  <si>
    <t>Ge</t>
  </si>
  <si>
    <t>ベビーフード</t>
    <phoneticPr fontId="1"/>
  </si>
  <si>
    <t>CsI</t>
  </si>
  <si>
    <t>-</t>
    <phoneticPr fontId="1"/>
  </si>
  <si>
    <t>&lt;25</t>
    <phoneticPr fontId="1"/>
  </si>
  <si>
    <t>栽培</t>
    <rPh sb="0" eb="2">
      <t>サイバイ</t>
    </rPh>
    <phoneticPr fontId="1"/>
  </si>
  <si>
    <t>茨城県</t>
    <rPh sb="0" eb="3">
      <t>イバラキケン</t>
    </rPh>
    <phoneticPr fontId="7"/>
  </si>
  <si>
    <t>キュウリ</t>
  </si>
  <si>
    <t>長野県</t>
    <rPh sb="0" eb="3">
      <t>ナガノケン</t>
    </rPh>
    <phoneticPr fontId="7"/>
  </si>
  <si>
    <t>志賀高原</t>
    <rPh sb="0" eb="4">
      <t>シガコウゲン</t>
    </rPh>
    <phoneticPr fontId="1"/>
  </si>
  <si>
    <t>農産物</t>
    <rPh sb="0" eb="3">
      <t>ノウサンブツ</t>
    </rPh>
    <phoneticPr fontId="1"/>
  </si>
  <si>
    <t>ショウゲンジ</t>
  </si>
  <si>
    <t>天然</t>
    <rPh sb="0" eb="2">
      <t>テンネン</t>
    </rPh>
    <phoneticPr fontId="1"/>
  </si>
  <si>
    <t>&lt;4.4086</t>
  </si>
  <si>
    <t>不明</t>
    <rPh sb="0" eb="2">
      <t>フメイ</t>
    </rPh>
    <phoneticPr fontId="1"/>
  </si>
  <si>
    <t>&lt;3.1804</t>
  </si>
  <si>
    <t>クロカワ</t>
  </si>
  <si>
    <t>&lt;2.8577</t>
  </si>
  <si>
    <t>青森県</t>
    <rPh sb="0" eb="3">
      <t>アオモリケン</t>
    </rPh>
    <phoneticPr fontId="7"/>
  </si>
  <si>
    <t>アミタケ</t>
    <phoneticPr fontId="1"/>
  </si>
  <si>
    <t>&lt;3.2499</t>
  </si>
  <si>
    <t>&lt;3.5059</t>
  </si>
  <si>
    <t>&lt;6.7558</t>
  </si>
  <si>
    <t>秋田県</t>
    <rPh sb="0" eb="3">
      <t>アキタケン</t>
    </rPh>
    <phoneticPr fontId="7"/>
  </si>
  <si>
    <t>マイタケ</t>
  </si>
  <si>
    <t>原木</t>
    <rPh sb="0" eb="2">
      <t>ゲンボク</t>
    </rPh>
    <phoneticPr fontId="1"/>
  </si>
  <si>
    <t>山形県</t>
    <rPh sb="0" eb="3">
      <t>ヤマガタケン</t>
    </rPh>
    <phoneticPr fontId="7"/>
  </si>
  <si>
    <t>高畠町</t>
    <rPh sb="0" eb="3">
      <t>タカハタマチ</t>
    </rPh>
    <phoneticPr fontId="1"/>
  </si>
  <si>
    <t>マツタケ</t>
  </si>
  <si>
    <t>&lt;4.1405</t>
  </si>
  <si>
    <t>その他</t>
    <rPh sb="2" eb="3">
      <t>タ</t>
    </rPh>
    <phoneticPr fontId="5"/>
  </si>
  <si>
    <t>塩漬</t>
    <rPh sb="0" eb="2">
      <t>シオヅケ</t>
    </rPh>
    <phoneticPr fontId="1"/>
  </si>
  <si>
    <t>ナメコ</t>
  </si>
  <si>
    <t>ヒラタケ</t>
  </si>
  <si>
    <t>クリタケ</t>
  </si>
  <si>
    <t>&lt;3.1447</t>
  </si>
  <si>
    <t>山形県</t>
    <rPh sb="0" eb="2">
      <t>ヤマガタ</t>
    </rPh>
    <rPh sb="2" eb="3">
      <t>ケン</t>
    </rPh>
    <phoneticPr fontId="7"/>
  </si>
  <si>
    <t>長井市</t>
    <rPh sb="0" eb="3">
      <t>ナガイシ</t>
    </rPh>
    <phoneticPr fontId="1"/>
  </si>
  <si>
    <t>ヤマブシタケ</t>
  </si>
  <si>
    <t>&lt;4.2267</t>
  </si>
  <si>
    <t>上山市</t>
    <rPh sb="0" eb="3">
      <t>カミヤマシ</t>
    </rPh>
    <phoneticPr fontId="1"/>
  </si>
  <si>
    <t>シイタケ</t>
  </si>
  <si>
    <t>河北町</t>
    <rPh sb="0" eb="3">
      <t>カワキタマチ</t>
    </rPh>
    <phoneticPr fontId="1"/>
  </si>
  <si>
    <t>最上町</t>
    <rPh sb="0" eb="3">
      <t>モガミマチ</t>
    </rPh>
    <phoneticPr fontId="1"/>
  </si>
  <si>
    <t>シメジ</t>
  </si>
  <si>
    <t>福島県</t>
    <rPh sb="0" eb="3">
      <t>フクシマケン</t>
    </rPh>
    <phoneticPr fontId="7"/>
  </si>
  <si>
    <t>畜産物</t>
    <rPh sb="0" eb="3">
      <t>チクサンブツ</t>
    </rPh>
    <phoneticPr fontId="1"/>
  </si>
  <si>
    <t>ハチミツ</t>
  </si>
  <si>
    <t>種類：百花蜜</t>
    <rPh sb="0" eb="2">
      <t>シュルイ</t>
    </rPh>
    <rPh sb="3" eb="6">
      <t>ヒャッカミツ</t>
    </rPh>
    <phoneticPr fontId="1"/>
  </si>
  <si>
    <t>新潟県</t>
    <rPh sb="0" eb="3">
      <t>ニイガタケン</t>
    </rPh>
    <phoneticPr fontId="7"/>
  </si>
  <si>
    <t>湯沢町</t>
    <rPh sb="0" eb="3">
      <t>ユザワマチ</t>
    </rPh>
    <phoneticPr fontId="1"/>
  </si>
  <si>
    <t>ナラタケ</t>
  </si>
  <si>
    <t>&lt;3.2474</t>
  </si>
  <si>
    <t>南魚沼市</t>
    <rPh sb="0" eb="4">
      <t>ミナミウオヌマシ</t>
    </rPh>
    <phoneticPr fontId="1"/>
  </si>
  <si>
    <t>&lt;2.8851</t>
  </si>
  <si>
    <t>&lt;2.7879</t>
  </si>
  <si>
    <t>&lt;5.6730</t>
  </si>
  <si>
    <t>&lt;2.7914</t>
  </si>
  <si>
    <t>&lt;2.5422</t>
  </si>
  <si>
    <t>&lt;5.3336</t>
  </si>
  <si>
    <t>&lt;3.9441</t>
  </si>
  <si>
    <t>小千谷市</t>
    <rPh sb="0" eb="4">
      <t>オヂヤシ</t>
    </rPh>
    <phoneticPr fontId="1"/>
  </si>
  <si>
    <t>クルミ</t>
  </si>
  <si>
    <t>&lt;3.5821</t>
  </si>
  <si>
    <t>&lt;3.4129</t>
  </si>
  <si>
    <t>＜6.995</t>
  </si>
  <si>
    <t>栃木県</t>
    <rPh sb="0" eb="3">
      <t>トチギケン</t>
    </rPh>
    <phoneticPr fontId="7"/>
  </si>
  <si>
    <t>高根沢町</t>
    <rPh sb="0" eb="4">
      <t>タカネザワマチ</t>
    </rPh>
    <phoneticPr fontId="1"/>
  </si>
  <si>
    <t>原木、施設栽培</t>
    <rPh sb="0" eb="2">
      <t>ゲンボク</t>
    </rPh>
    <rPh sb="3" eb="7">
      <t>シセツサイバイ</t>
    </rPh>
    <phoneticPr fontId="1"/>
  </si>
  <si>
    <t>&lt;3.7639</t>
  </si>
  <si>
    <t>さくら市</t>
    <rPh sb="3" eb="4">
      <t>シ</t>
    </rPh>
    <phoneticPr fontId="1"/>
  </si>
  <si>
    <t>&lt;4.1304</t>
  </si>
  <si>
    <t>&lt;3.4267</t>
  </si>
  <si>
    <t>&lt;7.5571</t>
  </si>
  <si>
    <t>ムカゴ</t>
  </si>
  <si>
    <t>&lt;3.0665</t>
  </si>
  <si>
    <t>&lt;4.2712</t>
  </si>
  <si>
    <t>&lt;7.3377</t>
  </si>
  <si>
    <t>那珂川町</t>
    <rPh sb="0" eb="4">
      <t>ナカガワマチ</t>
    </rPh>
    <phoneticPr fontId="1"/>
  </si>
  <si>
    <t>&lt;3.2135</t>
  </si>
  <si>
    <t>&lt;3.3745</t>
  </si>
  <si>
    <t>&lt;6.588</t>
  </si>
  <si>
    <t>常陸大宮</t>
    <rPh sb="0" eb="4">
      <t>ヒタチオオミヤ</t>
    </rPh>
    <phoneticPr fontId="1"/>
  </si>
  <si>
    <t>原木、露地栽培</t>
    <rPh sb="0" eb="2">
      <t>ゲンボク</t>
    </rPh>
    <rPh sb="3" eb="7">
      <t>ロジサイバイ</t>
    </rPh>
    <phoneticPr fontId="1"/>
  </si>
  <si>
    <t>&lt;2.8625</t>
  </si>
  <si>
    <t>城里町</t>
    <rPh sb="0" eb="3">
      <t>シロサトマチ</t>
    </rPh>
    <phoneticPr fontId="1"/>
  </si>
  <si>
    <t>&lt;2.9729</t>
  </si>
  <si>
    <t>&lt;3.5703</t>
  </si>
  <si>
    <t>&lt;6.5432</t>
  </si>
  <si>
    <t>水産物</t>
    <rPh sb="0" eb="3">
      <t>スイサンブツ</t>
    </rPh>
    <phoneticPr fontId="1"/>
  </si>
  <si>
    <t>アユ</t>
  </si>
  <si>
    <t>&lt;2.4559</t>
  </si>
  <si>
    <t>ウナギ</t>
  </si>
  <si>
    <t>&lt;2.8596</t>
  </si>
  <si>
    <t>&lt;3.1858</t>
  </si>
  <si>
    <t>&lt;6.0454</t>
  </si>
  <si>
    <t>キャベツ</t>
  </si>
  <si>
    <t>セイサイ</t>
  </si>
  <si>
    <t>ダイコン</t>
  </si>
  <si>
    <t>十日町市</t>
    <rPh sb="0" eb="4">
      <t>トオカマチシ</t>
    </rPh>
    <phoneticPr fontId="1"/>
  </si>
  <si>
    <t>ホウレンソウ</t>
  </si>
  <si>
    <t>イチジク</t>
  </si>
  <si>
    <t>菌床</t>
    <rPh sb="0" eb="2">
      <t>キンショウ</t>
    </rPh>
    <phoneticPr fontId="1"/>
  </si>
  <si>
    <t>牛肉</t>
    <rPh sb="0" eb="2">
      <t>ギュウニク</t>
    </rPh>
    <phoneticPr fontId="1"/>
  </si>
  <si>
    <t>ー</t>
    <phoneticPr fontId="1"/>
  </si>
  <si>
    <t>ソバ</t>
  </si>
  <si>
    <t>ハクサイ</t>
  </si>
  <si>
    <t>リンゴ</t>
  </si>
  <si>
    <t>市貝町</t>
    <rPh sb="0" eb="3">
      <t>イチカイマチ</t>
    </rPh>
    <phoneticPr fontId="1"/>
  </si>
  <si>
    <t>ナシ</t>
  </si>
  <si>
    <t>ササゲ</t>
  </si>
  <si>
    <t>大子町</t>
    <rPh sb="0" eb="3">
      <t>ダイゴマチ</t>
    </rPh>
    <phoneticPr fontId="1"/>
  </si>
  <si>
    <t>ブロッコリー</t>
  </si>
  <si>
    <t>ニラ</t>
  </si>
  <si>
    <t>茨城県</t>
    <rPh sb="0" eb="2">
      <t>イバラキ</t>
    </rPh>
    <rPh sb="2" eb="3">
      <t>ケン</t>
    </rPh>
    <phoneticPr fontId="7"/>
  </si>
  <si>
    <t>カキ</t>
  </si>
  <si>
    <t>常陸大宮市</t>
    <rPh sb="0" eb="5">
      <t>ヒタチオオミヤシ</t>
    </rPh>
    <phoneticPr fontId="1"/>
  </si>
  <si>
    <t>鶏卵</t>
    <rPh sb="0" eb="2">
      <t>ケイラン</t>
    </rPh>
    <phoneticPr fontId="1"/>
  </si>
  <si>
    <t>調製液状乳</t>
    <rPh sb="0" eb="2">
      <t>チョウセイ</t>
    </rPh>
    <rPh sb="2" eb="4">
      <t>エキジョウ</t>
    </rPh>
    <rPh sb="4" eb="5">
      <t>ニュウ</t>
    </rPh>
    <phoneticPr fontId="1"/>
  </si>
  <si>
    <t>&lt;0.40874</t>
  </si>
  <si>
    <t>&lt;0.35228</t>
  </si>
  <si>
    <t>&lt;0.76102</t>
  </si>
  <si>
    <t>&lt;0.41938</t>
  </si>
  <si>
    <t>&lt;0.47119</t>
  </si>
  <si>
    <t>&lt;0.89057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</si>
</sst>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e\.m\.d;@"/>
    <numFmt numFmtId="177" formatCode="0.000"/>
    <numFmt numFmtId="178" formatCode="0.0000_);[Red]\(0.0000\)"/>
    <numFmt numFmtId="179" formatCode="0.000_);[Red]\(0.000\)"/>
  </numFmts>
  <fonts count="10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游ゴシック"/>
      <family val="3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14"/>
      <color theme="1"/>
      <name val="游ゴシック"/>
      <family val="2"/>
      <charset val="128"/>
      <scheme val="minor"/>
    </font>
    <font>
      <sz val="1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176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 wrapText="1"/>
    </xf>
    <xf numFmtId="0" fontId="8" fillId="0" borderId="0" xfId="0" applyFont="1"/>
    <xf numFmtId="0" fontId="2" fillId="2" borderId="43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3" fillId="2" borderId="4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176" fontId="2" fillId="2" borderId="9" xfId="0" applyNumberFormat="1" applyFont="1" applyFill="1" applyBorder="1" applyAlignment="1">
      <alignment horizontal="center" vertical="center" wrapText="1"/>
    </xf>
    <xf numFmtId="176" fontId="2" fillId="2" borderId="10" xfId="0" applyNumberFormat="1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2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176" fontId="3" fillId="2" borderId="18" xfId="0" applyNumberFormat="1" applyFont="1" applyFill="1" applyBorder="1" applyAlignment="1">
      <alignment horizontal="center" vertical="center" wrapText="1"/>
    </xf>
    <xf numFmtId="176" fontId="3" fillId="2" borderId="14" xfId="0" applyNumberFormat="1" applyFont="1" applyFill="1" applyBorder="1" applyAlignment="1">
      <alignment horizontal="center" vertical="center" wrapText="1"/>
    </xf>
    <xf numFmtId="176" fontId="3" fillId="2" borderId="19" xfId="0" applyNumberFormat="1" applyFont="1" applyFill="1" applyBorder="1" applyAlignment="1">
      <alignment horizontal="center" vertical="center" wrapText="1"/>
    </xf>
    <xf numFmtId="176" fontId="3" fillId="2" borderId="20" xfId="0" applyNumberFormat="1" applyFont="1" applyFill="1" applyBorder="1" applyAlignment="1">
      <alignment horizontal="center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3" fillId="2" borderId="4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176" fontId="3" fillId="2" borderId="16" xfId="0" applyNumberFormat="1" applyFont="1" applyFill="1" applyBorder="1" applyAlignment="1">
      <alignment horizontal="center" vertical="center" wrapText="1"/>
    </xf>
    <xf numFmtId="176" fontId="3" fillId="2" borderId="22" xfId="0" applyNumberFormat="1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20" xfId="0" applyFont="1" applyFill="1" applyBorder="1" applyAlignment="1">
      <alignment horizontal="left" vertical="center" wrapText="1"/>
    </xf>
    <xf numFmtId="0" fontId="3" fillId="2" borderId="24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/>
    </xf>
    <xf numFmtId="0" fontId="3" fillId="2" borderId="47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/>
    </xf>
    <xf numFmtId="0" fontId="3" fillId="2" borderId="29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 wrapText="1"/>
    </xf>
    <xf numFmtId="176" fontId="3" fillId="2" borderId="29" xfId="0" applyNumberFormat="1" applyFont="1" applyFill="1" applyBorder="1" applyAlignment="1">
      <alignment horizontal="center" vertical="center" wrapText="1"/>
    </xf>
    <xf numFmtId="176" fontId="3" fillId="2" borderId="26" xfId="0" applyNumberFormat="1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176" fontId="3" fillId="2" borderId="32" xfId="0" applyNumberFormat="1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9" fillId="2" borderId="26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36" xfId="0" applyFont="1" applyFill="1" applyBorder="1" applyAlignment="1">
      <alignment horizontal="center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34" xfId="0" applyFont="1" applyFill="1" applyBorder="1" applyAlignment="1">
      <alignment horizontal="center" vertical="center"/>
    </xf>
    <xf numFmtId="57" fontId="3" fillId="2" borderId="38" xfId="0" applyNumberFormat="1" applyFont="1" applyFill="1" applyBorder="1" applyAlignment="1">
      <alignment horizontal="center" vertical="center"/>
    </xf>
    <xf numFmtId="176" fontId="3" fillId="2" borderId="40" xfId="0" applyNumberFormat="1" applyFont="1" applyFill="1" applyBorder="1" applyAlignment="1">
      <alignment horizontal="center" vertical="center"/>
    </xf>
    <xf numFmtId="176" fontId="3" fillId="2" borderId="41" xfId="0" applyNumberFormat="1" applyFont="1" applyFill="1" applyBorder="1" applyAlignment="1">
      <alignment horizontal="center" vertical="center"/>
    </xf>
    <xf numFmtId="0" fontId="3" fillId="2" borderId="40" xfId="0" applyFont="1" applyFill="1" applyBorder="1" applyAlignment="1">
      <alignment horizontal="center" vertical="center"/>
    </xf>
    <xf numFmtId="177" fontId="3" fillId="2" borderId="41" xfId="0" applyNumberFormat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178" fontId="3" fillId="2" borderId="40" xfId="0" applyNumberFormat="1" applyFont="1" applyFill="1" applyBorder="1" applyAlignment="1">
      <alignment horizontal="center" vertical="center"/>
    </xf>
    <xf numFmtId="179" fontId="3" fillId="2" borderId="33" xfId="0" applyNumberFormat="1" applyFont="1" applyFill="1" applyBorder="1" applyAlignment="1">
      <alignment horizontal="center" vertical="center"/>
    </xf>
    <xf numFmtId="179" fontId="3" fillId="2" borderId="41" xfId="0" applyNumberFormat="1" applyFont="1" applyFill="1" applyBorder="1" applyAlignment="1">
      <alignment horizontal="center" vertical="center"/>
    </xf>
    <xf numFmtId="176" fontId="3" fillId="0" borderId="37" xfId="0" applyNumberFormat="1" applyFont="1" applyBorder="1" applyAlignment="1">
      <alignment horizontal="center" vertical="center"/>
    </xf>
    <xf numFmtId="0" fontId="3" fillId="2" borderId="42" xfId="0" applyFont="1" applyFill="1" applyBorder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3" fillId="2" borderId="35" xfId="0" applyFont="1" applyFill="1" applyBorder="1" applyAlignment="1">
      <alignment horizontal="center" vertical="center"/>
    </xf>
    <xf numFmtId="176" fontId="3" fillId="2" borderId="39" xfId="0" applyNumberFormat="1" applyFont="1" applyFill="1" applyBorder="1" applyAlignment="1">
      <alignment horizontal="center" vertical="center"/>
    </xf>
    <xf numFmtId="176" fontId="3" fillId="2" borderId="42" xfId="0" applyNumberFormat="1" applyFont="1" applyFill="1" applyBorder="1" applyAlignment="1">
      <alignment horizontal="center" vertical="center"/>
    </xf>
    <xf numFmtId="0" fontId="3" fillId="2" borderId="41" xfId="0" applyFont="1" applyFill="1" applyBorder="1" applyAlignment="1">
      <alignment horizontal="center" vertical="center"/>
    </xf>
  </cellXfs>
  <cellStyles count="1">
    <cellStyle name="標準" xfId="0" builtinId="0"/>
  </cellStyles>
  <dxfs count="4"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  <dxf>
      <font>
        <b/>
        <i val="0"/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6"/>
  <sheetViews>
    <sheetView tabSelected="1" workbookViewId="0">
      <selection activeCell="A2" sqref="A2"/>
    </sheetView>
  </sheetViews>
  <sheetFormatPr defaultColWidth="9" defaultRowHeight="18.75"/>
  <cols>
    <col min="1" max="1" width="8.625" style="4" customWidth="1"/>
    <col min="2" max="2" width="10.625" style="5" customWidth="1"/>
    <col min="3" max="3" width="26" style="6" bestFit="1" customWidth="1"/>
    <col min="4" max="4" width="10.625" style="5" customWidth="1"/>
    <col min="5" max="5" width="13.875" style="5" customWidth="1"/>
    <col min="6" max="6" width="26" style="6" bestFit="1" customWidth="1"/>
    <col min="7" max="8" width="17.625" style="6" bestFit="1" customWidth="1"/>
    <col min="9" max="9" width="23.5" style="5" customWidth="1"/>
    <col min="10" max="10" width="39.625" style="6" bestFit="1" customWidth="1"/>
    <col min="11" max="11" width="21.625" style="5" customWidth="1"/>
    <col min="12" max="12" width="28.125" style="6" bestFit="1" customWidth="1"/>
    <col min="13" max="13" width="26" style="6" bestFit="1" customWidth="1"/>
    <col min="14" max="14" width="10.625" style="5" customWidth="1"/>
    <col min="15" max="16" width="10.625" style="7" customWidth="1"/>
    <col min="17" max="18" width="12.625" style="5" customWidth="1"/>
    <col min="19" max="19" width="12.625" style="7" customWidth="1"/>
    <col min="20" max="22" width="10.625" style="5" customWidth="1"/>
    <col min="23" max="23" width="10.625" style="4" customWidth="1"/>
    <col min="24" max="24" width="13.5" style="4" customWidth="1"/>
    <col min="25" max="16384" width="9" style="4"/>
  </cols>
  <sheetData>
    <row r="1" spans="1:23" ht="24">
      <c r="A1" s="8" t="s">
        <v>0</v>
      </c>
      <c r="B1" s="1"/>
      <c r="C1" s="1"/>
      <c r="D1" s="2"/>
      <c r="E1" s="1"/>
      <c r="F1" s="1"/>
      <c r="G1" s="1"/>
      <c r="H1" s="1"/>
      <c r="I1" s="1"/>
      <c r="J1" s="1"/>
      <c r="K1" s="1"/>
      <c r="L1" s="2"/>
      <c r="M1" s="1"/>
      <c r="N1" s="1"/>
      <c r="O1" s="3"/>
      <c r="P1" s="3"/>
      <c r="Q1" s="1"/>
      <c r="R1" s="1"/>
      <c r="S1" s="3"/>
      <c r="T1" s="1"/>
      <c r="U1" s="1"/>
      <c r="V1" s="4"/>
    </row>
    <row r="2" spans="1:23" ht="24.75" thickBot="1">
      <c r="A2" s="10"/>
      <c r="B2" s="9"/>
      <c r="C2" s="1"/>
      <c r="D2" s="2"/>
      <c r="E2" s="1"/>
      <c r="F2" s="1"/>
      <c r="G2" s="1"/>
      <c r="H2" s="1"/>
      <c r="I2" s="1"/>
      <c r="J2" s="1"/>
      <c r="K2" s="1"/>
      <c r="L2" s="2"/>
      <c r="M2" s="1"/>
      <c r="N2" s="1"/>
      <c r="O2" s="3"/>
      <c r="P2" s="3"/>
      <c r="Q2" s="1"/>
      <c r="R2" s="1"/>
      <c r="S2" s="3"/>
      <c r="T2" s="1"/>
      <c r="U2" s="1"/>
      <c r="V2" s="4"/>
    </row>
    <row r="3" spans="1:23" ht="13.5" customHeight="1">
      <c r="A3" s="11" t="s">
        <v>1</v>
      </c>
      <c r="B3" s="12" t="s">
        <v>2</v>
      </c>
      <c r="C3" s="13" t="s">
        <v>3</v>
      </c>
      <c r="D3" s="14" t="s">
        <v>4</v>
      </c>
      <c r="E3" s="15"/>
      <c r="F3" s="16"/>
      <c r="G3" s="17" t="s">
        <v>5</v>
      </c>
      <c r="H3" s="18" t="s">
        <v>6</v>
      </c>
      <c r="I3" s="19" t="s">
        <v>7</v>
      </c>
      <c r="J3" s="15"/>
      <c r="K3" s="15"/>
      <c r="L3" s="16"/>
      <c r="M3" s="14" t="s">
        <v>8</v>
      </c>
      <c r="N3" s="16"/>
      <c r="O3" s="20" t="s">
        <v>9</v>
      </c>
      <c r="P3" s="21"/>
      <c r="Q3" s="14" t="s">
        <v>10</v>
      </c>
      <c r="R3" s="15"/>
      <c r="S3" s="15"/>
      <c r="T3" s="15"/>
      <c r="U3" s="15"/>
      <c r="V3" s="15"/>
      <c r="W3" s="16"/>
    </row>
    <row r="4" spans="1:23">
      <c r="A4" s="12"/>
      <c r="B4" s="12"/>
      <c r="C4" s="22"/>
      <c r="D4" s="23" t="s">
        <v>11</v>
      </c>
      <c r="E4" s="24" t="s">
        <v>12</v>
      </c>
      <c r="F4" s="25" t="s">
        <v>13</v>
      </c>
      <c r="G4" s="26"/>
      <c r="H4" s="27"/>
      <c r="I4" s="24" t="s">
        <v>14</v>
      </c>
      <c r="J4" s="28"/>
      <c r="K4" s="29"/>
      <c r="L4" s="30" t="s">
        <v>15</v>
      </c>
      <c r="M4" s="31" t="s">
        <v>16</v>
      </c>
      <c r="N4" s="25" t="s">
        <v>17</v>
      </c>
      <c r="O4" s="32" t="s">
        <v>18</v>
      </c>
      <c r="P4" s="33" t="s">
        <v>19</v>
      </c>
      <c r="Q4" s="34" t="s">
        <v>20</v>
      </c>
      <c r="R4" s="35"/>
      <c r="S4" s="35"/>
      <c r="T4" s="36" t="s">
        <v>21</v>
      </c>
      <c r="U4" s="37" t="s">
        <v>22</v>
      </c>
      <c r="V4" s="37" t="s">
        <v>23</v>
      </c>
      <c r="W4" s="38" t="s">
        <v>24</v>
      </c>
    </row>
    <row r="5" spans="1:23" ht="110.1" customHeight="1">
      <c r="A5" s="12"/>
      <c r="B5" s="12"/>
      <c r="C5" s="22"/>
      <c r="D5" s="39"/>
      <c r="E5" s="40"/>
      <c r="F5" s="22"/>
      <c r="G5" s="26"/>
      <c r="H5" s="27"/>
      <c r="I5" s="40"/>
      <c r="J5" s="41" t="s">
        <v>25</v>
      </c>
      <c r="K5" s="41" t="s">
        <v>26</v>
      </c>
      <c r="L5" s="22"/>
      <c r="M5" s="42"/>
      <c r="N5" s="43"/>
      <c r="O5" s="44"/>
      <c r="P5" s="45"/>
      <c r="Q5" s="46" t="s">
        <v>27</v>
      </c>
      <c r="R5" s="47"/>
      <c r="S5" s="48"/>
      <c r="T5" s="49"/>
      <c r="U5" s="50"/>
      <c r="V5" s="50"/>
      <c r="W5" s="51"/>
    </row>
    <row r="6" spans="1:23" ht="18.600000000000001" customHeight="1" thickBot="1">
      <c r="A6" s="52"/>
      <c r="B6" s="52"/>
      <c r="C6" s="53"/>
      <c r="D6" s="54"/>
      <c r="E6" s="55"/>
      <c r="F6" s="53"/>
      <c r="G6" s="56"/>
      <c r="H6" s="57"/>
      <c r="I6" s="55"/>
      <c r="J6" s="58"/>
      <c r="K6" s="59"/>
      <c r="L6" s="53"/>
      <c r="M6" s="60"/>
      <c r="N6" s="61"/>
      <c r="O6" s="62"/>
      <c r="P6" s="63"/>
      <c r="Q6" s="64" t="s">
        <v>28</v>
      </c>
      <c r="R6" s="65" t="s">
        <v>29</v>
      </c>
      <c r="S6" s="66" t="s">
        <v>30</v>
      </c>
      <c r="T6" s="67"/>
      <c r="U6" s="68"/>
      <c r="V6" s="68"/>
      <c r="W6" s="69"/>
    </row>
    <row r="7" spans="1:23" ht="19.5" thickTop="1">
      <c r="A7" s="70">
        <v>1</v>
      </c>
      <c r="B7" s="70" t="s">
        <v>31</v>
      </c>
      <c r="C7" s="71" t="s">
        <v>32</v>
      </c>
      <c r="D7" s="72" t="s">
        <v>45</v>
      </c>
      <c r="E7" s="70" t="s">
        <v>31</v>
      </c>
      <c r="F7" s="70" t="s">
        <v>46</v>
      </c>
      <c r="G7" s="73" t="s">
        <v>33</v>
      </c>
      <c r="H7" s="74" t="s">
        <v>47</v>
      </c>
      <c r="I7" s="75" t="s">
        <v>48</v>
      </c>
      <c r="J7" s="70" t="s">
        <v>49</v>
      </c>
      <c r="K7" s="70" t="s">
        <v>31</v>
      </c>
      <c r="L7" s="76" t="s">
        <v>36</v>
      </c>
      <c r="M7" s="70" t="s">
        <v>32</v>
      </c>
      <c r="N7" s="77" t="s">
        <v>37</v>
      </c>
      <c r="O7" s="78">
        <v>46314</v>
      </c>
      <c r="P7" s="79">
        <v>46315</v>
      </c>
      <c r="Q7" s="80" t="s">
        <v>50</v>
      </c>
      <c r="R7" s="70">
        <v>82.33</v>
      </c>
      <c r="S7" s="81">
        <v>82.33</v>
      </c>
      <c r="T7" s="82" t="str">
        <f t="shared" ref="T7:U18" si="0">IF(Q7="","",IF(NOT(ISERROR(Q7*1)),ROUNDDOWN(Q7*1,2-INT(LOG(ABS(Q7*1)))),IFERROR("&lt;"&amp;ROUNDDOWN(IF(SUBSTITUTE(Q7,"&lt;","")*1&lt;=50,SUBSTITUTE(Q7,"&lt;","")*1,""),2-INT(LOG(ABS(SUBSTITUTE(Q7,"&lt;","")*1)))),IF(Q7="-",Q7,"入力形式が間違っています"))))</f>
        <v>&lt;4.4</v>
      </c>
      <c r="U7" s="82">
        <f t="shared" si="0"/>
        <v>82.3</v>
      </c>
      <c r="V7" s="83">
        <f t="shared" ref="V7:V18" si="1">IFERROR(IF(AND(T7="",U7=""),"",IF(AND(T7="-",U7="-"),IF(S7="","Cs合計を入力してください",S7),IF(NOT(ISERROR(T7*1+U7*1)),ROUND(T7+U7, 1-INT(LOG(ABS(T7+U7)))),IF(NOT(ISERROR(T7*1)),ROUND(T7, 1-INT(LOG(ABS(T7)))),IF(NOT(ISERROR(U7*1)),ROUND(U7, 1-INT(LOG(ABS(U7)))),IF(ISERROR(T7*1+U7*1),"&lt;"&amp;ROUND(IF(T7="-",0,SUBSTITUTE(T7,"&lt;",""))*1+IF(U7="-",0,SUBSTITUTE(U7,"&lt;",""))*1,1-INT(LOG(ABS(IF(T7="-",0,SUBSTITUTE(T7,"&lt;",""))*1+IF(U7="-",0,SUBSTITUTE(U7,"&lt;",""))*1)))))))))),"入力形式が間違っています")</f>
        <v>82</v>
      </c>
      <c r="W7" s="76" t="str">
        <f t="shared" ref="W7:W56" si="2">IF(ISERROR(V7*1),"",IF(AND(H7="飲料水",V7&gt;=11),"○",IF(AND(H7="牛乳・乳児用食品",V7&gt;=51),"○",IF(AND(H7&lt;&gt;"",V7&gt;=110),"○",""))))</f>
        <v/>
      </c>
    </row>
    <row r="8" spans="1:23">
      <c r="A8" s="75">
        <f>A7+1</f>
        <v>2</v>
      </c>
      <c r="B8" s="70" t="s">
        <v>31</v>
      </c>
      <c r="C8" s="71" t="s">
        <v>32</v>
      </c>
      <c r="D8" s="74" t="s">
        <v>45</v>
      </c>
      <c r="E8" s="70" t="s">
        <v>31</v>
      </c>
      <c r="F8" s="70" t="s">
        <v>31</v>
      </c>
      <c r="G8" s="73" t="s">
        <v>33</v>
      </c>
      <c r="H8" s="74" t="s">
        <v>47</v>
      </c>
      <c r="I8" s="84" t="s">
        <v>48</v>
      </c>
      <c r="J8" s="70" t="s">
        <v>49</v>
      </c>
      <c r="K8" s="70" t="s">
        <v>31</v>
      </c>
      <c r="L8" s="76" t="s">
        <v>51</v>
      </c>
      <c r="M8" s="70" t="s">
        <v>32</v>
      </c>
      <c r="N8" s="77" t="s">
        <v>37</v>
      </c>
      <c r="O8" s="78">
        <v>46314</v>
      </c>
      <c r="P8" s="79">
        <v>46315</v>
      </c>
      <c r="Q8" s="85" t="s">
        <v>52</v>
      </c>
      <c r="R8" s="86">
        <v>5.0469999999999997</v>
      </c>
      <c r="S8" s="87">
        <v>5.0469999999999997</v>
      </c>
      <c r="T8" s="82" t="str">
        <f t="shared" si="0"/>
        <v>&lt;3.18</v>
      </c>
      <c r="U8" s="82">
        <f t="shared" si="0"/>
        <v>5.04</v>
      </c>
      <c r="V8" s="83">
        <f t="shared" si="1"/>
        <v>5</v>
      </c>
      <c r="W8" s="76" t="str">
        <f t="shared" si="2"/>
        <v/>
      </c>
    </row>
    <row r="9" spans="1:23">
      <c r="A9" s="75">
        <f t="shared" ref="A9:A56" si="3">A8+1</f>
        <v>3</v>
      </c>
      <c r="B9" s="70" t="s">
        <v>31</v>
      </c>
      <c r="C9" s="71" t="s">
        <v>32</v>
      </c>
      <c r="D9" s="74" t="s">
        <v>45</v>
      </c>
      <c r="E9" s="70" t="s">
        <v>31</v>
      </c>
      <c r="F9" s="70" t="s">
        <v>31</v>
      </c>
      <c r="G9" s="73" t="s">
        <v>33</v>
      </c>
      <c r="H9" s="74" t="s">
        <v>47</v>
      </c>
      <c r="I9" s="84" t="s">
        <v>53</v>
      </c>
      <c r="J9" s="70" t="s">
        <v>49</v>
      </c>
      <c r="K9" s="70" t="s">
        <v>31</v>
      </c>
      <c r="L9" s="76" t="s">
        <v>51</v>
      </c>
      <c r="M9" s="70" t="s">
        <v>32</v>
      </c>
      <c r="N9" s="77" t="s">
        <v>37</v>
      </c>
      <c r="O9" s="78">
        <v>46314</v>
      </c>
      <c r="P9" s="79">
        <v>46315</v>
      </c>
      <c r="Q9" s="80" t="s">
        <v>54</v>
      </c>
      <c r="R9" s="70">
        <v>10.411</v>
      </c>
      <c r="S9" s="81">
        <v>10.411</v>
      </c>
      <c r="T9" s="82" t="str">
        <f t="shared" si="0"/>
        <v>&lt;2.85</v>
      </c>
      <c r="U9" s="82">
        <f t="shared" si="0"/>
        <v>10.4</v>
      </c>
      <c r="V9" s="83">
        <f t="shared" si="1"/>
        <v>10</v>
      </c>
      <c r="W9" s="76" t="str">
        <f t="shared" si="2"/>
        <v/>
      </c>
    </row>
    <row r="10" spans="1:23">
      <c r="A10" s="75">
        <f t="shared" si="3"/>
        <v>4</v>
      </c>
      <c r="B10" s="70" t="s">
        <v>31</v>
      </c>
      <c r="C10" s="71" t="s">
        <v>32</v>
      </c>
      <c r="D10" s="74" t="s">
        <v>55</v>
      </c>
      <c r="E10" s="70" t="s">
        <v>31</v>
      </c>
      <c r="F10" s="70" t="s">
        <v>31</v>
      </c>
      <c r="G10" s="73" t="s">
        <v>33</v>
      </c>
      <c r="H10" s="74" t="s">
        <v>47</v>
      </c>
      <c r="I10" s="84" t="s">
        <v>56</v>
      </c>
      <c r="J10" s="70" t="s">
        <v>49</v>
      </c>
      <c r="K10" s="70" t="s">
        <v>31</v>
      </c>
      <c r="L10" s="76" t="s">
        <v>51</v>
      </c>
      <c r="M10" s="70" t="s">
        <v>32</v>
      </c>
      <c r="N10" s="77" t="s">
        <v>37</v>
      </c>
      <c r="O10" s="78">
        <v>46314</v>
      </c>
      <c r="P10" s="79">
        <v>46315</v>
      </c>
      <c r="Q10" s="80" t="s">
        <v>57</v>
      </c>
      <c r="R10" s="70" t="s">
        <v>58</v>
      </c>
      <c r="S10" s="81" t="s">
        <v>59</v>
      </c>
      <c r="T10" s="82" t="str">
        <f t="shared" si="0"/>
        <v>&lt;3.24</v>
      </c>
      <c r="U10" s="82" t="str">
        <f t="shared" si="0"/>
        <v>&lt;3.5</v>
      </c>
      <c r="V10" s="83" t="str">
        <f t="shared" si="1"/>
        <v>&lt;6.7</v>
      </c>
      <c r="W10" s="76" t="str">
        <f t="shared" si="2"/>
        <v/>
      </c>
    </row>
    <row r="11" spans="1:23">
      <c r="A11" s="75">
        <f t="shared" si="3"/>
        <v>5</v>
      </c>
      <c r="B11" s="70" t="s">
        <v>31</v>
      </c>
      <c r="C11" s="71" t="s">
        <v>32</v>
      </c>
      <c r="D11" s="74" t="s">
        <v>60</v>
      </c>
      <c r="E11" s="70" t="s">
        <v>31</v>
      </c>
      <c r="F11" s="70" t="s">
        <v>31</v>
      </c>
      <c r="G11" s="73" t="s">
        <v>33</v>
      </c>
      <c r="H11" s="74" t="s">
        <v>47</v>
      </c>
      <c r="I11" s="75" t="s">
        <v>61</v>
      </c>
      <c r="J11" s="70" t="s">
        <v>42</v>
      </c>
      <c r="K11" s="70" t="s">
        <v>62</v>
      </c>
      <c r="L11" s="76" t="s">
        <v>36</v>
      </c>
      <c r="M11" s="70" t="s">
        <v>32</v>
      </c>
      <c r="N11" s="77" t="s">
        <v>39</v>
      </c>
      <c r="O11" s="78">
        <v>46313</v>
      </c>
      <c r="P11" s="79">
        <v>46316</v>
      </c>
      <c r="Q11" s="80" t="s">
        <v>40</v>
      </c>
      <c r="R11" s="70" t="s">
        <v>40</v>
      </c>
      <c r="S11" s="81" t="s">
        <v>41</v>
      </c>
      <c r="T11" s="82" t="str">
        <f t="shared" si="0"/>
        <v>-</v>
      </c>
      <c r="U11" s="82" t="str">
        <f t="shared" si="0"/>
        <v>-</v>
      </c>
      <c r="V11" s="83" t="str">
        <f t="shared" si="1"/>
        <v>&lt;25</v>
      </c>
      <c r="W11" s="76" t="str">
        <f t="shared" si="2"/>
        <v/>
      </c>
    </row>
    <row r="12" spans="1:23">
      <c r="A12" s="75">
        <f t="shared" si="3"/>
        <v>6</v>
      </c>
      <c r="B12" s="70" t="s">
        <v>31</v>
      </c>
      <c r="C12" s="71" t="s">
        <v>32</v>
      </c>
      <c r="D12" s="74" t="s">
        <v>63</v>
      </c>
      <c r="E12" s="70" t="s">
        <v>64</v>
      </c>
      <c r="F12" s="70" t="s">
        <v>31</v>
      </c>
      <c r="G12" s="73" t="s">
        <v>33</v>
      </c>
      <c r="H12" s="74" t="s">
        <v>47</v>
      </c>
      <c r="I12" s="84" t="s">
        <v>65</v>
      </c>
      <c r="J12" s="70" t="s">
        <v>49</v>
      </c>
      <c r="K12" s="70" t="s">
        <v>31</v>
      </c>
      <c r="L12" s="76" t="s">
        <v>36</v>
      </c>
      <c r="M12" s="70" t="s">
        <v>32</v>
      </c>
      <c r="N12" s="77" t="s">
        <v>37</v>
      </c>
      <c r="O12" s="78">
        <v>46313</v>
      </c>
      <c r="P12" s="79">
        <v>46316</v>
      </c>
      <c r="Q12" s="80" t="s">
        <v>66</v>
      </c>
      <c r="R12" s="70">
        <v>10.327</v>
      </c>
      <c r="S12" s="81">
        <v>10.327</v>
      </c>
      <c r="T12" s="82" t="str">
        <f t="shared" si="0"/>
        <v>&lt;4.14</v>
      </c>
      <c r="U12" s="82">
        <f t="shared" si="0"/>
        <v>10.3</v>
      </c>
      <c r="V12" s="83">
        <f t="shared" si="1"/>
        <v>10</v>
      </c>
      <c r="W12" s="76" t="str">
        <f t="shared" si="2"/>
        <v/>
      </c>
    </row>
    <row r="13" spans="1:23">
      <c r="A13" s="75">
        <f t="shared" si="3"/>
        <v>7</v>
      </c>
      <c r="B13" s="70" t="s">
        <v>31</v>
      </c>
      <c r="C13" s="71" t="s">
        <v>32</v>
      </c>
      <c r="D13" s="74" t="s">
        <v>63</v>
      </c>
      <c r="E13" s="70" t="s">
        <v>31</v>
      </c>
      <c r="F13" s="70" t="s">
        <v>31</v>
      </c>
      <c r="G13" s="73" t="s">
        <v>33</v>
      </c>
      <c r="H13" s="74" t="s">
        <v>67</v>
      </c>
      <c r="I13" s="84" t="s">
        <v>68</v>
      </c>
      <c r="J13" s="70" t="s">
        <v>49</v>
      </c>
      <c r="K13" s="70" t="s">
        <v>56</v>
      </c>
      <c r="L13" s="76" t="s">
        <v>51</v>
      </c>
      <c r="M13" s="70" t="s">
        <v>32</v>
      </c>
      <c r="N13" s="77" t="s">
        <v>39</v>
      </c>
      <c r="O13" s="78">
        <v>46313</v>
      </c>
      <c r="P13" s="79">
        <v>46316</v>
      </c>
      <c r="Q13" s="80" t="s">
        <v>40</v>
      </c>
      <c r="R13" s="70" t="s">
        <v>40</v>
      </c>
      <c r="S13" s="81" t="s">
        <v>41</v>
      </c>
      <c r="T13" s="82" t="str">
        <f t="shared" si="0"/>
        <v>-</v>
      </c>
      <c r="U13" s="82" t="str">
        <f t="shared" si="0"/>
        <v>-</v>
      </c>
      <c r="V13" s="83" t="str">
        <f t="shared" si="1"/>
        <v>&lt;25</v>
      </c>
      <c r="W13" s="76" t="str">
        <f t="shared" si="2"/>
        <v/>
      </c>
    </row>
    <row r="14" spans="1:23">
      <c r="A14" s="75">
        <f t="shared" si="3"/>
        <v>8</v>
      </c>
      <c r="B14" s="70" t="s">
        <v>31</v>
      </c>
      <c r="C14" s="71" t="s">
        <v>32</v>
      </c>
      <c r="D14" s="74" t="s">
        <v>63</v>
      </c>
      <c r="E14" s="70" t="s">
        <v>31</v>
      </c>
      <c r="F14" s="70" t="s">
        <v>31</v>
      </c>
      <c r="G14" s="73" t="s">
        <v>33</v>
      </c>
      <c r="H14" s="74" t="s">
        <v>47</v>
      </c>
      <c r="I14" s="75" t="s">
        <v>69</v>
      </c>
      <c r="J14" s="70" t="s">
        <v>42</v>
      </c>
      <c r="K14" s="70" t="s">
        <v>62</v>
      </c>
      <c r="L14" s="76" t="s">
        <v>36</v>
      </c>
      <c r="M14" s="70" t="s">
        <v>32</v>
      </c>
      <c r="N14" s="77" t="s">
        <v>39</v>
      </c>
      <c r="O14" s="78">
        <v>46313</v>
      </c>
      <c r="P14" s="79">
        <v>46316</v>
      </c>
      <c r="Q14" s="80" t="s">
        <v>40</v>
      </c>
      <c r="R14" s="70" t="s">
        <v>40</v>
      </c>
      <c r="S14" s="81" t="s">
        <v>41</v>
      </c>
      <c r="T14" s="82" t="str">
        <f t="shared" si="0"/>
        <v>-</v>
      </c>
      <c r="U14" s="82" t="str">
        <f t="shared" si="0"/>
        <v>-</v>
      </c>
      <c r="V14" s="83" t="str">
        <f t="shared" si="1"/>
        <v>&lt;25</v>
      </c>
      <c r="W14" s="76" t="str">
        <f t="shared" si="2"/>
        <v/>
      </c>
    </row>
    <row r="15" spans="1:23">
      <c r="A15" s="75">
        <f t="shared" si="3"/>
        <v>9</v>
      </c>
      <c r="B15" s="70" t="s">
        <v>31</v>
      </c>
      <c r="C15" s="71" t="s">
        <v>32</v>
      </c>
      <c r="D15" s="74" t="s">
        <v>63</v>
      </c>
      <c r="E15" s="70" t="s">
        <v>31</v>
      </c>
      <c r="F15" s="70" t="s">
        <v>31</v>
      </c>
      <c r="G15" s="73" t="s">
        <v>33</v>
      </c>
      <c r="H15" s="74" t="s">
        <v>47</v>
      </c>
      <c r="I15" s="75" t="s">
        <v>70</v>
      </c>
      <c r="J15" s="70" t="s">
        <v>42</v>
      </c>
      <c r="K15" s="70" t="s">
        <v>62</v>
      </c>
      <c r="L15" s="76" t="s">
        <v>36</v>
      </c>
      <c r="M15" s="70" t="s">
        <v>32</v>
      </c>
      <c r="N15" s="77" t="s">
        <v>39</v>
      </c>
      <c r="O15" s="78">
        <v>46313</v>
      </c>
      <c r="P15" s="79">
        <v>46316</v>
      </c>
      <c r="Q15" s="80" t="s">
        <v>40</v>
      </c>
      <c r="R15" s="70" t="s">
        <v>40</v>
      </c>
      <c r="S15" s="81" t="s">
        <v>41</v>
      </c>
      <c r="T15" s="82" t="str">
        <f t="shared" si="0"/>
        <v>-</v>
      </c>
      <c r="U15" s="82" t="str">
        <f t="shared" si="0"/>
        <v>-</v>
      </c>
      <c r="V15" s="83" t="str">
        <f t="shared" si="1"/>
        <v>&lt;25</v>
      </c>
      <c r="W15" s="76" t="str">
        <f t="shared" si="2"/>
        <v/>
      </c>
    </row>
    <row r="16" spans="1:23">
      <c r="A16" s="75">
        <f t="shared" si="3"/>
        <v>10</v>
      </c>
      <c r="B16" s="70" t="s">
        <v>31</v>
      </c>
      <c r="C16" s="71" t="s">
        <v>32</v>
      </c>
      <c r="D16" s="74" t="s">
        <v>63</v>
      </c>
      <c r="E16" s="70" t="s">
        <v>31</v>
      </c>
      <c r="F16" s="70" t="s">
        <v>31</v>
      </c>
      <c r="G16" s="73" t="s">
        <v>33</v>
      </c>
      <c r="H16" s="74" t="s">
        <v>47</v>
      </c>
      <c r="I16" s="75" t="s">
        <v>71</v>
      </c>
      <c r="J16" s="70" t="s">
        <v>49</v>
      </c>
      <c r="K16" s="70" t="s">
        <v>31</v>
      </c>
      <c r="L16" s="76" t="s">
        <v>51</v>
      </c>
      <c r="M16" s="70" t="s">
        <v>32</v>
      </c>
      <c r="N16" s="77" t="s">
        <v>37</v>
      </c>
      <c r="O16" s="78">
        <v>46313</v>
      </c>
      <c r="P16" s="79">
        <v>46316</v>
      </c>
      <c r="Q16" s="80" t="s">
        <v>72</v>
      </c>
      <c r="R16" s="70">
        <v>60.338999999999999</v>
      </c>
      <c r="S16" s="81">
        <v>60.338999999999999</v>
      </c>
      <c r="T16" s="82" t="str">
        <f t="shared" si="0"/>
        <v>&lt;3.14</v>
      </c>
      <c r="U16" s="82">
        <f t="shared" si="0"/>
        <v>60.3</v>
      </c>
      <c r="V16" s="83">
        <f t="shared" si="1"/>
        <v>60</v>
      </c>
      <c r="W16" s="76" t="str">
        <f t="shared" si="2"/>
        <v/>
      </c>
    </row>
    <row r="17" spans="1:23">
      <c r="A17" s="75">
        <f t="shared" si="3"/>
        <v>11</v>
      </c>
      <c r="B17" s="70" t="s">
        <v>31</v>
      </c>
      <c r="C17" s="71" t="s">
        <v>32</v>
      </c>
      <c r="D17" s="74" t="s">
        <v>73</v>
      </c>
      <c r="E17" s="70" t="s">
        <v>74</v>
      </c>
      <c r="F17" s="70" t="s">
        <v>31</v>
      </c>
      <c r="G17" s="73" t="s">
        <v>33</v>
      </c>
      <c r="H17" s="74" t="s">
        <v>47</v>
      </c>
      <c r="I17" s="75" t="s">
        <v>75</v>
      </c>
      <c r="J17" s="70" t="s">
        <v>49</v>
      </c>
      <c r="K17" s="70" t="s">
        <v>31</v>
      </c>
      <c r="L17" s="76" t="s">
        <v>36</v>
      </c>
      <c r="M17" s="70" t="s">
        <v>32</v>
      </c>
      <c r="N17" s="77" t="s">
        <v>39</v>
      </c>
      <c r="O17" s="78">
        <v>46313</v>
      </c>
      <c r="P17" s="79">
        <v>46316</v>
      </c>
      <c r="Q17" s="80" t="s">
        <v>40</v>
      </c>
      <c r="R17" s="70" t="s">
        <v>40</v>
      </c>
      <c r="S17" s="81" t="s">
        <v>41</v>
      </c>
      <c r="T17" s="82" t="str">
        <f t="shared" si="0"/>
        <v>-</v>
      </c>
      <c r="U17" s="82" t="str">
        <f t="shared" si="0"/>
        <v>-</v>
      </c>
      <c r="V17" s="83" t="str">
        <f t="shared" si="1"/>
        <v>&lt;25</v>
      </c>
      <c r="W17" s="76" t="str">
        <f t="shared" si="2"/>
        <v/>
      </c>
    </row>
    <row r="18" spans="1:23">
      <c r="A18" s="75">
        <f t="shared" si="3"/>
        <v>12</v>
      </c>
      <c r="B18" s="70" t="s">
        <v>31</v>
      </c>
      <c r="C18" s="71" t="s">
        <v>32</v>
      </c>
      <c r="D18" s="74" t="s">
        <v>63</v>
      </c>
      <c r="E18" s="70" t="s">
        <v>31</v>
      </c>
      <c r="F18" s="70" t="s">
        <v>31</v>
      </c>
      <c r="G18" s="73" t="s">
        <v>33</v>
      </c>
      <c r="H18" s="74" t="s">
        <v>47</v>
      </c>
      <c r="I18" s="75" t="s">
        <v>65</v>
      </c>
      <c r="J18" s="70" t="s">
        <v>49</v>
      </c>
      <c r="K18" s="70" t="s">
        <v>31</v>
      </c>
      <c r="L18" s="76" t="s">
        <v>51</v>
      </c>
      <c r="M18" s="70" t="s">
        <v>32</v>
      </c>
      <c r="N18" s="77" t="s">
        <v>37</v>
      </c>
      <c r="O18" s="78">
        <v>46313</v>
      </c>
      <c r="P18" s="79">
        <v>46316</v>
      </c>
      <c r="Q18" s="80" t="s">
        <v>76</v>
      </c>
      <c r="R18" s="70">
        <v>48.384999999999998</v>
      </c>
      <c r="S18" s="81">
        <v>48.384999999999998</v>
      </c>
      <c r="T18" s="82" t="str">
        <f t="shared" si="0"/>
        <v>&lt;4.22</v>
      </c>
      <c r="U18" s="82">
        <f t="shared" si="0"/>
        <v>48.3</v>
      </c>
      <c r="V18" s="83">
        <f t="shared" si="1"/>
        <v>48</v>
      </c>
      <c r="W18" s="76" t="str">
        <f t="shared" si="2"/>
        <v/>
      </c>
    </row>
    <row r="19" spans="1:23">
      <c r="A19" s="75">
        <f t="shared" si="3"/>
        <v>13</v>
      </c>
      <c r="B19" s="70" t="s">
        <v>31</v>
      </c>
      <c r="C19" s="71" t="s">
        <v>32</v>
      </c>
      <c r="D19" s="74" t="s">
        <v>73</v>
      </c>
      <c r="E19" s="70" t="s">
        <v>77</v>
      </c>
      <c r="F19" s="70" t="s">
        <v>31</v>
      </c>
      <c r="G19" s="73" t="s">
        <v>33</v>
      </c>
      <c r="H19" s="74" t="s">
        <v>47</v>
      </c>
      <c r="I19" s="75" t="s">
        <v>78</v>
      </c>
      <c r="J19" s="70" t="s">
        <v>42</v>
      </c>
      <c r="K19" s="70" t="s">
        <v>62</v>
      </c>
      <c r="L19" s="76" t="s">
        <v>36</v>
      </c>
      <c r="M19" s="70" t="s">
        <v>32</v>
      </c>
      <c r="N19" s="77" t="s">
        <v>39</v>
      </c>
      <c r="O19" s="78">
        <v>46313</v>
      </c>
      <c r="P19" s="79">
        <v>46316</v>
      </c>
      <c r="Q19" s="80" t="s">
        <v>40</v>
      </c>
      <c r="R19" s="70" t="s">
        <v>40</v>
      </c>
      <c r="S19" s="81" t="s">
        <v>41</v>
      </c>
      <c r="T19" s="82" t="str">
        <f>IF(Q19="","",IF(NOT(ISERROR(Q19*1)),ROUNDDOWN(Q19*1,2-INT(LOG(ABS(Q19*1)))),IFERROR("&lt;"&amp;ROUNDDOWN(IF(SUBSTITUTE(Q19,"&lt;","")*1&lt;=50,SUBSTITUTE(Q19,"&lt;","")*1,""),2-INT(LOG(ABS(SUBSTITUTE(Q19,"&lt;","")*1)))),IF(Q19="-",Q19,"入力形式が間違っています"))))</f>
        <v>-</v>
      </c>
      <c r="U19" s="82" t="str">
        <f>IF(R19="","",IF(NOT(ISERROR(R19*1)),ROUNDDOWN(R19*1,2-INT(LOG(ABS(R19*1)))),IFERROR("&lt;"&amp;ROUNDDOWN(IF(SUBSTITUTE(R19,"&lt;","")*1&lt;=50,SUBSTITUTE(R19,"&lt;","")*1,""),2-INT(LOG(ABS(SUBSTITUTE(R19,"&lt;","")*1)))),IF(R19="-",R19,"入力形式が間違っています"))))</f>
        <v>-</v>
      </c>
      <c r="V19" s="83" t="str">
        <f>IFERROR(IF(AND(T19="",U19=""),"",IF(AND(T19="-",U19="-"),IF(S19="","Cs合計を入力してください",S19),IF(NOT(ISERROR(T19*1+U19*1)),ROUND(T19+U19, 1-INT(LOG(ABS(T19+U19)))),IF(NOT(ISERROR(T19*1)),ROUND(T19, 1-INT(LOG(ABS(T19)))),IF(NOT(ISERROR(U19*1)),ROUND(U19, 1-INT(LOG(ABS(U19)))),IF(ISERROR(T19*1+U19*1),"&lt;"&amp;ROUND(IF(T19="-",0,SUBSTITUTE(T19,"&lt;",""))*1+IF(U19="-",0,SUBSTITUTE(U19,"&lt;",""))*1,1-INT(LOG(ABS(IF(T19="-",0,SUBSTITUTE(T19,"&lt;",""))*1+IF(U19="-",0,SUBSTITUTE(U19,"&lt;",""))*1)))))))))),"入力形式が間違っています")</f>
        <v>&lt;25</v>
      </c>
      <c r="W19" s="76" t="str">
        <f t="shared" si="2"/>
        <v/>
      </c>
    </row>
    <row r="20" spans="1:23">
      <c r="A20" s="75">
        <f t="shared" si="3"/>
        <v>14</v>
      </c>
      <c r="B20" s="70" t="s">
        <v>31</v>
      </c>
      <c r="C20" s="71" t="s">
        <v>32</v>
      </c>
      <c r="D20" s="74" t="s">
        <v>63</v>
      </c>
      <c r="E20" s="70" t="s">
        <v>79</v>
      </c>
      <c r="F20" s="70" t="s">
        <v>31</v>
      </c>
      <c r="G20" s="73" t="s">
        <v>33</v>
      </c>
      <c r="H20" s="74" t="s">
        <v>47</v>
      </c>
      <c r="I20" s="75" t="s">
        <v>78</v>
      </c>
      <c r="J20" s="70" t="s">
        <v>42</v>
      </c>
      <c r="K20" s="70" t="s">
        <v>62</v>
      </c>
      <c r="L20" s="76" t="s">
        <v>36</v>
      </c>
      <c r="M20" s="70" t="s">
        <v>32</v>
      </c>
      <c r="N20" s="77" t="s">
        <v>39</v>
      </c>
      <c r="O20" s="88">
        <v>46313</v>
      </c>
      <c r="P20" s="79">
        <v>46316</v>
      </c>
      <c r="Q20" s="80" t="s">
        <v>40</v>
      </c>
      <c r="R20" s="70" t="s">
        <v>40</v>
      </c>
      <c r="S20" s="81" t="s">
        <v>41</v>
      </c>
      <c r="T20" s="82" t="str">
        <f t="shared" ref="T20:U35" si="4">IF(Q20="","",IF(NOT(ISERROR(Q20*1)),ROUNDDOWN(Q20*1,2-INT(LOG(ABS(Q20*1)))),IFERROR("&lt;"&amp;ROUNDDOWN(IF(SUBSTITUTE(Q20,"&lt;","")*1&lt;=50,SUBSTITUTE(Q20,"&lt;","")*1,""),2-INT(LOG(ABS(SUBSTITUTE(Q20,"&lt;","")*1)))),IF(Q20="-",Q20,"入力形式が間違っています"))))</f>
        <v>-</v>
      </c>
      <c r="U20" s="82" t="str">
        <f t="shared" si="4"/>
        <v>-</v>
      </c>
      <c r="V20" s="83" t="str">
        <f t="shared" ref="V20:V41" si="5">IFERROR(IF(AND(T20="",U20=""),"",IF(AND(T20="-",U20="-"),IF(S20="","Cs合計を入力してください",S20),IF(NOT(ISERROR(T20*1+U20*1)),ROUND(T20+U20, 1-INT(LOG(ABS(T20+U20)))),IF(NOT(ISERROR(T20*1)),ROUND(T20, 1-INT(LOG(ABS(T20)))),IF(NOT(ISERROR(U20*1)),ROUND(U20, 1-INT(LOG(ABS(U20)))),IF(ISERROR(T20*1+U20*1),"&lt;"&amp;ROUND(IF(T20="-",0,SUBSTITUTE(T20,"&lt;",""))*1+IF(U20="-",0,SUBSTITUTE(U20,"&lt;",""))*1,1-INT(LOG(ABS(IF(T20="-",0,SUBSTITUTE(T20,"&lt;",""))*1+IF(U20="-",0,SUBSTITUTE(U20,"&lt;",""))*1)))))))))),"入力形式が間違っています")</f>
        <v>&lt;25</v>
      </c>
      <c r="W20" s="76" t="str">
        <f t="shared" si="2"/>
        <v/>
      </c>
    </row>
    <row r="21" spans="1:23">
      <c r="A21" s="75">
        <f t="shared" si="3"/>
        <v>15</v>
      </c>
      <c r="B21" s="70" t="s">
        <v>31</v>
      </c>
      <c r="C21" s="71" t="s">
        <v>32</v>
      </c>
      <c r="D21" s="74" t="s">
        <v>63</v>
      </c>
      <c r="E21" s="70" t="s">
        <v>80</v>
      </c>
      <c r="F21" s="70" t="s">
        <v>31</v>
      </c>
      <c r="G21" s="73" t="s">
        <v>33</v>
      </c>
      <c r="H21" s="74" t="s">
        <v>47</v>
      </c>
      <c r="I21" s="75" t="s">
        <v>81</v>
      </c>
      <c r="J21" s="70" t="s">
        <v>49</v>
      </c>
      <c r="K21" s="70" t="s">
        <v>31</v>
      </c>
      <c r="L21" s="76" t="s">
        <v>36</v>
      </c>
      <c r="M21" s="70" t="s">
        <v>32</v>
      </c>
      <c r="N21" s="77" t="s">
        <v>39</v>
      </c>
      <c r="O21" s="88">
        <v>46314</v>
      </c>
      <c r="P21" s="79">
        <v>46316</v>
      </c>
      <c r="Q21" s="80" t="s">
        <v>40</v>
      </c>
      <c r="R21" s="70" t="s">
        <v>40</v>
      </c>
      <c r="S21" s="81" t="s">
        <v>41</v>
      </c>
      <c r="T21" s="82" t="str">
        <f t="shared" si="4"/>
        <v>-</v>
      </c>
      <c r="U21" s="82" t="str">
        <f t="shared" si="4"/>
        <v>-</v>
      </c>
      <c r="V21" s="83" t="str">
        <f t="shared" si="5"/>
        <v>&lt;25</v>
      </c>
      <c r="W21" s="76" t="str">
        <f t="shared" si="2"/>
        <v/>
      </c>
    </row>
    <row r="22" spans="1:23">
      <c r="A22" s="75">
        <f t="shared" si="3"/>
        <v>16</v>
      </c>
      <c r="B22" s="70" t="s">
        <v>31</v>
      </c>
      <c r="C22" s="71" t="s">
        <v>32</v>
      </c>
      <c r="D22" s="74" t="s">
        <v>82</v>
      </c>
      <c r="E22" s="70" t="s">
        <v>31</v>
      </c>
      <c r="F22" s="70" t="s">
        <v>31</v>
      </c>
      <c r="G22" s="73" t="s">
        <v>33</v>
      </c>
      <c r="H22" s="74" t="s">
        <v>83</v>
      </c>
      <c r="I22" s="75" t="s">
        <v>84</v>
      </c>
      <c r="J22" s="70" t="s">
        <v>49</v>
      </c>
      <c r="K22" s="70" t="s">
        <v>85</v>
      </c>
      <c r="L22" s="76" t="s">
        <v>36</v>
      </c>
      <c r="M22" s="70" t="s">
        <v>32</v>
      </c>
      <c r="N22" s="77" t="s">
        <v>39</v>
      </c>
      <c r="O22" s="88">
        <v>46314</v>
      </c>
      <c r="P22" s="79">
        <v>46316</v>
      </c>
      <c r="Q22" s="80" t="s">
        <v>40</v>
      </c>
      <c r="R22" s="70" t="s">
        <v>40</v>
      </c>
      <c r="S22" s="81" t="s">
        <v>41</v>
      </c>
      <c r="T22" s="82" t="str">
        <f t="shared" si="4"/>
        <v>-</v>
      </c>
      <c r="U22" s="82" t="str">
        <f t="shared" si="4"/>
        <v>-</v>
      </c>
      <c r="V22" s="83" t="str">
        <f t="shared" si="5"/>
        <v>&lt;25</v>
      </c>
      <c r="W22" s="76" t="str">
        <f t="shared" si="2"/>
        <v/>
      </c>
    </row>
    <row r="23" spans="1:23">
      <c r="A23" s="75">
        <f t="shared" si="3"/>
        <v>17</v>
      </c>
      <c r="B23" s="70" t="s">
        <v>31</v>
      </c>
      <c r="C23" s="71" t="s">
        <v>32</v>
      </c>
      <c r="D23" s="72" t="s">
        <v>86</v>
      </c>
      <c r="E23" s="70" t="s">
        <v>87</v>
      </c>
      <c r="F23" s="70" t="s">
        <v>31</v>
      </c>
      <c r="G23" s="73" t="s">
        <v>33</v>
      </c>
      <c r="H23" s="74" t="s">
        <v>47</v>
      </c>
      <c r="I23" s="75" t="s">
        <v>88</v>
      </c>
      <c r="J23" s="70" t="s">
        <v>49</v>
      </c>
      <c r="K23" s="70" t="s">
        <v>31</v>
      </c>
      <c r="L23" s="76" t="s">
        <v>36</v>
      </c>
      <c r="M23" s="70" t="s">
        <v>32</v>
      </c>
      <c r="N23" s="77" t="s">
        <v>37</v>
      </c>
      <c r="O23" s="78">
        <v>46314</v>
      </c>
      <c r="P23" s="79">
        <v>46315</v>
      </c>
      <c r="Q23" s="80" t="s">
        <v>89</v>
      </c>
      <c r="R23" s="70">
        <v>28.036000000000001</v>
      </c>
      <c r="S23" s="81">
        <v>28.036000000000001</v>
      </c>
      <c r="T23" s="82" t="str">
        <f t="shared" si="4"/>
        <v>&lt;3.24</v>
      </c>
      <c r="U23" s="82">
        <f t="shared" si="4"/>
        <v>28</v>
      </c>
      <c r="V23" s="83">
        <f t="shared" si="5"/>
        <v>28</v>
      </c>
      <c r="W23" s="76" t="str">
        <f t="shared" si="2"/>
        <v/>
      </c>
    </row>
    <row r="24" spans="1:23">
      <c r="A24" s="75">
        <f t="shared" si="3"/>
        <v>18</v>
      </c>
      <c r="B24" s="70" t="s">
        <v>31</v>
      </c>
      <c r="C24" s="71" t="s">
        <v>32</v>
      </c>
      <c r="D24" s="74" t="s">
        <v>86</v>
      </c>
      <c r="E24" s="70" t="s">
        <v>90</v>
      </c>
      <c r="F24" s="70" t="s">
        <v>31</v>
      </c>
      <c r="G24" s="73" t="s">
        <v>33</v>
      </c>
      <c r="H24" s="74" t="s">
        <v>47</v>
      </c>
      <c r="I24" s="84" t="s">
        <v>88</v>
      </c>
      <c r="J24" s="70" t="s">
        <v>49</v>
      </c>
      <c r="K24" s="70" t="s">
        <v>31</v>
      </c>
      <c r="L24" s="76" t="s">
        <v>36</v>
      </c>
      <c r="M24" s="70" t="s">
        <v>32</v>
      </c>
      <c r="N24" s="77" t="s">
        <v>37</v>
      </c>
      <c r="O24" s="78">
        <v>46314</v>
      </c>
      <c r="P24" s="79">
        <v>46315</v>
      </c>
      <c r="Q24" s="85" t="s">
        <v>91</v>
      </c>
      <c r="R24" s="86" t="s">
        <v>92</v>
      </c>
      <c r="S24" s="87" t="s">
        <v>93</v>
      </c>
      <c r="T24" s="82" t="str">
        <f t="shared" si="4"/>
        <v>&lt;2.88</v>
      </c>
      <c r="U24" s="82" t="str">
        <f t="shared" si="4"/>
        <v>&lt;2.78</v>
      </c>
      <c r="V24" s="83" t="str">
        <f t="shared" si="5"/>
        <v>&lt;5.7</v>
      </c>
      <c r="W24" s="76" t="str">
        <f t="shared" si="2"/>
        <v/>
      </c>
    </row>
    <row r="25" spans="1:23">
      <c r="A25" s="75">
        <f t="shared" si="3"/>
        <v>19</v>
      </c>
      <c r="B25" s="70" t="s">
        <v>31</v>
      </c>
      <c r="C25" s="71" t="s">
        <v>32</v>
      </c>
      <c r="D25" s="74" t="s">
        <v>86</v>
      </c>
      <c r="E25" s="70" t="s">
        <v>90</v>
      </c>
      <c r="F25" s="70" t="s">
        <v>31</v>
      </c>
      <c r="G25" s="73" t="s">
        <v>33</v>
      </c>
      <c r="H25" s="74" t="s">
        <v>47</v>
      </c>
      <c r="I25" s="84" t="s">
        <v>88</v>
      </c>
      <c r="J25" s="70" t="s">
        <v>49</v>
      </c>
      <c r="K25" s="70" t="s">
        <v>31</v>
      </c>
      <c r="L25" s="76" t="s">
        <v>36</v>
      </c>
      <c r="M25" s="70" t="s">
        <v>32</v>
      </c>
      <c r="N25" s="77" t="s">
        <v>37</v>
      </c>
      <c r="O25" s="78">
        <v>46314</v>
      </c>
      <c r="P25" s="79">
        <v>46315</v>
      </c>
      <c r="Q25" s="80" t="s">
        <v>94</v>
      </c>
      <c r="R25" s="70" t="s">
        <v>95</v>
      </c>
      <c r="S25" s="81" t="s">
        <v>96</v>
      </c>
      <c r="T25" s="82" t="str">
        <f t="shared" si="4"/>
        <v>&lt;2.79</v>
      </c>
      <c r="U25" s="82" t="str">
        <f t="shared" si="4"/>
        <v>&lt;2.54</v>
      </c>
      <c r="V25" s="83" t="str">
        <f t="shared" si="5"/>
        <v>&lt;5.3</v>
      </c>
      <c r="W25" s="76" t="str">
        <f t="shared" si="2"/>
        <v/>
      </c>
    </row>
    <row r="26" spans="1:23">
      <c r="A26" s="75">
        <f t="shared" si="3"/>
        <v>20</v>
      </c>
      <c r="B26" s="70" t="s">
        <v>31</v>
      </c>
      <c r="C26" s="71" t="s">
        <v>32</v>
      </c>
      <c r="D26" s="74" t="s">
        <v>86</v>
      </c>
      <c r="E26" s="70" t="s">
        <v>87</v>
      </c>
      <c r="F26" s="70" t="s">
        <v>31</v>
      </c>
      <c r="G26" s="73" t="s">
        <v>33</v>
      </c>
      <c r="H26" s="74" t="s">
        <v>47</v>
      </c>
      <c r="I26" s="84" t="s">
        <v>88</v>
      </c>
      <c r="J26" s="70" t="s">
        <v>49</v>
      </c>
      <c r="K26" s="70" t="s">
        <v>31</v>
      </c>
      <c r="L26" s="76" t="s">
        <v>36</v>
      </c>
      <c r="M26" s="70" t="s">
        <v>32</v>
      </c>
      <c r="N26" s="77" t="s">
        <v>37</v>
      </c>
      <c r="O26" s="78">
        <v>46314</v>
      </c>
      <c r="P26" s="79">
        <v>46315</v>
      </c>
      <c r="Q26" s="80" t="s">
        <v>97</v>
      </c>
      <c r="R26" s="70">
        <v>4.5114999999999998</v>
      </c>
      <c r="S26" s="81">
        <v>4.5114999999999998</v>
      </c>
      <c r="T26" s="82" t="str">
        <f t="shared" si="4"/>
        <v>&lt;3.94</v>
      </c>
      <c r="U26" s="82">
        <f t="shared" si="4"/>
        <v>4.51</v>
      </c>
      <c r="V26" s="83">
        <f t="shared" si="5"/>
        <v>4.5</v>
      </c>
      <c r="W26" s="76" t="str">
        <f t="shared" si="2"/>
        <v/>
      </c>
    </row>
    <row r="27" spans="1:23">
      <c r="A27" s="75">
        <f t="shared" si="3"/>
        <v>21</v>
      </c>
      <c r="B27" s="70" t="s">
        <v>31</v>
      </c>
      <c r="C27" s="71" t="s">
        <v>32</v>
      </c>
      <c r="D27" s="74" t="s">
        <v>86</v>
      </c>
      <c r="E27" s="70" t="s">
        <v>98</v>
      </c>
      <c r="F27" s="70" t="s">
        <v>31</v>
      </c>
      <c r="G27" s="73" t="s">
        <v>33</v>
      </c>
      <c r="H27" s="74" t="s">
        <v>47</v>
      </c>
      <c r="I27" s="75" t="s">
        <v>99</v>
      </c>
      <c r="J27" s="70" t="s">
        <v>49</v>
      </c>
      <c r="K27" s="70" t="s">
        <v>31</v>
      </c>
      <c r="L27" s="76" t="s">
        <v>36</v>
      </c>
      <c r="M27" s="70" t="s">
        <v>32</v>
      </c>
      <c r="N27" s="77" t="s">
        <v>37</v>
      </c>
      <c r="O27" s="78">
        <v>46314</v>
      </c>
      <c r="P27" s="79">
        <v>46316</v>
      </c>
      <c r="Q27" s="80" t="s">
        <v>100</v>
      </c>
      <c r="R27" s="70" t="s">
        <v>101</v>
      </c>
      <c r="S27" s="81" t="s">
        <v>102</v>
      </c>
      <c r="T27" s="82" t="str">
        <f t="shared" si="4"/>
        <v>&lt;3.58</v>
      </c>
      <c r="U27" s="82" t="str">
        <f t="shared" si="4"/>
        <v>&lt;3.41</v>
      </c>
      <c r="V27" s="83" t="str">
        <f t="shared" si="5"/>
        <v>&lt;7</v>
      </c>
      <c r="W27" s="76" t="str">
        <f t="shared" si="2"/>
        <v/>
      </c>
    </row>
    <row r="28" spans="1:23">
      <c r="A28" s="75">
        <f t="shared" si="3"/>
        <v>22</v>
      </c>
      <c r="B28" s="70" t="s">
        <v>31</v>
      </c>
      <c r="C28" s="71" t="s">
        <v>32</v>
      </c>
      <c r="D28" s="74" t="s">
        <v>103</v>
      </c>
      <c r="E28" s="70" t="s">
        <v>104</v>
      </c>
      <c r="F28" s="70" t="s">
        <v>31</v>
      </c>
      <c r="G28" s="73" t="s">
        <v>33</v>
      </c>
      <c r="H28" s="74" t="s">
        <v>47</v>
      </c>
      <c r="I28" s="84" t="s">
        <v>78</v>
      </c>
      <c r="J28" s="70" t="s">
        <v>42</v>
      </c>
      <c r="K28" s="70" t="s">
        <v>105</v>
      </c>
      <c r="L28" s="76" t="s">
        <v>36</v>
      </c>
      <c r="M28" s="70" t="s">
        <v>32</v>
      </c>
      <c r="N28" s="77" t="s">
        <v>37</v>
      </c>
      <c r="O28" s="78">
        <v>46314</v>
      </c>
      <c r="P28" s="79">
        <v>46316</v>
      </c>
      <c r="Q28" s="80" t="s">
        <v>106</v>
      </c>
      <c r="R28" s="70">
        <v>3.5001000000000002</v>
      </c>
      <c r="S28" s="81">
        <v>3.5001000000000002</v>
      </c>
      <c r="T28" s="82" t="str">
        <f t="shared" si="4"/>
        <v>&lt;3.76</v>
      </c>
      <c r="U28" s="82">
        <f t="shared" si="4"/>
        <v>3.5</v>
      </c>
      <c r="V28" s="83">
        <f t="shared" si="5"/>
        <v>3.5</v>
      </c>
      <c r="W28" s="76" t="str">
        <f t="shared" si="2"/>
        <v/>
      </c>
    </row>
    <row r="29" spans="1:23">
      <c r="A29" s="75">
        <f t="shared" si="3"/>
        <v>23</v>
      </c>
      <c r="B29" s="70" t="s">
        <v>31</v>
      </c>
      <c r="C29" s="71" t="s">
        <v>32</v>
      </c>
      <c r="D29" s="74" t="s">
        <v>103</v>
      </c>
      <c r="E29" s="70" t="s">
        <v>107</v>
      </c>
      <c r="F29" s="70" t="s">
        <v>31</v>
      </c>
      <c r="G29" s="73" t="s">
        <v>33</v>
      </c>
      <c r="H29" s="74" t="s">
        <v>47</v>
      </c>
      <c r="I29" s="84" t="s">
        <v>78</v>
      </c>
      <c r="J29" s="70" t="s">
        <v>42</v>
      </c>
      <c r="K29" s="70" t="s">
        <v>105</v>
      </c>
      <c r="L29" s="76" t="s">
        <v>36</v>
      </c>
      <c r="M29" s="70" t="s">
        <v>32</v>
      </c>
      <c r="N29" s="77" t="s">
        <v>37</v>
      </c>
      <c r="O29" s="78">
        <v>46314</v>
      </c>
      <c r="P29" s="79">
        <v>46316</v>
      </c>
      <c r="Q29" s="80" t="s">
        <v>108</v>
      </c>
      <c r="R29" s="70" t="s">
        <v>109</v>
      </c>
      <c r="S29" s="81" t="s">
        <v>110</v>
      </c>
      <c r="T29" s="82" t="str">
        <f t="shared" si="4"/>
        <v>&lt;4.13</v>
      </c>
      <c r="U29" s="82" t="str">
        <f t="shared" si="4"/>
        <v>&lt;3.42</v>
      </c>
      <c r="V29" s="83" t="str">
        <f t="shared" si="5"/>
        <v>&lt;7.6</v>
      </c>
      <c r="W29" s="76" t="str">
        <f t="shared" si="2"/>
        <v/>
      </c>
    </row>
    <row r="30" spans="1:23">
      <c r="A30" s="75">
        <f t="shared" si="3"/>
        <v>24</v>
      </c>
      <c r="B30" s="70" t="s">
        <v>31</v>
      </c>
      <c r="C30" s="71" t="s">
        <v>32</v>
      </c>
      <c r="D30" s="74" t="s">
        <v>103</v>
      </c>
      <c r="E30" s="70" t="s">
        <v>104</v>
      </c>
      <c r="F30" s="70" t="s">
        <v>31</v>
      </c>
      <c r="G30" s="73" t="s">
        <v>33</v>
      </c>
      <c r="H30" s="74" t="s">
        <v>47</v>
      </c>
      <c r="I30" s="75" t="s">
        <v>111</v>
      </c>
      <c r="J30" s="70" t="s">
        <v>49</v>
      </c>
      <c r="K30" s="70" t="s">
        <v>31</v>
      </c>
      <c r="L30" s="76" t="s">
        <v>36</v>
      </c>
      <c r="M30" s="70" t="s">
        <v>32</v>
      </c>
      <c r="N30" s="77" t="s">
        <v>37</v>
      </c>
      <c r="O30" s="78">
        <v>46314</v>
      </c>
      <c r="P30" s="79">
        <v>46316</v>
      </c>
      <c r="Q30" s="80" t="s">
        <v>112</v>
      </c>
      <c r="R30" s="70" t="s">
        <v>113</v>
      </c>
      <c r="S30" s="81" t="s">
        <v>114</v>
      </c>
      <c r="T30" s="82" t="str">
        <f t="shared" si="4"/>
        <v>&lt;3.06</v>
      </c>
      <c r="U30" s="82" t="str">
        <f t="shared" si="4"/>
        <v>&lt;4.27</v>
      </c>
      <c r="V30" s="83" t="str">
        <f t="shared" si="5"/>
        <v>&lt;7.3</v>
      </c>
      <c r="W30" s="76" t="str">
        <f t="shared" si="2"/>
        <v/>
      </c>
    </row>
    <row r="31" spans="1:23">
      <c r="A31" s="75">
        <f t="shared" si="3"/>
        <v>25</v>
      </c>
      <c r="B31" s="70" t="s">
        <v>31</v>
      </c>
      <c r="C31" s="71" t="s">
        <v>32</v>
      </c>
      <c r="D31" s="74" t="s">
        <v>103</v>
      </c>
      <c r="E31" s="70" t="s">
        <v>115</v>
      </c>
      <c r="F31" s="70" t="s">
        <v>31</v>
      </c>
      <c r="G31" s="73" t="s">
        <v>33</v>
      </c>
      <c r="H31" s="74" t="s">
        <v>47</v>
      </c>
      <c r="I31" s="75" t="s">
        <v>78</v>
      </c>
      <c r="J31" s="70" t="s">
        <v>42</v>
      </c>
      <c r="K31" s="70" t="s">
        <v>62</v>
      </c>
      <c r="L31" s="76" t="s">
        <v>36</v>
      </c>
      <c r="M31" s="70" t="s">
        <v>32</v>
      </c>
      <c r="N31" s="77" t="s">
        <v>37</v>
      </c>
      <c r="O31" s="78">
        <v>46314</v>
      </c>
      <c r="P31" s="79">
        <v>46316</v>
      </c>
      <c r="Q31" s="80" t="s">
        <v>116</v>
      </c>
      <c r="R31" s="70" t="s">
        <v>117</v>
      </c>
      <c r="S31" s="81" t="s">
        <v>118</v>
      </c>
      <c r="T31" s="82" t="str">
        <f t="shared" si="4"/>
        <v>&lt;3.21</v>
      </c>
      <c r="U31" s="82" t="str">
        <f t="shared" si="4"/>
        <v>&lt;3.37</v>
      </c>
      <c r="V31" s="83" t="str">
        <f t="shared" si="5"/>
        <v>&lt;6.6</v>
      </c>
      <c r="W31" s="76" t="str">
        <f t="shared" si="2"/>
        <v/>
      </c>
    </row>
    <row r="32" spans="1:23">
      <c r="A32" s="75">
        <f t="shared" si="3"/>
        <v>26</v>
      </c>
      <c r="B32" s="70" t="s">
        <v>31</v>
      </c>
      <c r="C32" s="71" t="s">
        <v>32</v>
      </c>
      <c r="D32" s="74" t="s">
        <v>43</v>
      </c>
      <c r="E32" s="70" t="s">
        <v>31</v>
      </c>
      <c r="F32" s="70" t="s">
        <v>119</v>
      </c>
      <c r="G32" s="73" t="s">
        <v>33</v>
      </c>
      <c r="H32" s="74" t="s">
        <v>47</v>
      </c>
      <c r="I32" s="75" t="s">
        <v>78</v>
      </c>
      <c r="J32" s="70" t="s">
        <v>42</v>
      </c>
      <c r="K32" s="70" t="s">
        <v>120</v>
      </c>
      <c r="L32" s="76" t="s">
        <v>36</v>
      </c>
      <c r="M32" s="70" t="s">
        <v>32</v>
      </c>
      <c r="N32" s="77" t="s">
        <v>37</v>
      </c>
      <c r="O32" s="78">
        <v>46314</v>
      </c>
      <c r="P32" s="79">
        <v>46316</v>
      </c>
      <c r="Q32" s="80" t="s">
        <v>121</v>
      </c>
      <c r="R32" s="70">
        <v>5.5712999999999999</v>
      </c>
      <c r="S32" s="81">
        <v>5.5712999999999999</v>
      </c>
      <c r="T32" s="82" t="str">
        <f t="shared" si="4"/>
        <v>&lt;2.86</v>
      </c>
      <c r="U32" s="82">
        <f t="shared" si="4"/>
        <v>5.57</v>
      </c>
      <c r="V32" s="83">
        <f t="shared" si="5"/>
        <v>5.6</v>
      </c>
      <c r="W32" s="76" t="str">
        <f t="shared" si="2"/>
        <v/>
      </c>
    </row>
    <row r="33" spans="1:23">
      <c r="A33" s="75">
        <f t="shared" si="3"/>
        <v>27</v>
      </c>
      <c r="B33" s="70" t="s">
        <v>31</v>
      </c>
      <c r="C33" s="71" t="s">
        <v>32</v>
      </c>
      <c r="D33" s="74" t="s">
        <v>43</v>
      </c>
      <c r="E33" s="70" t="s">
        <v>122</v>
      </c>
      <c r="F33" s="70" t="s">
        <v>31</v>
      </c>
      <c r="G33" s="73" t="s">
        <v>33</v>
      </c>
      <c r="H33" s="74" t="s">
        <v>47</v>
      </c>
      <c r="I33" s="75" t="s">
        <v>61</v>
      </c>
      <c r="J33" s="70" t="s">
        <v>42</v>
      </c>
      <c r="K33" s="70" t="s">
        <v>62</v>
      </c>
      <c r="L33" s="76" t="s">
        <v>36</v>
      </c>
      <c r="M33" s="70" t="s">
        <v>32</v>
      </c>
      <c r="N33" s="77" t="s">
        <v>37</v>
      </c>
      <c r="O33" s="78">
        <v>46314</v>
      </c>
      <c r="P33" s="79">
        <v>46316</v>
      </c>
      <c r="Q33" s="80" t="s">
        <v>123</v>
      </c>
      <c r="R33" s="70" t="s">
        <v>124</v>
      </c>
      <c r="S33" s="81" t="s">
        <v>125</v>
      </c>
      <c r="T33" s="82" t="str">
        <f t="shared" si="4"/>
        <v>&lt;2.97</v>
      </c>
      <c r="U33" s="82" t="str">
        <f t="shared" si="4"/>
        <v>&lt;3.57</v>
      </c>
      <c r="V33" s="83" t="str">
        <f t="shared" si="5"/>
        <v>&lt;6.5</v>
      </c>
      <c r="W33" s="76" t="str">
        <f t="shared" si="2"/>
        <v/>
      </c>
    </row>
    <row r="34" spans="1:23">
      <c r="A34" s="75">
        <f t="shared" si="3"/>
        <v>28</v>
      </c>
      <c r="B34" s="70" t="s">
        <v>31</v>
      </c>
      <c r="C34" s="71" t="s">
        <v>32</v>
      </c>
      <c r="D34" s="74" t="s">
        <v>43</v>
      </c>
      <c r="E34" s="70" t="s">
        <v>122</v>
      </c>
      <c r="F34" s="70" t="s">
        <v>31</v>
      </c>
      <c r="G34" s="73" t="s">
        <v>33</v>
      </c>
      <c r="H34" s="74" t="s">
        <v>126</v>
      </c>
      <c r="I34" s="75" t="s">
        <v>127</v>
      </c>
      <c r="J34" s="70" t="s">
        <v>49</v>
      </c>
      <c r="K34" s="70" t="s">
        <v>31</v>
      </c>
      <c r="L34" s="76" t="s">
        <v>36</v>
      </c>
      <c r="M34" s="70" t="s">
        <v>32</v>
      </c>
      <c r="N34" s="77" t="s">
        <v>37</v>
      </c>
      <c r="O34" s="78">
        <v>46314</v>
      </c>
      <c r="P34" s="79">
        <v>46316</v>
      </c>
      <c r="Q34" s="80" t="s">
        <v>128</v>
      </c>
      <c r="R34" s="70">
        <v>3.1023999999999998</v>
      </c>
      <c r="S34" s="81">
        <v>3.1023999999999998</v>
      </c>
      <c r="T34" s="82" t="str">
        <f t="shared" si="4"/>
        <v>&lt;2.45</v>
      </c>
      <c r="U34" s="82">
        <f t="shared" si="4"/>
        <v>3.1</v>
      </c>
      <c r="V34" s="83">
        <f t="shared" si="5"/>
        <v>3.1</v>
      </c>
      <c r="W34" s="76" t="str">
        <f t="shared" si="2"/>
        <v/>
      </c>
    </row>
    <row r="35" spans="1:23">
      <c r="A35" s="75">
        <f t="shared" si="3"/>
        <v>29</v>
      </c>
      <c r="B35" s="70" t="s">
        <v>31</v>
      </c>
      <c r="C35" s="71" t="s">
        <v>32</v>
      </c>
      <c r="D35" s="74" t="s">
        <v>43</v>
      </c>
      <c r="E35" s="70" t="s">
        <v>122</v>
      </c>
      <c r="F35" s="70" t="s">
        <v>31</v>
      </c>
      <c r="G35" s="73" t="s">
        <v>33</v>
      </c>
      <c r="H35" s="74" t="s">
        <v>126</v>
      </c>
      <c r="I35" s="75" t="s">
        <v>129</v>
      </c>
      <c r="J35" s="70" t="s">
        <v>49</v>
      </c>
      <c r="K35" s="70" t="s">
        <v>31</v>
      </c>
      <c r="L35" s="76" t="s">
        <v>36</v>
      </c>
      <c r="M35" s="70" t="s">
        <v>32</v>
      </c>
      <c r="N35" s="77" t="s">
        <v>37</v>
      </c>
      <c r="O35" s="78">
        <v>46314</v>
      </c>
      <c r="P35" s="79">
        <v>46316</v>
      </c>
      <c r="Q35" s="80" t="s">
        <v>130</v>
      </c>
      <c r="R35" s="70" t="s">
        <v>131</v>
      </c>
      <c r="S35" s="81" t="s">
        <v>132</v>
      </c>
      <c r="T35" s="82" t="str">
        <f>IF(Q35="","",IF(NOT(ISERROR(Q35*1)),ROUNDDOWN(Q35*1,2-INT(LOG(ABS(Q35*1)))),IFERROR("&lt;"&amp;ROUNDDOWN(IF(SUBSTITUTE(Q35,"&lt;","")*1&lt;=50,SUBSTITUTE(Q35,"&lt;","")*1,""),2-INT(LOG(ABS(SUBSTITUTE(Q35,"&lt;","")*1)))),IF(Q35="-",Q35,"入力形式が間違っています"))))</f>
        <v>&lt;2.85</v>
      </c>
      <c r="U35" s="82" t="str">
        <f>IF(R35="","",IF(NOT(ISERROR(R35*1)),ROUNDDOWN(R35*1,2-INT(LOG(ABS(R35*1)))),IFERROR("&lt;"&amp;ROUNDDOWN(IF(SUBSTITUTE(R35,"&lt;","")*1&lt;=50,SUBSTITUTE(R35,"&lt;","")*1,""),2-INT(LOG(ABS(SUBSTITUTE(R35,"&lt;","")*1)))),IF(R35="-",R35,"入力形式が間違っています"))))</f>
        <v>&lt;3.18</v>
      </c>
      <c r="V35" s="83" t="str">
        <f>IFERROR(IF(AND(T35="",U35=""),"",IF(AND(T35="-",U35="-"),IF(S35="","Cs合計を入力してください",S35),IF(NOT(ISERROR(T35*1+U35*1)),ROUND(T35+U35, 1-INT(LOG(ABS(T35+U35)))),IF(NOT(ISERROR(T35*1)),ROUND(T35, 1-INT(LOG(ABS(T35)))),IF(NOT(ISERROR(U35*1)),ROUND(U35, 1-INT(LOG(ABS(U35)))),IF(ISERROR(T35*1+U35*1),"&lt;"&amp;ROUND(IF(T35="-",0,SUBSTITUTE(T35,"&lt;",""))*1+IF(U35="-",0,SUBSTITUTE(U35,"&lt;",""))*1,1-INT(LOG(ABS(IF(T35="-",0,SUBSTITUTE(T35,"&lt;",""))*1+IF(U35="-",0,SUBSTITUTE(U35,"&lt;",""))*1)))))))))),"入力形式が間違っています")</f>
        <v>&lt;6</v>
      </c>
      <c r="W35" s="76" t="str">
        <f t="shared" si="2"/>
        <v/>
      </c>
    </row>
    <row r="36" spans="1:23">
      <c r="A36" s="75">
        <f t="shared" si="3"/>
        <v>30</v>
      </c>
      <c r="B36" s="70" t="s">
        <v>31</v>
      </c>
      <c r="C36" s="71" t="s">
        <v>32</v>
      </c>
      <c r="D36" s="74" t="s">
        <v>73</v>
      </c>
      <c r="E36" s="70" t="s">
        <v>64</v>
      </c>
      <c r="F36" s="70" t="s">
        <v>31</v>
      </c>
      <c r="G36" s="73" t="s">
        <v>33</v>
      </c>
      <c r="H36" s="74" t="s">
        <v>47</v>
      </c>
      <c r="I36" s="75" t="s">
        <v>133</v>
      </c>
      <c r="J36" s="70" t="s">
        <v>42</v>
      </c>
      <c r="K36" s="70" t="s">
        <v>31</v>
      </c>
      <c r="L36" s="76" t="s">
        <v>36</v>
      </c>
      <c r="M36" s="70" t="s">
        <v>32</v>
      </c>
      <c r="N36" s="77" t="s">
        <v>39</v>
      </c>
      <c r="O36" s="88">
        <v>46313</v>
      </c>
      <c r="P36" s="79">
        <v>46317</v>
      </c>
      <c r="Q36" s="80" t="s">
        <v>40</v>
      </c>
      <c r="R36" s="70" t="s">
        <v>40</v>
      </c>
      <c r="S36" s="81" t="s">
        <v>41</v>
      </c>
      <c r="T36" s="82" t="str">
        <f t="shared" ref="T36:U51" si="6">IF(Q36="","",IF(NOT(ISERROR(Q36*1)),ROUNDDOWN(Q36*1,2-INT(LOG(ABS(Q36*1)))),IFERROR("&lt;"&amp;ROUNDDOWN(IF(SUBSTITUTE(Q36,"&lt;","")*1&lt;=50,SUBSTITUTE(Q36,"&lt;","")*1,""),2-INT(LOG(ABS(SUBSTITUTE(Q36,"&lt;","")*1)))),IF(Q36="-",Q36,"入力形式が間違っています"))))</f>
        <v>-</v>
      </c>
      <c r="U36" s="82" t="str">
        <f t="shared" si="6"/>
        <v>-</v>
      </c>
      <c r="V36" s="83" t="str">
        <f t="shared" ref="V36:V54" si="7">IFERROR(IF(AND(T36="",U36=""),"",IF(AND(T36="-",U36="-"),IF(S36="","Cs合計を入力してください",S36),IF(NOT(ISERROR(T36*1+U36*1)),ROUND(T36+U36, 1-INT(LOG(ABS(T36+U36)))),IF(NOT(ISERROR(T36*1)),ROUND(T36, 1-INT(LOG(ABS(T36)))),IF(NOT(ISERROR(U36*1)),ROUND(U36, 1-INT(LOG(ABS(U36)))),IF(ISERROR(T36*1+U36*1),"&lt;"&amp;ROUND(IF(T36="-",0,SUBSTITUTE(T36,"&lt;",""))*1+IF(U36="-",0,SUBSTITUTE(U36,"&lt;",""))*1,1-INT(LOG(ABS(IF(T36="-",0,SUBSTITUTE(T36,"&lt;",""))*1+IF(U36="-",0,SUBSTITUTE(U36,"&lt;",""))*1)))))))))),"入力形式が間違っています")</f>
        <v>&lt;25</v>
      </c>
      <c r="W36" s="76" t="str">
        <f t="shared" si="2"/>
        <v/>
      </c>
    </row>
    <row r="37" spans="1:23">
      <c r="A37" s="75">
        <f t="shared" si="3"/>
        <v>31</v>
      </c>
      <c r="B37" s="70" t="s">
        <v>31</v>
      </c>
      <c r="C37" s="71" t="s">
        <v>32</v>
      </c>
      <c r="D37" s="74" t="s">
        <v>73</v>
      </c>
      <c r="E37" s="70" t="s">
        <v>31</v>
      </c>
      <c r="F37" s="70" t="s">
        <v>31</v>
      </c>
      <c r="G37" s="73" t="s">
        <v>33</v>
      </c>
      <c r="H37" s="74" t="s">
        <v>47</v>
      </c>
      <c r="I37" s="75" t="s">
        <v>134</v>
      </c>
      <c r="J37" s="70" t="s">
        <v>42</v>
      </c>
      <c r="K37" s="70" t="s">
        <v>31</v>
      </c>
      <c r="L37" s="76" t="s">
        <v>36</v>
      </c>
      <c r="M37" s="70" t="s">
        <v>32</v>
      </c>
      <c r="N37" s="77" t="s">
        <v>39</v>
      </c>
      <c r="O37" s="88">
        <v>46313</v>
      </c>
      <c r="P37" s="79">
        <v>46317</v>
      </c>
      <c r="Q37" s="80" t="s">
        <v>40</v>
      </c>
      <c r="R37" s="70" t="s">
        <v>40</v>
      </c>
      <c r="S37" s="81" t="s">
        <v>41</v>
      </c>
      <c r="T37" s="82" t="str">
        <f t="shared" si="6"/>
        <v>-</v>
      </c>
      <c r="U37" s="82" t="str">
        <f t="shared" si="6"/>
        <v>-</v>
      </c>
      <c r="V37" s="83" t="str">
        <f t="shared" si="7"/>
        <v>&lt;25</v>
      </c>
      <c r="W37" s="76" t="str">
        <f t="shared" si="2"/>
        <v/>
      </c>
    </row>
    <row r="38" spans="1:23">
      <c r="A38" s="75">
        <f t="shared" si="3"/>
        <v>32</v>
      </c>
      <c r="B38" s="70" t="s">
        <v>31</v>
      </c>
      <c r="C38" s="71" t="s">
        <v>32</v>
      </c>
      <c r="D38" s="74" t="s">
        <v>73</v>
      </c>
      <c r="E38" s="70" t="s">
        <v>74</v>
      </c>
      <c r="F38" s="70" t="s">
        <v>31</v>
      </c>
      <c r="G38" s="73" t="s">
        <v>33</v>
      </c>
      <c r="H38" s="74" t="s">
        <v>47</v>
      </c>
      <c r="I38" s="75" t="s">
        <v>135</v>
      </c>
      <c r="J38" s="70" t="s">
        <v>42</v>
      </c>
      <c r="K38" s="70" t="s">
        <v>31</v>
      </c>
      <c r="L38" s="76" t="s">
        <v>36</v>
      </c>
      <c r="M38" s="70" t="s">
        <v>32</v>
      </c>
      <c r="N38" s="77" t="s">
        <v>39</v>
      </c>
      <c r="O38" s="88">
        <v>46313</v>
      </c>
      <c r="P38" s="79">
        <v>46317</v>
      </c>
      <c r="Q38" s="80" t="s">
        <v>40</v>
      </c>
      <c r="R38" s="70" t="s">
        <v>40</v>
      </c>
      <c r="S38" s="81" t="s">
        <v>41</v>
      </c>
      <c r="T38" s="82" t="str">
        <f t="shared" si="6"/>
        <v>-</v>
      </c>
      <c r="U38" s="82" t="str">
        <f t="shared" si="6"/>
        <v>-</v>
      </c>
      <c r="V38" s="83" t="str">
        <f t="shared" si="7"/>
        <v>&lt;25</v>
      </c>
      <c r="W38" s="76" t="str">
        <f t="shared" si="2"/>
        <v/>
      </c>
    </row>
    <row r="39" spans="1:23">
      <c r="A39" s="75">
        <f t="shared" si="3"/>
        <v>33</v>
      </c>
      <c r="B39" s="70" t="s">
        <v>31</v>
      </c>
      <c r="C39" s="71" t="s">
        <v>32</v>
      </c>
      <c r="D39" s="74" t="s">
        <v>86</v>
      </c>
      <c r="E39" s="70" t="s">
        <v>136</v>
      </c>
      <c r="F39" s="70" t="s">
        <v>31</v>
      </c>
      <c r="G39" s="73" t="s">
        <v>33</v>
      </c>
      <c r="H39" s="74" t="s">
        <v>47</v>
      </c>
      <c r="I39" s="75" t="s">
        <v>137</v>
      </c>
      <c r="J39" s="70" t="s">
        <v>42</v>
      </c>
      <c r="K39" s="70" t="s">
        <v>31</v>
      </c>
      <c r="L39" s="76" t="s">
        <v>36</v>
      </c>
      <c r="M39" s="70" t="s">
        <v>32</v>
      </c>
      <c r="N39" s="77" t="s">
        <v>39</v>
      </c>
      <c r="O39" s="88">
        <v>46314</v>
      </c>
      <c r="P39" s="79">
        <v>46317</v>
      </c>
      <c r="Q39" s="80" t="s">
        <v>40</v>
      </c>
      <c r="R39" s="70" t="s">
        <v>40</v>
      </c>
      <c r="S39" s="81" t="s">
        <v>41</v>
      </c>
      <c r="T39" s="82" t="str">
        <f t="shared" si="6"/>
        <v>-</v>
      </c>
      <c r="U39" s="82" t="str">
        <f t="shared" si="6"/>
        <v>-</v>
      </c>
      <c r="V39" s="83" t="str">
        <f t="shared" si="7"/>
        <v>&lt;25</v>
      </c>
      <c r="W39" s="76" t="str">
        <f t="shared" si="2"/>
        <v/>
      </c>
    </row>
    <row r="40" spans="1:23">
      <c r="A40" s="75">
        <f t="shared" si="3"/>
        <v>34</v>
      </c>
      <c r="B40" s="70" t="s">
        <v>31</v>
      </c>
      <c r="C40" s="71" t="s">
        <v>32</v>
      </c>
      <c r="D40" s="72" t="s">
        <v>86</v>
      </c>
      <c r="E40" s="70" t="s">
        <v>31</v>
      </c>
      <c r="F40" s="70" t="s">
        <v>31</v>
      </c>
      <c r="G40" s="73" t="s">
        <v>33</v>
      </c>
      <c r="H40" s="74" t="s">
        <v>47</v>
      </c>
      <c r="I40" s="75" t="s">
        <v>138</v>
      </c>
      <c r="J40" s="70" t="s">
        <v>42</v>
      </c>
      <c r="K40" s="70" t="s">
        <v>31</v>
      </c>
      <c r="L40" s="76" t="s">
        <v>36</v>
      </c>
      <c r="M40" s="70" t="s">
        <v>32</v>
      </c>
      <c r="N40" s="77" t="s">
        <v>39</v>
      </c>
      <c r="O40" s="78">
        <v>46314</v>
      </c>
      <c r="P40" s="79">
        <v>46317</v>
      </c>
      <c r="Q40" s="80" t="s">
        <v>40</v>
      </c>
      <c r="R40" s="70" t="s">
        <v>40</v>
      </c>
      <c r="S40" s="81" t="s">
        <v>41</v>
      </c>
      <c r="T40" s="82" t="str">
        <f t="shared" si="6"/>
        <v>-</v>
      </c>
      <c r="U40" s="82" t="str">
        <f t="shared" si="6"/>
        <v>-</v>
      </c>
      <c r="V40" s="83" t="str">
        <f t="shared" si="7"/>
        <v>&lt;25</v>
      </c>
      <c r="W40" s="76" t="str">
        <f t="shared" si="2"/>
        <v/>
      </c>
    </row>
    <row r="41" spans="1:23">
      <c r="A41" s="75">
        <f t="shared" si="3"/>
        <v>35</v>
      </c>
      <c r="B41" s="70" t="s">
        <v>31</v>
      </c>
      <c r="C41" s="71" t="s">
        <v>32</v>
      </c>
      <c r="D41" s="72" t="s">
        <v>86</v>
      </c>
      <c r="E41" s="70" t="s">
        <v>31</v>
      </c>
      <c r="F41" s="70" t="s">
        <v>31</v>
      </c>
      <c r="G41" s="73" t="s">
        <v>33</v>
      </c>
      <c r="H41" s="74" t="s">
        <v>47</v>
      </c>
      <c r="I41" s="75" t="s">
        <v>78</v>
      </c>
      <c r="J41" s="70" t="s">
        <v>42</v>
      </c>
      <c r="K41" s="70" t="s">
        <v>139</v>
      </c>
      <c r="L41" s="76" t="s">
        <v>36</v>
      </c>
      <c r="M41" s="70" t="s">
        <v>32</v>
      </c>
      <c r="N41" s="77" t="s">
        <v>39</v>
      </c>
      <c r="O41" s="78">
        <v>46314</v>
      </c>
      <c r="P41" s="79">
        <v>46317</v>
      </c>
      <c r="Q41" s="80" t="s">
        <v>40</v>
      </c>
      <c r="R41" s="70" t="s">
        <v>40</v>
      </c>
      <c r="S41" s="81" t="s">
        <v>41</v>
      </c>
      <c r="T41" s="82" t="str">
        <f t="shared" si="6"/>
        <v>-</v>
      </c>
      <c r="U41" s="82" t="str">
        <f t="shared" si="6"/>
        <v>-</v>
      </c>
      <c r="V41" s="83" t="str">
        <f t="shared" si="7"/>
        <v>&lt;25</v>
      </c>
      <c r="W41" s="76" t="str">
        <f t="shared" si="2"/>
        <v/>
      </c>
    </row>
    <row r="42" spans="1:23">
      <c r="A42" s="75">
        <f t="shared" si="3"/>
        <v>36</v>
      </c>
      <c r="B42" s="70" t="s">
        <v>31</v>
      </c>
      <c r="C42" s="71" t="s">
        <v>32</v>
      </c>
      <c r="D42" s="72" t="s">
        <v>86</v>
      </c>
      <c r="E42" s="70" t="s">
        <v>31</v>
      </c>
      <c r="F42" s="70" t="s">
        <v>31</v>
      </c>
      <c r="G42" s="73" t="s">
        <v>33</v>
      </c>
      <c r="H42" s="74" t="s">
        <v>83</v>
      </c>
      <c r="I42" s="75" t="s">
        <v>140</v>
      </c>
      <c r="J42" s="70" t="s">
        <v>141</v>
      </c>
      <c r="K42" s="70" t="s">
        <v>31</v>
      </c>
      <c r="L42" s="76" t="s">
        <v>36</v>
      </c>
      <c r="M42" s="70" t="s">
        <v>32</v>
      </c>
      <c r="N42" s="77" t="s">
        <v>39</v>
      </c>
      <c r="O42" s="78">
        <v>46314</v>
      </c>
      <c r="P42" s="79">
        <v>46317</v>
      </c>
      <c r="Q42" s="80" t="s">
        <v>40</v>
      </c>
      <c r="R42" s="70" t="s">
        <v>40</v>
      </c>
      <c r="S42" s="81" t="s">
        <v>41</v>
      </c>
      <c r="T42" s="82" t="str">
        <f t="shared" si="6"/>
        <v>-</v>
      </c>
      <c r="U42" s="82" t="str">
        <f t="shared" si="6"/>
        <v>-</v>
      </c>
      <c r="V42" s="83" t="str">
        <f t="shared" si="7"/>
        <v>&lt;25</v>
      </c>
      <c r="W42" s="76" t="str">
        <f t="shared" si="2"/>
        <v/>
      </c>
    </row>
    <row r="43" spans="1:23">
      <c r="A43" s="75">
        <f t="shared" si="3"/>
        <v>37</v>
      </c>
      <c r="B43" s="70" t="s">
        <v>31</v>
      </c>
      <c r="C43" s="71" t="s">
        <v>32</v>
      </c>
      <c r="D43" s="74" t="s">
        <v>86</v>
      </c>
      <c r="E43" s="70" t="s">
        <v>136</v>
      </c>
      <c r="F43" s="70" t="s">
        <v>31</v>
      </c>
      <c r="G43" s="73" t="s">
        <v>33</v>
      </c>
      <c r="H43" s="74" t="s">
        <v>47</v>
      </c>
      <c r="I43" s="84" t="s">
        <v>142</v>
      </c>
      <c r="J43" s="70" t="s">
        <v>42</v>
      </c>
      <c r="K43" s="70" t="s">
        <v>31</v>
      </c>
      <c r="L43" s="76" t="s">
        <v>36</v>
      </c>
      <c r="M43" s="70" t="s">
        <v>32</v>
      </c>
      <c r="N43" s="77" t="s">
        <v>39</v>
      </c>
      <c r="O43" s="78">
        <v>46314</v>
      </c>
      <c r="P43" s="79">
        <v>46317</v>
      </c>
      <c r="Q43" s="80" t="s">
        <v>40</v>
      </c>
      <c r="R43" s="70" t="s">
        <v>40</v>
      </c>
      <c r="S43" s="81" t="s">
        <v>41</v>
      </c>
      <c r="T43" s="82" t="str">
        <f t="shared" si="6"/>
        <v>-</v>
      </c>
      <c r="U43" s="82" t="str">
        <f t="shared" si="6"/>
        <v>-</v>
      </c>
      <c r="V43" s="83" t="str">
        <f t="shared" si="7"/>
        <v>&lt;25</v>
      </c>
      <c r="W43" s="76" t="str">
        <f t="shared" si="2"/>
        <v/>
      </c>
    </row>
    <row r="44" spans="1:23">
      <c r="A44" s="75">
        <f t="shared" si="3"/>
        <v>38</v>
      </c>
      <c r="B44" s="70" t="s">
        <v>31</v>
      </c>
      <c r="C44" s="71" t="s">
        <v>32</v>
      </c>
      <c r="D44" s="74" t="s">
        <v>103</v>
      </c>
      <c r="E44" s="70" t="s">
        <v>107</v>
      </c>
      <c r="F44" s="70" t="s">
        <v>31</v>
      </c>
      <c r="G44" s="73" t="s">
        <v>33</v>
      </c>
      <c r="H44" s="74" t="s">
        <v>47</v>
      </c>
      <c r="I44" s="84" t="s">
        <v>44</v>
      </c>
      <c r="J44" s="70" t="s">
        <v>42</v>
      </c>
      <c r="K44" s="70" t="s">
        <v>31</v>
      </c>
      <c r="L44" s="76" t="s">
        <v>36</v>
      </c>
      <c r="M44" s="70" t="s">
        <v>32</v>
      </c>
      <c r="N44" s="77" t="s">
        <v>39</v>
      </c>
      <c r="O44" s="78">
        <v>46314</v>
      </c>
      <c r="P44" s="79">
        <v>46317</v>
      </c>
      <c r="Q44" s="80" t="s">
        <v>40</v>
      </c>
      <c r="R44" s="70" t="s">
        <v>40</v>
      </c>
      <c r="S44" s="81" t="s">
        <v>41</v>
      </c>
      <c r="T44" s="82" t="str">
        <f t="shared" si="6"/>
        <v>-</v>
      </c>
      <c r="U44" s="82" t="str">
        <f t="shared" si="6"/>
        <v>-</v>
      </c>
      <c r="V44" s="83" t="str">
        <f t="shared" si="7"/>
        <v>&lt;25</v>
      </c>
      <c r="W44" s="76" t="str">
        <f t="shared" si="2"/>
        <v/>
      </c>
    </row>
    <row r="45" spans="1:23">
      <c r="A45" s="75">
        <f t="shared" si="3"/>
        <v>39</v>
      </c>
      <c r="B45" s="70" t="s">
        <v>31</v>
      </c>
      <c r="C45" s="71" t="s">
        <v>32</v>
      </c>
      <c r="D45" s="74" t="s">
        <v>103</v>
      </c>
      <c r="E45" s="70" t="s">
        <v>107</v>
      </c>
      <c r="F45" s="70" t="s">
        <v>31</v>
      </c>
      <c r="G45" s="73" t="s">
        <v>33</v>
      </c>
      <c r="H45" s="74" t="s">
        <v>47</v>
      </c>
      <c r="I45" s="84" t="s">
        <v>143</v>
      </c>
      <c r="J45" s="70" t="s">
        <v>42</v>
      </c>
      <c r="K45" s="70" t="s">
        <v>31</v>
      </c>
      <c r="L45" s="76" t="s">
        <v>36</v>
      </c>
      <c r="M45" s="70" t="s">
        <v>32</v>
      </c>
      <c r="N45" s="77" t="s">
        <v>39</v>
      </c>
      <c r="O45" s="78">
        <v>46314</v>
      </c>
      <c r="P45" s="79">
        <v>46317</v>
      </c>
      <c r="Q45" s="80" t="s">
        <v>40</v>
      </c>
      <c r="R45" s="70" t="s">
        <v>40</v>
      </c>
      <c r="S45" s="81" t="s">
        <v>41</v>
      </c>
      <c r="T45" s="82" t="str">
        <f t="shared" si="6"/>
        <v>-</v>
      </c>
      <c r="U45" s="82" t="str">
        <f t="shared" si="6"/>
        <v>-</v>
      </c>
      <c r="V45" s="83" t="str">
        <f t="shared" si="7"/>
        <v>&lt;25</v>
      </c>
      <c r="W45" s="76" t="str">
        <f t="shared" si="2"/>
        <v/>
      </c>
    </row>
    <row r="46" spans="1:23">
      <c r="A46" s="75">
        <f t="shared" si="3"/>
        <v>40</v>
      </c>
      <c r="B46" s="70" t="s">
        <v>31</v>
      </c>
      <c r="C46" s="71" t="s">
        <v>32</v>
      </c>
      <c r="D46" s="74" t="s">
        <v>103</v>
      </c>
      <c r="E46" s="70" t="s">
        <v>107</v>
      </c>
      <c r="F46" s="70" t="s">
        <v>31</v>
      </c>
      <c r="G46" s="73" t="s">
        <v>33</v>
      </c>
      <c r="H46" s="74" t="s">
        <v>47</v>
      </c>
      <c r="I46" s="75" t="s">
        <v>144</v>
      </c>
      <c r="J46" s="70" t="s">
        <v>42</v>
      </c>
      <c r="K46" s="70" t="s">
        <v>31</v>
      </c>
      <c r="L46" s="76" t="s">
        <v>36</v>
      </c>
      <c r="M46" s="70" t="s">
        <v>32</v>
      </c>
      <c r="N46" s="77" t="s">
        <v>39</v>
      </c>
      <c r="O46" s="78">
        <v>46314</v>
      </c>
      <c r="P46" s="79">
        <v>46317</v>
      </c>
      <c r="Q46" s="80" t="s">
        <v>40</v>
      </c>
      <c r="R46" s="70" t="s">
        <v>40</v>
      </c>
      <c r="S46" s="81" t="s">
        <v>41</v>
      </c>
      <c r="T46" s="82" t="str">
        <f>IF(Q46="","",IF(NOT(ISERROR(Q46*1)),ROUNDDOWN(Q46*1,2-INT(LOG(ABS(Q46*1)))),IFERROR("&lt;"&amp;ROUNDDOWN(IF(SUBSTITUTE(Q46,"&lt;","")*1&lt;=50,SUBSTITUTE(Q46,"&lt;","")*1,""),2-INT(LOG(ABS(SUBSTITUTE(Q46,"&lt;","")*1)))),IF(Q46="-",Q46,"入力形式が間違っています"))))</f>
        <v>-</v>
      </c>
      <c r="U46" s="82" t="str">
        <f t="shared" si="6"/>
        <v>-</v>
      </c>
      <c r="V46" s="83" t="str">
        <f t="shared" si="7"/>
        <v>&lt;25</v>
      </c>
      <c r="W46" s="76" t="str">
        <f t="shared" si="2"/>
        <v/>
      </c>
    </row>
    <row r="47" spans="1:23">
      <c r="A47" s="75">
        <f t="shared" si="3"/>
        <v>41</v>
      </c>
      <c r="B47" s="70" t="s">
        <v>31</v>
      </c>
      <c r="C47" s="71" t="s">
        <v>32</v>
      </c>
      <c r="D47" s="74" t="s">
        <v>103</v>
      </c>
      <c r="E47" s="70" t="s">
        <v>145</v>
      </c>
      <c r="F47" s="70" t="s">
        <v>31</v>
      </c>
      <c r="G47" s="73" t="s">
        <v>33</v>
      </c>
      <c r="H47" s="74" t="s">
        <v>47</v>
      </c>
      <c r="I47" s="84" t="s">
        <v>146</v>
      </c>
      <c r="J47" s="70" t="s">
        <v>42</v>
      </c>
      <c r="K47" s="70" t="s">
        <v>31</v>
      </c>
      <c r="L47" s="76" t="s">
        <v>36</v>
      </c>
      <c r="M47" s="70" t="s">
        <v>32</v>
      </c>
      <c r="N47" s="77" t="s">
        <v>39</v>
      </c>
      <c r="O47" s="78">
        <v>46314</v>
      </c>
      <c r="P47" s="79">
        <v>46317</v>
      </c>
      <c r="Q47" s="80" t="s">
        <v>40</v>
      </c>
      <c r="R47" s="70" t="s">
        <v>40</v>
      </c>
      <c r="S47" s="81" t="s">
        <v>41</v>
      </c>
      <c r="T47" s="82" t="str">
        <f t="shared" si="6"/>
        <v>-</v>
      </c>
      <c r="U47" s="82" t="str">
        <f t="shared" si="6"/>
        <v>-</v>
      </c>
      <c r="V47" s="83" t="str">
        <f t="shared" si="7"/>
        <v>&lt;25</v>
      </c>
      <c r="W47" s="89" t="str">
        <f t="shared" si="2"/>
        <v/>
      </c>
    </row>
    <row r="48" spans="1:23">
      <c r="A48" s="75">
        <f t="shared" si="3"/>
        <v>42</v>
      </c>
      <c r="B48" s="70" t="s">
        <v>31</v>
      </c>
      <c r="C48" s="71" t="s">
        <v>32</v>
      </c>
      <c r="D48" s="74" t="s">
        <v>103</v>
      </c>
      <c r="E48" s="70" t="s">
        <v>107</v>
      </c>
      <c r="F48" s="70" t="s">
        <v>31</v>
      </c>
      <c r="G48" s="73" t="s">
        <v>33</v>
      </c>
      <c r="H48" s="74" t="s">
        <v>47</v>
      </c>
      <c r="I48" s="84" t="s">
        <v>78</v>
      </c>
      <c r="J48" s="70" t="s">
        <v>42</v>
      </c>
      <c r="K48" s="70" t="s">
        <v>139</v>
      </c>
      <c r="L48" s="76" t="s">
        <v>36</v>
      </c>
      <c r="M48" s="70" t="s">
        <v>32</v>
      </c>
      <c r="N48" s="77" t="s">
        <v>39</v>
      </c>
      <c r="O48" s="78">
        <v>46314</v>
      </c>
      <c r="P48" s="79">
        <v>46317</v>
      </c>
      <c r="Q48" s="80" t="s">
        <v>40</v>
      </c>
      <c r="R48" s="70" t="s">
        <v>40</v>
      </c>
      <c r="S48" s="81" t="s">
        <v>41</v>
      </c>
      <c r="T48" s="82" t="str">
        <f t="shared" si="6"/>
        <v>-</v>
      </c>
      <c r="U48" s="82" t="str">
        <f t="shared" si="6"/>
        <v>-</v>
      </c>
      <c r="V48" s="83" t="str">
        <f t="shared" si="7"/>
        <v>&lt;25</v>
      </c>
      <c r="W48" s="89" t="str">
        <f t="shared" si="2"/>
        <v/>
      </c>
    </row>
    <row r="49" spans="1:23">
      <c r="A49" s="75">
        <f t="shared" si="3"/>
        <v>43</v>
      </c>
      <c r="B49" s="70" t="s">
        <v>31</v>
      </c>
      <c r="C49" s="71" t="s">
        <v>32</v>
      </c>
      <c r="D49" s="74" t="s">
        <v>103</v>
      </c>
      <c r="E49" s="70" t="s">
        <v>104</v>
      </c>
      <c r="F49" s="70" t="s">
        <v>31</v>
      </c>
      <c r="G49" s="73" t="s">
        <v>33</v>
      </c>
      <c r="H49" s="74" t="s">
        <v>47</v>
      </c>
      <c r="I49" s="84" t="s">
        <v>147</v>
      </c>
      <c r="J49" s="70" t="s">
        <v>42</v>
      </c>
      <c r="K49" s="70" t="s">
        <v>31</v>
      </c>
      <c r="L49" s="76" t="s">
        <v>36</v>
      </c>
      <c r="M49" s="70" t="s">
        <v>32</v>
      </c>
      <c r="N49" s="77" t="s">
        <v>39</v>
      </c>
      <c r="O49" s="78">
        <v>46314</v>
      </c>
      <c r="P49" s="79">
        <v>46317</v>
      </c>
      <c r="Q49" s="80" t="s">
        <v>40</v>
      </c>
      <c r="R49" s="70" t="s">
        <v>40</v>
      </c>
      <c r="S49" s="81" t="s">
        <v>41</v>
      </c>
      <c r="T49" s="82" t="str">
        <f t="shared" si="6"/>
        <v>-</v>
      </c>
      <c r="U49" s="82" t="str">
        <f t="shared" si="6"/>
        <v>-</v>
      </c>
      <c r="V49" s="83" t="str">
        <f t="shared" si="7"/>
        <v>&lt;25</v>
      </c>
      <c r="W49" s="89" t="str">
        <f t="shared" si="2"/>
        <v/>
      </c>
    </row>
    <row r="50" spans="1:23">
      <c r="A50" s="75">
        <f t="shared" si="3"/>
        <v>44</v>
      </c>
      <c r="B50" s="70" t="s">
        <v>31</v>
      </c>
      <c r="C50" s="71" t="s">
        <v>32</v>
      </c>
      <c r="D50" s="74" t="s">
        <v>103</v>
      </c>
      <c r="E50" s="70" t="s">
        <v>31</v>
      </c>
      <c r="F50" s="70" t="s">
        <v>31</v>
      </c>
      <c r="G50" s="73" t="s">
        <v>33</v>
      </c>
      <c r="H50" s="74" t="s">
        <v>83</v>
      </c>
      <c r="I50" s="84" t="s">
        <v>140</v>
      </c>
      <c r="J50" s="70" t="s">
        <v>141</v>
      </c>
      <c r="K50" s="70" t="s">
        <v>31</v>
      </c>
      <c r="L50" s="76" t="s">
        <v>36</v>
      </c>
      <c r="M50" s="70" t="s">
        <v>32</v>
      </c>
      <c r="N50" s="77" t="s">
        <v>39</v>
      </c>
      <c r="O50" s="78">
        <v>46314</v>
      </c>
      <c r="P50" s="79">
        <v>46317</v>
      </c>
      <c r="Q50" s="80" t="s">
        <v>40</v>
      </c>
      <c r="R50" s="70" t="s">
        <v>40</v>
      </c>
      <c r="S50" s="81" t="s">
        <v>41</v>
      </c>
      <c r="T50" s="82" t="str">
        <f t="shared" si="6"/>
        <v>-</v>
      </c>
      <c r="U50" s="82" t="str">
        <f t="shared" si="6"/>
        <v>-</v>
      </c>
      <c r="V50" s="83" t="str">
        <f t="shared" si="7"/>
        <v>&lt;25</v>
      </c>
      <c r="W50" s="89" t="str">
        <f t="shared" si="2"/>
        <v/>
      </c>
    </row>
    <row r="51" spans="1:23">
      <c r="A51" s="75">
        <f t="shared" si="3"/>
        <v>45</v>
      </c>
      <c r="B51" s="70" t="s">
        <v>31</v>
      </c>
      <c r="C51" s="71" t="s">
        <v>32</v>
      </c>
      <c r="D51" s="74" t="s">
        <v>43</v>
      </c>
      <c r="E51" s="70" t="s">
        <v>148</v>
      </c>
      <c r="F51" s="70" t="s">
        <v>31</v>
      </c>
      <c r="G51" s="73" t="s">
        <v>33</v>
      </c>
      <c r="H51" s="74" t="s">
        <v>47</v>
      </c>
      <c r="I51" s="84" t="s">
        <v>149</v>
      </c>
      <c r="J51" s="70" t="s">
        <v>42</v>
      </c>
      <c r="K51" s="70" t="s">
        <v>31</v>
      </c>
      <c r="L51" s="76" t="s">
        <v>36</v>
      </c>
      <c r="M51" s="70" t="s">
        <v>32</v>
      </c>
      <c r="N51" s="77" t="s">
        <v>39</v>
      </c>
      <c r="O51" s="78">
        <v>46314</v>
      </c>
      <c r="P51" s="79">
        <v>46317</v>
      </c>
      <c r="Q51" s="80" t="s">
        <v>40</v>
      </c>
      <c r="R51" s="70" t="s">
        <v>40</v>
      </c>
      <c r="S51" s="81" t="s">
        <v>41</v>
      </c>
      <c r="T51" s="82" t="str">
        <f t="shared" si="6"/>
        <v>-</v>
      </c>
      <c r="U51" s="82" t="str">
        <f t="shared" si="6"/>
        <v>-</v>
      </c>
      <c r="V51" s="83" t="str">
        <f t="shared" si="7"/>
        <v>&lt;25</v>
      </c>
      <c r="W51" s="89" t="str">
        <f t="shared" si="2"/>
        <v/>
      </c>
    </row>
    <row r="52" spans="1:23">
      <c r="A52" s="75">
        <f t="shared" si="3"/>
        <v>46</v>
      </c>
      <c r="B52" s="70" t="s">
        <v>31</v>
      </c>
      <c r="C52" s="71" t="s">
        <v>32</v>
      </c>
      <c r="D52" s="74" t="s">
        <v>43</v>
      </c>
      <c r="E52" s="70" t="s">
        <v>31</v>
      </c>
      <c r="F52" s="70" t="s">
        <v>31</v>
      </c>
      <c r="G52" s="73" t="s">
        <v>33</v>
      </c>
      <c r="H52" s="74" t="s">
        <v>47</v>
      </c>
      <c r="I52" s="84" t="s">
        <v>150</v>
      </c>
      <c r="J52" s="70" t="s">
        <v>42</v>
      </c>
      <c r="K52" s="70" t="s">
        <v>31</v>
      </c>
      <c r="L52" s="76" t="s">
        <v>36</v>
      </c>
      <c r="M52" s="70" t="s">
        <v>32</v>
      </c>
      <c r="N52" s="77" t="s">
        <v>39</v>
      </c>
      <c r="O52" s="78">
        <v>46314</v>
      </c>
      <c r="P52" s="79">
        <v>46317</v>
      </c>
      <c r="Q52" s="80" t="s">
        <v>40</v>
      </c>
      <c r="R52" s="70" t="s">
        <v>40</v>
      </c>
      <c r="S52" s="81" t="s">
        <v>41</v>
      </c>
      <c r="T52" s="82" t="str">
        <f t="shared" ref="T52:U56" si="8">IF(Q52="","",IF(NOT(ISERROR(Q52*1)),ROUNDDOWN(Q52*1,2-INT(LOG(ABS(Q52*1)))),IFERROR("&lt;"&amp;ROUNDDOWN(IF(SUBSTITUTE(Q52,"&lt;","")*1&lt;=50,SUBSTITUTE(Q52,"&lt;","")*1,""),2-INT(LOG(ABS(SUBSTITUTE(Q52,"&lt;","")*1)))),IF(Q52="-",Q52,"入力形式が間違っています"))))</f>
        <v>-</v>
      </c>
      <c r="U52" s="82" t="str">
        <f t="shared" si="8"/>
        <v>-</v>
      </c>
      <c r="V52" s="83" t="str">
        <f t="shared" si="7"/>
        <v>&lt;25</v>
      </c>
      <c r="W52" s="89" t="str">
        <f t="shared" si="2"/>
        <v/>
      </c>
    </row>
    <row r="53" spans="1:23">
      <c r="A53" s="75">
        <f t="shared" si="3"/>
        <v>47</v>
      </c>
      <c r="B53" s="70" t="s">
        <v>31</v>
      </c>
      <c r="C53" s="71" t="s">
        <v>32</v>
      </c>
      <c r="D53" s="74" t="s">
        <v>151</v>
      </c>
      <c r="E53" s="70" t="s">
        <v>148</v>
      </c>
      <c r="F53" s="70" t="s">
        <v>31</v>
      </c>
      <c r="G53" s="73" t="s">
        <v>33</v>
      </c>
      <c r="H53" s="74" t="s">
        <v>47</v>
      </c>
      <c r="I53" s="84" t="s">
        <v>152</v>
      </c>
      <c r="J53" s="70" t="s">
        <v>42</v>
      </c>
      <c r="K53" s="70" t="s">
        <v>31</v>
      </c>
      <c r="L53" s="76" t="s">
        <v>36</v>
      </c>
      <c r="M53" s="70" t="s">
        <v>32</v>
      </c>
      <c r="N53" s="77" t="s">
        <v>39</v>
      </c>
      <c r="O53" s="78">
        <v>46314</v>
      </c>
      <c r="P53" s="79">
        <v>46317</v>
      </c>
      <c r="Q53" s="80" t="s">
        <v>40</v>
      </c>
      <c r="R53" s="70" t="s">
        <v>40</v>
      </c>
      <c r="S53" s="81" t="s">
        <v>41</v>
      </c>
      <c r="T53" s="82" t="str">
        <f t="shared" si="8"/>
        <v>-</v>
      </c>
      <c r="U53" s="82" t="str">
        <f t="shared" si="8"/>
        <v>-</v>
      </c>
      <c r="V53" s="83" t="str">
        <f t="shared" si="7"/>
        <v>&lt;25</v>
      </c>
      <c r="W53" s="89" t="str">
        <f t="shared" si="2"/>
        <v/>
      </c>
    </row>
    <row r="54" spans="1:23">
      <c r="A54" s="75">
        <f t="shared" si="3"/>
        <v>48</v>
      </c>
      <c r="B54" s="70" t="s">
        <v>31</v>
      </c>
      <c r="C54" s="71" t="s">
        <v>32</v>
      </c>
      <c r="D54" s="74" t="s">
        <v>43</v>
      </c>
      <c r="E54" s="70" t="s">
        <v>153</v>
      </c>
      <c r="F54" s="70" t="s">
        <v>31</v>
      </c>
      <c r="G54" s="73" t="s">
        <v>33</v>
      </c>
      <c r="H54" s="74" t="s">
        <v>83</v>
      </c>
      <c r="I54" s="75" t="s">
        <v>154</v>
      </c>
      <c r="J54" s="70" t="s">
        <v>141</v>
      </c>
      <c r="K54" s="70" t="s">
        <v>31</v>
      </c>
      <c r="L54" s="76" t="s">
        <v>36</v>
      </c>
      <c r="M54" s="70" t="s">
        <v>32</v>
      </c>
      <c r="N54" s="77" t="s">
        <v>39</v>
      </c>
      <c r="O54" s="78">
        <v>46314</v>
      </c>
      <c r="P54" s="90">
        <v>46317</v>
      </c>
      <c r="Q54" s="80" t="s">
        <v>40</v>
      </c>
      <c r="R54" s="70" t="s">
        <v>40</v>
      </c>
      <c r="S54" s="81" t="s">
        <v>41</v>
      </c>
      <c r="T54" s="82" t="str">
        <f t="shared" si="8"/>
        <v>-</v>
      </c>
      <c r="U54" s="82" t="str">
        <f t="shared" si="8"/>
        <v>-</v>
      </c>
      <c r="V54" s="83" t="str">
        <f t="shared" si="7"/>
        <v>&lt;25</v>
      </c>
      <c r="W54" s="89" t="str">
        <f t="shared" si="2"/>
        <v/>
      </c>
    </row>
    <row r="55" spans="1:23">
      <c r="A55" s="75">
        <f t="shared" si="3"/>
        <v>49</v>
      </c>
      <c r="B55" s="70" t="s">
        <v>31</v>
      </c>
      <c r="C55" s="76" t="s">
        <v>32</v>
      </c>
      <c r="D55" s="91" t="s">
        <v>31</v>
      </c>
      <c r="E55" s="70" t="s">
        <v>31</v>
      </c>
      <c r="F55" s="76" t="s">
        <v>31</v>
      </c>
      <c r="G55" s="73" t="s">
        <v>33</v>
      </c>
      <c r="H55" s="74" t="s">
        <v>34</v>
      </c>
      <c r="I55" s="70" t="s">
        <v>155</v>
      </c>
      <c r="J55" s="70" t="s">
        <v>35</v>
      </c>
      <c r="K55" s="70" t="s">
        <v>35</v>
      </c>
      <c r="L55" s="76" t="s">
        <v>36</v>
      </c>
      <c r="M55" s="70" t="s">
        <v>32</v>
      </c>
      <c r="N55" s="77" t="s">
        <v>37</v>
      </c>
      <c r="O55" s="92">
        <v>46301</v>
      </c>
      <c r="P55" s="93">
        <v>46314</v>
      </c>
      <c r="Q55" s="80" t="s">
        <v>156</v>
      </c>
      <c r="R55" s="70" t="s">
        <v>157</v>
      </c>
      <c r="S55" s="94" t="s">
        <v>158</v>
      </c>
      <c r="T55" s="82" t="str">
        <f t="shared" si="8"/>
        <v>&lt;0.408</v>
      </c>
      <c r="U55" s="82" t="str">
        <f t="shared" si="8"/>
        <v>&lt;0.352</v>
      </c>
      <c r="V55" s="83" t="str">
        <f>IFERROR(IF(AND(T55="",U55=""),"",IF(AND(T55="-",U55="-"),IF(S55="","Cs合計を入力してください",S55),IF(NOT(ISERROR(T55*1+U55*1)),ROUND(T55+U55, 1-INT(LOG(ABS(T55+U55)))),IF(NOT(ISERROR(T55*1)),ROUND(T55, 1-INT(LOG(ABS(T55)))),IF(NOT(ISERROR(U55*1)),ROUND(U55, 1-INT(LOG(ABS(U55)))),IF(ISERROR(T55*1+U55*1),"&lt;"&amp;ROUND(IF(T55="-",0,SUBSTITUTE(T55,"&lt;",""))*1+IF(U55="-",0,SUBSTITUTE(U55,"&lt;",""))*1,1-INT(LOG(ABS(IF(T55="-",0,SUBSTITUTE(T55,"&lt;",""))*1+IF(U55="-",0,SUBSTITUTE(U55,"&lt;",""))*1)))))))))),"入力形式が間違っています")</f>
        <v>&lt;0.76</v>
      </c>
      <c r="W55" s="76" t="str">
        <f t="shared" si="2"/>
        <v/>
      </c>
    </row>
    <row r="56" spans="1:23">
      <c r="A56" s="75">
        <f t="shared" si="3"/>
        <v>50</v>
      </c>
      <c r="B56" s="70" t="s">
        <v>31</v>
      </c>
      <c r="C56" s="76" t="s">
        <v>32</v>
      </c>
      <c r="D56" s="91" t="s">
        <v>31</v>
      </c>
      <c r="E56" s="70" t="s">
        <v>31</v>
      </c>
      <c r="F56" s="76" t="s">
        <v>31</v>
      </c>
      <c r="G56" s="73" t="s">
        <v>33</v>
      </c>
      <c r="H56" s="74" t="s">
        <v>34</v>
      </c>
      <c r="I56" s="75" t="s">
        <v>38</v>
      </c>
      <c r="J56" s="70" t="s">
        <v>35</v>
      </c>
      <c r="K56" s="70" t="s">
        <v>35</v>
      </c>
      <c r="L56" s="76" t="s">
        <v>36</v>
      </c>
      <c r="M56" s="70" t="s">
        <v>32</v>
      </c>
      <c r="N56" s="77" t="s">
        <v>37</v>
      </c>
      <c r="O56" s="92">
        <v>46302</v>
      </c>
      <c r="P56" s="93">
        <v>46314</v>
      </c>
      <c r="Q56" s="80" t="s">
        <v>159</v>
      </c>
      <c r="R56" s="70" t="s">
        <v>160</v>
      </c>
      <c r="S56" s="94" t="s">
        <v>161</v>
      </c>
      <c r="T56" s="82" t="str">
        <f t="shared" si="8"/>
        <v>&lt;0.419</v>
      </c>
      <c r="U56" s="82" t="str">
        <f t="shared" si="8"/>
        <v>&lt;0.471</v>
      </c>
      <c r="V56" s="83" t="str">
        <f>IFERROR(IF(AND(T56="",U56=""),"",IF(AND(T56="-",U56="-"),IF(S56="","Cs合計を入力してください",S56),IF(NOT(ISERROR(T56*1+U56*1)),ROUND(T56+U56, 1-INT(LOG(ABS(T56+U56)))),IF(NOT(ISERROR(T56*1)),ROUND(T56, 1-INT(LOG(ABS(T56)))),IF(NOT(ISERROR(U56*1)),ROUND(U56, 1-INT(LOG(ABS(U56)))),IF(ISERROR(T56*1+U56*1),"&lt;"&amp;ROUND(IF(T56="-",0,SUBSTITUTE(T56,"&lt;",""))*1+IF(U56="-",0,SUBSTITUTE(U56,"&lt;",""))*1,1-INT(LOG(ABS(IF(T56="-",0,SUBSTITUTE(T56,"&lt;",""))*1+IF(U56="-",0,SUBSTITUTE(U56,"&lt;",""))*1)))))))))),"入力形式が間違っています")</f>
        <v>&lt;0.89</v>
      </c>
      <c r="W56" s="76" t="str">
        <f t="shared" si="2"/>
        <v/>
      </c>
    </row>
  </sheetData>
  <mergeCells count="27">
    <mergeCell ref="A3:A6"/>
    <mergeCell ref="B3:B6"/>
    <mergeCell ref="C3:C6"/>
    <mergeCell ref="D3:F3"/>
    <mergeCell ref="G3:G6"/>
    <mergeCell ref="I3:L3"/>
    <mergeCell ref="M3:N3"/>
    <mergeCell ref="O3:P3"/>
    <mergeCell ref="Q3:W3"/>
    <mergeCell ref="D4:D6"/>
    <mergeCell ref="E4:E6"/>
    <mergeCell ref="F4:F6"/>
    <mergeCell ref="I4:I6"/>
    <mergeCell ref="L4:L6"/>
    <mergeCell ref="M4:M6"/>
    <mergeCell ref="H3:H6"/>
    <mergeCell ref="V4:V6"/>
    <mergeCell ref="W4:W6"/>
    <mergeCell ref="J5:J6"/>
    <mergeCell ref="K5:K6"/>
    <mergeCell ref="Q5:S5"/>
    <mergeCell ref="U4:U6"/>
    <mergeCell ref="N4:N6"/>
    <mergeCell ref="O4:O6"/>
    <mergeCell ref="P4:P6"/>
    <mergeCell ref="Q4:S4"/>
    <mergeCell ref="T4:T6"/>
  </mergeCells>
  <phoneticPr fontId="1"/>
  <conditionalFormatting sqref="V7:V22">
    <cfRule type="expression" dxfId="2" priority="3">
      <formula>$W7="○"</formula>
    </cfRule>
  </conditionalFormatting>
  <conditionalFormatting sqref="V23:V54">
    <cfRule type="expression" dxfId="1" priority="2">
      <formula>$W23="○"</formula>
    </cfRule>
  </conditionalFormatting>
  <conditionalFormatting sqref="V55:V56">
    <cfRule type="expression" dxfId="0" priority="1">
      <formula>$W55="○"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