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3F585C2-D95E-4AC6-BBC4-4DEAA85B0C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85" i="1" l="1"/>
  <c r="W85" i="1" s="1"/>
  <c r="U85" i="1"/>
  <c r="T85" i="1"/>
  <c r="U84" i="1"/>
  <c r="T84" i="1"/>
  <c r="V84" i="1" s="1"/>
  <c r="W84" i="1" s="1"/>
  <c r="U83" i="1"/>
  <c r="T83" i="1"/>
  <c r="V83" i="1" s="1"/>
  <c r="W83" i="1" s="1"/>
  <c r="V82" i="1"/>
  <c r="W82" i="1" s="1"/>
  <c r="U82" i="1"/>
  <c r="T82" i="1"/>
  <c r="U81" i="1"/>
  <c r="T81" i="1"/>
  <c r="V81" i="1" s="1"/>
  <c r="W81" i="1" s="1"/>
  <c r="U80" i="1"/>
  <c r="T80" i="1"/>
  <c r="V80" i="1" s="1"/>
  <c r="W80" i="1" s="1"/>
  <c r="V79" i="1"/>
  <c r="W79" i="1" s="1"/>
  <c r="U79" i="1"/>
  <c r="T79" i="1"/>
  <c r="U78" i="1"/>
  <c r="T78" i="1"/>
  <c r="V78" i="1" s="1"/>
  <c r="W78" i="1" s="1"/>
  <c r="U77" i="1"/>
  <c r="T77" i="1"/>
  <c r="V77" i="1" s="1"/>
  <c r="W77" i="1" s="1"/>
  <c r="U76" i="1"/>
  <c r="V76" i="1" s="1"/>
  <c r="T76" i="1"/>
  <c r="U75" i="1"/>
  <c r="T75" i="1"/>
  <c r="V75" i="1" s="1"/>
  <c r="W75" i="1" s="1"/>
  <c r="V74" i="1"/>
  <c r="W74" i="1" s="1"/>
  <c r="U74" i="1"/>
  <c r="T74" i="1"/>
  <c r="U73" i="1"/>
  <c r="V73" i="1" s="1"/>
  <c r="W73" i="1" s="1"/>
  <c r="T73" i="1"/>
  <c r="U72" i="1"/>
  <c r="T72" i="1"/>
  <c r="V72" i="1" s="1"/>
  <c r="W72" i="1" s="1"/>
  <c r="V71" i="1"/>
  <c r="W71" i="1" s="1"/>
  <c r="U71" i="1"/>
  <c r="T71" i="1"/>
  <c r="U70" i="1"/>
  <c r="T70" i="1"/>
  <c r="V70" i="1" s="1"/>
  <c r="W70" i="1" s="1"/>
  <c r="U69" i="1"/>
  <c r="T69" i="1"/>
  <c r="V69" i="1" s="1"/>
  <c r="W69" i="1" s="1"/>
  <c r="V68" i="1"/>
  <c r="W68" i="1" s="1"/>
  <c r="U68" i="1"/>
  <c r="T68" i="1"/>
  <c r="U67" i="1"/>
  <c r="T67" i="1"/>
  <c r="V67" i="1" s="1"/>
  <c r="W67" i="1" s="1"/>
  <c r="U66" i="1"/>
  <c r="T66" i="1"/>
  <c r="V66" i="1" s="1"/>
  <c r="W66" i="1" s="1"/>
  <c r="V65" i="1"/>
  <c r="W65" i="1" s="1"/>
  <c r="U65" i="1"/>
  <c r="T65" i="1"/>
  <c r="U64" i="1"/>
  <c r="T64" i="1"/>
  <c r="V64" i="1" s="1"/>
  <c r="W64" i="1" s="1"/>
  <c r="U63" i="1"/>
  <c r="T63" i="1"/>
  <c r="V63" i="1" s="1"/>
  <c r="W63" i="1" s="1"/>
  <c r="V62" i="1"/>
  <c r="W62" i="1" s="1"/>
  <c r="U62" i="1"/>
  <c r="T62" i="1"/>
  <c r="U61" i="1"/>
  <c r="T61" i="1"/>
  <c r="V61" i="1" s="1"/>
  <c r="W61" i="1" s="1"/>
  <c r="U60" i="1"/>
  <c r="T60" i="1"/>
  <c r="V60" i="1" s="1"/>
  <c r="W60" i="1" s="1"/>
  <c r="V59" i="1"/>
  <c r="W59" i="1" s="1"/>
  <c r="U59" i="1"/>
  <c r="T59" i="1"/>
  <c r="U58" i="1"/>
  <c r="T58" i="1"/>
  <c r="V58" i="1" s="1"/>
  <c r="W58" i="1" s="1"/>
  <c r="U57" i="1"/>
  <c r="T57" i="1"/>
  <c r="V57" i="1" s="1"/>
  <c r="W57" i="1" s="1"/>
  <c r="V56" i="1"/>
  <c r="W56" i="1" s="1"/>
  <c r="U56" i="1"/>
  <c r="T56" i="1"/>
  <c r="U55" i="1"/>
  <c r="T55" i="1"/>
  <c r="V55" i="1" s="1"/>
  <c r="W55" i="1" s="1"/>
  <c r="U54" i="1"/>
  <c r="T54" i="1"/>
  <c r="V54" i="1" s="1"/>
  <c r="W54" i="1" s="1"/>
  <c r="V53" i="1"/>
  <c r="W53" i="1" s="1"/>
  <c r="U53" i="1"/>
  <c r="T53" i="1"/>
  <c r="U52" i="1"/>
  <c r="T52" i="1"/>
  <c r="V52" i="1" s="1"/>
  <c r="W52" i="1" s="1"/>
  <c r="U51" i="1"/>
  <c r="T51" i="1"/>
  <c r="V51" i="1" s="1"/>
  <c r="U50" i="1"/>
  <c r="V50" i="1" s="1"/>
  <c r="W50" i="1" s="1"/>
  <c r="T50" i="1"/>
  <c r="U49" i="1"/>
  <c r="T49" i="1"/>
  <c r="V49" i="1" s="1"/>
  <c r="W49" i="1" s="1"/>
  <c r="U48" i="1"/>
  <c r="T48" i="1"/>
  <c r="V48" i="1" s="1"/>
  <c r="W48" i="1" s="1"/>
  <c r="U47" i="1"/>
  <c r="T47" i="1"/>
  <c r="V47" i="1" s="1"/>
  <c r="U46" i="1"/>
  <c r="T46" i="1"/>
  <c r="V46" i="1" s="1"/>
  <c r="U45" i="1"/>
  <c r="T45" i="1"/>
  <c r="V45" i="1" s="1"/>
  <c r="U44" i="1"/>
  <c r="T44" i="1"/>
  <c r="V44" i="1" s="1"/>
  <c r="U43" i="1"/>
  <c r="V43" i="1" s="1"/>
  <c r="W43" i="1" s="1"/>
  <c r="T43" i="1"/>
  <c r="U42" i="1"/>
  <c r="T42" i="1"/>
  <c r="V42" i="1" s="1"/>
  <c r="W42" i="1" s="1"/>
  <c r="U41" i="1"/>
  <c r="T41" i="1"/>
  <c r="V41" i="1" s="1"/>
  <c r="W41" i="1" s="1"/>
  <c r="U40" i="1"/>
  <c r="T40" i="1"/>
  <c r="V40" i="1" s="1"/>
  <c r="W40" i="1" s="1"/>
  <c r="W39" i="1"/>
  <c r="V39" i="1"/>
  <c r="U39" i="1"/>
  <c r="T39" i="1"/>
  <c r="U38" i="1"/>
  <c r="T38" i="1"/>
  <c r="V38" i="1" s="1"/>
  <c r="W38" i="1" s="1"/>
  <c r="U37" i="1"/>
  <c r="T37" i="1"/>
  <c r="V37" i="1" s="1"/>
  <c r="W37" i="1" s="1"/>
  <c r="W36" i="1"/>
  <c r="V36" i="1"/>
  <c r="U36" i="1"/>
  <c r="T36" i="1"/>
  <c r="U35" i="1"/>
  <c r="T35" i="1"/>
  <c r="V35" i="1" s="1"/>
  <c r="W35" i="1" s="1"/>
  <c r="U34" i="1"/>
  <c r="T34" i="1"/>
  <c r="V34" i="1" s="1"/>
  <c r="W34" i="1" s="1"/>
  <c r="W33" i="1"/>
  <c r="V33" i="1"/>
  <c r="U33" i="1"/>
  <c r="T33" i="1"/>
  <c r="U32" i="1"/>
  <c r="T32" i="1"/>
  <c r="V32" i="1" s="1"/>
  <c r="W32" i="1" s="1"/>
  <c r="U31" i="1"/>
  <c r="T31" i="1"/>
  <c r="V31" i="1" s="1"/>
  <c r="W31" i="1" s="1"/>
  <c r="U30" i="1"/>
  <c r="V30" i="1" s="1"/>
  <c r="T30" i="1"/>
  <c r="U29" i="1"/>
  <c r="T29" i="1"/>
  <c r="V29" i="1" s="1"/>
  <c r="U28" i="1"/>
  <c r="V28" i="1" s="1"/>
  <c r="T28" i="1"/>
  <c r="U27" i="1"/>
  <c r="T27" i="1"/>
  <c r="V27" i="1" s="1"/>
  <c r="V26" i="1"/>
  <c r="W26" i="1" s="1"/>
  <c r="U26" i="1"/>
  <c r="T26" i="1"/>
  <c r="U25" i="1"/>
  <c r="T25" i="1"/>
  <c r="V25" i="1" s="1"/>
  <c r="W25" i="1" s="1"/>
  <c r="U24" i="1"/>
  <c r="T24" i="1"/>
  <c r="V24" i="1" s="1"/>
  <c r="W24" i="1" s="1"/>
  <c r="V23" i="1"/>
  <c r="W23" i="1" s="1"/>
  <c r="U23" i="1"/>
  <c r="T23" i="1"/>
  <c r="U22" i="1"/>
  <c r="T22" i="1"/>
  <c r="V22" i="1" s="1"/>
  <c r="W22" i="1" s="1"/>
  <c r="U21" i="1"/>
  <c r="T21" i="1"/>
  <c r="V21" i="1" s="1"/>
  <c r="W21" i="1" s="1"/>
  <c r="V20" i="1"/>
  <c r="W20" i="1" s="1"/>
  <c r="U20" i="1"/>
  <c r="T20" i="1"/>
  <c r="U19" i="1"/>
  <c r="T19" i="1"/>
  <c r="V19" i="1" s="1"/>
  <c r="W19" i="1" s="1"/>
  <c r="U18" i="1"/>
  <c r="T18" i="1"/>
  <c r="V18" i="1" s="1"/>
  <c r="W18" i="1" s="1"/>
  <c r="V17" i="1"/>
  <c r="W17" i="1" s="1"/>
  <c r="U17" i="1"/>
  <c r="T17" i="1"/>
  <c r="U16" i="1"/>
  <c r="T16" i="1"/>
  <c r="V16" i="1" s="1"/>
  <c r="W16" i="1" s="1"/>
  <c r="U15" i="1"/>
  <c r="T15" i="1"/>
  <c r="V15" i="1" s="1"/>
  <c r="U14" i="1"/>
  <c r="T14" i="1"/>
  <c r="V14" i="1" s="1"/>
  <c r="U13" i="1"/>
  <c r="T13" i="1"/>
  <c r="V13" i="1" s="1"/>
  <c r="U12" i="1"/>
  <c r="T12" i="1"/>
  <c r="V12" i="1" s="1"/>
  <c r="U11" i="1"/>
  <c r="T11" i="1"/>
  <c r="V11" i="1" s="1"/>
  <c r="W11" i="1" s="1"/>
  <c r="V10" i="1"/>
  <c r="W10" i="1" s="1"/>
  <c r="U10" i="1"/>
  <c r="T10" i="1"/>
</calcChain>
</file>

<file path=xl/sharedStrings.xml><?xml version="1.0" encoding="utf-8"?>
<sst xmlns="http://schemas.openxmlformats.org/spreadsheetml/2006/main" count="1228" uniqueCount="221">
  <si>
    <t>１　食品の放射性物質検査について</t>
  </si>
  <si>
    <t>NO</t>
    <phoneticPr fontId="8"/>
  </si>
  <si>
    <t>報告自治体</t>
    <rPh sb="0" eb="2">
      <t>ホウコク</t>
    </rPh>
    <rPh sb="2" eb="5">
      <t>ジチタイ</t>
    </rPh>
    <phoneticPr fontId="8"/>
  </si>
  <si>
    <t>実施主体</t>
    <rPh sb="0" eb="2">
      <t>ジッシ</t>
    </rPh>
    <phoneticPr fontId="8"/>
  </si>
  <si>
    <t>産地</t>
    <rPh sb="0" eb="2">
      <t>サンチ</t>
    </rPh>
    <phoneticPr fontId="8"/>
  </si>
  <si>
    <t>非流通品
／流通品</t>
    <rPh sb="0" eb="1">
      <t>ヒ</t>
    </rPh>
    <rPh sb="1" eb="3">
      <t>リュウツウ</t>
    </rPh>
    <rPh sb="3" eb="4">
      <t>ヒン</t>
    </rPh>
    <phoneticPr fontId="8"/>
  </si>
  <si>
    <t>食品
カテゴリ</t>
    <phoneticPr fontId="8"/>
  </si>
  <si>
    <t>品目</t>
    <rPh sb="0" eb="2">
      <t>ヒンモク</t>
    </rPh>
    <phoneticPr fontId="8"/>
  </si>
  <si>
    <t>検査</t>
    <phoneticPr fontId="8"/>
  </si>
  <si>
    <t>日時</t>
    <rPh sb="0" eb="2">
      <t>ニチジ</t>
    </rPh>
    <phoneticPr fontId="8"/>
  </si>
  <si>
    <t>結果（Bq/kg)</t>
    <rPh sb="0" eb="2">
      <t>ケッカ</t>
    </rPh>
    <phoneticPr fontId="8"/>
  </si>
  <si>
    <t>都道府県</t>
    <rPh sb="0" eb="4">
      <t>トドウフケン</t>
    </rPh>
    <phoneticPr fontId="8"/>
  </si>
  <si>
    <t>市町村</t>
    <rPh sb="0" eb="3">
      <t>シチョウソン</t>
    </rPh>
    <phoneticPr fontId="8"/>
  </si>
  <si>
    <t>その他
（海域、河川、製造所等）</t>
    <rPh sb="2" eb="3">
      <t>タ</t>
    </rPh>
    <rPh sb="5" eb="7">
      <t>カイイキ</t>
    </rPh>
    <rPh sb="8" eb="10">
      <t>カセン</t>
    </rPh>
    <rPh sb="11" eb="14">
      <t>セイゾウショ</t>
    </rPh>
    <rPh sb="14" eb="15">
      <t>トウ</t>
    </rPh>
    <phoneticPr fontId="8"/>
  </si>
  <si>
    <t>品目名</t>
    <rPh sb="2" eb="3">
      <t>メイ</t>
    </rPh>
    <phoneticPr fontId="8"/>
  </si>
  <si>
    <t>採取時点の出荷制限等の状況</t>
    <rPh sb="0" eb="2">
      <t>サイシュ</t>
    </rPh>
    <rPh sb="2" eb="4">
      <t>ジテン</t>
    </rPh>
    <rPh sb="5" eb="7">
      <t>シュッカ</t>
    </rPh>
    <rPh sb="7" eb="9">
      <t>セイゲン</t>
    </rPh>
    <rPh sb="9" eb="10">
      <t>トウ</t>
    </rPh>
    <rPh sb="11" eb="13">
      <t>ジョウキョウ</t>
    </rPh>
    <phoneticPr fontId="8"/>
  </si>
  <si>
    <t>検査機関</t>
    <phoneticPr fontId="8"/>
  </si>
  <si>
    <t>検査法</t>
    <rPh sb="0" eb="2">
      <t>ケンサ</t>
    </rPh>
    <rPh sb="2" eb="3">
      <t>ホウ</t>
    </rPh>
    <phoneticPr fontId="8"/>
  </si>
  <si>
    <t>採取日
（購入日)</t>
  </si>
  <si>
    <t>結果
判明日</t>
    <phoneticPr fontId="8"/>
  </si>
  <si>
    <t>入力用</t>
    <rPh sb="0" eb="3">
      <t>ニュウリョクヨウ</t>
    </rPh>
    <phoneticPr fontId="1"/>
  </si>
  <si>
    <t>Cs-134</t>
    <phoneticPr fontId="8"/>
  </si>
  <si>
    <t>Cs-137</t>
    <phoneticPr fontId="8"/>
  </si>
  <si>
    <t>Cs合計</t>
    <rPh sb="2" eb="4">
      <t>ゴウケイ</t>
    </rPh>
    <phoneticPr fontId="8"/>
  </si>
  <si>
    <t>基準超過</t>
    <rPh sb="0" eb="2">
      <t>キジュン</t>
    </rPh>
    <rPh sb="2" eb="4">
      <t>チョウカ</t>
    </rPh>
    <phoneticPr fontId="8"/>
  </si>
  <si>
    <t>【きのこ類、山菜類、水産物等の場合】
野生（または天然）/栽培（または養殖）</t>
    <rPh sb="4" eb="5">
      <t>ルイ</t>
    </rPh>
    <rPh sb="6" eb="8">
      <t>サンサイ</t>
    </rPh>
    <rPh sb="8" eb="9">
      <t>ルイ</t>
    </rPh>
    <rPh sb="10" eb="12">
      <t>スイサン</t>
    </rPh>
    <rPh sb="12" eb="13">
      <t>ブツ</t>
    </rPh>
    <rPh sb="13" eb="14">
      <t>トウ</t>
    </rPh>
    <rPh sb="15" eb="17">
      <t>バアイ</t>
    </rPh>
    <rPh sb="19" eb="21">
      <t>ヤセイ</t>
    </rPh>
    <rPh sb="25" eb="27">
      <t>テンネン</t>
    </rPh>
    <rPh sb="29" eb="31">
      <t>サイバイ</t>
    </rPh>
    <rPh sb="35" eb="37">
      <t>ヨウショク</t>
    </rPh>
    <phoneticPr fontId="8"/>
  </si>
  <si>
    <t>・半角入力する
・不検出の際は「&lt;○○（検出下限）」を入力する
・Cs合計のみ入力する場合は、Cs134,137に「-」（半角ハイフン）を入力する</t>
    <rPh sb="1" eb="3">
      <t>ハンカク</t>
    </rPh>
    <rPh sb="3" eb="5">
      <t>ニュウリョク</t>
    </rPh>
    <rPh sb="9" eb="10">
      <t>フ</t>
    </rPh>
    <rPh sb="10" eb="12">
      <t>ケンシュツ</t>
    </rPh>
    <rPh sb="13" eb="14">
      <t>サイ</t>
    </rPh>
    <rPh sb="20" eb="22">
      <t>ケンシュツ</t>
    </rPh>
    <rPh sb="22" eb="24">
      <t>カゲン</t>
    </rPh>
    <rPh sb="27" eb="29">
      <t>ニュウリョク</t>
    </rPh>
    <rPh sb="35" eb="37">
      <t>ゴウケイ</t>
    </rPh>
    <rPh sb="39" eb="41">
      <t>ニュウリョク</t>
    </rPh>
    <rPh sb="43" eb="45">
      <t>バアイ</t>
    </rPh>
    <rPh sb="61" eb="63">
      <t>ハンカク</t>
    </rPh>
    <rPh sb="69" eb="71">
      <t>ニュウリョク</t>
    </rPh>
    <phoneticPr fontId="1"/>
  </si>
  <si>
    <t>Cs-134</t>
    <phoneticPr fontId="1"/>
  </si>
  <si>
    <t>Cs-137</t>
    <phoneticPr fontId="1"/>
  </si>
  <si>
    <t>Cs合計</t>
    <rPh sb="2" eb="4">
      <t>ゴウケイ</t>
    </rPh>
    <phoneticPr fontId="1"/>
  </si>
  <si>
    <t>-</t>
    <phoneticPr fontId="1"/>
  </si>
  <si>
    <t>流通品</t>
    <rPh sb="0" eb="2">
      <t>リュウツウ</t>
    </rPh>
    <rPh sb="2" eb="3">
      <t>ヒン</t>
    </rPh>
    <phoneticPr fontId="9"/>
  </si>
  <si>
    <t>農産物</t>
    <rPh sb="0" eb="3">
      <t>ノウサンブツ</t>
    </rPh>
    <phoneticPr fontId="8"/>
  </si>
  <si>
    <t>制限なし</t>
    <rPh sb="0" eb="2">
      <t>セイゲン</t>
    </rPh>
    <phoneticPr fontId="9"/>
  </si>
  <si>
    <t>Ge</t>
  </si>
  <si>
    <t>&lt;6.0</t>
    <phoneticPr fontId="1"/>
  </si>
  <si>
    <t>-</t>
  </si>
  <si>
    <t>水産物</t>
    <rPh sb="0" eb="3">
      <t>スイサンブツ</t>
    </rPh>
    <phoneticPr fontId="8"/>
  </si>
  <si>
    <t>&lt;25</t>
  </si>
  <si>
    <t>非流通品（出荷予定あり）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8"/>
  </si>
  <si>
    <t>宮城県</t>
    <rPh sb="0" eb="3">
      <t>ミヤギケン</t>
    </rPh>
    <phoneticPr fontId="8"/>
  </si>
  <si>
    <t>天然</t>
    <rPh sb="0" eb="2">
      <t>テンネン</t>
    </rPh>
    <phoneticPr fontId="8"/>
  </si>
  <si>
    <t>&lt;10</t>
  </si>
  <si>
    <t>(公財)海洋生物環境研究所</t>
  </si>
  <si>
    <t>非流通品（出荷予定あり）</t>
  </si>
  <si>
    <t>&lt;3.41</t>
  </si>
  <si>
    <t>制限なし</t>
  </si>
  <si>
    <t/>
  </si>
  <si>
    <t>NaI</t>
  </si>
  <si>
    <t>&lt;4.02</t>
  </si>
  <si>
    <t>&lt;5.38</t>
  </si>
  <si>
    <t>―</t>
  </si>
  <si>
    <t>流通品</t>
  </si>
  <si>
    <t>牛乳・乳児用食品</t>
  </si>
  <si>
    <t>サメガレイ</t>
  </si>
  <si>
    <t>&lt;11</t>
  </si>
  <si>
    <t>&lt;4.74</t>
  </si>
  <si>
    <t>&lt;12</t>
  </si>
  <si>
    <t>&lt;4.16</t>
  </si>
  <si>
    <t>&lt;4.29</t>
  </si>
  <si>
    <t>&lt;13</t>
  </si>
  <si>
    <t>横浜市</t>
    <rPh sb="0" eb="3">
      <t>ヨコハマシ</t>
    </rPh>
    <phoneticPr fontId="1"/>
  </si>
  <si>
    <t>横浜市</t>
    <phoneticPr fontId="1"/>
  </si>
  <si>
    <t>その他
（原木、菌床、
露地栽培、施設栽培等）</t>
    <rPh sb="2" eb="3">
      <t>タ</t>
    </rPh>
    <rPh sb="5" eb="7">
      <t>ゲンボク</t>
    </rPh>
    <rPh sb="8" eb="10">
      <t>キンショウ</t>
    </rPh>
    <rPh sb="12" eb="14">
      <t>ロジ</t>
    </rPh>
    <rPh sb="14" eb="16">
      <t>サイバイ</t>
    </rPh>
    <rPh sb="17" eb="19">
      <t>シセツ</t>
    </rPh>
    <rPh sb="19" eb="21">
      <t>サイバイ</t>
    </rPh>
    <rPh sb="21" eb="22">
      <t>トウ</t>
    </rPh>
    <phoneticPr fontId="8"/>
  </si>
  <si>
    <t>滋賀県</t>
    <rPh sb="0" eb="3">
      <t>シガケン</t>
    </rPh>
    <phoneticPr fontId="1"/>
  </si>
  <si>
    <t>滋賀県</t>
    <rPh sb="0" eb="3">
      <t>シガケン</t>
    </rPh>
    <phoneticPr fontId="8"/>
  </si>
  <si>
    <t>守山市</t>
    <rPh sb="0" eb="3">
      <t>モリヤマシ</t>
    </rPh>
    <phoneticPr fontId="4"/>
  </si>
  <si>
    <t>農産物</t>
  </si>
  <si>
    <t>栽培</t>
    <rPh sb="0" eb="2">
      <t>サイバイ</t>
    </rPh>
    <phoneticPr fontId="8"/>
  </si>
  <si>
    <t>滋賀県衛生科学センター</t>
    <rPh sb="0" eb="3">
      <t>シガケン</t>
    </rPh>
    <rPh sb="3" eb="7">
      <t>エイセイカガク</t>
    </rPh>
    <phoneticPr fontId="14"/>
  </si>
  <si>
    <t>タマネギ</t>
    <phoneticPr fontId="14"/>
  </si>
  <si>
    <t>キュウリ</t>
    <phoneticPr fontId="14"/>
  </si>
  <si>
    <t>タケノコ</t>
  </si>
  <si>
    <t>野生</t>
  </si>
  <si>
    <t>&lt;4</t>
  </si>
  <si>
    <t>&lt;17</t>
  </si>
  <si>
    <t>&lt;6</t>
  </si>
  <si>
    <t>&lt;7</t>
  </si>
  <si>
    <t>&lt;16</t>
  </si>
  <si>
    <t>&lt;19</t>
  </si>
  <si>
    <t>&lt;9</t>
  </si>
  <si>
    <t>キャベツ</t>
  </si>
  <si>
    <t>仙台市</t>
    <rPh sb="0" eb="3">
      <t>センダイシ</t>
    </rPh>
    <phoneticPr fontId="1"/>
  </si>
  <si>
    <t>&lt;10</t>
    <phoneticPr fontId="1"/>
  </si>
  <si>
    <t>&lt;20</t>
    <phoneticPr fontId="1"/>
  </si>
  <si>
    <t>宮城県</t>
  </si>
  <si>
    <t>&lt;20</t>
  </si>
  <si>
    <t>&lt;3.29</t>
    <phoneticPr fontId="1"/>
  </si>
  <si>
    <t>&lt;3.04</t>
    <phoneticPr fontId="1"/>
  </si>
  <si>
    <t>マサバ</t>
  </si>
  <si>
    <t>&lt;4.96</t>
  </si>
  <si>
    <t>&lt;6.4</t>
    <phoneticPr fontId="1"/>
  </si>
  <si>
    <t>アカシタビラメ</t>
    <phoneticPr fontId="1"/>
  </si>
  <si>
    <t>&lt;3.12</t>
    <phoneticPr fontId="1"/>
  </si>
  <si>
    <t>水産物</t>
  </si>
  <si>
    <t>宮城県沖</t>
    <rPh sb="0" eb="4">
      <t>ミヤギケンオキ</t>
    </rPh>
    <phoneticPr fontId="1"/>
  </si>
  <si>
    <t>&lt;2.98</t>
    <phoneticPr fontId="1"/>
  </si>
  <si>
    <t>その他</t>
  </si>
  <si>
    <t>&lt;1.6</t>
  </si>
  <si>
    <t>&lt;9.70</t>
  </si>
  <si>
    <t>&lt;5</t>
  </si>
  <si>
    <t>&lt;8</t>
  </si>
  <si>
    <t>マイワシ</t>
  </si>
  <si>
    <t>栃木県</t>
    <rPh sb="0" eb="3">
      <t>トチギケン</t>
    </rPh>
    <phoneticPr fontId="1"/>
  </si>
  <si>
    <t>栃木県</t>
    <rPh sb="0" eb="3">
      <t>トチギケン</t>
    </rPh>
    <phoneticPr fontId="8"/>
  </si>
  <si>
    <t>栃木県林業センター</t>
  </si>
  <si>
    <t>Ｇｅ</t>
  </si>
  <si>
    <t>那須町</t>
  </si>
  <si>
    <t>那須町</t>
    <rPh sb="0" eb="3">
      <t>ナスマチ</t>
    </rPh>
    <phoneticPr fontId="7"/>
  </si>
  <si>
    <t>畜産物</t>
    <rPh sb="0" eb="3">
      <t>チクサンブツ</t>
    </rPh>
    <phoneticPr fontId="8"/>
  </si>
  <si>
    <t>牛肉</t>
    <rPh sb="0" eb="2">
      <t>ギュウニク</t>
    </rPh>
    <phoneticPr fontId="1"/>
  </si>
  <si>
    <t>モニタリング</t>
    <phoneticPr fontId="1"/>
  </si>
  <si>
    <t>（株）栃木県畜産公社</t>
    <rPh sb="0" eb="3">
      <t>カブシキガイシャ</t>
    </rPh>
    <rPh sb="3" eb="6">
      <t>トチギケン</t>
    </rPh>
    <rPh sb="6" eb="8">
      <t>チクサン</t>
    </rPh>
    <rPh sb="8" eb="10">
      <t>コウシャ</t>
    </rPh>
    <phoneticPr fontId="1"/>
  </si>
  <si>
    <t>那須塩原市</t>
    <rPh sb="0" eb="5">
      <t>ナスシオバラシ</t>
    </rPh>
    <phoneticPr fontId="7"/>
  </si>
  <si>
    <t>日光市</t>
    <rPh sb="0" eb="3">
      <t>ニッコウシ</t>
    </rPh>
    <phoneticPr fontId="7"/>
  </si>
  <si>
    <t>東京都</t>
  </si>
  <si>
    <t>東京都健康安全研究センター</t>
  </si>
  <si>
    <t>&lt;21</t>
  </si>
  <si>
    <t>&lt;23</t>
  </si>
  <si>
    <t>&lt;22</t>
  </si>
  <si>
    <t>米みそ</t>
    <rPh sb="0" eb="1">
      <t>コメ</t>
    </rPh>
    <phoneticPr fontId="15"/>
  </si>
  <si>
    <t>千葉県</t>
  </si>
  <si>
    <t>キュウリ</t>
  </si>
  <si>
    <t>長野県</t>
  </si>
  <si>
    <t>ニンジン</t>
  </si>
  <si>
    <t>はっ酵乳</t>
    <rPh sb="2" eb="3">
      <t>コウ</t>
    </rPh>
    <rPh sb="3" eb="4">
      <t>ニュウ</t>
    </rPh>
    <phoneticPr fontId="15"/>
  </si>
  <si>
    <t>発酵乳</t>
    <rPh sb="0" eb="2">
      <t>ハッコウ</t>
    </rPh>
    <rPh sb="2" eb="3">
      <t>ニュウ</t>
    </rPh>
    <phoneticPr fontId="15"/>
  </si>
  <si>
    <t>本場食品衛生検査所</t>
    <rPh sb="0" eb="2">
      <t>ホンジョウ</t>
    </rPh>
    <rPh sb="2" eb="4">
      <t>ショクヒン</t>
    </rPh>
    <rPh sb="4" eb="6">
      <t>エイセイ</t>
    </rPh>
    <rPh sb="6" eb="8">
      <t>ケンサ</t>
    </rPh>
    <rPh sb="8" eb="9">
      <t>ジョ</t>
    </rPh>
    <phoneticPr fontId="1"/>
  </si>
  <si>
    <t>北海道・青森県沖太平洋</t>
    <phoneticPr fontId="1"/>
  </si>
  <si>
    <t>本場食品衛生検査所</t>
    <phoneticPr fontId="1"/>
  </si>
  <si>
    <t>福島県</t>
    <rPh sb="0" eb="3">
      <t>フクシマケン</t>
    </rPh>
    <phoneticPr fontId="8"/>
  </si>
  <si>
    <t>流通品</t>
    <rPh sb="0" eb="2">
      <t>リュウツウ</t>
    </rPh>
    <rPh sb="2" eb="3">
      <t>ヒン</t>
    </rPh>
    <phoneticPr fontId="1"/>
  </si>
  <si>
    <t>モモ</t>
  </si>
  <si>
    <t>仙台市衛生研究所</t>
    <rPh sb="0" eb="3">
      <t>センダイシ</t>
    </rPh>
    <rPh sb="3" eb="5">
      <t>エイセイ</t>
    </rPh>
    <rPh sb="5" eb="7">
      <t>ケンキュウ</t>
    </rPh>
    <rPh sb="7" eb="8">
      <t>ジョ</t>
    </rPh>
    <phoneticPr fontId="1"/>
  </si>
  <si>
    <t>トマト</t>
  </si>
  <si>
    <t>宮城県</t>
    <rPh sb="0" eb="2">
      <t>ミヤギ</t>
    </rPh>
    <rPh sb="2" eb="3">
      <t>ケン</t>
    </rPh>
    <phoneticPr fontId="8"/>
  </si>
  <si>
    <t>ナス</t>
    <phoneticPr fontId="1"/>
  </si>
  <si>
    <t>Ge</t>
    <phoneticPr fontId="1"/>
  </si>
  <si>
    <t>愛知郡愛荘町</t>
    <rPh sb="0" eb="3">
      <t>エチグン</t>
    </rPh>
    <rPh sb="3" eb="4">
      <t>アイ</t>
    </rPh>
    <rPh sb="4" eb="5">
      <t>ソウ</t>
    </rPh>
    <rPh sb="5" eb="6">
      <t>チョウ</t>
    </rPh>
    <phoneticPr fontId="4"/>
  </si>
  <si>
    <t>カブ</t>
    <phoneticPr fontId="14"/>
  </si>
  <si>
    <t>彦根市</t>
    <rPh sb="0" eb="2">
      <t>ヒコネ</t>
    </rPh>
    <rPh sb="2" eb="3">
      <t>シ</t>
    </rPh>
    <phoneticPr fontId="4"/>
  </si>
  <si>
    <t>ジャガイモ</t>
  </si>
  <si>
    <t>長浜市</t>
    <rPh sb="0" eb="3">
      <t>ナガハマシ</t>
    </rPh>
    <phoneticPr fontId="4"/>
  </si>
  <si>
    <t>ウメ</t>
    <phoneticPr fontId="10"/>
  </si>
  <si>
    <t>ムラサキタマネギ</t>
    <phoneticPr fontId="10"/>
  </si>
  <si>
    <t>高島市</t>
    <rPh sb="0" eb="3">
      <t>タカシマシ</t>
    </rPh>
    <phoneticPr fontId="4"/>
  </si>
  <si>
    <t>ナス</t>
  </si>
  <si>
    <t>野洲市</t>
    <rPh sb="0" eb="2">
      <t>ヤス</t>
    </rPh>
    <rPh sb="2" eb="3">
      <t>シ</t>
    </rPh>
    <phoneticPr fontId="4"/>
  </si>
  <si>
    <t>センリョウナス</t>
    <phoneticPr fontId="4"/>
  </si>
  <si>
    <t>甲賀市</t>
    <rPh sb="0" eb="2">
      <t>コウガ</t>
    </rPh>
    <rPh sb="2" eb="3">
      <t>シ</t>
    </rPh>
    <phoneticPr fontId="4"/>
  </si>
  <si>
    <t>カボチャ</t>
    <phoneticPr fontId="14"/>
  </si>
  <si>
    <t>カンコクカボチャ</t>
    <phoneticPr fontId="10"/>
  </si>
  <si>
    <t>ズッキーニ</t>
  </si>
  <si>
    <t>蒲生郡日野町</t>
    <rPh sb="0" eb="3">
      <t>ガモウグン</t>
    </rPh>
    <rPh sb="3" eb="5">
      <t>ヒノ</t>
    </rPh>
    <rPh sb="5" eb="6">
      <t>チョウ</t>
    </rPh>
    <phoneticPr fontId="4"/>
  </si>
  <si>
    <t>バレイショ</t>
    <phoneticPr fontId="14"/>
  </si>
  <si>
    <t>那須町</t>
    <rPh sb="0" eb="3">
      <t>ナスマチ</t>
    </rPh>
    <phoneticPr fontId="1"/>
  </si>
  <si>
    <t>流通品</t>
    <rPh sb="0" eb="2">
      <t>リュウツウ</t>
    </rPh>
    <rPh sb="2" eb="3">
      <t>ヒン</t>
    </rPh>
    <phoneticPr fontId="8"/>
  </si>
  <si>
    <t>牛乳</t>
    <rPh sb="0" eb="2">
      <t>ギュウニュウ</t>
    </rPh>
    <phoneticPr fontId="1"/>
  </si>
  <si>
    <t>(一財)茨城県薬剤師会検査センタ-</t>
    <rPh sb="1" eb="2">
      <t>イチ</t>
    </rPh>
    <rPh sb="2" eb="3">
      <t>ザイ</t>
    </rPh>
    <rPh sb="4" eb="7">
      <t>イバラキケン</t>
    </rPh>
    <rPh sb="7" eb="10">
      <t>ヤクザイシ</t>
    </rPh>
    <rPh sb="10" eb="11">
      <t>カイ</t>
    </rPh>
    <rPh sb="11" eb="13">
      <t>ケンサ</t>
    </rPh>
    <phoneticPr fontId="1"/>
  </si>
  <si>
    <t>&lt;5</t>
    <phoneticPr fontId="1"/>
  </si>
  <si>
    <t>流通品</t>
    <rPh sb="0" eb="3">
      <t>リュウツウヒン</t>
    </rPh>
    <phoneticPr fontId="8"/>
  </si>
  <si>
    <t>ミョウガ</t>
  </si>
  <si>
    <t>&lt;9.67</t>
  </si>
  <si>
    <t>那珂川町</t>
  </si>
  <si>
    <t>ヤマグリ</t>
  </si>
  <si>
    <t>足利市</t>
    <rPh sb="0" eb="3">
      <t>アシカガシ</t>
    </rPh>
    <phoneticPr fontId="1"/>
  </si>
  <si>
    <t>渡良瀬川</t>
    <rPh sb="0" eb="4">
      <t>ワタラセカワ</t>
    </rPh>
    <phoneticPr fontId="1"/>
  </si>
  <si>
    <t>水産物</t>
    <rPh sb="0" eb="3">
      <t>スイサンブツ</t>
    </rPh>
    <phoneticPr fontId="1"/>
  </si>
  <si>
    <t>アユ</t>
  </si>
  <si>
    <t>天然</t>
    <rPh sb="0" eb="2">
      <t>テンネン</t>
    </rPh>
    <phoneticPr fontId="1"/>
  </si>
  <si>
    <t>&lt;8.18</t>
    <phoneticPr fontId="1"/>
  </si>
  <si>
    <t>鹿沼市</t>
    <rPh sb="0" eb="3">
      <t>カヌマシ</t>
    </rPh>
    <phoneticPr fontId="1"/>
  </si>
  <si>
    <t>思川</t>
    <rPh sb="0" eb="2">
      <t>オモイガワ</t>
    </rPh>
    <phoneticPr fontId="1"/>
  </si>
  <si>
    <t>&lt;3.19</t>
  </si>
  <si>
    <t>&lt;6.60</t>
    <phoneticPr fontId="1"/>
  </si>
  <si>
    <t>飲料水</t>
  </si>
  <si>
    <t>ナチュラルミネラルウォーター</t>
  </si>
  <si>
    <t>&lt;0.9</t>
  </si>
  <si>
    <t>&lt;0.7</t>
  </si>
  <si>
    <t>木綿豆腐</t>
    <rPh sb="0" eb="4">
      <t>モメントウフ</t>
    </rPh>
    <phoneticPr fontId="15"/>
  </si>
  <si>
    <t>こんにゃく</t>
  </si>
  <si>
    <t>ベビーフード</t>
    <phoneticPr fontId="15"/>
  </si>
  <si>
    <t>調味ソース</t>
    <phoneticPr fontId="1"/>
  </si>
  <si>
    <t>&lt;3</t>
  </si>
  <si>
    <t>米飯類</t>
    <phoneticPr fontId="1"/>
  </si>
  <si>
    <t>&lt;2</t>
  </si>
  <si>
    <t>グラタン</t>
    <phoneticPr fontId="1"/>
  </si>
  <si>
    <t>野菜加工品</t>
    <phoneticPr fontId="1"/>
  </si>
  <si>
    <t>メカジキ</t>
  </si>
  <si>
    <t>不明</t>
    <rPh sb="0" eb="2">
      <t>フメイ</t>
    </rPh>
    <phoneticPr fontId="15"/>
  </si>
  <si>
    <t>ネズミザメ</t>
  </si>
  <si>
    <t>カツオ</t>
  </si>
  <si>
    <t>キンメダイ</t>
  </si>
  <si>
    <t>&lt;24</t>
  </si>
  <si>
    <t>キハダ</t>
  </si>
  <si>
    <t>チダイ</t>
    <phoneticPr fontId="1"/>
  </si>
  <si>
    <t>岩手県</t>
    <rPh sb="0" eb="3">
      <t>イワテケン</t>
    </rPh>
    <phoneticPr fontId="8"/>
  </si>
  <si>
    <t>岩手県沖</t>
    <rPh sb="0" eb="3">
      <t>イワテケン</t>
    </rPh>
    <rPh sb="3" eb="4">
      <t>オキ</t>
    </rPh>
    <phoneticPr fontId="1"/>
  </si>
  <si>
    <t>カンパチ</t>
    <phoneticPr fontId="1"/>
  </si>
  <si>
    <t>福島県沖</t>
    <rPh sb="0" eb="3">
      <t>フクシマケン</t>
    </rPh>
    <rPh sb="3" eb="4">
      <t>オキ</t>
    </rPh>
    <phoneticPr fontId="1"/>
  </si>
  <si>
    <t>マアジ</t>
    <phoneticPr fontId="1"/>
  </si>
  <si>
    <t>北海道</t>
    <rPh sb="0" eb="3">
      <t>ホッカイドウ</t>
    </rPh>
    <phoneticPr fontId="8"/>
  </si>
  <si>
    <t>日本太平洋沖合北部</t>
    <rPh sb="0" eb="2">
      <t>ニホン</t>
    </rPh>
    <rPh sb="2" eb="5">
      <t>タイヘイヨウ</t>
    </rPh>
    <rPh sb="5" eb="7">
      <t>オキアイ</t>
    </rPh>
    <rPh sb="7" eb="9">
      <t>ホクブ</t>
    </rPh>
    <phoneticPr fontId="1"/>
  </si>
  <si>
    <t>サンマ</t>
  </si>
  <si>
    <t>大阪市</t>
    <rPh sb="0" eb="3">
      <t>オオサカシ</t>
    </rPh>
    <phoneticPr fontId="1"/>
  </si>
  <si>
    <t>大阪府</t>
    <rPh sb="0" eb="3">
      <t>オオサカフ</t>
    </rPh>
    <phoneticPr fontId="8"/>
  </si>
  <si>
    <t>-</t>
    <phoneticPr fontId="8"/>
  </si>
  <si>
    <t>大阪湾</t>
    <phoneticPr fontId="8"/>
  </si>
  <si>
    <t>制限なし</t>
    <rPh sb="0" eb="2">
      <t>セイゲン</t>
    </rPh>
    <phoneticPr fontId="8"/>
  </si>
  <si>
    <t>大阪市中央卸売市場
東部市場食品衛生検査所</t>
    <phoneticPr fontId="8"/>
  </si>
  <si>
    <t>北海道・青森県沖太平洋</t>
    <phoneticPr fontId="8"/>
  </si>
  <si>
    <t>タラ</t>
    <phoneticPr fontId="1"/>
  </si>
  <si>
    <t>三陸南部沖</t>
    <phoneticPr fontId="8"/>
  </si>
  <si>
    <t>日本太平洋沖合北部</t>
    <phoneticPr fontId="8"/>
  </si>
  <si>
    <t>徳島県</t>
    <rPh sb="0" eb="3">
      <t>トクシマケン</t>
    </rPh>
    <phoneticPr fontId="8"/>
  </si>
  <si>
    <t>徳島県沖</t>
    <phoneticPr fontId="8"/>
  </si>
  <si>
    <t>ハモ</t>
  </si>
  <si>
    <t>群馬県</t>
  </si>
  <si>
    <t>なす</t>
  </si>
  <si>
    <t>山梨県</t>
  </si>
  <si>
    <t>ぶどう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</si>
</sst>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8" formatCode="0.0"/>
    <numFmt numFmtId="181" formatCode="0.00_ "/>
    <numFmt numFmtId="182" formatCode="0.00000"/>
  </numFmts>
  <fonts count="16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4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</cellStyleXfs>
  <cellXfs count="209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176" fontId="2" fillId="2" borderId="40" xfId="0" applyNumberFormat="1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176" fontId="2" fillId="2" borderId="39" xfId="0" applyNumberFormat="1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57" fontId="2" fillId="2" borderId="37" xfId="0" applyNumberFormat="1" applyFont="1" applyFill="1" applyBorder="1" applyAlignment="1">
      <alignment horizontal="center" vertical="center" wrapText="1"/>
    </xf>
    <xf numFmtId="176" fontId="2" fillId="2" borderId="35" xfId="0" applyNumberFormat="1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57" fontId="2" fillId="2" borderId="44" xfId="0" applyNumberFormat="1" applyFont="1" applyFill="1" applyBorder="1" applyAlignment="1">
      <alignment horizontal="center" vertical="center" wrapText="1"/>
    </xf>
    <xf numFmtId="176" fontId="2" fillId="2" borderId="39" xfId="0" applyNumberFormat="1" applyFont="1" applyFill="1" applyBorder="1" applyAlignment="1">
      <alignment horizontal="center" vertical="center" wrapText="1"/>
    </xf>
    <xf numFmtId="176" fontId="2" fillId="2" borderId="40" xfId="0" applyNumberFormat="1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11" fillId="0" borderId="0" xfId="0" applyFont="1"/>
    <xf numFmtId="0" fontId="2" fillId="0" borderId="12" xfId="0" applyFont="1" applyBorder="1" applyAlignment="1">
      <alignment horizontal="center" vertical="center" wrapText="1"/>
    </xf>
    <xf numFmtId="176" fontId="2" fillId="0" borderId="20" xfId="0" applyNumberFormat="1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176" fontId="5" fillId="2" borderId="0" xfId="0" applyNumberFormat="1" applyFont="1" applyFill="1" applyAlignment="1">
      <alignment vertical="center"/>
    </xf>
    <xf numFmtId="0" fontId="2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176" fontId="2" fillId="2" borderId="11" xfId="0" applyNumberFormat="1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44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57" fontId="2" fillId="2" borderId="15" xfId="0" applyNumberFormat="1" applyFont="1" applyFill="1" applyBorder="1" applyAlignment="1">
      <alignment horizontal="center" vertical="center"/>
    </xf>
    <xf numFmtId="176" fontId="2" fillId="2" borderId="16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176" fontId="2" fillId="2" borderId="20" xfId="0" applyNumberFormat="1" applyFont="1" applyFill="1" applyBorder="1" applyAlignment="1">
      <alignment horizontal="center" vertical="center" wrapText="1"/>
    </xf>
    <xf numFmtId="176" fontId="2" fillId="2" borderId="16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178" fontId="2" fillId="2" borderId="25" xfId="0" applyNumberFormat="1" applyFont="1" applyFill="1" applyBorder="1" applyAlignment="1">
      <alignment horizontal="center" vertical="center" wrapText="1"/>
    </xf>
    <xf numFmtId="181" fontId="2" fillId="2" borderId="25" xfId="0" applyNumberFormat="1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wrapText="1"/>
    </xf>
    <xf numFmtId="182" fontId="4" fillId="0" borderId="26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/>
    </xf>
    <xf numFmtId="176" fontId="4" fillId="0" borderId="39" xfId="3" applyNumberFormat="1" applyBorder="1" applyAlignment="1">
      <alignment horizontal="center" vertical="center"/>
    </xf>
    <xf numFmtId="176" fontId="4" fillId="0" borderId="40" xfId="3" applyNumberFormat="1" applyBorder="1" applyAlignment="1">
      <alignment horizontal="center" vertical="center"/>
    </xf>
    <xf numFmtId="182" fontId="4" fillId="0" borderId="26" xfId="0" applyNumberFormat="1" applyFont="1" applyBorder="1" applyAlignment="1">
      <alignment horizontal="center" vertical="center"/>
    </xf>
    <xf numFmtId="176" fontId="4" fillId="0" borderId="16" xfId="3" applyNumberFormat="1" applyBorder="1" applyAlignment="1">
      <alignment horizontal="center" vertical="center"/>
    </xf>
    <xf numFmtId="176" fontId="2" fillId="0" borderId="39" xfId="0" applyNumberFormat="1" applyFont="1" applyBorder="1" applyAlignment="1">
      <alignment horizontal="center" vertical="center" wrapText="1"/>
    </xf>
    <xf numFmtId="176" fontId="2" fillId="0" borderId="40" xfId="0" applyNumberFormat="1" applyFont="1" applyBorder="1" applyAlignment="1">
      <alignment horizontal="center" vertical="center" wrapText="1"/>
    </xf>
    <xf numFmtId="2" fontId="2" fillId="0" borderId="26" xfId="0" applyNumberFormat="1" applyFont="1" applyBorder="1" applyAlignment="1">
      <alignment horizontal="center" vertical="center" wrapText="1"/>
    </xf>
    <xf numFmtId="178" fontId="2" fillId="0" borderId="25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57" fontId="2" fillId="0" borderId="44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57" fontId="2" fillId="0" borderId="40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 wrapText="1"/>
    </xf>
    <xf numFmtId="0" fontId="2" fillId="2" borderId="40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176" fontId="2" fillId="2" borderId="26" xfId="1" applyNumberFormat="1" applyFont="1" applyFill="1" applyBorder="1" applyAlignment="1">
      <alignment horizontal="center" vertical="center" wrapText="1"/>
    </xf>
    <xf numFmtId="176" fontId="2" fillId="2" borderId="40" xfId="1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57" fontId="2" fillId="2" borderId="15" xfId="0" applyNumberFormat="1" applyFont="1" applyFill="1" applyBorder="1" applyAlignment="1">
      <alignment horizontal="center" vertical="center" wrapText="1"/>
    </xf>
    <xf numFmtId="57" fontId="2" fillId="2" borderId="40" xfId="0" applyNumberFormat="1" applyFont="1" applyFill="1" applyBorder="1" applyAlignment="1">
      <alignment horizontal="center" vertical="center" wrapText="1"/>
    </xf>
    <xf numFmtId="176" fontId="2" fillId="2" borderId="47" xfId="0" applyNumberFormat="1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76" fontId="3" fillId="2" borderId="9" xfId="0" applyNumberFormat="1" applyFont="1" applyFill="1" applyBorder="1" applyAlignment="1">
      <alignment horizontal="center" vertical="center" wrapText="1"/>
    </xf>
    <xf numFmtId="176" fontId="3" fillId="2" borderId="10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176" fontId="2" fillId="2" borderId="20" xfId="0" applyNumberFormat="1" applyFont="1" applyFill="1" applyBorder="1" applyAlignment="1">
      <alignment horizontal="center" vertical="center" wrapText="1"/>
    </xf>
    <xf numFmtId="176" fontId="2" fillId="2" borderId="11" xfId="0" applyNumberFormat="1" applyFont="1" applyFill="1" applyBorder="1" applyAlignment="1">
      <alignment horizontal="center" vertical="center" wrapText="1"/>
    </xf>
    <xf numFmtId="176" fontId="2" fillId="2" borderId="16" xfId="0" applyNumberFormat="1" applyFont="1" applyFill="1" applyBorder="1" applyAlignment="1">
      <alignment horizontal="center" vertical="center" wrapText="1"/>
    </xf>
    <xf numFmtId="176" fontId="2" fillId="2" borderId="29" xfId="0" applyNumberFormat="1" applyFont="1" applyFill="1" applyBorder="1" applyAlignment="1">
      <alignment horizontal="center" vertical="center" wrapText="1"/>
    </xf>
    <xf numFmtId="176" fontId="2" fillId="2" borderId="21" xfId="0" applyNumberFormat="1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176" fontId="2" fillId="2" borderId="13" xfId="0" applyNumberFormat="1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176" fontId="2" fillId="2" borderId="34" xfId="0" applyNumberFormat="1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/>
    </xf>
    <xf numFmtId="57" fontId="2" fillId="2" borderId="37" xfId="0" applyNumberFormat="1" applyFont="1" applyFill="1" applyBorder="1" applyAlignment="1">
      <alignment horizontal="center" vertical="center"/>
    </xf>
    <xf numFmtId="176" fontId="2" fillId="2" borderId="50" xfId="0" applyNumberFormat="1" applyFont="1" applyFill="1" applyBorder="1" applyAlignment="1">
      <alignment horizontal="center" vertical="center"/>
    </xf>
    <xf numFmtId="176" fontId="2" fillId="2" borderId="43" xfId="0" applyNumberFormat="1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2" fillId="0" borderId="4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shrinkToFit="1"/>
    </xf>
    <xf numFmtId="0" fontId="2" fillId="2" borderId="20" xfId="0" applyFont="1" applyFill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81" fontId="2" fillId="2" borderId="36" xfId="0" applyNumberFormat="1" applyFont="1" applyFill="1" applyBorder="1" applyAlignment="1">
      <alignment horizontal="center" vertical="center" wrapText="1"/>
    </xf>
    <xf numFmtId="178" fontId="2" fillId="2" borderId="26" xfId="0" applyNumberFormat="1" applyFont="1" applyFill="1" applyBorder="1" applyAlignment="1">
      <alignment horizontal="center" vertical="center" wrapText="1"/>
    </xf>
    <xf numFmtId="176" fontId="2" fillId="2" borderId="25" xfId="0" applyNumberFormat="1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1" fontId="2" fillId="3" borderId="42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182" fontId="4" fillId="0" borderId="19" xfId="0" applyNumberFormat="1" applyFont="1" applyBorder="1" applyAlignment="1">
      <alignment horizontal="center" vertical="center"/>
    </xf>
    <xf numFmtId="178" fontId="2" fillId="3" borderId="46" xfId="0" applyNumberFormat="1" applyFont="1" applyFill="1" applyBorder="1" applyAlignment="1">
      <alignment horizontal="center" vertical="center" wrapText="1"/>
    </xf>
    <xf numFmtId="0" fontId="2" fillId="2" borderId="36" xfId="1" applyFont="1" applyFill="1" applyBorder="1" applyAlignment="1">
      <alignment horizontal="center" vertical="center" wrapText="1"/>
    </xf>
    <xf numFmtId="0" fontId="2" fillId="2" borderId="51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176" fontId="2" fillId="2" borderId="42" xfId="1" applyNumberFormat="1" applyFont="1" applyFill="1" applyBorder="1" applyAlignment="1">
      <alignment horizontal="center" vertical="center" wrapText="1"/>
    </xf>
    <xf numFmtId="0" fontId="2" fillId="2" borderId="42" xfId="1" applyFont="1" applyFill="1" applyBorder="1" applyAlignment="1">
      <alignment horizontal="center" vertical="center" wrapText="1"/>
    </xf>
    <xf numFmtId="176" fontId="2" fillId="2" borderId="25" xfId="1" applyNumberFormat="1" applyFont="1" applyFill="1" applyBorder="1" applyAlignment="1">
      <alignment horizontal="center" vertical="center" wrapText="1"/>
    </xf>
    <xf numFmtId="176" fontId="2" fillId="2" borderId="16" xfId="1" applyNumberFormat="1" applyFont="1" applyFill="1" applyBorder="1" applyAlignment="1">
      <alignment horizontal="center" vertical="center" wrapText="1"/>
    </xf>
    <xf numFmtId="176" fontId="2" fillId="0" borderId="51" xfId="0" applyNumberFormat="1" applyFont="1" applyBorder="1" applyAlignment="1">
      <alignment horizontal="center" vertical="center" wrapText="1"/>
    </xf>
    <xf numFmtId="57" fontId="2" fillId="2" borderId="24" xfId="0" applyNumberFormat="1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57" fontId="2" fillId="2" borderId="16" xfId="0" applyNumberFormat="1" applyFont="1" applyFill="1" applyBorder="1" applyAlignment="1">
      <alignment horizontal="center" vertical="center" wrapText="1"/>
    </xf>
    <xf numFmtId="176" fontId="2" fillId="2" borderId="52" xfId="0" applyNumberFormat="1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/>
    </xf>
    <xf numFmtId="57" fontId="4" fillId="2" borderId="40" xfId="0" applyNumberFormat="1" applyFont="1" applyFill="1" applyBorder="1" applyAlignment="1">
      <alignment horizontal="center" vertical="center" wrapText="1"/>
    </xf>
    <xf numFmtId="57" fontId="4" fillId="2" borderId="26" xfId="0" applyNumberFormat="1" applyFont="1" applyFill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57" fontId="4" fillId="0" borderId="40" xfId="0" applyNumberFormat="1" applyFont="1" applyBorder="1" applyAlignment="1">
      <alignment horizontal="center" vertical="center" wrapText="1"/>
    </xf>
    <xf numFmtId="57" fontId="4" fillId="0" borderId="26" xfId="0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 shrinkToFit="1"/>
    </xf>
    <xf numFmtId="176" fontId="4" fillId="0" borderId="35" xfId="3" applyNumberFormat="1" applyBorder="1" applyAlignment="1">
      <alignment horizontal="center" vertical="center" wrapText="1"/>
    </xf>
    <xf numFmtId="176" fontId="4" fillId="0" borderId="43" xfId="3" applyNumberFormat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</cellXfs>
  <cellStyles count="4">
    <cellStyle name="標準" xfId="0" builtinId="0"/>
    <cellStyle name="標準 2" xfId="3" xr:uid="{F465B125-453A-4B08-A6AC-9531B66AC24F}"/>
    <cellStyle name="標準 2 2" xfId="2" xr:uid="{F9A18BDD-8AA9-4FD8-B8E3-EA6C90CB8375}"/>
    <cellStyle name="標準 5" xfId="1" xr:uid="{45323543-B265-41D8-8DA0-43FCC752E6FD}"/>
  </cellStyles>
  <dxfs count="14"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5"/>
  <sheetViews>
    <sheetView tabSelected="1" workbookViewId="0">
      <selection activeCell="A2" sqref="A2"/>
    </sheetView>
  </sheetViews>
  <sheetFormatPr defaultColWidth="9" defaultRowHeight="18.75"/>
  <cols>
    <col min="1" max="1" width="8.625" style="1" customWidth="1"/>
    <col min="2" max="4" width="10.625" style="2" customWidth="1"/>
    <col min="5" max="5" width="13.375" style="3" bestFit="1" customWidth="1"/>
    <col min="6" max="6" width="32.25" style="3" bestFit="1" customWidth="1"/>
    <col min="7" max="7" width="26" style="3" bestFit="1" customWidth="1"/>
    <col min="8" max="8" width="17.625" style="3" bestFit="1" customWidth="1"/>
    <col min="9" max="9" width="30.25" style="2" bestFit="1" customWidth="1"/>
    <col min="10" max="10" width="39.625" style="3" bestFit="1" customWidth="1"/>
    <col min="11" max="11" width="21.625" style="2" customWidth="1"/>
    <col min="12" max="12" width="25.625" style="2" customWidth="1"/>
    <col min="13" max="13" width="32.875" style="3" bestFit="1" customWidth="1"/>
    <col min="14" max="14" width="10.625" style="2" customWidth="1"/>
    <col min="15" max="16" width="10.625" style="4" customWidth="1"/>
    <col min="17" max="18" width="12.625" style="2" customWidth="1"/>
    <col min="19" max="19" width="12.625" style="4" customWidth="1"/>
    <col min="20" max="22" width="10.625" style="2" customWidth="1"/>
    <col min="23" max="23" width="10.625" style="1" customWidth="1"/>
    <col min="24" max="16384" width="9" style="1"/>
  </cols>
  <sheetData>
    <row r="1" spans="1:24" ht="24">
      <c r="A1" s="40" t="s">
        <v>0</v>
      </c>
      <c r="B1" s="52"/>
      <c r="C1" s="52"/>
      <c r="D1" s="53"/>
      <c r="E1" s="52"/>
      <c r="F1" s="52"/>
      <c r="G1" s="52"/>
      <c r="H1" s="52"/>
      <c r="I1" s="52"/>
      <c r="J1" s="52"/>
      <c r="K1" s="52"/>
      <c r="L1" s="53"/>
      <c r="M1" s="52"/>
      <c r="N1" s="52"/>
      <c r="O1" s="54"/>
      <c r="P1" s="54"/>
      <c r="Q1" s="52"/>
      <c r="R1" s="52"/>
      <c r="S1" s="54"/>
      <c r="T1" s="52"/>
      <c r="U1" s="52"/>
      <c r="V1" s="1"/>
    </row>
    <row r="2" spans="1:24" ht="19.5" thickBot="1">
      <c r="A2" s="151"/>
      <c r="B2" s="52"/>
      <c r="C2" s="52"/>
      <c r="D2" s="53"/>
      <c r="E2" s="52"/>
      <c r="F2" s="52"/>
      <c r="G2" s="52"/>
      <c r="H2" s="52"/>
      <c r="I2" s="52"/>
      <c r="J2" s="52"/>
      <c r="K2" s="52"/>
      <c r="L2" s="53"/>
      <c r="M2" s="52"/>
      <c r="N2" s="52"/>
      <c r="O2" s="54"/>
      <c r="P2" s="54"/>
      <c r="Q2" s="52"/>
      <c r="R2" s="52"/>
      <c r="S2" s="54"/>
      <c r="T2" s="52"/>
      <c r="U2" s="52"/>
      <c r="V2" s="1"/>
    </row>
    <row r="3" spans="1:24" ht="13.5" customHeight="1">
      <c r="A3" s="109" t="s">
        <v>1</v>
      </c>
      <c r="B3" s="108" t="s">
        <v>2</v>
      </c>
      <c r="C3" s="152" t="s">
        <v>3</v>
      </c>
      <c r="D3" s="113" t="s">
        <v>4</v>
      </c>
      <c r="E3" s="114"/>
      <c r="F3" s="115"/>
      <c r="G3" s="116" t="s">
        <v>5</v>
      </c>
      <c r="H3" s="129" t="s">
        <v>6</v>
      </c>
      <c r="I3" s="119" t="s">
        <v>7</v>
      </c>
      <c r="J3" s="114"/>
      <c r="K3" s="114"/>
      <c r="L3" s="115"/>
      <c r="M3" s="113" t="s">
        <v>8</v>
      </c>
      <c r="N3" s="114"/>
      <c r="O3" s="120" t="s">
        <v>9</v>
      </c>
      <c r="P3" s="121"/>
      <c r="Q3" s="114" t="s">
        <v>10</v>
      </c>
      <c r="R3" s="114"/>
      <c r="S3" s="114"/>
      <c r="T3" s="114"/>
      <c r="U3" s="114"/>
      <c r="V3" s="114"/>
      <c r="W3" s="115"/>
    </row>
    <row r="4" spans="1:24">
      <c r="A4" s="109"/>
      <c r="B4" s="109"/>
      <c r="C4" s="136"/>
      <c r="D4" s="122" t="s">
        <v>11</v>
      </c>
      <c r="E4" s="125" t="s">
        <v>12</v>
      </c>
      <c r="F4" s="128" t="s">
        <v>13</v>
      </c>
      <c r="G4" s="117"/>
      <c r="H4" s="130"/>
      <c r="I4" s="153" t="s">
        <v>14</v>
      </c>
      <c r="J4" s="56"/>
      <c r="K4" s="57"/>
      <c r="L4" s="135" t="s">
        <v>15</v>
      </c>
      <c r="M4" s="125" t="s">
        <v>16</v>
      </c>
      <c r="N4" s="153" t="s">
        <v>17</v>
      </c>
      <c r="O4" s="143" t="s">
        <v>18</v>
      </c>
      <c r="P4" s="145" t="s">
        <v>19</v>
      </c>
      <c r="Q4" s="147" t="s">
        <v>20</v>
      </c>
      <c r="R4" s="147"/>
      <c r="S4" s="147"/>
      <c r="T4" s="148" t="s">
        <v>21</v>
      </c>
      <c r="U4" s="132" t="s">
        <v>22</v>
      </c>
      <c r="V4" s="132" t="s">
        <v>23</v>
      </c>
      <c r="W4" s="135" t="s">
        <v>24</v>
      </c>
    </row>
    <row r="5" spans="1:24" ht="110.1" customHeight="1">
      <c r="A5" s="109"/>
      <c r="B5" s="109"/>
      <c r="C5" s="136"/>
      <c r="D5" s="123"/>
      <c r="E5" s="126"/>
      <c r="F5" s="111"/>
      <c r="G5" s="117"/>
      <c r="H5" s="130"/>
      <c r="I5" s="154"/>
      <c r="J5" s="138" t="s">
        <v>25</v>
      </c>
      <c r="K5" s="138" t="s">
        <v>63</v>
      </c>
      <c r="L5" s="136"/>
      <c r="M5" s="126"/>
      <c r="N5" s="154"/>
      <c r="O5" s="144"/>
      <c r="P5" s="155"/>
      <c r="Q5" s="141" t="s">
        <v>26</v>
      </c>
      <c r="R5" s="141"/>
      <c r="S5" s="142"/>
      <c r="T5" s="149"/>
      <c r="U5" s="133"/>
      <c r="V5" s="133"/>
      <c r="W5" s="136"/>
    </row>
    <row r="6" spans="1:24" ht="18.75" customHeight="1" thickBot="1">
      <c r="A6" s="110"/>
      <c r="B6" s="110"/>
      <c r="C6" s="137"/>
      <c r="D6" s="124"/>
      <c r="E6" s="127"/>
      <c r="F6" s="112"/>
      <c r="G6" s="118"/>
      <c r="H6" s="131"/>
      <c r="I6" s="156"/>
      <c r="J6" s="139"/>
      <c r="K6" s="140"/>
      <c r="L6" s="137"/>
      <c r="M6" s="127"/>
      <c r="N6" s="156"/>
      <c r="O6" s="144"/>
      <c r="P6" s="146"/>
      <c r="Q6" s="157" t="s">
        <v>27</v>
      </c>
      <c r="R6" s="61" t="s">
        <v>28</v>
      </c>
      <c r="S6" s="158" t="s">
        <v>29</v>
      </c>
      <c r="T6" s="150"/>
      <c r="U6" s="134"/>
      <c r="V6" s="134"/>
      <c r="W6" s="137"/>
      <c r="X6" s="62"/>
    </row>
    <row r="7" spans="1:24" ht="19.5" thickTop="1">
      <c r="A7" s="5">
        <v>1</v>
      </c>
      <c r="B7" s="5" t="s">
        <v>82</v>
      </c>
      <c r="C7" s="5" t="s">
        <v>82</v>
      </c>
      <c r="D7" s="159" t="s">
        <v>130</v>
      </c>
      <c r="E7" s="5" t="s">
        <v>36</v>
      </c>
      <c r="F7" s="5" t="s">
        <v>36</v>
      </c>
      <c r="G7" s="33" t="s">
        <v>131</v>
      </c>
      <c r="H7" s="6" t="s">
        <v>32</v>
      </c>
      <c r="I7" s="7" t="s">
        <v>132</v>
      </c>
      <c r="J7" s="5" t="s">
        <v>68</v>
      </c>
      <c r="K7" s="5" t="s">
        <v>36</v>
      </c>
      <c r="L7" s="10" t="s">
        <v>33</v>
      </c>
      <c r="M7" s="5" t="s">
        <v>133</v>
      </c>
      <c r="N7" s="160" t="s">
        <v>34</v>
      </c>
      <c r="O7" s="161">
        <v>46231</v>
      </c>
      <c r="P7" s="162">
        <v>46246</v>
      </c>
      <c r="Q7" s="14" t="s">
        <v>42</v>
      </c>
      <c r="R7" s="5" t="s">
        <v>42</v>
      </c>
      <c r="S7" s="163" t="s">
        <v>86</v>
      </c>
      <c r="T7" s="11" t="s">
        <v>42</v>
      </c>
      <c r="U7" s="11" t="s">
        <v>42</v>
      </c>
      <c r="V7" s="12" t="s">
        <v>86</v>
      </c>
      <c r="W7" s="10" t="s">
        <v>47</v>
      </c>
    </row>
    <row r="8" spans="1:24">
      <c r="A8" s="5">
        <v>2</v>
      </c>
      <c r="B8" s="5" t="s">
        <v>82</v>
      </c>
      <c r="C8" s="5" t="s">
        <v>82</v>
      </c>
      <c r="D8" s="159" t="s">
        <v>130</v>
      </c>
      <c r="E8" s="5" t="s">
        <v>36</v>
      </c>
      <c r="F8" s="5" t="s">
        <v>36</v>
      </c>
      <c r="G8" s="33" t="s">
        <v>131</v>
      </c>
      <c r="H8" s="6" t="s">
        <v>32</v>
      </c>
      <c r="I8" s="7" t="s">
        <v>134</v>
      </c>
      <c r="J8" s="5" t="s">
        <v>68</v>
      </c>
      <c r="K8" s="5" t="s">
        <v>36</v>
      </c>
      <c r="L8" s="10" t="s">
        <v>33</v>
      </c>
      <c r="M8" s="5" t="s">
        <v>133</v>
      </c>
      <c r="N8" s="160" t="s">
        <v>34</v>
      </c>
      <c r="O8" s="13">
        <v>46231</v>
      </c>
      <c r="P8" s="9">
        <v>46246</v>
      </c>
      <c r="Q8" s="14" t="s">
        <v>42</v>
      </c>
      <c r="R8" s="5" t="s">
        <v>42</v>
      </c>
      <c r="S8" s="163" t="s">
        <v>86</v>
      </c>
      <c r="T8" s="11" t="s">
        <v>42</v>
      </c>
      <c r="U8" s="11" t="s">
        <v>42</v>
      </c>
      <c r="V8" s="12" t="s">
        <v>86</v>
      </c>
      <c r="W8" s="10" t="s">
        <v>47</v>
      </c>
    </row>
    <row r="9" spans="1:24">
      <c r="A9" s="5">
        <v>3</v>
      </c>
      <c r="B9" s="5" t="s">
        <v>82</v>
      </c>
      <c r="C9" s="5" t="s">
        <v>82</v>
      </c>
      <c r="D9" s="159" t="s">
        <v>135</v>
      </c>
      <c r="E9" s="5" t="s">
        <v>36</v>
      </c>
      <c r="F9" s="5" t="s">
        <v>36</v>
      </c>
      <c r="G9" s="33" t="s">
        <v>131</v>
      </c>
      <c r="H9" s="6" t="s">
        <v>32</v>
      </c>
      <c r="I9" s="7" t="s">
        <v>122</v>
      </c>
      <c r="J9" s="5" t="s">
        <v>68</v>
      </c>
      <c r="K9" s="5" t="s">
        <v>36</v>
      </c>
      <c r="L9" s="10" t="s">
        <v>33</v>
      </c>
      <c r="M9" s="5" t="s">
        <v>133</v>
      </c>
      <c r="N9" s="160" t="s">
        <v>34</v>
      </c>
      <c r="O9" s="13">
        <v>46252</v>
      </c>
      <c r="P9" s="9">
        <v>46258</v>
      </c>
      <c r="Q9" s="14" t="s">
        <v>42</v>
      </c>
      <c r="R9" s="5" t="s">
        <v>42</v>
      </c>
      <c r="S9" s="163" t="s">
        <v>86</v>
      </c>
      <c r="T9" s="11" t="s">
        <v>42</v>
      </c>
      <c r="U9" s="11" t="s">
        <v>42</v>
      </c>
      <c r="V9" s="12" t="s">
        <v>86</v>
      </c>
      <c r="W9" s="10" t="s">
        <v>47</v>
      </c>
    </row>
    <row r="10" spans="1:24">
      <c r="A10" s="5">
        <v>4</v>
      </c>
      <c r="B10" s="5" t="s">
        <v>82</v>
      </c>
      <c r="C10" s="5" t="s">
        <v>82</v>
      </c>
      <c r="D10" s="159" t="s">
        <v>135</v>
      </c>
      <c r="E10" s="5" t="s">
        <v>30</v>
      </c>
      <c r="F10" s="5" t="s">
        <v>30</v>
      </c>
      <c r="G10" s="33" t="s">
        <v>131</v>
      </c>
      <c r="H10" s="6" t="s">
        <v>32</v>
      </c>
      <c r="I10" s="7" t="s">
        <v>136</v>
      </c>
      <c r="J10" s="5" t="s">
        <v>68</v>
      </c>
      <c r="K10" s="5" t="s">
        <v>30</v>
      </c>
      <c r="L10" s="10" t="s">
        <v>33</v>
      </c>
      <c r="M10" s="5" t="s">
        <v>133</v>
      </c>
      <c r="N10" s="160" t="s">
        <v>137</v>
      </c>
      <c r="O10" s="13">
        <v>46252</v>
      </c>
      <c r="P10" s="9">
        <v>46258</v>
      </c>
      <c r="Q10" s="14" t="s">
        <v>83</v>
      </c>
      <c r="R10" s="5" t="s">
        <v>83</v>
      </c>
      <c r="S10" s="163" t="s">
        <v>84</v>
      </c>
      <c r="T10" s="11" t="str">
        <f t="shared" ref="T10:U12" si="0">IF(Q10="","",IF(NOT(ISERROR(Q10*1)),ROUNDDOWN(Q10*1,2-INT(LOG(ABS(Q10*1)))),IFERROR("&lt;"&amp;ROUNDDOWN(IF(SUBSTITUTE(Q10,"&lt;","")*1&lt;=50,SUBSTITUTE(Q10,"&lt;","")*1,""),2-INT(LOG(ABS(SUBSTITUTE(Q10,"&lt;","")*1)))),IF(Q10="-",Q10,"入力形式が間違っています"))))</f>
        <v>&lt;10</v>
      </c>
      <c r="U10" s="11" t="str">
        <f t="shared" si="0"/>
        <v>&lt;10</v>
      </c>
      <c r="V10" s="12" t="str">
        <f t="shared" ref="V10" si="1">IFERROR(IF(AND(T10="",U10=""),"",IF(AND(T10="-",U10="-"),IF(S10="","Cs合計を入力してください",S10),IF(NOT(ISERROR(T10*1+U10*1)),ROUND(T10+U10, 1-INT(LOG(ABS(T10+U10)))),IF(NOT(ISERROR(T10*1)),ROUND(T10, 1-INT(LOG(ABS(T10)))),IF(NOT(ISERROR(U10*1)),ROUND(U10, 1-INT(LOG(ABS(U10)))),IF(ISERROR(T10*1+U10*1),"&lt;"&amp;ROUND(IF(T10="-",0,SUBSTITUTE(T10,"&lt;",""))*1+IF(U10="-",0,SUBSTITUTE(U10,"&lt;",""))*1,1-INT(LOG(ABS(IF(T10="-",0,SUBSTITUTE(T10,"&lt;",""))*1+IF(U10="-",0,SUBSTITUTE(U10,"&lt;",""))*1)))))))))),"入力形式が間違っています")</f>
        <v>&lt;20</v>
      </c>
      <c r="W10" s="10" t="str">
        <f t="shared" ref="W10:W11" si="2">IF(ISERROR(V10*1),"",IF(AND(H10="飲料水",V10&gt;=11),"○",IF(AND(H10="牛乳・乳児用食品",V10&gt;=51),"○",IF(AND(H10&lt;&gt;"",V10&gt;=110),"○",""))))</f>
        <v/>
      </c>
    </row>
    <row r="11" spans="1:24">
      <c r="A11" s="5">
        <v>5</v>
      </c>
      <c r="B11" s="7" t="s">
        <v>64</v>
      </c>
      <c r="C11" s="63" t="s">
        <v>64</v>
      </c>
      <c r="D11" s="6" t="s">
        <v>65</v>
      </c>
      <c r="E11" s="17" t="s">
        <v>138</v>
      </c>
      <c r="F11" s="63"/>
      <c r="G11" s="33" t="s">
        <v>31</v>
      </c>
      <c r="H11" s="6" t="s">
        <v>67</v>
      </c>
      <c r="I11" s="17" t="s">
        <v>139</v>
      </c>
      <c r="J11" s="7" t="s">
        <v>68</v>
      </c>
      <c r="K11" s="7"/>
      <c r="L11" s="64" t="s">
        <v>46</v>
      </c>
      <c r="M11" s="5" t="s">
        <v>69</v>
      </c>
      <c r="N11" s="65" t="s">
        <v>48</v>
      </c>
      <c r="O11" s="13">
        <v>46188</v>
      </c>
      <c r="P11" s="66">
        <v>46195</v>
      </c>
      <c r="Q11" s="14" t="s">
        <v>36</v>
      </c>
      <c r="R11" s="14" t="s">
        <v>36</v>
      </c>
      <c r="S11" s="14" t="s">
        <v>38</v>
      </c>
      <c r="T11" s="11" t="str">
        <f>IF(Q11="","",IF(NOT(ISERROR(Q11*1)),ROUNDDOWN(Q11*1,2-INT(LOG(ABS(Q11*1)))),IFERROR("&lt;"&amp;ROUNDDOWN(IF(SUBSTITUTE(Q11,"&lt;","")*1&lt;=50,SUBSTITUTE(Q11,"&lt;","")*1,""),2-INT(LOG(ABS(SUBSTITUTE(Q11,"&lt;","")*1)))),IF(Q11="-",Q11,"入力形式が間違っています"))))</f>
        <v>-</v>
      </c>
      <c r="U11" s="11" t="str">
        <f t="shared" si="0"/>
        <v>-</v>
      </c>
      <c r="V11" s="12" t="str">
        <f>IFERROR(IF(AND(T11="",U11=""),"",IF(AND(T11="-",U11="-"),IF(S11="","Cs合計を入力してください",S11),IF(NOT(ISERROR(T11*1+U11*1)),ROUND(T11+U11, 1-INT(LOG(ABS(T11+U11)))),IF(NOT(ISERROR(T11*1)),ROUND(T11, 1-INT(LOG(ABS(T11)))),IF(NOT(ISERROR(U11*1)),ROUND(U11, 1-INT(LOG(ABS(U11)))),IF(ISERROR(T11*1+U11*1),"&lt;"&amp;ROUND(IF(T11="-",0,SUBSTITUTE(T11,"&lt;",""))*1+IF(U11="-",0,SUBSTITUTE(U11,"&lt;",""))*1,1-INT(LOG(ABS(IF(T11="-",0,SUBSTITUTE(T11,"&lt;",""))*1+IF(U11="-",0,SUBSTITUTE(U11,"&lt;",""))*1)))))))))),"入力形式が間違っています")</f>
        <v>&lt;25</v>
      </c>
      <c r="W11" s="64" t="str">
        <f t="shared" si="2"/>
        <v/>
      </c>
    </row>
    <row r="12" spans="1:24">
      <c r="A12" s="5">
        <v>6</v>
      </c>
      <c r="B12" s="7" t="s">
        <v>64</v>
      </c>
      <c r="C12" s="63" t="s">
        <v>64</v>
      </c>
      <c r="D12" s="6" t="s">
        <v>65</v>
      </c>
      <c r="E12" s="17" t="s">
        <v>140</v>
      </c>
      <c r="F12" s="63"/>
      <c r="G12" s="33" t="s">
        <v>31</v>
      </c>
      <c r="H12" s="6" t="s">
        <v>67</v>
      </c>
      <c r="I12" s="7" t="s">
        <v>70</v>
      </c>
      <c r="J12" s="7" t="s">
        <v>68</v>
      </c>
      <c r="K12" s="7"/>
      <c r="L12" s="64" t="s">
        <v>46</v>
      </c>
      <c r="M12" s="5" t="s">
        <v>69</v>
      </c>
      <c r="N12" s="65" t="s">
        <v>48</v>
      </c>
      <c r="O12" s="13">
        <v>46188</v>
      </c>
      <c r="P12" s="66">
        <v>46195</v>
      </c>
      <c r="Q12" s="14" t="s">
        <v>36</v>
      </c>
      <c r="R12" s="14" t="s">
        <v>36</v>
      </c>
      <c r="S12" s="14" t="s">
        <v>38</v>
      </c>
      <c r="T12" s="11" t="str">
        <f t="shared" ref="T12:U27" si="3">IF(Q12="","",IF(NOT(ISERROR(Q12*1)),ROUNDDOWN(Q12*1,2-INT(LOG(ABS(Q12*1)))),IFERROR("&lt;"&amp;ROUNDDOWN(IF(SUBSTITUTE(Q12,"&lt;","")*1&lt;=50,SUBSTITUTE(Q12,"&lt;","")*1,""),2-INT(LOG(ABS(SUBSTITUTE(Q12,"&lt;","")*1)))),IF(Q12="-",Q12,"入力形式が間違っています"))))</f>
        <v>-</v>
      </c>
      <c r="U12" s="11" t="str">
        <f t="shared" si="0"/>
        <v>-</v>
      </c>
      <c r="V12" s="12" t="str">
        <f t="shared" ref="V12:V25" si="4">IFERROR(IF(AND(T12="",U12=""),"",IF(AND(T12="-",U12="-"),IF(S12="","Cs合計を入力してください",S12),IF(NOT(ISERROR(T12*1+U12*1)),ROUND(T12+U12, 1-INT(LOG(ABS(T12+U12)))),IF(NOT(ISERROR(T12*1)),ROUND(T12, 1-INT(LOG(ABS(T12)))),IF(NOT(ISERROR(U12*1)),ROUND(U12, 1-INT(LOG(ABS(U12)))),IF(ISERROR(T12*1+U12*1),"&lt;"&amp;ROUND(IF(T12="-",0,SUBSTITUTE(T12,"&lt;",""))*1+IF(U12="-",0,SUBSTITUTE(U12,"&lt;",""))*1,1-INT(LOG(ABS(IF(T12="-",0,SUBSTITUTE(T12,"&lt;",""))*1+IF(U12="-",0,SUBSTITUTE(U12,"&lt;",""))*1)))))))))),"入力形式が間違っています")</f>
        <v>&lt;25</v>
      </c>
      <c r="W12" s="64"/>
    </row>
    <row r="13" spans="1:24">
      <c r="A13" s="5">
        <v>7</v>
      </c>
      <c r="B13" s="58" t="s">
        <v>64</v>
      </c>
      <c r="C13" s="21" t="s">
        <v>64</v>
      </c>
      <c r="D13" s="22" t="s">
        <v>65</v>
      </c>
      <c r="E13" s="17" t="s">
        <v>140</v>
      </c>
      <c r="F13" s="21"/>
      <c r="G13" s="33" t="s">
        <v>31</v>
      </c>
      <c r="H13" s="6" t="s">
        <v>67</v>
      </c>
      <c r="I13" s="68" t="s">
        <v>141</v>
      </c>
      <c r="J13" s="58" t="s">
        <v>68</v>
      </c>
      <c r="K13" s="58"/>
      <c r="L13" s="29" t="s">
        <v>46</v>
      </c>
      <c r="M13" s="5" t="s">
        <v>69</v>
      </c>
      <c r="N13" s="104" t="s">
        <v>48</v>
      </c>
      <c r="O13" s="31">
        <v>46188</v>
      </c>
      <c r="P13" s="70">
        <v>46195</v>
      </c>
      <c r="Q13" s="36" t="s">
        <v>36</v>
      </c>
      <c r="R13" s="36" t="s">
        <v>36</v>
      </c>
      <c r="S13" s="36" t="s">
        <v>38</v>
      </c>
      <c r="T13" s="27" t="str">
        <f t="shared" si="3"/>
        <v>-</v>
      </c>
      <c r="U13" s="27" t="str">
        <f>IF(R13="","",IF(NOT(ISERROR(R13*1)),ROUNDDOWN(R13*1,2-INT(LOG(ABS(R13*1)))),IFERROR("&lt;"&amp;ROUNDDOWN(IF(SUBSTITUTE(R13,"&lt;","")*1&lt;=50,SUBSTITUTE(R13,"&lt;","")*1,""),2-INT(LOG(ABS(SUBSTITUTE(R13,"&lt;","")*1)))),IF(R13="-",R13,"入力形式が間違っています"))))</f>
        <v>-</v>
      </c>
      <c r="V13" s="28" t="str">
        <f t="shared" si="4"/>
        <v>&lt;25</v>
      </c>
      <c r="W13" s="29"/>
    </row>
    <row r="14" spans="1:24">
      <c r="A14" s="5">
        <v>8</v>
      </c>
      <c r="B14" s="58" t="s">
        <v>64</v>
      </c>
      <c r="C14" s="21" t="s">
        <v>64</v>
      </c>
      <c r="D14" s="22" t="s">
        <v>65</v>
      </c>
      <c r="E14" s="17" t="s">
        <v>140</v>
      </c>
      <c r="F14" s="21"/>
      <c r="G14" s="33" t="s">
        <v>31</v>
      </c>
      <c r="H14" s="6" t="s">
        <v>67</v>
      </c>
      <c r="I14" s="68" t="s">
        <v>81</v>
      </c>
      <c r="J14" s="58" t="s">
        <v>68</v>
      </c>
      <c r="K14" s="58"/>
      <c r="L14" s="29" t="s">
        <v>46</v>
      </c>
      <c r="M14" s="5" t="s">
        <v>69</v>
      </c>
      <c r="N14" s="104" t="s">
        <v>48</v>
      </c>
      <c r="O14" s="31">
        <v>46188</v>
      </c>
      <c r="P14" s="70">
        <v>46195</v>
      </c>
      <c r="Q14" s="36" t="s">
        <v>36</v>
      </c>
      <c r="R14" s="36" t="s">
        <v>36</v>
      </c>
      <c r="S14" s="36" t="s">
        <v>38</v>
      </c>
      <c r="T14" s="27" t="str">
        <f t="shared" si="3"/>
        <v>-</v>
      </c>
      <c r="U14" s="27" t="str">
        <f>IF(R14="","",IF(NOT(ISERROR(R14*1)),ROUNDDOWN(R14*1,2-INT(LOG(ABS(R14*1)))),IFERROR("&lt;"&amp;ROUNDDOWN(IF(SUBSTITUTE(R14,"&lt;","")*1&lt;=50,SUBSTITUTE(R14,"&lt;","")*1,""),2-INT(LOG(ABS(SUBSTITUTE(R14,"&lt;","")*1)))),IF(R14="-",R14,"入力形式が間違っています"))))</f>
        <v>-</v>
      </c>
      <c r="V14" s="28" t="str">
        <f t="shared" si="4"/>
        <v>&lt;25</v>
      </c>
      <c r="W14" s="29"/>
    </row>
    <row r="15" spans="1:24">
      <c r="A15" s="5">
        <v>9</v>
      </c>
      <c r="B15" s="58" t="s">
        <v>64</v>
      </c>
      <c r="C15" s="21" t="s">
        <v>64</v>
      </c>
      <c r="D15" s="22" t="s">
        <v>65</v>
      </c>
      <c r="E15" s="17" t="s">
        <v>138</v>
      </c>
      <c r="F15" s="21"/>
      <c r="G15" s="33" t="s">
        <v>31</v>
      </c>
      <c r="H15" s="6" t="s">
        <v>67</v>
      </c>
      <c r="I15" s="68" t="s">
        <v>134</v>
      </c>
      <c r="J15" s="58" t="s">
        <v>68</v>
      </c>
      <c r="K15" s="58"/>
      <c r="L15" s="29" t="s">
        <v>46</v>
      </c>
      <c r="M15" s="5" t="s">
        <v>69</v>
      </c>
      <c r="N15" s="104" t="s">
        <v>48</v>
      </c>
      <c r="O15" s="31">
        <v>46188</v>
      </c>
      <c r="P15" s="70">
        <v>46195</v>
      </c>
      <c r="Q15" s="36" t="s">
        <v>36</v>
      </c>
      <c r="R15" s="36" t="s">
        <v>36</v>
      </c>
      <c r="S15" s="36" t="s">
        <v>38</v>
      </c>
      <c r="T15" s="27" t="str">
        <f t="shared" si="3"/>
        <v>-</v>
      </c>
      <c r="U15" s="27" t="str">
        <f>IF(R15="","",IF(NOT(ISERROR(R15*1)),ROUNDDOWN(R15*1,2-INT(LOG(ABS(R15*1)))),IFERROR("&lt;"&amp;ROUNDDOWN(IF(SUBSTITUTE(R15,"&lt;","")*1&lt;=50,SUBSTITUTE(R15,"&lt;","")*1,""),2-INT(LOG(ABS(SUBSTITUTE(R15,"&lt;","")*1)))),IF(R15="-",R15,"入力形式が間違っています"))))</f>
        <v>-</v>
      </c>
      <c r="V15" s="28" t="str">
        <f t="shared" si="4"/>
        <v>&lt;25</v>
      </c>
      <c r="W15" s="29"/>
    </row>
    <row r="16" spans="1:24">
      <c r="A16" s="5">
        <v>10</v>
      </c>
      <c r="B16" s="58" t="s">
        <v>64</v>
      </c>
      <c r="C16" s="21" t="s">
        <v>64</v>
      </c>
      <c r="D16" s="22" t="s">
        <v>65</v>
      </c>
      <c r="E16" s="17" t="s">
        <v>142</v>
      </c>
      <c r="F16" s="21"/>
      <c r="G16" s="33" t="s">
        <v>31</v>
      </c>
      <c r="H16" s="6" t="s">
        <v>67</v>
      </c>
      <c r="I16" s="68" t="s">
        <v>72</v>
      </c>
      <c r="J16" s="58" t="s">
        <v>68</v>
      </c>
      <c r="K16" s="58"/>
      <c r="L16" s="29" t="s">
        <v>46</v>
      </c>
      <c r="M16" s="5" t="s">
        <v>69</v>
      </c>
      <c r="N16" s="104" t="s">
        <v>48</v>
      </c>
      <c r="O16" s="31">
        <v>46188</v>
      </c>
      <c r="P16" s="70">
        <v>46195</v>
      </c>
      <c r="Q16" s="36" t="s">
        <v>36</v>
      </c>
      <c r="R16" s="36" t="s">
        <v>36</v>
      </c>
      <c r="S16" s="36" t="s">
        <v>38</v>
      </c>
      <c r="T16" s="27" t="str">
        <f t="shared" si="3"/>
        <v>-</v>
      </c>
      <c r="U16" s="27" t="str">
        <f t="shared" si="3"/>
        <v>-</v>
      </c>
      <c r="V16" s="28" t="str">
        <f t="shared" si="4"/>
        <v>&lt;25</v>
      </c>
      <c r="W16" s="23" t="str">
        <f t="shared" ref="W16:W26" si="5">IF(ISERROR(V16*1),"",IF(AND(H16="飲料水",V16&gt;=11),"○",IF(AND(H16="牛乳・乳児用食品",V16&gt;=51),"○",IF(AND(H16&lt;&gt;"",V16&gt;=110),"○",""))))</f>
        <v/>
      </c>
    </row>
    <row r="17" spans="1:23">
      <c r="A17" s="5">
        <v>11</v>
      </c>
      <c r="B17" s="58" t="s">
        <v>64</v>
      </c>
      <c r="C17" s="21" t="s">
        <v>64</v>
      </c>
      <c r="D17" s="22" t="s">
        <v>65</v>
      </c>
      <c r="E17" s="17" t="s">
        <v>142</v>
      </c>
      <c r="F17" s="21"/>
      <c r="G17" s="33" t="s">
        <v>31</v>
      </c>
      <c r="H17" s="6" t="s">
        <v>67</v>
      </c>
      <c r="I17" s="68" t="s">
        <v>143</v>
      </c>
      <c r="J17" s="58" t="s">
        <v>68</v>
      </c>
      <c r="K17" s="58"/>
      <c r="L17" s="29" t="s">
        <v>46</v>
      </c>
      <c r="M17" s="5" t="s">
        <v>69</v>
      </c>
      <c r="N17" s="104" t="s">
        <v>48</v>
      </c>
      <c r="O17" s="31">
        <v>46188</v>
      </c>
      <c r="P17" s="70">
        <v>46195</v>
      </c>
      <c r="Q17" s="36" t="s">
        <v>36</v>
      </c>
      <c r="R17" s="36" t="s">
        <v>36</v>
      </c>
      <c r="S17" s="36" t="s">
        <v>38</v>
      </c>
      <c r="T17" s="27" t="str">
        <f t="shared" si="3"/>
        <v>-</v>
      </c>
      <c r="U17" s="27" t="str">
        <f t="shared" si="3"/>
        <v>-</v>
      </c>
      <c r="V17" s="28" t="str">
        <f t="shared" si="4"/>
        <v>&lt;25</v>
      </c>
      <c r="W17" s="23" t="str">
        <f t="shared" si="5"/>
        <v/>
      </c>
    </row>
    <row r="18" spans="1:23">
      <c r="A18" s="5">
        <v>12</v>
      </c>
      <c r="B18" s="58" t="s">
        <v>64</v>
      </c>
      <c r="C18" s="21" t="s">
        <v>64</v>
      </c>
      <c r="D18" s="22" t="s">
        <v>65</v>
      </c>
      <c r="E18" s="17" t="s">
        <v>142</v>
      </c>
      <c r="F18" s="21"/>
      <c r="G18" s="33" t="s">
        <v>31</v>
      </c>
      <c r="H18" s="6" t="s">
        <v>67</v>
      </c>
      <c r="I18" s="68" t="s">
        <v>141</v>
      </c>
      <c r="J18" s="58" t="s">
        <v>68</v>
      </c>
      <c r="K18" s="58"/>
      <c r="L18" s="29" t="s">
        <v>46</v>
      </c>
      <c r="M18" s="5" t="s">
        <v>69</v>
      </c>
      <c r="N18" s="104" t="s">
        <v>48</v>
      </c>
      <c r="O18" s="31">
        <v>46188</v>
      </c>
      <c r="P18" s="70">
        <v>46195</v>
      </c>
      <c r="Q18" s="36" t="s">
        <v>36</v>
      </c>
      <c r="R18" s="36" t="s">
        <v>36</v>
      </c>
      <c r="S18" s="36" t="s">
        <v>38</v>
      </c>
      <c r="T18" s="27" t="str">
        <f t="shared" si="3"/>
        <v>-</v>
      </c>
      <c r="U18" s="27" t="str">
        <f t="shared" si="3"/>
        <v>-</v>
      </c>
      <c r="V18" s="28" t="str">
        <f t="shared" si="4"/>
        <v>&lt;25</v>
      </c>
      <c r="W18" s="23" t="str">
        <f t="shared" si="5"/>
        <v/>
      </c>
    </row>
    <row r="19" spans="1:23">
      <c r="A19" s="5">
        <v>13</v>
      </c>
      <c r="B19" s="58" t="s">
        <v>64</v>
      </c>
      <c r="C19" s="21" t="s">
        <v>64</v>
      </c>
      <c r="D19" s="22" t="s">
        <v>65</v>
      </c>
      <c r="E19" s="17" t="s">
        <v>142</v>
      </c>
      <c r="F19" s="21"/>
      <c r="G19" s="33" t="s">
        <v>31</v>
      </c>
      <c r="H19" s="6" t="s">
        <v>67</v>
      </c>
      <c r="I19" s="58" t="s">
        <v>70</v>
      </c>
      <c r="J19" s="58" t="s">
        <v>68</v>
      </c>
      <c r="K19" s="58"/>
      <c r="L19" s="29" t="s">
        <v>46</v>
      </c>
      <c r="M19" s="5" t="s">
        <v>69</v>
      </c>
      <c r="N19" s="104" t="s">
        <v>48</v>
      </c>
      <c r="O19" s="31">
        <v>46188</v>
      </c>
      <c r="P19" s="70">
        <v>46195</v>
      </c>
      <c r="Q19" s="36" t="s">
        <v>36</v>
      </c>
      <c r="R19" s="36" t="s">
        <v>36</v>
      </c>
      <c r="S19" s="36" t="s">
        <v>38</v>
      </c>
      <c r="T19" s="27" t="str">
        <f t="shared" si="3"/>
        <v>-</v>
      </c>
      <c r="U19" s="27" t="str">
        <f t="shared" si="3"/>
        <v>-</v>
      </c>
      <c r="V19" s="28" t="str">
        <f t="shared" si="4"/>
        <v>&lt;25</v>
      </c>
      <c r="W19" s="23" t="str">
        <f t="shared" si="5"/>
        <v/>
      </c>
    </row>
    <row r="20" spans="1:23">
      <c r="A20" s="5">
        <v>14</v>
      </c>
      <c r="B20" s="58" t="s">
        <v>64</v>
      </c>
      <c r="C20" s="21" t="s">
        <v>64</v>
      </c>
      <c r="D20" s="22" t="s">
        <v>65</v>
      </c>
      <c r="E20" s="17" t="s">
        <v>142</v>
      </c>
      <c r="F20" s="21"/>
      <c r="G20" s="33" t="s">
        <v>31</v>
      </c>
      <c r="H20" s="6" t="s">
        <v>67</v>
      </c>
      <c r="I20" s="68" t="s">
        <v>144</v>
      </c>
      <c r="J20" s="58" t="s">
        <v>68</v>
      </c>
      <c r="K20" s="58"/>
      <c r="L20" s="29" t="s">
        <v>46</v>
      </c>
      <c r="M20" s="5" t="s">
        <v>69</v>
      </c>
      <c r="N20" s="104" t="s">
        <v>48</v>
      </c>
      <c r="O20" s="31">
        <v>46188</v>
      </c>
      <c r="P20" s="70">
        <v>46195</v>
      </c>
      <c r="Q20" s="36" t="s">
        <v>36</v>
      </c>
      <c r="R20" s="36" t="s">
        <v>36</v>
      </c>
      <c r="S20" s="36" t="s">
        <v>38</v>
      </c>
      <c r="T20" s="27" t="str">
        <f t="shared" si="3"/>
        <v>-</v>
      </c>
      <c r="U20" s="27" t="str">
        <f t="shared" si="3"/>
        <v>-</v>
      </c>
      <c r="V20" s="28" t="str">
        <f t="shared" si="4"/>
        <v>&lt;25</v>
      </c>
      <c r="W20" s="23" t="str">
        <f t="shared" si="5"/>
        <v/>
      </c>
    </row>
    <row r="21" spans="1:23">
      <c r="A21" s="5">
        <v>15</v>
      </c>
      <c r="B21" s="58" t="s">
        <v>64</v>
      </c>
      <c r="C21" s="21" t="s">
        <v>64</v>
      </c>
      <c r="D21" s="22" t="s">
        <v>65</v>
      </c>
      <c r="E21" s="7" t="s">
        <v>145</v>
      </c>
      <c r="F21" s="21"/>
      <c r="G21" s="33" t="s">
        <v>31</v>
      </c>
      <c r="H21" s="6" t="s">
        <v>67</v>
      </c>
      <c r="I21" s="68" t="s">
        <v>81</v>
      </c>
      <c r="J21" s="58" t="s">
        <v>68</v>
      </c>
      <c r="K21" s="58"/>
      <c r="L21" s="29" t="s">
        <v>46</v>
      </c>
      <c r="M21" s="5" t="s">
        <v>69</v>
      </c>
      <c r="N21" s="104" t="s">
        <v>48</v>
      </c>
      <c r="O21" s="31">
        <v>46188</v>
      </c>
      <c r="P21" s="70">
        <v>46195</v>
      </c>
      <c r="Q21" s="36" t="s">
        <v>36</v>
      </c>
      <c r="R21" s="36" t="s">
        <v>36</v>
      </c>
      <c r="S21" s="36" t="s">
        <v>38</v>
      </c>
      <c r="T21" s="27" t="str">
        <f t="shared" si="3"/>
        <v>-</v>
      </c>
      <c r="U21" s="27" t="str">
        <f t="shared" si="3"/>
        <v>-</v>
      </c>
      <c r="V21" s="28" t="str">
        <f t="shared" si="4"/>
        <v>&lt;25</v>
      </c>
      <c r="W21" s="23" t="str">
        <f t="shared" si="5"/>
        <v/>
      </c>
    </row>
    <row r="22" spans="1:23">
      <c r="A22" s="5">
        <v>16</v>
      </c>
      <c r="B22" s="58" t="s">
        <v>64</v>
      </c>
      <c r="C22" s="21" t="s">
        <v>64</v>
      </c>
      <c r="D22" s="22" t="s">
        <v>65</v>
      </c>
      <c r="E22" s="7" t="s">
        <v>145</v>
      </c>
      <c r="F22" s="21"/>
      <c r="G22" s="33" t="s">
        <v>31</v>
      </c>
      <c r="H22" s="6" t="s">
        <v>67</v>
      </c>
      <c r="I22" s="68" t="s">
        <v>141</v>
      </c>
      <c r="J22" s="58" t="s">
        <v>68</v>
      </c>
      <c r="K22" s="58"/>
      <c r="L22" s="29" t="s">
        <v>46</v>
      </c>
      <c r="M22" s="5" t="s">
        <v>69</v>
      </c>
      <c r="N22" s="104" t="s">
        <v>48</v>
      </c>
      <c r="O22" s="31">
        <v>46188</v>
      </c>
      <c r="P22" s="70">
        <v>46195</v>
      </c>
      <c r="Q22" s="36" t="s">
        <v>36</v>
      </c>
      <c r="R22" s="36" t="s">
        <v>36</v>
      </c>
      <c r="S22" s="36" t="s">
        <v>38</v>
      </c>
      <c r="T22" s="27" t="str">
        <f t="shared" si="3"/>
        <v>-</v>
      </c>
      <c r="U22" s="27" t="str">
        <f t="shared" si="3"/>
        <v>-</v>
      </c>
      <c r="V22" s="28" t="str">
        <f t="shared" si="4"/>
        <v>&lt;25</v>
      </c>
      <c r="W22" s="23" t="str">
        <f t="shared" si="5"/>
        <v/>
      </c>
    </row>
    <row r="23" spans="1:23">
      <c r="A23" s="5">
        <v>17</v>
      </c>
      <c r="B23" s="58" t="s">
        <v>64</v>
      </c>
      <c r="C23" s="21" t="s">
        <v>64</v>
      </c>
      <c r="D23" s="22" t="s">
        <v>65</v>
      </c>
      <c r="E23" s="7" t="s">
        <v>145</v>
      </c>
      <c r="F23" s="21"/>
      <c r="G23" s="33" t="s">
        <v>31</v>
      </c>
      <c r="H23" s="6" t="s">
        <v>67</v>
      </c>
      <c r="I23" s="68" t="s">
        <v>124</v>
      </c>
      <c r="J23" s="58" t="s">
        <v>68</v>
      </c>
      <c r="K23" s="58"/>
      <c r="L23" s="29" t="s">
        <v>46</v>
      </c>
      <c r="M23" s="5" t="s">
        <v>69</v>
      </c>
      <c r="N23" s="104" t="s">
        <v>48</v>
      </c>
      <c r="O23" s="31">
        <v>46188</v>
      </c>
      <c r="P23" s="70">
        <v>46195</v>
      </c>
      <c r="Q23" s="36" t="s">
        <v>36</v>
      </c>
      <c r="R23" s="36" t="s">
        <v>36</v>
      </c>
      <c r="S23" s="36" t="s">
        <v>38</v>
      </c>
      <c r="T23" s="27" t="str">
        <f t="shared" si="3"/>
        <v>-</v>
      </c>
      <c r="U23" s="27" t="str">
        <f t="shared" si="3"/>
        <v>-</v>
      </c>
      <c r="V23" s="28" t="str">
        <f t="shared" si="4"/>
        <v>&lt;25</v>
      </c>
      <c r="W23" s="23" t="str">
        <f t="shared" si="5"/>
        <v/>
      </c>
    </row>
    <row r="24" spans="1:23">
      <c r="A24" s="5">
        <v>18</v>
      </c>
      <c r="B24" s="58" t="s">
        <v>64</v>
      </c>
      <c r="C24" s="21" t="s">
        <v>64</v>
      </c>
      <c r="D24" s="22" t="s">
        <v>65</v>
      </c>
      <c r="E24" s="7" t="s">
        <v>145</v>
      </c>
      <c r="F24" s="21"/>
      <c r="G24" s="33" t="s">
        <v>31</v>
      </c>
      <c r="H24" s="6" t="s">
        <v>67</v>
      </c>
      <c r="I24" s="68" t="s">
        <v>146</v>
      </c>
      <c r="J24" s="58" t="s">
        <v>68</v>
      </c>
      <c r="K24" s="58"/>
      <c r="L24" s="29" t="s">
        <v>46</v>
      </c>
      <c r="M24" s="5" t="s">
        <v>69</v>
      </c>
      <c r="N24" s="104" t="s">
        <v>48</v>
      </c>
      <c r="O24" s="31">
        <v>46188</v>
      </c>
      <c r="P24" s="70">
        <v>46195</v>
      </c>
      <c r="Q24" s="36" t="s">
        <v>36</v>
      </c>
      <c r="R24" s="36" t="s">
        <v>36</v>
      </c>
      <c r="S24" s="36" t="s">
        <v>38</v>
      </c>
      <c r="T24" s="27" t="str">
        <f t="shared" si="3"/>
        <v>-</v>
      </c>
      <c r="U24" s="27" t="str">
        <f t="shared" si="3"/>
        <v>-</v>
      </c>
      <c r="V24" s="28" t="str">
        <f t="shared" si="4"/>
        <v>&lt;25</v>
      </c>
      <c r="W24" s="23" t="str">
        <f t="shared" si="5"/>
        <v/>
      </c>
    </row>
    <row r="25" spans="1:23">
      <c r="A25" s="5">
        <v>19</v>
      </c>
      <c r="B25" s="58" t="s">
        <v>64</v>
      </c>
      <c r="C25" s="21" t="s">
        <v>64</v>
      </c>
      <c r="D25" s="22" t="s">
        <v>65</v>
      </c>
      <c r="E25" s="7" t="s">
        <v>145</v>
      </c>
      <c r="F25" s="21"/>
      <c r="G25" s="33" t="s">
        <v>31</v>
      </c>
      <c r="H25" s="6" t="s">
        <v>67</v>
      </c>
      <c r="I25" s="58" t="s">
        <v>70</v>
      </c>
      <c r="J25" s="58" t="s">
        <v>68</v>
      </c>
      <c r="K25" s="58"/>
      <c r="L25" s="29" t="s">
        <v>46</v>
      </c>
      <c r="M25" s="5" t="s">
        <v>69</v>
      </c>
      <c r="N25" s="104" t="s">
        <v>48</v>
      </c>
      <c r="O25" s="31">
        <v>46188</v>
      </c>
      <c r="P25" s="70">
        <v>46195</v>
      </c>
      <c r="Q25" s="36" t="s">
        <v>36</v>
      </c>
      <c r="R25" s="36" t="s">
        <v>36</v>
      </c>
      <c r="S25" s="36" t="s">
        <v>38</v>
      </c>
      <c r="T25" s="27" t="str">
        <f t="shared" si="3"/>
        <v>-</v>
      </c>
      <c r="U25" s="27" t="str">
        <f t="shared" si="3"/>
        <v>-</v>
      </c>
      <c r="V25" s="28" t="str">
        <f t="shared" si="4"/>
        <v>&lt;25</v>
      </c>
      <c r="W25" s="23" t="str">
        <f t="shared" si="5"/>
        <v/>
      </c>
    </row>
    <row r="26" spans="1:23">
      <c r="A26" s="5">
        <v>20</v>
      </c>
      <c r="B26" s="58" t="s">
        <v>64</v>
      </c>
      <c r="C26" s="21" t="s">
        <v>64</v>
      </c>
      <c r="D26" s="22" t="s">
        <v>65</v>
      </c>
      <c r="E26" s="17" t="s">
        <v>147</v>
      </c>
      <c r="F26" s="21"/>
      <c r="G26" s="33" t="s">
        <v>31</v>
      </c>
      <c r="H26" s="6" t="s">
        <v>67</v>
      </c>
      <c r="I26" s="68" t="s">
        <v>141</v>
      </c>
      <c r="J26" s="58" t="s">
        <v>68</v>
      </c>
      <c r="K26" s="58"/>
      <c r="L26" s="29" t="s">
        <v>46</v>
      </c>
      <c r="M26" s="5" t="s">
        <v>69</v>
      </c>
      <c r="N26" s="104" t="s">
        <v>48</v>
      </c>
      <c r="O26" s="31">
        <v>46224</v>
      </c>
      <c r="P26" s="70">
        <v>46234</v>
      </c>
      <c r="Q26" s="36" t="s">
        <v>36</v>
      </c>
      <c r="R26" s="36" t="s">
        <v>36</v>
      </c>
      <c r="S26" s="36" t="s">
        <v>38</v>
      </c>
      <c r="T26" s="27" t="str">
        <f>IF(Q26="","",IF(NOT(ISERROR(Q26*1)),ROUNDDOWN(Q26*1,2-INT(LOG(ABS(Q26*1)))),IFERROR("&lt;"&amp;ROUNDDOWN(IF(SUBSTITUTE(Q26,"&lt;","")*1&lt;=50,SUBSTITUTE(Q26,"&lt;","")*1,""),2-INT(LOG(ABS(SUBSTITUTE(Q26,"&lt;","")*1)))),IF(Q26="-",Q26,"入力形式が間違っています"))))</f>
        <v>-</v>
      </c>
      <c r="U26" s="27" t="str">
        <f t="shared" si="3"/>
        <v>-</v>
      </c>
      <c r="V26" s="28" t="str">
        <f>IFERROR(IF(AND(T26="",U26=""),"",IF(AND(T26="-",U26="-"),IF(S26="","Cs合計を入力してください",S26),IF(NOT(ISERROR(T26*1+U26*1)),ROUND(T26+U26, 1-INT(LOG(ABS(T26+U26)))),IF(NOT(ISERROR(T26*1)),ROUND(T26, 1-INT(LOG(ABS(T26)))),IF(NOT(ISERROR(U26*1)),ROUND(U26, 1-INT(LOG(ABS(U26)))),IF(ISERROR(T26*1+U26*1),"&lt;"&amp;ROUND(IF(T26="-",0,SUBSTITUTE(T26,"&lt;",""))*1+IF(U26="-",0,SUBSTITUTE(U26,"&lt;",""))*1,1-INT(LOG(ABS(IF(T26="-",0,SUBSTITUTE(T26,"&lt;",""))*1+IF(U26="-",0,SUBSTITUTE(U26,"&lt;",""))*1)))))))))),"入力形式が間違っています")</f>
        <v>&lt;25</v>
      </c>
      <c r="W26" s="29" t="str">
        <f t="shared" si="5"/>
        <v/>
      </c>
    </row>
    <row r="27" spans="1:23">
      <c r="A27" s="5">
        <v>21</v>
      </c>
      <c r="B27" s="58" t="s">
        <v>64</v>
      </c>
      <c r="C27" s="21" t="s">
        <v>64</v>
      </c>
      <c r="D27" s="22" t="s">
        <v>65</v>
      </c>
      <c r="E27" s="17" t="s">
        <v>147</v>
      </c>
      <c r="F27" s="21"/>
      <c r="G27" s="33" t="s">
        <v>31</v>
      </c>
      <c r="H27" s="6" t="s">
        <v>67</v>
      </c>
      <c r="I27" s="58" t="s">
        <v>70</v>
      </c>
      <c r="J27" s="58" t="s">
        <v>68</v>
      </c>
      <c r="K27" s="58"/>
      <c r="L27" s="29" t="s">
        <v>46</v>
      </c>
      <c r="M27" s="5" t="s">
        <v>69</v>
      </c>
      <c r="N27" s="104" t="s">
        <v>48</v>
      </c>
      <c r="O27" s="31">
        <v>46224</v>
      </c>
      <c r="P27" s="70">
        <v>46234</v>
      </c>
      <c r="Q27" s="36" t="s">
        <v>36</v>
      </c>
      <c r="R27" s="36" t="s">
        <v>36</v>
      </c>
      <c r="S27" s="36" t="s">
        <v>38</v>
      </c>
      <c r="T27" s="27" t="str">
        <f t="shared" ref="T27:U45" si="6">IF(Q27="","",IF(NOT(ISERROR(Q27*1)),ROUNDDOWN(Q27*1,2-INT(LOG(ABS(Q27*1)))),IFERROR("&lt;"&amp;ROUNDDOWN(IF(SUBSTITUTE(Q27,"&lt;","")*1&lt;=50,SUBSTITUTE(Q27,"&lt;","")*1,""),2-INT(LOG(ABS(SUBSTITUTE(Q27,"&lt;","")*1)))),IF(Q27="-",Q27,"入力形式が間違っています"))))</f>
        <v>-</v>
      </c>
      <c r="U27" s="27" t="str">
        <f t="shared" si="3"/>
        <v>-</v>
      </c>
      <c r="V27" s="28" t="str">
        <f t="shared" ref="V27:V71" si="7">IFERROR(IF(AND(T27="",U27=""),"",IF(AND(T27="-",U27="-"),IF(S27="","Cs合計を入力してください",S27),IF(NOT(ISERROR(T27*1+U27*1)),ROUND(T27+U27, 1-INT(LOG(ABS(T27+U27)))),IF(NOT(ISERROR(T27*1)),ROUND(T27, 1-INT(LOG(ABS(T27)))),IF(NOT(ISERROR(U27*1)),ROUND(U27, 1-INT(LOG(ABS(U27)))),IF(ISERROR(T27*1+U27*1),"&lt;"&amp;ROUND(IF(T27="-",0,SUBSTITUTE(T27,"&lt;",""))*1+IF(U27="-",0,SUBSTITUTE(U27,"&lt;",""))*1,1-INT(LOG(ABS(IF(T27="-",0,SUBSTITUTE(T27,"&lt;",""))*1+IF(U27="-",0,SUBSTITUTE(U27,"&lt;",""))*1)))))))))),"入力形式が間違っています")</f>
        <v>&lt;25</v>
      </c>
      <c r="W27" s="29"/>
    </row>
    <row r="28" spans="1:23">
      <c r="A28" s="5">
        <v>22</v>
      </c>
      <c r="B28" s="58" t="s">
        <v>64</v>
      </c>
      <c r="C28" s="21" t="s">
        <v>64</v>
      </c>
      <c r="D28" s="22" t="s">
        <v>65</v>
      </c>
      <c r="E28" s="17" t="s">
        <v>147</v>
      </c>
      <c r="F28" s="21"/>
      <c r="G28" s="33" t="s">
        <v>31</v>
      </c>
      <c r="H28" s="6" t="s">
        <v>67</v>
      </c>
      <c r="I28" s="68" t="s">
        <v>134</v>
      </c>
      <c r="J28" s="58" t="s">
        <v>68</v>
      </c>
      <c r="K28" s="58"/>
      <c r="L28" s="29" t="s">
        <v>46</v>
      </c>
      <c r="M28" s="5" t="s">
        <v>69</v>
      </c>
      <c r="N28" s="104" t="s">
        <v>48</v>
      </c>
      <c r="O28" s="31">
        <v>46224</v>
      </c>
      <c r="P28" s="70">
        <v>46234</v>
      </c>
      <c r="Q28" s="36" t="s">
        <v>36</v>
      </c>
      <c r="R28" s="36" t="s">
        <v>36</v>
      </c>
      <c r="S28" s="36" t="s">
        <v>38</v>
      </c>
      <c r="T28" s="27" t="str">
        <f t="shared" si="6"/>
        <v>-</v>
      </c>
      <c r="U28" s="27" t="str">
        <f>IF(R28="","",IF(NOT(ISERROR(R28*1)),ROUNDDOWN(R28*1,2-INT(LOG(ABS(R28*1)))),IFERROR("&lt;"&amp;ROUNDDOWN(IF(SUBSTITUTE(R28,"&lt;","")*1&lt;=50,SUBSTITUTE(R28,"&lt;","")*1,""),2-INT(LOG(ABS(SUBSTITUTE(R28,"&lt;","")*1)))),IF(R28="-",R28,"入力形式が間違っています"))))</f>
        <v>-</v>
      </c>
      <c r="V28" s="28" t="str">
        <f t="shared" si="7"/>
        <v>&lt;25</v>
      </c>
      <c r="W28" s="29"/>
    </row>
    <row r="29" spans="1:23">
      <c r="A29" s="5">
        <v>23</v>
      </c>
      <c r="B29" s="58" t="s">
        <v>64</v>
      </c>
      <c r="C29" s="21" t="s">
        <v>64</v>
      </c>
      <c r="D29" s="22" t="s">
        <v>65</v>
      </c>
      <c r="E29" s="17" t="s">
        <v>147</v>
      </c>
      <c r="F29" s="21"/>
      <c r="G29" s="33" t="s">
        <v>31</v>
      </c>
      <c r="H29" s="6" t="s">
        <v>67</v>
      </c>
      <c r="I29" s="58" t="s">
        <v>71</v>
      </c>
      <c r="J29" s="58" t="s">
        <v>68</v>
      </c>
      <c r="K29" s="58"/>
      <c r="L29" s="29" t="s">
        <v>46</v>
      </c>
      <c r="M29" s="5" t="s">
        <v>69</v>
      </c>
      <c r="N29" s="104" t="s">
        <v>48</v>
      </c>
      <c r="O29" s="31">
        <v>46224</v>
      </c>
      <c r="P29" s="70">
        <v>46234</v>
      </c>
      <c r="Q29" s="36" t="s">
        <v>36</v>
      </c>
      <c r="R29" s="36" t="s">
        <v>36</v>
      </c>
      <c r="S29" s="36" t="s">
        <v>38</v>
      </c>
      <c r="T29" s="27" t="str">
        <f t="shared" si="6"/>
        <v>-</v>
      </c>
      <c r="U29" s="27" t="str">
        <f>IF(R29="","",IF(NOT(ISERROR(R29*1)),ROUNDDOWN(R29*1,2-INT(LOG(ABS(R29*1)))),IFERROR("&lt;"&amp;ROUNDDOWN(IF(SUBSTITUTE(R29,"&lt;","")*1&lt;=50,SUBSTITUTE(R29,"&lt;","")*1,""),2-INT(LOG(ABS(SUBSTITUTE(R29,"&lt;","")*1)))),IF(R29="-",R29,"入力形式が間違っています"))))</f>
        <v>-</v>
      </c>
      <c r="V29" s="28" t="str">
        <f t="shared" si="7"/>
        <v>&lt;25</v>
      </c>
      <c r="W29" s="29"/>
    </row>
    <row r="30" spans="1:23">
      <c r="A30" s="5">
        <v>24</v>
      </c>
      <c r="B30" s="58" t="s">
        <v>64</v>
      </c>
      <c r="C30" s="21" t="s">
        <v>64</v>
      </c>
      <c r="D30" s="22" t="s">
        <v>65</v>
      </c>
      <c r="E30" s="17" t="s">
        <v>66</v>
      </c>
      <c r="F30" s="21"/>
      <c r="G30" s="33" t="s">
        <v>31</v>
      </c>
      <c r="H30" s="6" t="s">
        <v>67</v>
      </c>
      <c r="I30" s="68" t="s">
        <v>148</v>
      </c>
      <c r="J30" s="58" t="s">
        <v>68</v>
      </c>
      <c r="K30" s="58"/>
      <c r="L30" s="29" t="s">
        <v>46</v>
      </c>
      <c r="M30" s="5" t="s">
        <v>69</v>
      </c>
      <c r="N30" s="104" t="s">
        <v>48</v>
      </c>
      <c r="O30" s="31">
        <v>46224</v>
      </c>
      <c r="P30" s="70">
        <v>46234</v>
      </c>
      <c r="Q30" s="36" t="s">
        <v>36</v>
      </c>
      <c r="R30" s="36" t="s">
        <v>36</v>
      </c>
      <c r="S30" s="36" t="s">
        <v>38</v>
      </c>
      <c r="T30" s="27" t="str">
        <f t="shared" si="6"/>
        <v>-</v>
      </c>
      <c r="U30" s="27" t="str">
        <f>IF(R30="","",IF(NOT(ISERROR(R30*1)),ROUNDDOWN(R30*1,2-INT(LOG(ABS(R30*1)))),IFERROR("&lt;"&amp;ROUNDDOWN(IF(SUBSTITUTE(R30,"&lt;","")*1&lt;=50,SUBSTITUTE(R30,"&lt;","")*1,""),2-INT(LOG(ABS(SUBSTITUTE(R30,"&lt;","")*1)))),IF(R30="-",R30,"入力形式が間違っています"))))</f>
        <v>-</v>
      </c>
      <c r="V30" s="28" t="str">
        <f t="shared" si="7"/>
        <v>&lt;25</v>
      </c>
      <c r="W30" s="29"/>
    </row>
    <row r="31" spans="1:23">
      <c r="A31" s="5">
        <v>25</v>
      </c>
      <c r="B31" s="58" t="s">
        <v>64</v>
      </c>
      <c r="C31" s="21" t="s">
        <v>64</v>
      </c>
      <c r="D31" s="22" t="s">
        <v>65</v>
      </c>
      <c r="E31" s="7" t="s">
        <v>149</v>
      </c>
      <c r="F31" s="21"/>
      <c r="G31" s="15" t="s">
        <v>31</v>
      </c>
      <c r="H31" s="6" t="s">
        <v>67</v>
      </c>
      <c r="I31" s="58" t="s">
        <v>150</v>
      </c>
      <c r="J31" s="58" t="s">
        <v>68</v>
      </c>
      <c r="K31" s="58"/>
      <c r="L31" s="29" t="s">
        <v>46</v>
      </c>
      <c r="M31" s="7" t="s">
        <v>69</v>
      </c>
      <c r="N31" s="30" t="s">
        <v>48</v>
      </c>
      <c r="O31" s="31">
        <v>46224</v>
      </c>
      <c r="P31" s="32">
        <v>46234</v>
      </c>
      <c r="Q31" s="34" t="s">
        <v>36</v>
      </c>
      <c r="R31" s="34" t="s">
        <v>36</v>
      </c>
      <c r="S31" s="34" t="s">
        <v>38</v>
      </c>
      <c r="T31" s="49" t="str">
        <f t="shared" si="6"/>
        <v>-</v>
      </c>
      <c r="U31" s="49" t="str">
        <f t="shared" si="6"/>
        <v>-</v>
      </c>
      <c r="V31" s="50" t="str">
        <f t="shared" si="7"/>
        <v>&lt;25</v>
      </c>
      <c r="W31" s="29" t="str">
        <f t="shared" ref="W31:W43" si="8">IF(ISERROR(V31*1),"",IF(AND(H31="飲料水",V31&gt;=11),"○",IF(AND(H31="牛乳・乳児用食品",V31&gt;=51),"○",IF(AND(H31&lt;&gt;"",V31&gt;=110),"○",""))))</f>
        <v/>
      </c>
    </row>
    <row r="32" spans="1:23">
      <c r="A32" s="5">
        <v>26</v>
      </c>
      <c r="B32" s="58" t="s">
        <v>64</v>
      </c>
      <c r="C32" s="21" t="s">
        <v>64</v>
      </c>
      <c r="D32" s="22" t="s">
        <v>65</v>
      </c>
      <c r="E32" s="17" t="s">
        <v>149</v>
      </c>
      <c r="F32" s="21"/>
      <c r="G32" s="33" t="s">
        <v>31</v>
      </c>
      <c r="H32" s="6" t="s">
        <v>67</v>
      </c>
      <c r="I32" s="68" t="s">
        <v>141</v>
      </c>
      <c r="J32" s="58" t="s">
        <v>68</v>
      </c>
      <c r="K32" s="58"/>
      <c r="L32" s="29" t="s">
        <v>46</v>
      </c>
      <c r="M32" s="5" t="s">
        <v>69</v>
      </c>
      <c r="N32" s="104" t="s">
        <v>48</v>
      </c>
      <c r="O32" s="31">
        <v>46224</v>
      </c>
      <c r="P32" s="70">
        <v>46234</v>
      </c>
      <c r="Q32" s="36" t="s">
        <v>36</v>
      </c>
      <c r="R32" s="36" t="s">
        <v>36</v>
      </c>
      <c r="S32" s="36" t="s">
        <v>38</v>
      </c>
      <c r="T32" s="27" t="str">
        <f t="shared" si="6"/>
        <v>-</v>
      </c>
      <c r="U32" s="27" t="str">
        <f t="shared" si="6"/>
        <v>-</v>
      </c>
      <c r="V32" s="28" t="str">
        <f t="shared" si="7"/>
        <v>&lt;25</v>
      </c>
      <c r="W32" s="23" t="str">
        <f t="shared" si="8"/>
        <v/>
      </c>
    </row>
    <row r="33" spans="1:25">
      <c r="A33" s="5">
        <v>27</v>
      </c>
      <c r="B33" s="58" t="s">
        <v>64</v>
      </c>
      <c r="C33" s="21" t="s">
        <v>64</v>
      </c>
      <c r="D33" s="22" t="s">
        <v>65</v>
      </c>
      <c r="E33" s="17" t="s">
        <v>149</v>
      </c>
      <c r="F33" s="21"/>
      <c r="G33" s="33" t="s">
        <v>31</v>
      </c>
      <c r="H33" s="6" t="s">
        <v>67</v>
      </c>
      <c r="I33" s="68" t="s">
        <v>134</v>
      </c>
      <c r="J33" s="58" t="s">
        <v>68</v>
      </c>
      <c r="K33" s="58"/>
      <c r="L33" s="29" t="s">
        <v>46</v>
      </c>
      <c r="M33" s="5" t="s">
        <v>69</v>
      </c>
      <c r="N33" s="104" t="s">
        <v>48</v>
      </c>
      <c r="O33" s="31">
        <v>46224</v>
      </c>
      <c r="P33" s="70">
        <v>46234</v>
      </c>
      <c r="Q33" s="36" t="s">
        <v>36</v>
      </c>
      <c r="R33" s="36" t="s">
        <v>36</v>
      </c>
      <c r="S33" s="36" t="s">
        <v>38</v>
      </c>
      <c r="T33" s="27" t="str">
        <f t="shared" si="6"/>
        <v>-</v>
      </c>
      <c r="U33" s="27" t="str">
        <f t="shared" si="6"/>
        <v>-</v>
      </c>
      <c r="V33" s="28" t="str">
        <f t="shared" si="7"/>
        <v>&lt;25</v>
      </c>
      <c r="W33" s="23" t="str">
        <f t="shared" si="8"/>
        <v/>
      </c>
    </row>
    <row r="34" spans="1:25">
      <c r="A34" s="5">
        <v>28</v>
      </c>
      <c r="B34" s="58" t="s">
        <v>64</v>
      </c>
      <c r="C34" s="21" t="s">
        <v>64</v>
      </c>
      <c r="D34" s="22" t="s">
        <v>65</v>
      </c>
      <c r="E34" s="17" t="s">
        <v>149</v>
      </c>
      <c r="F34" s="21"/>
      <c r="G34" s="33" t="s">
        <v>31</v>
      </c>
      <c r="H34" s="6" t="s">
        <v>67</v>
      </c>
      <c r="I34" s="68" t="s">
        <v>151</v>
      </c>
      <c r="J34" s="58" t="s">
        <v>68</v>
      </c>
      <c r="K34" s="58"/>
      <c r="L34" s="29" t="s">
        <v>46</v>
      </c>
      <c r="M34" s="5" t="s">
        <v>69</v>
      </c>
      <c r="N34" s="104" t="s">
        <v>48</v>
      </c>
      <c r="O34" s="31">
        <v>46224</v>
      </c>
      <c r="P34" s="70">
        <v>46234</v>
      </c>
      <c r="Q34" s="36" t="s">
        <v>36</v>
      </c>
      <c r="R34" s="36" t="s">
        <v>36</v>
      </c>
      <c r="S34" s="36" t="s">
        <v>38</v>
      </c>
      <c r="T34" s="27" t="str">
        <f t="shared" si="6"/>
        <v>-</v>
      </c>
      <c r="U34" s="27" t="str">
        <f t="shared" si="6"/>
        <v>-</v>
      </c>
      <c r="V34" s="28" t="str">
        <f t="shared" si="7"/>
        <v>&lt;25</v>
      </c>
      <c r="W34" s="23" t="str">
        <f t="shared" si="8"/>
        <v/>
      </c>
    </row>
    <row r="35" spans="1:25">
      <c r="A35" s="5">
        <v>29</v>
      </c>
      <c r="B35" s="58" t="s">
        <v>64</v>
      </c>
      <c r="C35" s="21" t="s">
        <v>64</v>
      </c>
      <c r="D35" s="22" t="s">
        <v>65</v>
      </c>
      <c r="E35" s="17" t="s">
        <v>149</v>
      </c>
      <c r="F35" s="21"/>
      <c r="G35" s="33" t="s">
        <v>31</v>
      </c>
      <c r="H35" s="6" t="s">
        <v>67</v>
      </c>
      <c r="I35" s="68" t="s">
        <v>152</v>
      </c>
      <c r="J35" s="58" t="s">
        <v>68</v>
      </c>
      <c r="K35" s="58"/>
      <c r="L35" s="29" t="s">
        <v>46</v>
      </c>
      <c r="M35" s="5" t="s">
        <v>69</v>
      </c>
      <c r="N35" s="104" t="s">
        <v>48</v>
      </c>
      <c r="O35" s="31">
        <v>46224</v>
      </c>
      <c r="P35" s="70">
        <v>46234</v>
      </c>
      <c r="Q35" s="36" t="s">
        <v>36</v>
      </c>
      <c r="R35" s="36" t="s">
        <v>36</v>
      </c>
      <c r="S35" s="36" t="s">
        <v>38</v>
      </c>
      <c r="T35" s="27" t="str">
        <f t="shared" si="6"/>
        <v>-</v>
      </c>
      <c r="U35" s="27" t="str">
        <f t="shared" si="6"/>
        <v>-</v>
      </c>
      <c r="V35" s="28" t="str">
        <f t="shared" si="7"/>
        <v>&lt;25</v>
      </c>
      <c r="W35" s="23" t="str">
        <f t="shared" si="8"/>
        <v/>
      </c>
    </row>
    <row r="36" spans="1:25">
      <c r="A36" s="5">
        <v>30</v>
      </c>
      <c r="B36" s="58" t="s">
        <v>64</v>
      </c>
      <c r="C36" s="21" t="s">
        <v>64</v>
      </c>
      <c r="D36" s="22" t="s">
        <v>65</v>
      </c>
      <c r="E36" s="7" t="s">
        <v>153</v>
      </c>
      <c r="F36" s="21"/>
      <c r="G36" s="33" t="s">
        <v>31</v>
      </c>
      <c r="H36" s="6" t="s">
        <v>67</v>
      </c>
      <c r="I36" s="68" t="s">
        <v>70</v>
      </c>
      <c r="J36" s="58" t="s">
        <v>68</v>
      </c>
      <c r="K36" s="58"/>
      <c r="L36" s="29" t="s">
        <v>46</v>
      </c>
      <c r="M36" s="5" t="s">
        <v>69</v>
      </c>
      <c r="N36" s="104" t="s">
        <v>48</v>
      </c>
      <c r="O36" s="31">
        <v>46224</v>
      </c>
      <c r="P36" s="70">
        <v>46234</v>
      </c>
      <c r="Q36" s="36" t="s">
        <v>36</v>
      </c>
      <c r="R36" s="36" t="s">
        <v>36</v>
      </c>
      <c r="S36" s="36" t="s">
        <v>38</v>
      </c>
      <c r="T36" s="27" t="str">
        <f t="shared" si="6"/>
        <v>-</v>
      </c>
      <c r="U36" s="27" t="str">
        <f t="shared" si="6"/>
        <v>-</v>
      </c>
      <c r="V36" s="28" t="str">
        <f t="shared" si="7"/>
        <v>&lt;25</v>
      </c>
      <c r="W36" s="23" t="str">
        <f t="shared" si="8"/>
        <v/>
      </c>
    </row>
    <row r="37" spans="1:25">
      <c r="A37" s="5">
        <v>31</v>
      </c>
      <c r="B37" s="58" t="s">
        <v>64</v>
      </c>
      <c r="C37" s="21" t="s">
        <v>64</v>
      </c>
      <c r="D37" s="22" t="s">
        <v>65</v>
      </c>
      <c r="E37" s="7" t="s">
        <v>153</v>
      </c>
      <c r="F37" s="21"/>
      <c r="G37" s="33" t="s">
        <v>31</v>
      </c>
      <c r="H37" s="6" t="s">
        <v>67</v>
      </c>
      <c r="I37" s="68" t="s">
        <v>154</v>
      </c>
      <c r="J37" s="58" t="s">
        <v>68</v>
      </c>
      <c r="K37" s="58"/>
      <c r="L37" s="29" t="s">
        <v>46</v>
      </c>
      <c r="M37" s="5" t="s">
        <v>69</v>
      </c>
      <c r="N37" s="104" t="s">
        <v>48</v>
      </c>
      <c r="O37" s="31">
        <v>46224</v>
      </c>
      <c r="P37" s="70">
        <v>46234</v>
      </c>
      <c r="Q37" s="36" t="s">
        <v>36</v>
      </c>
      <c r="R37" s="36" t="s">
        <v>36</v>
      </c>
      <c r="S37" s="36" t="s">
        <v>38</v>
      </c>
      <c r="T37" s="27" t="str">
        <f t="shared" si="6"/>
        <v>-</v>
      </c>
      <c r="U37" s="27" t="str">
        <f t="shared" si="6"/>
        <v>-</v>
      </c>
      <c r="V37" s="28" t="str">
        <f t="shared" si="7"/>
        <v>&lt;25</v>
      </c>
      <c r="W37" s="23" t="str">
        <f t="shared" si="8"/>
        <v/>
      </c>
    </row>
    <row r="38" spans="1:25">
      <c r="A38" s="5">
        <v>32</v>
      </c>
      <c r="B38" s="58" t="s">
        <v>64</v>
      </c>
      <c r="C38" s="21" t="s">
        <v>64</v>
      </c>
      <c r="D38" s="22" t="s">
        <v>65</v>
      </c>
      <c r="E38" s="7" t="s">
        <v>153</v>
      </c>
      <c r="F38" s="21"/>
      <c r="G38" s="33" t="s">
        <v>31</v>
      </c>
      <c r="H38" s="6" t="s">
        <v>67</v>
      </c>
      <c r="I38" s="68" t="s">
        <v>134</v>
      </c>
      <c r="J38" s="58" t="s">
        <v>68</v>
      </c>
      <c r="K38" s="58"/>
      <c r="L38" s="29" t="s">
        <v>46</v>
      </c>
      <c r="M38" s="5" t="s">
        <v>69</v>
      </c>
      <c r="N38" s="104" t="s">
        <v>48</v>
      </c>
      <c r="O38" s="31">
        <v>46224</v>
      </c>
      <c r="P38" s="70">
        <v>46234</v>
      </c>
      <c r="Q38" s="36" t="s">
        <v>36</v>
      </c>
      <c r="R38" s="36" t="s">
        <v>36</v>
      </c>
      <c r="S38" s="36" t="s">
        <v>38</v>
      </c>
      <c r="T38" s="27" t="str">
        <f t="shared" si="6"/>
        <v>-</v>
      </c>
      <c r="U38" s="27" t="str">
        <f t="shared" si="6"/>
        <v>-</v>
      </c>
      <c r="V38" s="28" t="str">
        <f t="shared" si="7"/>
        <v>&lt;25</v>
      </c>
      <c r="W38" s="23" t="str">
        <f t="shared" si="8"/>
        <v/>
      </c>
    </row>
    <row r="39" spans="1:25">
      <c r="A39" s="5">
        <v>33</v>
      </c>
      <c r="B39" s="58" t="s">
        <v>64</v>
      </c>
      <c r="C39" s="21" t="s">
        <v>64</v>
      </c>
      <c r="D39" s="22" t="s">
        <v>65</v>
      </c>
      <c r="E39" s="7" t="s">
        <v>153</v>
      </c>
      <c r="F39" s="21"/>
      <c r="G39" s="33" t="s">
        <v>31</v>
      </c>
      <c r="H39" s="6" t="s">
        <v>67</v>
      </c>
      <c r="I39" s="68" t="s">
        <v>71</v>
      </c>
      <c r="J39" s="58" t="s">
        <v>68</v>
      </c>
      <c r="K39" s="58"/>
      <c r="L39" s="29" t="s">
        <v>46</v>
      </c>
      <c r="M39" s="5" t="s">
        <v>69</v>
      </c>
      <c r="N39" s="104" t="s">
        <v>48</v>
      </c>
      <c r="O39" s="31">
        <v>46224</v>
      </c>
      <c r="P39" s="70">
        <v>46234</v>
      </c>
      <c r="Q39" s="36" t="s">
        <v>36</v>
      </c>
      <c r="R39" s="36" t="s">
        <v>36</v>
      </c>
      <c r="S39" s="36" t="s">
        <v>38</v>
      </c>
      <c r="T39" s="27" t="str">
        <f t="shared" si="6"/>
        <v>-</v>
      </c>
      <c r="U39" s="27" t="str">
        <f t="shared" si="6"/>
        <v>-</v>
      </c>
      <c r="V39" s="28" t="str">
        <f t="shared" si="7"/>
        <v>&lt;25</v>
      </c>
      <c r="W39" s="23" t="str">
        <f t="shared" si="8"/>
        <v/>
      </c>
    </row>
    <row r="40" spans="1:25">
      <c r="A40" s="5">
        <v>34</v>
      </c>
      <c r="B40" s="58" t="s">
        <v>64</v>
      </c>
      <c r="C40" s="21" t="s">
        <v>64</v>
      </c>
      <c r="D40" s="22" t="s">
        <v>65</v>
      </c>
      <c r="E40" s="7" t="s">
        <v>153</v>
      </c>
      <c r="F40" s="21"/>
      <c r="G40" s="33" t="s">
        <v>31</v>
      </c>
      <c r="H40" s="6" t="s">
        <v>67</v>
      </c>
      <c r="I40" s="58" t="s">
        <v>146</v>
      </c>
      <c r="J40" s="58" t="s">
        <v>68</v>
      </c>
      <c r="K40" s="58"/>
      <c r="L40" s="29" t="s">
        <v>46</v>
      </c>
      <c r="M40" s="5" t="s">
        <v>69</v>
      </c>
      <c r="N40" s="30" t="s">
        <v>48</v>
      </c>
      <c r="O40" s="31">
        <v>46224</v>
      </c>
      <c r="P40" s="32">
        <v>46234</v>
      </c>
      <c r="Q40" s="36" t="s">
        <v>36</v>
      </c>
      <c r="R40" s="36" t="s">
        <v>36</v>
      </c>
      <c r="S40" s="36" t="s">
        <v>38</v>
      </c>
      <c r="T40" s="27" t="str">
        <f t="shared" si="6"/>
        <v>-</v>
      </c>
      <c r="U40" s="27" t="str">
        <f t="shared" si="6"/>
        <v>-</v>
      </c>
      <c r="V40" s="28" t="str">
        <f t="shared" si="7"/>
        <v>&lt;25</v>
      </c>
      <c r="W40" s="23" t="str">
        <f t="shared" si="8"/>
        <v/>
      </c>
    </row>
    <row r="41" spans="1:25" s="62" customFormat="1">
      <c r="A41" s="18">
        <v>35</v>
      </c>
      <c r="B41" s="18" t="s">
        <v>103</v>
      </c>
      <c r="C41" s="19" t="s">
        <v>103</v>
      </c>
      <c r="D41" s="20" t="s">
        <v>103</v>
      </c>
      <c r="E41" s="205" t="s">
        <v>108</v>
      </c>
      <c r="F41" s="19"/>
      <c r="G41" s="72" t="s">
        <v>39</v>
      </c>
      <c r="H41" s="22" t="s">
        <v>109</v>
      </c>
      <c r="I41" s="18" t="s">
        <v>110</v>
      </c>
      <c r="J41" s="18"/>
      <c r="K41" s="18" t="s">
        <v>111</v>
      </c>
      <c r="L41" s="23" t="s">
        <v>33</v>
      </c>
      <c r="M41" s="47" t="s">
        <v>112</v>
      </c>
      <c r="N41" s="45" t="s">
        <v>48</v>
      </c>
      <c r="O41" s="206">
        <v>46238</v>
      </c>
      <c r="P41" s="207">
        <v>46238</v>
      </c>
      <c r="Q41" s="77" t="s">
        <v>60</v>
      </c>
      <c r="R41" s="78" t="s">
        <v>57</v>
      </c>
      <c r="S41" s="47" t="s">
        <v>38</v>
      </c>
      <c r="T41" s="27" t="str">
        <f t="shared" si="6"/>
        <v>&lt;13</v>
      </c>
      <c r="U41" s="27" t="str">
        <f t="shared" si="6"/>
        <v>&lt;12</v>
      </c>
      <c r="V41" s="28" t="str">
        <f t="shared" si="7"/>
        <v>&lt;25</v>
      </c>
      <c r="W41" s="23" t="str">
        <f t="shared" si="8"/>
        <v/>
      </c>
      <c r="X41" s="208"/>
      <c r="Y41" s="208"/>
    </row>
    <row r="42" spans="1:25">
      <c r="A42" s="5">
        <v>36</v>
      </c>
      <c r="B42" s="18" t="s">
        <v>103</v>
      </c>
      <c r="C42" s="19" t="s">
        <v>103</v>
      </c>
      <c r="D42" s="20" t="s">
        <v>103</v>
      </c>
      <c r="E42" s="76" t="s">
        <v>155</v>
      </c>
      <c r="F42" s="21"/>
      <c r="G42" s="33" t="s">
        <v>156</v>
      </c>
      <c r="H42" s="6" t="s">
        <v>53</v>
      </c>
      <c r="I42" s="18" t="s">
        <v>157</v>
      </c>
      <c r="J42" s="58"/>
      <c r="K42" s="18"/>
      <c r="L42" s="23" t="s">
        <v>33</v>
      </c>
      <c r="M42" s="8" t="s">
        <v>158</v>
      </c>
      <c r="N42" s="92" t="s">
        <v>34</v>
      </c>
      <c r="O42" s="85">
        <v>46238</v>
      </c>
      <c r="P42" s="86">
        <v>46247</v>
      </c>
      <c r="Q42" s="89" t="s">
        <v>159</v>
      </c>
      <c r="R42" s="44" t="s">
        <v>159</v>
      </c>
      <c r="S42" s="165" t="s">
        <v>83</v>
      </c>
      <c r="T42" s="27" t="str">
        <f t="shared" si="6"/>
        <v>&lt;5</v>
      </c>
      <c r="U42" s="27" t="str">
        <f t="shared" si="6"/>
        <v>&lt;5</v>
      </c>
      <c r="V42" s="28" t="str">
        <f t="shared" si="7"/>
        <v>&lt;10</v>
      </c>
      <c r="W42" s="23" t="str">
        <f t="shared" si="8"/>
        <v/>
      </c>
      <c r="X42" s="164"/>
    </row>
    <row r="43" spans="1:25">
      <c r="A43" s="5">
        <v>37</v>
      </c>
      <c r="B43" s="71" t="s">
        <v>103</v>
      </c>
      <c r="C43" s="39" t="s">
        <v>103</v>
      </c>
      <c r="D43" s="22" t="s">
        <v>103</v>
      </c>
      <c r="E43" s="166" t="s">
        <v>155</v>
      </c>
      <c r="F43" s="29"/>
      <c r="G43" s="55" t="s">
        <v>160</v>
      </c>
      <c r="H43" s="167" t="s">
        <v>53</v>
      </c>
      <c r="I43" s="71" t="s">
        <v>157</v>
      </c>
      <c r="J43" s="68"/>
      <c r="K43" s="58"/>
      <c r="L43" s="59" t="s">
        <v>33</v>
      </c>
      <c r="M43" s="93" t="s">
        <v>158</v>
      </c>
      <c r="N43" s="95" t="s">
        <v>34</v>
      </c>
      <c r="O43" s="42">
        <v>46238</v>
      </c>
      <c r="P43" s="168">
        <v>46247</v>
      </c>
      <c r="Q43" s="48" t="s">
        <v>100</v>
      </c>
      <c r="R43" s="44" t="s">
        <v>100</v>
      </c>
      <c r="S43" s="169" t="s">
        <v>42</v>
      </c>
      <c r="T43" s="49" t="str">
        <f t="shared" si="6"/>
        <v>&lt;5</v>
      </c>
      <c r="U43" s="49" t="str">
        <f t="shared" si="6"/>
        <v>&lt;5</v>
      </c>
      <c r="V43" s="49" t="str">
        <f t="shared" si="7"/>
        <v>&lt;10</v>
      </c>
      <c r="W43" s="29" t="str">
        <f t="shared" si="8"/>
        <v/>
      </c>
      <c r="X43" s="164"/>
    </row>
    <row r="44" spans="1:25">
      <c r="A44" s="5">
        <v>38</v>
      </c>
      <c r="B44" s="58" t="s">
        <v>103</v>
      </c>
      <c r="C44" s="29" t="s">
        <v>103</v>
      </c>
      <c r="D44" s="20" t="s">
        <v>104</v>
      </c>
      <c r="E44" s="58" t="s">
        <v>107</v>
      </c>
      <c r="F44" s="19"/>
      <c r="G44" s="15" t="s">
        <v>44</v>
      </c>
      <c r="H44" s="6" t="s">
        <v>67</v>
      </c>
      <c r="I44" s="58" t="s">
        <v>161</v>
      </c>
      <c r="J44" s="58" t="s">
        <v>73</v>
      </c>
      <c r="K44" s="18" t="s">
        <v>47</v>
      </c>
      <c r="L44" s="29" t="s">
        <v>46</v>
      </c>
      <c r="M44" s="6" t="s">
        <v>105</v>
      </c>
      <c r="N44" s="24" t="s">
        <v>106</v>
      </c>
      <c r="O44" s="31">
        <v>46255</v>
      </c>
      <c r="P44" s="32">
        <v>46261</v>
      </c>
      <c r="Q44" s="36" t="s">
        <v>50</v>
      </c>
      <c r="R44" s="170" t="s">
        <v>59</v>
      </c>
      <c r="S44" s="75" t="s">
        <v>162</v>
      </c>
      <c r="T44" s="27" t="str">
        <f t="shared" si="6"/>
        <v>&lt;5.38</v>
      </c>
      <c r="U44" s="27" t="str">
        <f t="shared" si="6"/>
        <v>&lt;4.29</v>
      </c>
      <c r="V44" s="28" t="str">
        <f t="shared" si="7"/>
        <v>&lt;9.7</v>
      </c>
      <c r="W44" s="23" t="s">
        <v>47</v>
      </c>
    </row>
    <row r="45" spans="1:25">
      <c r="A45" s="5">
        <v>39</v>
      </c>
      <c r="B45" s="58" t="s">
        <v>103</v>
      </c>
      <c r="C45" s="21" t="s">
        <v>103</v>
      </c>
      <c r="D45" s="22" t="s">
        <v>104</v>
      </c>
      <c r="E45" s="58" t="s">
        <v>163</v>
      </c>
      <c r="F45" s="21"/>
      <c r="G45" s="15" t="s">
        <v>44</v>
      </c>
      <c r="H45" s="6" t="s">
        <v>67</v>
      </c>
      <c r="I45" s="58" t="s">
        <v>164</v>
      </c>
      <c r="J45" s="58" t="s">
        <v>73</v>
      </c>
      <c r="K45" s="58" t="s">
        <v>47</v>
      </c>
      <c r="L45" s="29" t="s">
        <v>46</v>
      </c>
      <c r="M45" s="7" t="s">
        <v>105</v>
      </c>
      <c r="N45" s="30" t="s">
        <v>106</v>
      </c>
      <c r="O45" s="69">
        <v>46259</v>
      </c>
      <c r="P45" s="70">
        <v>46261</v>
      </c>
      <c r="Q45" s="34" t="s">
        <v>56</v>
      </c>
      <c r="R45" s="74" t="s">
        <v>90</v>
      </c>
      <c r="S45" s="171" t="s">
        <v>99</v>
      </c>
      <c r="T45" s="27" t="str">
        <f t="shared" si="6"/>
        <v>&lt;4.74</v>
      </c>
      <c r="U45" s="27" t="str">
        <f t="shared" si="6"/>
        <v>&lt;4.96</v>
      </c>
      <c r="V45" s="28" t="str">
        <f t="shared" si="7"/>
        <v>&lt;9.7</v>
      </c>
      <c r="W45" s="59"/>
    </row>
    <row r="46" spans="1:25">
      <c r="A46" s="5">
        <v>40</v>
      </c>
      <c r="B46" s="58" t="s">
        <v>103</v>
      </c>
      <c r="C46" s="29" t="s">
        <v>103</v>
      </c>
      <c r="D46" s="34" t="s">
        <v>103</v>
      </c>
      <c r="E46" s="58" t="s">
        <v>165</v>
      </c>
      <c r="F46" s="29" t="s">
        <v>166</v>
      </c>
      <c r="G46" s="15" t="s">
        <v>31</v>
      </c>
      <c r="H46" s="6" t="s">
        <v>37</v>
      </c>
      <c r="I46" s="58" t="s">
        <v>168</v>
      </c>
      <c r="J46" s="58" t="s">
        <v>41</v>
      </c>
      <c r="K46" s="58"/>
      <c r="L46" s="29" t="s">
        <v>33</v>
      </c>
      <c r="M46" s="16" t="s">
        <v>43</v>
      </c>
      <c r="N46" s="30" t="s">
        <v>34</v>
      </c>
      <c r="O46" s="85">
        <v>46238</v>
      </c>
      <c r="P46" s="86">
        <v>46261</v>
      </c>
      <c r="Q46" s="87" t="s">
        <v>49</v>
      </c>
      <c r="R46" s="88" t="s">
        <v>58</v>
      </c>
      <c r="S46" s="4" t="s">
        <v>170</v>
      </c>
      <c r="T46" s="27" t="str">
        <f t="shared" ref="T46:U61" si="9">IF(Q46="","",IF(NOT(ISERROR(Q46*1)),ROUNDDOWN(Q46*1,2-INT(LOG(ABS(Q46*1)))),IFERROR("&lt;"&amp;ROUNDDOWN(IF(SUBSTITUTE(Q46,"&lt;","")*1&lt;=50,SUBSTITUTE(Q46,"&lt;","")*1,""),2-INT(LOG(ABS(SUBSTITUTE(Q46,"&lt;","")*1)))),IF(Q46="-",Q46,"入力形式が間違っています"))))</f>
        <v>&lt;4.02</v>
      </c>
      <c r="U46" s="27" t="str">
        <f t="shared" si="9"/>
        <v>&lt;4.16</v>
      </c>
      <c r="V46" s="28" t="str">
        <f t="shared" si="7"/>
        <v>&lt;8.2</v>
      </c>
      <c r="W46" s="29"/>
    </row>
    <row r="47" spans="1:25">
      <c r="A47" s="5">
        <v>41</v>
      </c>
      <c r="B47" s="58" t="s">
        <v>103</v>
      </c>
      <c r="C47" s="29" t="s">
        <v>103</v>
      </c>
      <c r="D47" s="34" t="s">
        <v>103</v>
      </c>
      <c r="E47" s="58" t="s">
        <v>171</v>
      </c>
      <c r="F47" s="29" t="s">
        <v>172</v>
      </c>
      <c r="G47" s="33" t="s">
        <v>31</v>
      </c>
      <c r="H47" s="159" t="s">
        <v>37</v>
      </c>
      <c r="I47" s="58" t="s">
        <v>168</v>
      </c>
      <c r="J47" s="18" t="s">
        <v>41</v>
      </c>
      <c r="K47" s="58"/>
      <c r="L47" s="23" t="s">
        <v>33</v>
      </c>
      <c r="M47" s="16" t="s">
        <v>43</v>
      </c>
      <c r="N47" s="24" t="s">
        <v>34</v>
      </c>
      <c r="O47" s="85">
        <v>46237</v>
      </c>
      <c r="P47" s="86">
        <v>46261</v>
      </c>
      <c r="Q47" s="87" t="s">
        <v>173</v>
      </c>
      <c r="R47" s="88" t="s">
        <v>45</v>
      </c>
      <c r="S47" s="172" t="s">
        <v>174</v>
      </c>
      <c r="T47" s="27" t="str">
        <f t="shared" si="9"/>
        <v>&lt;3.19</v>
      </c>
      <c r="U47" s="27" t="str">
        <f t="shared" si="9"/>
        <v>&lt;3.41</v>
      </c>
      <c r="V47" s="28" t="str">
        <f t="shared" si="7"/>
        <v>&lt;6.6</v>
      </c>
      <c r="W47" s="29"/>
    </row>
    <row r="48" spans="1:25">
      <c r="A48" s="5">
        <v>42</v>
      </c>
      <c r="B48" s="37" t="s">
        <v>103</v>
      </c>
      <c r="C48" s="90" t="s">
        <v>103</v>
      </c>
      <c r="D48" s="43" t="s">
        <v>103</v>
      </c>
      <c r="E48" s="76" t="s">
        <v>113</v>
      </c>
      <c r="F48" s="73"/>
      <c r="G48" s="173" t="s">
        <v>39</v>
      </c>
      <c r="H48" s="97" t="s">
        <v>109</v>
      </c>
      <c r="I48" s="37" t="s">
        <v>110</v>
      </c>
      <c r="J48" s="44"/>
      <c r="K48" s="37" t="s">
        <v>111</v>
      </c>
      <c r="L48" s="91" t="s">
        <v>33</v>
      </c>
      <c r="M48" s="38" t="s">
        <v>112</v>
      </c>
      <c r="N48" s="80" t="s">
        <v>48</v>
      </c>
      <c r="O48" s="81">
        <v>46254</v>
      </c>
      <c r="P48" s="82">
        <v>46254</v>
      </c>
      <c r="Q48" s="46" t="s">
        <v>60</v>
      </c>
      <c r="R48" s="83" t="s">
        <v>55</v>
      </c>
      <c r="S48" s="38" t="s">
        <v>38</v>
      </c>
      <c r="T48" s="27" t="str">
        <f t="shared" si="9"/>
        <v>&lt;13</v>
      </c>
      <c r="U48" s="27" t="str">
        <f t="shared" si="9"/>
        <v>&lt;11</v>
      </c>
      <c r="V48" s="28" t="str">
        <f t="shared" si="7"/>
        <v>&lt;24</v>
      </c>
      <c r="W48" s="91" t="str">
        <f t="shared" ref="W48:W50" si="10">IF(ISERROR(V48*1),"",IF(AND(H48="飲料水",V48&gt;=11),"○",IF(AND(H48="牛乳・乳児用食品",V48&gt;=51),"○",IF(AND(H48&lt;&gt;"",V48&gt;=110),"○",""))))</f>
        <v/>
      </c>
    </row>
    <row r="49" spans="1:23">
      <c r="A49" s="5">
        <v>43</v>
      </c>
      <c r="B49" s="37" t="s">
        <v>103</v>
      </c>
      <c r="C49" s="90" t="s">
        <v>103</v>
      </c>
      <c r="D49" s="43" t="s">
        <v>103</v>
      </c>
      <c r="E49" s="79" t="s">
        <v>114</v>
      </c>
      <c r="F49" s="73"/>
      <c r="G49" s="173" t="s">
        <v>39</v>
      </c>
      <c r="H49" s="97" t="s">
        <v>109</v>
      </c>
      <c r="I49" s="37" t="s">
        <v>110</v>
      </c>
      <c r="J49" s="44"/>
      <c r="K49" s="37" t="s">
        <v>111</v>
      </c>
      <c r="L49" s="91" t="s">
        <v>33</v>
      </c>
      <c r="M49" s="38" t="s">
        <v>112</v>
      </c>
      <c r="N49" s="80" t="s">
        <v>48</v>
      </c>
      <c r="O49" s="81">
        <v>46254</v>
      </c>
      <c r="P49" s="82">
        <v>46254</v>
      </c>
      <c r="Q49" s="46" t="s">
        <v>60</v>
      </c>
      <c r="R49" s="83" t="s">
        <v>55</v>
      </c>
      <c r="S49" s="38" t="s">
        <v>38</v>
      </c>
      <c r="T49" s="27" t="str">
        <f t="shared" si="9"/>
        <v>&lt;13</v>
      </c>
      <c r="U49" s="27" t="str">
        <f t="shared" si="9"/>
        <v>&lt;11</v>
      </c>
      <c r="V49" s="28" t="str">
        <f t="shared" si="7"/>
        <v>&lt;24</v>
      </c>
      <c r="W49" s="91" t="str">
        <f t="shared" si="10"/>
        <v/>
      </c>
    </row>
    <row r="50" spans="1:23">
      <c r="A50" s="5">
        <v>44</v>
      </c>
      <c r="B50" s="37" t="s">
        <v>103</v>
      </c>
      <c r="C50" s="90" t="s">
        <v>103</v>
      </c>
      <c r="D50" s="43" t="s">
        <v>103</v>
      </c>
      <c r="E50" s="79" t="s">
        <v>113</v>
      </c>
      <c r="F50" s="73"/>
      <c r="G50" s="173" t="s">
        <v>39</v>
      </c>
      <c r="H50" s="97" t="s">
        <v>109</v>
      </c>
      <c r="I50" s="37" t="s">
        <v>110</v>
      </c>
      <c r="J50" s="44"/>
      <c r="K50" s="37" t="s">
        <v>111</v>
      </c>
      <c r="L50" s="91" t="s">
        <v>33</v>
      </c>
      <c r="M50" s="38" t="s">
        <v>112</v>
      </c>
      <c r="N50" s="80" t="s">
        <v>48</v>
      </c>
      <c r="O50" s="81">
        <v>46254</v>
      </c>
      <c r="P50" s="82">
        <v>46254</v>
      </c>
      <c r="Q50" s="46" t="s">
        <v>60</v>
      </c>
      <c r="R50" s="83" t="s">
        <v>55</v>
      </c>
      <c r="S50" s="38" t="s">
        <v>38</v>
      </c>
      <c r="T50" s="27" t="str">
        <f t="shared" si="9"/>
        <v>&lt;13</v>
      </c>
      <c r="U50" s="27" t="str">
        <f t="shared" si="9"/>
        <v>&lt;11</v>
      </c>
      <c r="V50" s="174" t="str">
        <f t="shared" si="7"/>
        <v>&lt;24</v>
      </c>
      <c r="W50" s="91" t="str">
        <f t="shared" si="10"/>
        <v/>
      </c>
    </row>
    <row r="51" spans="1:23">
      <c r="A51" s="5">
        <v>45</v>
      </c>
      <c r="B51" s="44" t="s">
        <v>103</v>
      </c>
      <c r="C51" s="94" t="s">
        <v>103</v>
      </c>
      <c r="D51" s="175" t="s">
        <v>103</v>
      </c>
      <c r="E51" s="166" t="s">
        <v>108</v>
      </c>
      <c r="F51" s="94"/>
      <c r="G51" s="176" t="s">
        <v>39</v>
      </c>
      <c r="H51" s="177" t="s">
        <v>109</v>
      </c>
      <c r="I51" s="41" t="s">
        <v>110</v>
      </c>
      <c r="J51" s="96"/>
      <c r="K51" s="44" t="s">
        <v>111</v>
      </c>
      <c r="L51" s="178" t="s">
        <v>33</v>
      </c>
      <c r="M51" s="179" t="s">
        <v>112</v>
      </c>
      <c r="N51" s="180" t="s">
        <v>48</v>
      </c>
      <c r="O51" s="81">
        <v>46261</v>
      </c>
      <c r="P51" s="84">
        <v>46261</v>
      </c>
      <c r="Q51" s="181" t="s">
        <v>57</v>
      </c>
      <c r="R51" s="182" t="s">
        <v>55</v>
      </c>
      <c r="S51" s="179" t="s">
        <v>38</v>
      </c>
      <c r="T51" s="51" t="str">
        <f t="shared" si="9"/>
        <v>&lt;12</v>
      </c>
      <c r="U51" s="49" t="str">
        <f t="shared" si="9"/>
        <v>&lt;11</v>
      </c>
      <c r="V51" s="183" t="str">
        <f t="shared" si="7"/>
        <v>&lt;23</v>
      </c>
      <c r="W51" s="94"/>
    </row>
    <row r="52" spans="1:23">
      <c r="A52" s="5">
        <v>46</v>
      </c>
      <c r="B52" s="184" t="s">
        <v>115</v>
      </c>
      <c r="C52" s="99" t="s">
        <v>115</v>
      </c>
      <c r="D52" s="100" t="s">
        <v>51</v>
      </c>
      <c r="E52" s="98" t="s">
        <v>51</v>
      </c>
      <c r="F52" s="99" t="s">
        <v>51</v>
      </c>
      <c r="G52" s="185" t="s">
        <v>52</v>
      </c>
      <c r="H52" s="100" t="s">
        <v>175</v>
      </c>
      <c r="I52" s="186" t="s">
        <v>176</v>
      </c>
      <c r="J52" s="98" t="s">
        <v>51</v>
      </c>
      <c r="K52" s="184" t="s">
        <v>51</v>
      </c>
      <c r="L52" s="99" t="s">
        <v>46</v>
      </c>
      <c r="M52" s="100" t="s">
        <v>116</v>
      </c>
      <c r="N52" s="99" t="s">
        <v>34</v>
      </c>
      <c r="O52" s="187">
        <v>46261</v>
      </c>
      <c r="P52" s="102">
        <v>46267</v>
      </c>
      <c r="Q52" s="188" t="s">
        <v>177</v>
      </c>
      <c r="R52" s="98" t="s">
        <v>178</v>
      </c>
      <c r="S52" s="189" t="s">
        <v>98</v>
      </c>
      <c r="T52" s="49" t="str">
        <f t="shared" si="9"/>
        <v>&lt;0.9</v>
      </c>
      <c r="U52" s="27" t="str">
        <f t="shared" si="9"/>
        <v>&lt;0.7</v>
      </c>
      <c r="V52" s="49" t="str">
        <f t="shared" si="7"/>
        <v>&lt;1.6</v>
      </c>
      <c r="W52" s="23" t="str">
        <f t="shared" ref="W52:W71" si="11">IF(ISERROR(V52*1),"",IF(AND(H52="飲料水",V52&gt;=11),"○",IF(AND(H52="牛乳・乳児用食品",V52&gt;=51),"○",IF(AND(H52&lt;&gt;"",V52&gt;=110),"○",""))))</f>
        <v/>
      </c>
    </row>
    <row r="53" spans="1:23">
      <c r="A53" s="5">
        <v>47</v>
      </c>
      <c r="B53" s="98" t="s">
        <v>115</v>
      </c>
      <c r="C53" s="99" t="s">
        <v>115</v>
      </c>
      <c r="D53" s="100" t="s">
        <v>51</v>
      </c>
      <c r="E53" s="98" t="s">
        <v>51</v>
      </c>
      <c r="F53" s="99" t="s">
        <v>51</v>
      </c>
      <c r="G53" s="185" t="s">
        <v>52</v>
      </c>
      <c r="H53" s="100" t="s">
        <v>97</v>
      </c>
      <c r="I53" s="98" t="s">
        <v>179</v>
      </c>
      <c r="J53" s="98" t="s">
        <v>51</v>
      </c>
      <c r="K53" s="98" t="s">
        <v>51</v>
      </c>
      <c r="L53" s="99" t="s">
        <v>46</v>
      </c>
      <c r="M53" s="100" t="s">
        <v>116</v>
      </c>
      <c r="N53" s="99" t="s">
        <v>48</v>
      </c>
      <c r="O53" s="101">
        <v>46261</v>
      </c>
      <c r="P53" s="102">
        <v>46267</v>
      </c>
      <c r="Q53" s="100" t="s">
        <v>57</v>
      </c>
      <c r="R53" s="98" t="s">
        <v>42</v>
      </c>
      <c r="S53" s="189" t="s">
        <v>119</v>
      </c>
      <c r="T53" s="27" t="str">
        <f t="shared" si="9"/>
        <v>&lt;12</v>
      </c>
      <c r="U53" s="27" t="str">
        <f t="shared" si="9"/>
        <v>&lt;10</v>
      </c>
      <c r="V53" s="28" t="str">
        <f t="shared" si="7"/>
        <v>&lt;22</v>
      </c>
      <c r="W53" s="23" t="str">
        <f t="shared" si="11"/>
        <v/>
      </c>
    </row>
    <row r="54" spans="1:23">
      <c r="A54" s="5">
        <v>48</v>
      </c>
      <c r="B54" s="98" t="s">
        <v>115</v>
      </c>
      <c r="C54" s="99" t="s">
        <v>115</v>
      </c>
      <c r="D54" s="100" t="s">
        <v>51</v>
      </c>
      <c r="E54" s="98" t="s">
        <v>51</v>
      </c>
      <c r="F54" s="99" t="s">
        <v>51</v>
      </c>
      <c r="G54" s="185" t="s">
        <v>52</v>
      </c>
      <c r="H54" s="100" t="s">
        <v>97</v>
      </c>
      <c r="I54" s="98" t="s">
        <v>120</v>
      </c>
      <c r="J54" s="98" t="s">
        <v>51</v>
      </c>
      <c r="K54" s="98" t="s">
        <v>51</v>
      </c>
      <c r="L54" s="99" t="s">
        <v>46</v>
      </c>
      <c r="M54" s="100" t="s">
        <v>116</v>
      </c>
      <c r="N54" s="99" t="s">
        <v>48</v>
      </c>
      <c r="O54" s="101">
        <v>46261</v>
      </c>
      <c r="P54" s="102">
        <v>46267</v>
      </c>
      <c r="Q54" s="100" t="s">
        <v>55</v>
      </c>
      <c r="R54" s="98" t="s">
        <v>80</v>
      </c>
      <c r="S54" s="189" t="s">
        <v>86</v>
      </c>
      <c r="T54" s="27" t="str">
        <f t="shared" si="9"/>
        <v>&lt;11</v>
      </c>
      <c r="U54" s="27" t="str">
        <f t="shared" si="9"/>
        <v>&lt;9</v>
      </c>
      <c r="V54" s="28" t="str">
        <f t="shared" si="7"/>
        <v>&lt;20</v>
      </c>
      <c r="W54" s="23" t="str">
        <f t="shared" si="11"/>
        <v/>
      </c>
    </row>
    <row r="55" spans="1:23">
      <c r="A55" s="5">
        <v>49</v>
      </c>
      <c r="B55" s="98" t="s">
        <v>115</v>
      </c>
      <c r="C55" s="99" t="s">
        <v>115</v>
      </c>
      <c r="D55" s="100" t="s">
        <v>51</v>
      </c>
      <c r="E55" s="98" t="s">
        <v>51</v>
      </c>
      <c r="F55" s="99" t="s">
        <v>51</v>
      </c>
      <c r="G55" s="185" t="s">
        <v>52</v>
      </c>
      <c r="H55" s="100" t="s">
        <v>97</v>
      </c>
      <c r="I55" s="98" t="s">
        <v>120</v>
      </c>
      <c r="J55" s="98" t="s">
        <v>51</v>
      </c>
      <c r="K55" s="98" t="s">
        <v>51</v>
      </c>
      <c r="L55" s="99" t="s">
        <v>46</v>
      </c>
      <c r="M55" s="100" t="s">
        <v>116</v>
      </c>
      <c r="N55" s="99" t="s">
        <v>48</v>
      </c>
      <c r="O55" s="101">
        <v>46261</v>
      </c>
      <c r="P55" s="102">
        <v>46267</v>
      </c>
      <c r="Q55" s="100" t="s">
        <v>42</v>
      </c>
      <c r="R55" s="98" t="s">
        <v>80</v>
      </c>
      <c r="S55" s="189" t="s">
        <v>79</v>
      </c>
      <c r="T55" s="27" t="str">
        <f t="shared" si="9"/>
        <v>&lt;10</v>
      </c>
      <c r="U55" s="27" t="str">
        <f t="shared" si="9"/>
        <v>&lt;9</v>
      </c>
      <c r="V55" s="28" t="str">
        <f t="shared" si="7"/>
        <v>&lt;19</v>
      </c>
      <c r="W55" s="23" t="str">
        <f t="shared" si="11"/>
        <v/>
      </c>
    </row>
    <row r="56" spans="1:23">
      <c r="A56" s="5">
        <v>50</v>
      </c>
      <c r="B56" s="98" t="s">
        <v>115</v>
      </c>
      <c r="C56" s="99" t="s">
        <v>115</v>
      </c>
      <c r="D56" s="100" t="s">
        <v>51</v>
      </c>
      <c r="E56" s="98" t="s">
        <v>51</v>
      </c>
      <c r="F56" s="99" t="s">
        <v>51</v>
      </c>
      <c r="G56" s="185" t="s">
        <v>52</v>
      </c>
      <c r="H56" s="100" t="s">
        <v>97</v>
      </c>
      <c r="I56" s="98" t="s">
        <v>180</v>
      </c>
      <c r="J56" s="98" t="s">
        <v>51</v>
      </c>
      <c r="K56" s="98" t="s">
        <v>51</v>
      </c>
      <c r="L56" s="99" t="s">
        <v>46</v>
      </c>
      <c r="M56" s="100" t="s">
        <v>116</v>
      </c>
      <c r="N56" s="99" t="s">
        <v>48</v>
      </c>
      <c r="O56" s="101">
        <v>46261</v>
      </c>
      <c r="P56" s="102">
        <v>46267</v>
      </c>
      <c r="Q56" s="100" t="s">
        <v>57</v>
      </c>
      <c r="R56" s="98" t="s">
        <v>55</v>
      </c>
      <c r="S56" s="189" t="s">
        <v>118</v>
      </c>
      <c r="T56" s="27" t="str">
        <f t="shared" si="9"/>
        <v>&lt;12</v>
      </c>
      <c r="U56" s="27" t="str">
        <f t="shared" si="9"/>
        <v>&lt;11</v>
      </c>
      <c r="V56" s="28" t="str">
        <f t="shared" si="7"/>
        <v>&lt;23</v>
      </c>
      <c r="W56" s="23" t="str">
        <f t="shared" si="11"/>
        <v/>
      </c>
    </row>
    <row r="57" spans="1:23">
      <c r="A57" s="5">
        <v>51</v>
      </c>
      <c r="B57" s="98" t="s">
        <v>115</v>
      </c>
      <c r="C57" s="99" t="s">
        <v>115</v>
      </c>
      <c r="D57" s="100" t="s">
        <v>51</v>
      </c>
      <c r="E57" s="98" t="s">
        <v>51</v>
      </c>
      <c r="F57" s="99" t="s">
        <v>51</v>
      </c>
      <c r="G57" s="185" t="s">
        <v>52</v>
      </c>
      <c r="H57" s="100" t="s">
        <v>53</v>
      </c>
      <c r="I57" s="98" t="s">
        <v>181</v>
      </c>
      <c r="J57" s="98" t="s">
        <v>51</v>
      </c>
      <c r="K57" s="98" t="s">
        <v>182</v>
      </c>
      <c r="L57" s="99" t="s">
        <v>46</v>
      </c>
      <c r="M57" s="100" t="s">
        <v>116</v>
      </c>
      <c r="N57" s="99" t="s">
        <v>34</v>
      </c>
      <c r="O57" s="101">
        <v>46261</v>
      </c>
      <c r="P57" s="102">
        <v>46267</v>
      </c>
      <c r="Q57" s="100" t="s">
        <v>183</v>
      </c>
      <c r="R57" s="98" t="s">
        <v>183</v>
      </c>
      <c r="S57" s="189" t="s">
        <v>76</v>
      </c>
      <c r="T57" s="27" t="str">
        <f t="shared" si="9"/>
        <v>&lt;3</v>
      </c>
      <c r="U57" s="27" t="str">
        <f t="shared" si="9"/>
        <v>&lt;3</v>
      </c>
      <c r="V57" s="28" t="str">
        <f t="shared" si="7"/>
        <v>&lt;6</v>
      </c>
      <c r="W57" s="23" t="str">
        <f t="shared" si="11"/>
        <v/>
      </c>
    </row>
    <row r="58" spans="1:23">
      <c r="A58" s="5">
        <v>52</v>
      </c>
      <c r="B58" s="98" t="s">
        <v>115</v>
      </c>
      <c r="C58" s="99" t="s">
        <v>115</v>
      </c>
      <c r="D58" s="100" t="s">
        <v>51</v>
      </c>
      <c r="E58" s="98" t="s">
        <v>51</v>
      </c>
      <c r="F58" s="99" t="s">
        <v>51</v>
      </c>
      <c r="G58" s="185" t="s">
        <v>52</v>
      </c>
      <c r="H58" s="100" t="s">
        <v>53</v>
      </c>
      <c r="I58" s="98" t="s">
        <v>181</v>
      </c>
      <c r="J58" s="98" t="s">
        <v>51</v>
      </c>
      <c r="K58" s="98" t="s">
        <v>184</v>
      </c>
      <c r="L58" s="99" t="s">
        <v>46</v>
      </c>
      <c r="M58" s="100" t="s">
        <v>116</v>
      </c>
      <c r="N58" s="99" t="s">
        <v>34</v>
      </c>
      <c r="O58" s="101">
        <v>46261</v>
      </c>
      <c r="P58" s="102">
        <v>46267</v>
      </c>
      <c r="Q58" s="100" t="s">
        <v>183</v>
      </c>
      <c r="R58" s="98" t="s">
        <v>185</v>
      </c>
      <c r="S58" s="189" t="s">
        <v>100</v>
      </c>
      <c r="T58" s="27" t="str">
        <f t="shared" si="9"/>
        <v>&lt;3</v>
      </c>
      <c r="U58" s="27" t="str">
        <f t="shared" si="9"/>
        <v>&lt;2</v>
      </c>
      <c r="V58" s="28" t="str">
        <f t="shared" si="7"/>
        <v>&lt;5</v>
      </c>
      <c r="W58" s="23" t="str">
        <f t="shared" si="11"/>
        <v/>
      </c>
    </row>
    <row r="59" spans="1:23">
      <c r="A59" s="5">
        <v>53</v>
      </c>
      <c r="B59" s="98" t="s">
        <v>115</v>
      </c>
      <c r="C59" s="99" t="s">
        <v>115</v>
      </c>
      <c r="D59" s="100" t="s">
        <v>51</v>
      </c>
      <c r="E59" s="98" t="s">
        <v>51</v>
      </c>
      <c r="F59" s="99" t="s">
        <v>51</v>
      </c>
      <c r="G59" s="185" t="s">
        <v>52</v>
      </c>
      <c r="H59" s="100" t="s">
        <v>53</v>
      </c>
      <c r="I59" s="98" t="s">
        <v>181</v>
      </c>
      <c r="J59" s="98" t="s">
        <v>51</v>
      </c>
      <c r="K59" s="98" t="s">
        <v>186</v>
      </c>
      <c r="L59" s="99" t="s">
        <v>46</v>
      </c>
      <c r="M59" s="100" t="s">
        <v>116</v>
      </c>
      <c r="N59" s="99" t="s">
        <v>34</v>
      </c>
      <c r="O59" s="101">
        <v>46261</v>
      </c>
      <c r="P59" s="102">
        <v>46267</v>
      </c>
      <c r="Q59" s="100" t="s">
        <v>183</v>
      </c>
      <c r="R59" s="98" t="s">
        <v>183</v>
      </c>
      <c r="S59" s="189" t="s">
        <v>76</v>
      </c>
      <c r="T59" s="27" t="str">
        <f t="shared" si="9"/>
        <v>&lt;3</v>
      </c>
      <c r="U59" s="27" t="str">
        <f t="shared" si="9"/>
        <v>&lt;3</v>
      </c>
      <c r="V59" s="28" t="str">
        <f t="shared" si="7"/>
        <v>&lt;6</v>
      </c>
      <c r="W59" s="23" t="str">
        <f t="shared" si="11"/>
        <v/>
      </c>
    </row>
    <row r="60" spans="1:23">
      <c r="A60" s="5">
        <v>54</v>
      </c>
      <c r="B60" s="98" t="s">
        <v>115</v>
      </c>
      <c r="C60" s="99" t="s">
        <v>115</v>
      </c>
      <c r="D60" s="100" t="s">
        <v>51</v>
      </c>
      <c r="E60" s="98" t="s">
        <v>51</v>
      </c>
      <c r="F60" s="99" t="s">
        <v>51</v>
      </c>
      <c r="G60" s="185" t="s">
        <v>52</v>
      </c>
      <c r="H60" s="100" t="s">
        <v>53</v>
      </c>
      <c r="I60" s="98" t="s">
        <v>181</v>
      </c>
      <c r="J60" s="98" t="s">
        <v>51</v>
      </c>
      <c r="K60" s="98" t="s">
        <v>187</v>
      </c>
      <c r="L60" s="99" t="s">
        <v>46</v>
      </c>
      <c r="M60" s="100" t="s">
        <v>116</v>
      </c>
      <c r="N60" s="99" t="s">
        <v>34</v>
      </c>
      <c r="O60" s="101">
        <v>46261</v>
      </c>
      <c r="P60" s="102">
        <v>46267</v>
      </c>
      <c r="Q60" s="100" t="s">
        <v>183</v>
      </c>
      <c r="R60" s="98" t="s">
        <v>74</v>
      </c>
      <c r="S60" s="189" t="s">
        <v>77</v>
      </c>
      <c r="T60" s="27" t="str">
        <f t="shared" si="9"/>
        <v>&lt;3</v>
      </c>
      <c r="U60" s="27" t="str">
        <f t="shared" si="9"/>
        <v>&lt;4</v>
      </c>
      <c r="V60" s="28" t="str">
        <f t="shared" si="7"/>
        <v>&lt;7</v>
      </c>
      <c r="W60" s="23" t="str">
        <f t="shared" si="11"/>
        <v/>
      </c>
    </row>
    <row r="61" spans="1:23">
      <c r="A61" s="5">
        <v>55</v>
      </c>
      <c r="B61" s="98" t="s">
        <v>115</v>
      </c>
      <c r="C61" s="99" t="s">
        <v>115</v>
      </c>
      <c r="D61" s="100" t="s">
        <v>51</v>
      </c>
      <c r="E61" s="98" t="s">
        <v>51</v>
      </c>
      <c r="F61" s="99" t="s">
        <v>51</v>
      </c>
      <c r="G61" s="185" t="s">
        <v>52</v>
      </c>
      <c r="H61" s="100" t="s">
        <v>53</v>
      </c>
      <c r="I61" s="98" t="s">
        <v>181</v>
      </c>
      <c r="J61" s="98" t="s">
        <v>51</v>
      </c>
      <c r="K61" s="98" t="s">
        <v>187</v>
      </c>
      <c r="L61" s="99" t="s">
        <v>46</v>
      </c>
      <c r="M61" s="100" t="s">
        <v>116</v>
      </c>
      <c r="N61" s="99" t="s">
        <v>34</v>
      </c>
      <c r="O61" s="101">
        <v>46261</v>
      </c>
      <c r="P61" s="102">
        <v>46267</v>
      </c>
      <c r="Q61" s="100" t="s">
        <v>74</v>
      </c>
      <c r="R61" s="98" t="s">
        <v>74</v>
      </c>
      <c r="S61" s="189" t="s">
        <v>101</v>
      </c>
      <c r="T61" s="27" t="str">
        <f t="shared" si="9"/>
        <v>&lt;4</v>
      </c>
      <c r="U61" s="27" t="str">
        <f t="shared" si="9"/>
        <v>&lt;4</v>
      </c>
      <c r="V61" s="28" t="str">
        <f t="shared" si="7"/>
        <v>&lt;8</v>
      </c>
      <c r="W61" s="23" t="str">
        <f t="shared" si="11"/>
        <v/>
      </c>
    </row>
    <row r="62" spans="1:23">
      <c r="A62" s="5">
        <v>56</v>
      </c>
      <c r="B62" s="98" t="s">
        <v>115</v>
      </c>
      <c r="C62" s="99" t="s">
        <v>115</v>
      </c>
      <c r="D62" s="100" t="s">
        <v>51</v>
      </c>
      <c r="E62" s="98" t="s">
        <v>51</v>
      </c>
      <c r="F62" s="99" t="s">
        <v>51</v>
      </c>
      <c r="G62" s="185" t="s">
        <v>52</v>
      </c>
      <c r="H62" s="100" t="s">
        <v>97</v>
      </c>
      <c r="I62" s="98" t="s">
        <v>126</v>
      </c>
      <c r="J62" s="98" t="s">
        <v>51</v>
      </c>
      <c r="K62" s="98" t="s">
        <v>51</v>
      </c>
      <c r="L62" s="99" t="s">
        <v>46</v>
      </c>
      <c r="M62" s="100" t="s">
        <v>116</v>
      </c>
      <c r="N62" s="99" t="s">
        <v>48</v>
      </c>
      <c r="O62" s="101">
        <v>46261</v>
      </c>
      <c r="P62" s="102">
        <v>46267</v>
      </c>
      <c r="Q62" s="100" t="s">
        <v>57</v>
      </c>
      <c r="R62" s="98" t="s">
        <v>42</v>
      </c>
      <c r="S62" s="189" t="s">
        <v>119</v>
      </c>
      <c r="T62" s="27" t="str">
        <f t="shared" ref="T62:U71" si="12">IF(Q62="","",IF(NOT(ISERROR(Q62*1)),ROUNDDOWN(Q62*1,2-INT(LOG(ABS(Q62*1)))),IFERROR("&lt;"&amp;ROUNDDOWN(IF(SUBSTITUTE(Q62,"&lt;","")*1&lt;=50,SUBSTITUTE(Q62,"&lt;","")*1,""),2-INT(LOG(ABS(SUBSTITUTE(Q62,"&lt;","")*1)))),IF(Q62="-",Q62,"入力形式が間違っています"))))</f>
        <v>&lt;12</v>
      </c>
      <c r="U62" s="27" t="str">
        <f t="shared" si="12"/>
        <v>&lt;10</v>
      </c>
      <c r="V62" s="28" t="str">
        <f t="shared" si="7"/>
        <v>&lt;22</v>
      </c>
      <c r="W62" s="23" t="str">
        <f t="shared" si="11"/>
        <v/>
      </c>
    </row>
    <row r="63" spans="1:23">
      <c r="A63" s="5">
        <v>57</v>
      </c>
      <c r="B63" s="98" t="s">
        <v>115</v>
      </c>
      <c r="C63" s="99" t="s">
        <v>115</v>
      </c>
      <c r="D63" s="100" t="s">
        <v>51</v>
      </c>
      <c r="E63" s="98" t="s">
        <v>51</v>
      </c>
      <c r="F63" s="99" t="s">
        <v>51</v>
      </c>
      <c r="G63" s="185" t="s">
        <v>52</v>
      </c>
      <c r="H63" s="100" t="s">
        <v>97</v>
      </c>
      <c r="I63" s="98" t="s">
        <v>126</v>
      </c>
      <c r="J63" s="98" t="s">
        <v>51</v>
      </c>
      <c r="K63" s="98" t="s">
        <v>51</v>
      </c>
      <c r="L63" s="99" t="s">
        <v>46</v>
      </c>
      <c r="M63" s="100" t="s">
        <v>116</v>
      </c>
      <c r="N63" s="99" t="s">
        <v>48</v>
      </c>
      <c r="O63" s="101">
        <v>46261</v>
      </c>
      <c r="P63" s="102">
        <v>46267</v>
      </c>
      <c r="Q63" s="100" t="s">
        <v>55</v>
      </c>
      <c r="R63" s="98" t="s">
        <v>42</v>
      </c>
      <c r="S63" s="189" t="s">
        <v>117</v>
      </c>
      <c r="T63" s="27" t="str">
        <f t="shared" si="12"/>
        <v>&lt;11</v>
      </c>
      <c r="U63" s="27" t="str">
        <f t="shared" si="12"/>
        <v>&lt;10</v>
      </c>
      <c r="V63" s="28" t="str">
        <f t="shared" si="7"/>
        <v>&lt;21</v>
      </c>
      <c r="W63" s="23" t="str">
        <f t="shared" si="11"/>
        <v/>
      </c>
    </row>
    <row r="64" spans="1:23">
      <c r="A64" s="5">
        <v>58</v>
      </c>
      <c r="B64" s="98" t="s">
        <v>115</v>
      </c>
      <c r="C64" s="99" t="s">
        <v>115</v>
      </c>
      <c r="D64" s="100" t="s">
        <v>51</v>
      </c>
      <c r="E64" s="98" t="s">
        <v>51</v>
      </c>
      <c r="F64" s="99" t="s">
        <v>51</v>
      </c>
      <c r="G64" s="185" t="s">
        <v>52</v>
      </c>
      <c r="H64" s="100" t="s">
        <v>97</v>
      </c>
      <c r="I64" s="98" t="s">
        <v>125</v>
      </c>
      <c r="J64" s="98" t="s">
        <v>51</v>
      </c>
      <c r="K64" s="98" t="s">
        <v>51</v>
      </c>
      <c r="L64" s="99" t="s">
        <v>46</v>
      </c>
      <c r="M64" s="100" t="s">
        <v>116</v>
      </c>
      <c r="N64" s="99" t="s">
        <v>48</v>
      </c>
      <c r="O64" s="101">
        <v>46261</v>
      </c>
      <c r="P64" s="102">
        <v>46267</v>
      </c>
      <c r="Q64" s="100" t="s">
        <v>55</v>
      </c>
      <c r="R64" s="98" t="s">
        <v>42</v>
      </c>
      <c r="S64" s="189" t="s">
        <v>117</v>
      </c>
      <c r="T64" s="27" t="str">
        <f t="shared" si="12"/>
        <v>&lt;11</v>
      </c>
      <c r="U64" s="27" t="str">
        <f t="shared" si="12"/>
        <v>&lt;10</v>
      </c>
      <c r="V64" s="28" t="str">
        <f t="shared" si="7"/>
        <v>&lt;21</v>
      </c>
      <c r="W64" s="23" t="str">
        <f t="shared" si="11"/>
        <v/>
      </c>
    </row>
    <row r="65" spans="1:23">
      <c r="A65" s="5">
        <v>59</v>
      </c>
      <c r="B65" s="98" t="s">
        <v>115</v>
      </c>
      <c r="C65" s="99" t="s">
        <v>115</v>
      </c>
      <c r="D65" s="100" t="s">
        <v>51</v>
      </c>
      <c r="E65" s="98" t="s">
        <v>51</v>
      </c>
      <c r="F65" s="99" t="s">
        <v>51</v>
      </c>
      <c r="G65" s="185" t="s">
        <v>52</v>
      </c>
      <c r="H65" s="100" t="s">
        <v>97</v>
      </c>
      <c r="I65" s="98" t="s">
        <v>125</v>
      </c>
      <c r="J65" s="98" t="s">
        <v>51</v>
      </c>
      <c r="K65" s="98" t="s">
        <v>51</v>
      </c>
      <c r="L65" s="99" t="s">
        <v>46</v>
      </c>
      <c r="M65" s="100" t="s">
        <v>116</v>
      </c>
      <c r="N65" s="99" t="s">
        <v>48</v>
      </c>
      <c r="O65" s="101">
        <v>46261</v>
      </c>
      <c r="P65" s="102">
        <v>46267</v>
      </c>
      <c r="Q65" s="100" t="s">
        <v>55</v>
      </c>
      <c r="R65" s="98" t="s">
        <v>42</v>
      </c>
      <c r="S65" s="189" t="s">
        <v>117</v>
      </c>
      <c r="T65" s="27" t="str">
        <f t="shared" si="12"/>
        <v>&lt;11</v>
      </c>
      <c r="U65" s="27" t="str">
        <f t="shared" si="12"/>
        <v>&lt;10</v>
      </c>
      <c r="V65" s="28" t="str">
        <f t="shared" si="7"/>
        <v>&lt;21</v>
      </c>
      <c r="W65" s="23" t="str">
        <f t="shared" si="11"/>
        <v/>
      </c>
    </row>
    <row r="66" spans="1:23">
      <c r="A66" s="5">
        <v>60</v>
      </c>
      <c r="B66" s="98" t="s">
        <v>115</v>
      </c>
      <c r="C66" s="99" t="s">
        <v>115</v>
      </c>
      <c r="D66" s="100" t="s">
        <v>51</v>
      </c>
      <c r="E66" s="98" t="s">
        <v>51</v>
      </c>
      <c r="F66" s="99" t="s">
        <v>51</v>
      </c>
      <c r="G66" s="185" t="s">
        <v>52</v>
      </c>
      <c r="H66" s="100" t="s">
        <v>97</v>
      </c>
      <c r="I66" s="98" t="s">
        <v>125</v>
      </c>
      <c r="J66" s="98" t="s">
        <v>51</v>
      </c>
      <c r="K66" s="98" t="s">
        <v>51</v>
      </c>
      <c r="L66" s="99" t="s">
        <v>46</v>
      </c>
      <c r="M66" s="100" t="s">
        <v>116</v>
      </c>
      <c r="N66" s="99" t="s">
        <v>48</v>
      </c>
      <c r="O66" s="101">
        <v>46261</v>
      </c>
      <c r="P66" s="102">
        <v>46267</v>
      </c>
      <c r="Q66" s="100" t="s">
        <v>55</v>
      </c>
      <c r="R66" s="98" t="s">
        <v>42</v>
      </c>
      <c r="S66" s="189" t="s">
        <v>117</v>
      </c>
      <c r="T66" s="27" t="str">
        <f t="shared" si="12"/>
        <v>&lt;11</v>
      </c>
      <c r="U66" s="27" t="str">
        <f t="shared" si="12"/>
        <v>&lt;10</v>
      </c>
      <c r="V66" s="28" t="str">
        <f t="shared" si="7"/>
        <v>&lt;21</v>
      </c>
      <c r="W66" s="23" t="str">
        <f t="shared" si="11"/>
        <v/>
      </c>
    </row>
    <row r="67" spans="1:23">
      <c r="A67" s="5">
        <v>61</v>
      </c>
      <c r="B67" s="98" t="s">
        <v>115</v>
      </c>
      <c r="C67" s="99" t="s">
        <v>115</v>
      </c>
      <c r="D67" s="100" t="s">
        <v>85</v>
      </c>
      <c r="E67" s="98" t="s">
        <v>51</v>
      </c>
      <c r="F67" s="99" t="s">
        <v>51</v>
      </c>
      <c r="G67" s="185" t="s">
        <v>52</v>
      </c>
      <c r="H67" s="100" t="s">
        <v>94</v>
      </c>
      <c r="I67" s="98" t="s">
        <v>188</v>
      </c>
      <c r="J67" s="98" t="s">
        <v>189</v>
      </c>
      <c r="K67" s="98" t="s">
        <v>51</v>
      </c>
      <c r="L67" s="99" t="s">
        <v>46</v>
      </c>
      <c r="M67" s="100" t="s">
        <v>116</v>
      </c>
      <c r="N67" s="99" t="s">
        <v>48</v>
      </c>
      <c r="O67" s="101">
        <v>46261</v>
      </c>
      <c r="P67" s="102">
        <v>46267</v>
      </c>
      <c r="Q67" s="100" t="s">
        <v>55</v>
      </c>
      <c r="R67" s="98" t="s">
        <v>42</v>
      </c>
      <c r="S67" s="189" t="s">
        <v>117</v>
      </c>
      <c r="T67" s="27" t="str">
        <f t="shared" si="12"/>
        <v>&lt;11</v>
      </c>
      <c r="U67" s="27" t="str">
        <f t="shared" si="12"/>
        <v>&lt;10</v>
      </c>
      <c r="V67" s="28" t="str">
        <f t="shared" si="7"/>
        <v>&lt;21</v>
      </c>
      <c r="W67" s="23" t="str">
        <f t="shared" si="11"/>
        <v/>
      </c>
    </row>
    <row r="68" spans="1:23">
      <c r="A68" s="5">
        <v>62</v>
      </c>
      <c r="B68" s="98" t="s">
        <v>115</v>
      </c>
      <c r="C68" s="99" t="s">
        <v>115</v>
      </c>
      <c r="D68" s="100" t="s">
        <v>85</v>
      </c>
      <c r="E68" s="98" t="s">
        <v>51</v>
      </c>
      <c r="F68" s="99" t="s">
        <v>51</v>
      </c>
      <c r="G68" s="185" t="s">
        <v>52</v>
      </c>
      <c r="H68" s="100" t="s">
        <v>94</v>
      </c>
      <c r="I68" s="98" t="s">
        <v>190</v>
      </c>
      <c r="J68" s="98" t="s">
        <v>189</v>
      </c>
      <c r="K68" s="98" t="s">
        <v>51</v>
      </c>
      <c r="L68" s="99" t="s">
        <v>46</v>
      </c>
      <c r="M68" s="100" t="s">
        <v>116</v>
      </c>
      <c r="N68" s="99" t="s">
        <v>48</v>
      </c>
      <c r="O68" s="101">
        <v>46261</v>
      </c>
      <c r="P68" s="102">
        <v>46267</v>
      </c>
      <c r="Q68" s="100" t="s">
        <v>55</v>
      </c>
      <c r="R68" s="98" t="s">
        <v>42</v>
      </c>
      <c r="S68" s="189" t="s">
        <v>117</v>
      </c>
      <c r="T68" s="27" t="str">
        <f t="shared" si="12"/>
        <v>&lt;11</v>
      </c>
      <c r="U68" s="27" t="str">
        <f t="shared" si="12"/>
        <v>&lt;10</v>
      </c>
      <c r="V68" s="28" t="str">
        <f t="shared" si="7"/>
        <v>&lt;21</v>
      </c>
      <c r="W68" s="23" t="str">
        <f t="shared" si="11"/>
        <v/>
      </c>
    </row>
    <row r="69" spans="1:23">
      <c r="A69" s="5">
        <v>63</v>
      </c>
      <c r="B69" s="98" t="s">
        <v>115</v>
      </c>
      <c r="C69" s="99" t="s">
        <v>115</v>
      </c>
      <c r="D69" s="100" t="s">
        <v>85</v>
      </c>
      <c r="E69" s="98" t="s">
        <v>51</v>
      </c>
      <c r="F69" s="99" t="s">
        <v>51</v>
      </c>
      <c r="G69" s="185" t="s">
        <v>52</v>
      </c>
      <c r="H69" s="100" t="s">
        <v>94</v>
      </c>
      <c r="I69" s="98" t="s">
        <v>191</v>
      </c>
      <c r="J69" s="98" t="s">
        <v>189</v>
      </c>
      <c r="K69" s="98" t="s">
        <v>51</v>
      </c>
      <c r="L69" s="99" t="s">
        <v>46</v>
      </c>
      <c r="M69" s="100" t="s">
        <v>116</v>
      </c>
      <c r="N69" s="99" t="s">
        <v>48</v>
      </c>
      <c r="O69" s="101">
        <v>46261</v>
      </c>
      <c r="P69" s="102">
        <v>46267</v>
      </c>
      <c r="Q69" s="100" t="s">
        <v>57</v>
      </c>
      <c r="R69" s="98" t="s">
        <v>55</v>
      </c>
      <c r="S69" s="189" t="s">
        <v>118</v>
      </c>
      <c r="T69" s="27" t="str">
        <f t="shared" si="12"/>
        <v>&lt;12</v>
      </c>
      <c r="U69" s="27" t="str">
        <f t="shared" si="12"/>
        <v>&lt;11</v>
      </c>
      <c r="V69" s="28" t="str">
        <f t="shared" si="7"/>
        <v>&lt;23</v>
      </c>
      <c r="W69" s="23" t="str">
        <f t="shared" si="11"/>
        <v/>
      </c>
    </row>
    <row r="70" spans="1:23">
      <c r="A70" s="5">
        <v>64</v>
      </c>
      <c r="B70" s="98" t="s">
        <v>115</v>
      </c>
      <c r="C70" s="99" t="s">
        <v>115</v>
      </c>
      <c r="D70" s="100" t="s">
        <v>115</v>
      </c>
      <c r="E70" s="98" t="s">
        <v>51</v>
      </c>
      <c r="F70" s="99" t="s">
        <v>51</v>
      </c>
      <c r="G70" s="185" t="s">
        <v>52</v>
      </c>
      <c r="H70" s="100" t="s">
        <v>94</v>
      </c>
      <c r="I70" s="98" t="s">
        <v>192</v>
      </c>
      <c r="J70" s="98" t="s">
        <v>189</v>
      </c>
      <c r="K70" s="98" t="s">
        <v>51</v>
      </c>
      <c r="L70" s="99" t="s">
        <v>46</v>
      </c>
      <c r="M70" s="100" t="s">
        <v>116</v>
      </c>
      <c r="N70" s="99" t="s">
        <v>48</v>
      </c>
      <c r="O70" s="101">
        <v>46261</v>
      </c>
      <c r="P70" s="102">
        <v>46267</v>
      </c>
      <c r="Q70" s="100" t="s">
        <v>60</v>
      </c>
      <c r="R70" s="98" t="s">
        <v>55</v>
      </c>
      <c r="S70" s="189" t="s">
        <v>193</v>
      </c>
      <c r="T70" s="27" t="str">
        <f t="shared" si="12"/>
        <v>&lt;13</v>
      </c>
      <c r="U70" s="27" t="str">
        <f t="shared" si="12"/>
        <v>&lt;11</v>
      </c>
      <c r="V70" s="28" t="str">
        <f t="shared" si="7"/>
        <v>&lt;24</v>
      </c>
      <c r="W70" s="23" t="str">
        <f t="shared" si="11"/>
        <v/>
      </c>
    </row>
    <row r="71" spans="1:23">
      <c r="A71" s="5">
        <v>65</v>
      </c>
      <c r="B71" s="98" t="s">
        <v>115</v>
      </c>
      <c r="C71" s="99" t="s">
        <v>115</v>
      </c>
      <c r="D71" s="100" t="s">
        <v>121</v>
      </c>
      <c r="E71" s="98" t="s">
        <v>51</v>
      </c>
      <c r="F71" s="99" t="s">
        <v>51</v>
      </c>
      <c r="G71" s="185" t="s">
        <v>52</v>
      </c>
      <c r="H71" s="100" t="s">
        <v>94</v>
      </c>
      <c r="I71" s="98" t="s">
        <v>194</v>
      </c>
      <c r="J71" s="98" t="s">
        <v>169</v>
      </c>
      <c r="K71" s="98" t="s">
        <v>51</v>
      </c>
      <c r="L71" s="99" t="s">
        <v>46</v>
      </c>
      <c r="M71" s="100" t="s">
        <v>116</v>
      </c>
      <c r="N71" s="99" t="s">
        <v>48</v>
      </c>
      <c r="O71" s="101">
        <v>46261</v>
      </c>
      <c r="P71" s="190">
        <v>46267</v>
      </c>
      <c r="Q71" s="100" t="s">
        <v>57</v>
      </c>
      <c r="R71" s="98" t="s">
        <v>42</v>
      </c>
      <c r="S71" s="189" t="s">
        <v>119</v>
      </c>
      <c r="T71" s="27" t="str">
        <f t="shared" si="12"/>
        <v>&lt;12</v>
      </c>
      <c r="U71" s="27" t="str">
        <f t="shared" si="12"/>
        <v>&lt;10</v>
      </c>
      <c r="V71" s="28" t="str">
        <f t="shared" si="7"/>
        <v>&lt;22</v>
      </c>
      <c r="W71" s="23" t="str">
        <f t="shared" si="11"/>
        <v/>
      </c>
    </row>
    <row r="72" spans="1:23">
      <c r="A72" s="5">
        <v>66</v>
      </c>
      <c r="B72" s="18" t="s">
        <v>82</v>
      </c>
      <c r="C72" s="18" t="s">
        <v>82</v>
      </c>
      <c r="D72" s="43" t="s">
        <v>40</v>
      </c>
      <c r="E72" s="37" t="s">
        <v>30</v>
      </c>
      <c r="F72" s="90" t="s">
        <v>95</v>
      </c>
      <c r="G72" s="173" t="s">
        <v>131</v>
      </c>
      <c r="H72" s="48" t="s">
        <v>167</v>
      </c>
      <c r="I72" s="44" t="s">
        <v>195</v>
      </c>
      <c r="J72" s="37" t="s">
        <v>41</v>
      </c>
      <c r="K72" s="37" t="s">
        <v>30</v>
      </c>
      <c r="L72" s="91" t="s">
        <v>33</v>
      </c>
      <c r="M72" s="18" t="s">
        <v>133</v>
      </c>
      <c r="N72" s="24" t="s">
        <v>137</v>
      </c>
      <c r="O72" s="31">
        <v>46259</v>
      </c>
      <c r="P72" s="86">
        <v>46262</v>
      </c>
      <c r="Q72" s="36" t="s">
        <v>83</v>
      </c>
      <c r="R72" s="18" t="s">
        <v>83</v>
      </c>
      <c r="S72" s="26" t="s">
        <v>84</v>
      </c>
      <c r="T72" s="27" t="str">
        <f>IF(Q72="","",IF(NOT(ISERROR(Q72*1)),ROUNDDOWN(Q72*1,2-INT(LOG(ABS(Q72*1)))),IFERROR("&lt;"&amp;ROUNDDOWN(IF(SUBSTITUTE(Q72,"&lt;","")*1&lt;=50,SUBSTITUTE(Q72,"&lt;","")*1,""),2-INT(LOG(ABS(SUBSTITUTE(Q72,"&lt;","")*1)))),IF(Q72="-",Q72,"入力形式が間違っています"))))</f>
        <v>&lt;10</v>
      </c>
      <c r="U72" s="27" t="str">
        <f>IF(R72="","",IF(NOT(ISERROR(R72*1)),ROUNDDOWN(R72*1,2-INT(LOG(ABS(R72*1)))),IFERROR("&lt;"&amp;ROUNDDOWN(IF(SUBSTITUTE(R72,"&lt;","")*1&lt;=50,SUBSTITUTE(R72,"&lt;","")*1,""),2-INT(LOG(ABS(SUBSTITUTE(R72,"&lt;","")*1)))),IF(R72="-",R72,"入力形式が間違っています"))))</f>
        <v>&lt;10</v>
      </c>
      <c r="V72" s="28" t="str">
        <f>IFERROR(IF(AND(T72="",U72=""),"",IF(AND(T72="-",U72="-"),IF(S72="","Cs合計を入力してください",S72),IF(NOT(ISERROR(T72*1+U72*1)),ROUND(T72+U72, 1-INT(LOG(ABS(T72+U72)))),IF(NOT(ISERROR(T72*1)),ROUND(T72, 1-INT(LOG(ABS(T72)))),IF(NOT(ISERROR(U72*1)),ROUND(U72, 1-INT(LOG(ABS(U72)))),IF(ISERROR(T72*1+U72*1),"&lt;"&amp;ROUND(IF(T72="-",0,SUBSTITUTE(T72,"&lt;",""))*1+IF(U72="-",0,SUBSTITUTE(U72,"&lt;",""))*1,1-INT(LOG(ABS(IF(T72="-",0,SUBSTITUTE(T72,"&lt;",""))*1+IF(U72="-",0,SUBSTITUTE(U72,"&lt;",""))*1)))))))))),"入力形式が間違っています")</f>
        <v>&lt;20</v>
      </c>
      <c r="W72" s="23" t="str">
        <f>IF(ISERROR(V72*1),"",IF(AND(H72="飲料水",V72&gt;=11),"○",IF(AND(H72="牛乳・乳児用食品",V72&gt;=51),"○",IF(AND(H72&lt;&gt;"",V72&gt;=110),"○",""))))</f>
        <v/>
      </c>
    </row>
    <row r="73" spans="1:23">
      <c r="A73" s="5">
        <v>67</v>
      </c>
      <c r="B73" s="18" t="s">
        <v>82</v>
      </c>
      <c r="C73" s="18" t="s">
        <v>82</v>
      </c>
      <c r="D73" s="43" t="s">
        <v>40</v>
      </c>
      <c r="E73" s="37" t="s">
        <v>30</v>
      </c>
      <c r="F73" s="90" t="s">
        <v>95</v>
      </c>
      <c r="G73" s="173" t="s">
        <v>131</v>
      </c>
      <c r="H73" s="48" t="s">
        <v>167</v>
      </c>
      <c r="I73" s="44" t="s">
        <v>92</v>
      </c>
      <c r="J73" s="37" t="s">
        <v>41</v>
      </c>
      <c r="K73" s="37" t="s">
        <v>30</v>
      </c>
      <c r="L73" s="91" t="s">
        <v>33</v>
      </c>
      <c r="M73" s="18" t="s">
        <v>133</v>
      </c>
      <c r="N73" s="24" t="s">
        <v>137</v>
      </c>
      <c r="O73" s="25">
        <v>46259</v>
      </c>
      <c r="P73" s="191">
        <v>46262</v>
      </c>
      <c r="Q73" s="36" t="s">
        <v>83</v>
      </c>
      <c r="R73" s="18" t="s">
        <v>83</v>
      </c>
      <c r="S73" s="26" t="s">
        <v>84</v>
      </c>
      <c r="T73" s="27" t="str">
        <f t="shared" ref="T73:U73" si="13">IF(Q73="","",IF(NOT(ISERROR(Q73*1)),ROUNDDOWN(Q73*1,2-INT(LOG(ABS(Q73*1)))),IFERROR("&lt;"&amp;ROUNDDOWN(IF(SUBSTITUTE(Q73,"&lt;","")*1&lt;=50,SUBSTITUTE(Q73,"&lt;","")*1,""),2-INT(LOG(ABS(SUBSTITUTE(Q73,"&lt;","")*1)))),IF(Q73="-",Q73,"入力形式が間違っています"))))</f>
        <v>&lt;10</v>
      </c>
      <c r="U73" s="27" t="str">
        <f t="shared" si="13"/>
        <v>&lt;10</v>
      </c>
      <c r="V73" s="28" t="str">
        <f t="shared" ref="V73" si="14">IFERROR(IF(AND(T73="",U73=""),"",IF(AND(T73="-",U73="-"),IF(S73="","Cs合計を入力してください",S73),IF(NOT(ISERROR(T73*1+U73*1)),ROUND(T73+U73, 1-INT(LOG(ABS(T73+U73)))),IF(NOT(ISERROR(T73*1)),ROUND(T73, 1-INT(LOG(ABS(T73)))),IF(NOT(ISERROR(U73*1)),ROUND(U73, 1-INT(LOG(ABS(U73)))),IF(ISERROR(T73*1+U73*1),"&lt;"&amp;ROUND(IF(T73="-",0,SUBSTITUTE(T73,"&lt;",""))*1+IF(U73="-",0,SUBSTITUTE(U73,"&lt;",""))*1,1-INT(LOG(ABS(IF(T73="-",0,SUBSTITUTE(T73,"&lt;",""))*1+IF(U73="-",0,SUBSTITUTE(U73,"&lt;",""))*1)))))))))),"入力形式が間違っています")</f>
        <v>&lt;20</v>
      </c>
      <c r="W73" s="23" t="str">
        <f t="shared" ref="W73" si="15">IF(ISERROR(V73*1),"",IF(AND(H73="飲料水",V73&gt;=11),"○",IF(AND(H73="牛乳・乳児用食品",V73&gt;=51),"○",IF(AND(H73&lt;&gt;"",V73&gt;=110),"○",""))))</f>
        <v/>
      </c>
    </row>
    <row r="74" spans="1:23">
      <c r="A74" s="5">
        <v>68</v>
      </c>
      <c r="B74" s="18" t="s">
        <v>82</v>
      </c>
      <c r="C74" s="18" t="s">
        <v>82</v>
      </c>
      <c r="D74" s="43" t="s">
        <v>196</v>
      </c>
      <c r="E74" s="37" t="s">
        <v>30</v>
      </c>
      <c r="F74" s="90" t="s">
        <v>197</v>
      </c>
      <c r="G74" s="173" t="s">
        <v>131</v>
      </c>
      <c r="H74" s="48" t="s">
        <v>167</v>
      </c>
      <c r="I74" s="44" t="s">
        <v>198</v>
      </c>
      <c r="J74" s="37" t="s">
        <v>41</v>
      </c>
      <c r="K74" s="37" t="s">
        <v>30</v>
      </c>
      <c r="L74" s="91" t="s">
        <v>33</v>
      </c>
      <c r="M74" s="18" t="s">
        <v>133</v>
      </c>
      <c r="N74" s="24" t="s">
        <v>137</v>
      </c>
      <c r="O74" s="25">
        <v>46259</v>
      </c>
      <c r="P74" s="191">
        <v>46262</v>
      </c>
      <c r="Q74" s="36" t="s">
        <v>83</v>
      </c>
      <c r="R74" s="18" t="s">
        <v>83</v>
      </c>
      <c r="S74" s="26" t="s">
        <v>84</v>
      </c>
      <c r="T74" s="27" t="str">
        <f>IF(Q74="","",IF(NOT(ISERROR(Q74*1)),ROUNDDOWN(Q74*1,2-INT(LOG(ABS(Q74*1)))),IFERROR("&lt;"&amp;ROUNDDOWN(IF(SUBSTITUTE(Q74,"&lt;","")*1&lt;=50,SUBSTITUTE(Q74,"&lt;","")*1,""),2-INT(LOG(ABS(SUBSTITUTE(Q74,"&lt;","")*1)))),IF(Q74="-",Q74,"入力形式が間違っています"))))</f>
        <v>&lt;10</v>
      </c>
      <c r="U74" s="27" t="str">
        <f>IF(R74="","",IF(NOT(ISERROR(R74*1)),ROUNDDOWN(R74*1,2-INT(LOG(ABS(R74*1)))),IFERROR("&lt;"&amp;ROUNDDOWN(IF(SUBSTITUTE(R74,"&lt;","")*1&lt;=50,SUBSTITUTE(R74,"&lt;","")*1,""),2-INT(LOG(ABS(SUBSTITUTE(R74,"&lt;","")*1)))),IF(R74="-",R74,"入力形式が間違っています"))))</f>
        <v>&lt;10</v>
      </c>
      <c r="V74" s="28" t="str">
        <f>IFERROR(IF(AND(T74="",U74=""),"",IF(AND(T74="-",U74="-"),IF(S74="","Cs合計を入力してください",S74),IF(NOT(ISERROR(T74*1+U74*1)),ROUND(T74+U74, 1-INT(LOG(ABS(T74+U74)))),IF(NOT(ISERROR(T74*1)),ROUND(T74, 1-INT(LOG(ABS(T74)))),IF(NOT(ISERROR(U74*1)),ROUND(U74, 1-INT(LOG(ABS(U74)))),IF(ISERROR(T74*1+U74*1),"&lt;"&amp;ROUND(IF(T74="-",0,SUBSTITUTE(T74,"&lt;",""))*1+IF(U74="-",0,SUBSTITUTE(U74,"&lt;",""))*1,1-INT(LOG(ABS(IF(T74="-",0,SUBSTITUTE(T74,"&lt;",""))*1+IF(U74="-",0,SUBSTITUTE(U74,"&lt;",""))*1)))))))))),"入力形式が間違っています")</f>
        <v>&lt;20</v>
      </c>
      <c r="W74" s="23" t="str">
        <f>IF(ISERROR(V74*1),"",IF(AND(H74="飲料水",V74&gt;=11),"○",IF(AND(H74="牛乳・乳児用食品",V74&gt;=51),"○",IF(AND(H74&lt;&gt;"",V74&gt;=110),"○",""))))</f>
        <v/>
      </c>
    </row>
    <row r="75" spans="1:23">
      <c r="A75" s="5">
        <v>69</v>
      </c>
      <c r="B75" s="18" t="s">
        <v>82</v>
      </c>
      <c r="C75" s="29" t="s">
        <v>82</v>
      </c>
      <c r="D75" s="175" t="s">
        <v>130</v>
      </c>
      <c r="E75" s="37" t="s">
        <v>30</v>
      </c>
      <c r="F75" s="90" t="s">
        <v>199</v>
      </c>
      <c r="G75" s="173" t="s">
        <v>131</v>
      </c>
      <c r="H75" s="48" t="s">
        <v>167</v>
      </c>
      <c r="I75" s="44" t="s">
        <v>200</v>
      </c>
      <c r="J75" s="37" t="s">
        <v>41</v>
      </c>
      <c r="K75" s="37" t="s">
        <v>30</v>
      </c>
      <c r="L75" s="94" t="s">
        <v>33</v>
      </c>
      <c r="M75" s="18" t="s">
        <v>133</v>
      </c>
      <c r="N75" s="192" t="s">
        <v>137</v>
      </c>
      <c r="O75" s="31">
        <v>46259</v>
      </c>
      <c r="P75" s="191">
        <v>46262</v>
      </c>
      <c r="Q75" s="36" t="s">
        <v>83</v>
      </c>
      <c r="R75" s="18" t="s">
        <v>83</v>
      </c>
      <c r="S75" s="26" t="s">
        <v>84</v>
      </c>
      <c r="T75" s="27" t="str">
        <f>IF(Q75="","",IF(NOT(ISERROR(Q75*1)),ROUNDDOWN(Q75*1,2-INT(LOG(ABS(Q75*1)))),IFERROR("&lt;"&amp;ROUNDDOWN(IF(SUBSTITUTE(Q75,"&lt;","")*1&lt;=50,SUBSTITUTE(Q75,"&lt;","")*1,""),2-INT(LOG(ABS(SUBSTITUTE(Q75,"&lt;","")*1)))),IF(Q75="-",Q75,"入力形式が間違っています"))))</f>
        <v>&lt;10</v>
      </c>
      <c r="U75" s="27" t="str">
        <f>IF(R75="","",IF(NOT(ISERROR(R75*1)),ROUNDDOWN(R75*1,2-INT(LOG(ABS(R75*1)))),IFERROR("&lt;"&amp;ROUNDDOWN(IF(SUBSTITUTE(R75,"&lt;","")*1&lt;=50,SUBSTITUTE(R75,"&lt;","")*1,""),2-INT(LOG(ABS(SUBSTITUTE(R75,"&lt;","")*1)))),IF(R75="-",R75,"入力形式が間違っています"))))</f>
        <v>&lt;10</v>
      </c>
      <c r="V75" s="28" t="str">
        <f>IFERROR(IF(AND(T75="",U75=""),"",IF(AND(T75="-",U75="-"),IF(S75="","Cs合計を入力してください",S75),IF(NOT(ISERROR(T75*1+U75*1)),ROUND(T75+U75, 1-INT(LOG(ABS(T75+U75)))),IF(NOT(ISERROR(T75*1)),ROUND(T75, 1-INT(LOG(ABS(T75)))),IF(NOT(ISERROR(U75*1)),ROUND(U75, 1-INT(LOG(ABS(U75)))),IF(ISERROR(T75*1+U75*1),"&lt;"&amp;ROUND(IF(T75="-",0,SUBSTITUTE(T75,"&lt;",""))*1+IF(U75="-",0,SUBSTITUTE(U75,"&lt;",""))*1,1-INT(LOG(ABS(IF(T75="-",0,SUBSTITUTE(T75,"&lt;",""))*1+IF(U75="-",0,SUBSTITUTE(U75,"&lt;",""))*1)))))))))),"入力形式が間違っています")</f>
        <v>&lt;20</v>
      </c>
      <c r="W75" s="23" t="str">
        <f>IF(ISERROR(V75*1),"",IF(AND(H75="飲料水",V75&gt;=11),"○",IF(AND(H75="牛乳・乳児用食品",V75&gt;=51),"○",IF(AND(H75&lt;&gt;"",V75&gt;=110),"○",""))))</f>
        <v/>
      </c>
    </row>
    <row r="76" spans="1:23">
      <c r="A76" s="5">
        <v>70</v>
      </c>
      <c r="B76" s="18" t="s">
        <v>61</v>
      </c>
      <c r="C76" s="23" t="s">
        <v>61</v>
      </c>
      <c r="D76" s="22" t="s">
        <v>201</v>
      </c>
      <c r="E76" s="58" t="s">
        <v>30</v>
      </c>
      <c r="F76" s="58" t="s">
        <v>202</v>
      </c>
      <c r="G76" s="33" t="s">
        <v>39</v>
      </c>
      <c r="H76" s="22" t="s">
        <v>37</v>
      </c>
      <c r="I76" s="38" t="s">
        <v>203</v>
      </c>
      <c r="J76" s="58" t="s">
        <v>41</v>
      </c>
      <c r="K76" s="58" t="s">
        <v>30</v>
      </c>
      <c r="L76" s="59" t="s">
        <v>33</v>
      </c>
      <c r="M76" s="58" t="s">
        <v>127</v>
      </c>
      <c r="N76" s="105" t="s">
        <v>34</v>
      </c>
      <c r="O76" s="60">
        <v>46276</v>
      </c>
      <c r="P76" s="106">
        <v>46276</v>
      </c>
      <c r="Q76" s="35" t="s">
        <v>87</v>
      </c>
      <c r="R76" s="35" t="s">
        <v>93</v>
      </c>
      <c r="S76" s="26" t="s">
        <v>91</v>
      </c>
      <c r="T76" s="27" t="str">
        <f t="shared" ref="T76:U85" si="16">IF(Q76="","",IF(NOT(ISERROR(Q76*1)),ROUNDDOWN(Q76*1,2-INT(LOG(ABS(Q76*1)))),IFERROR("&lt;"&amp;ROUNDDOWN(IF(SUBSTITUTE(Q76,"&lt;","")*1&lt;=50,SUBSTITUTE(Q76,"&lt;","")*1,""),2-INT(LOG(ABS(SUBSTITUTE(Q76,"&lt;","")*1)))),IF(Q76="-",Q76,"入力形式が間違っています"))))</f>
        <v>&lt;3.29</v>
      </c>
      <c r="U76" s="27" t="str">
        <f t="shared" si="16"/>
        <v>&lt;3.12</v>
      </c>
      <c r="V76" s="28" t="str">
        <f>IFERROR(IF(AND(T76="",U76=""),"",IF(AND(T76="-",U76="-"),IF(S76="","Cs合計を入力してください",S76),IF(NOT(ISERROR(T76*1+U76*1)),ROUND(T76+U76, 1-INT(LOG(ABS(T76+U76)))),IF(NOT(ISERROR(T76*1)),ROUND(T76, 1-INT(LOG(ABS(T76)))),IF(NOT(ISERROR(U76*1)),ROUND(U76, 1-INT(LOG(ABS(U76)))),IF(ISERROR(T76*1+U76*1),"&lt;"&amp;ROUND(IF(T76="-",0,SUBSTITUTE(T76,"&lt;",""))*1+IF(U76="-",0,SUBSTITUTE(U76,"&lt;",""))*1,1-INT(LOG(ABS(IF(T76="-",0,SUBSTITUTE(T76,"&lt;",""))*1+IF(U76="-",0,SUBSTITUTE(U76,"&lt;",""))*1)))))))))),"入力形式が間違っています")</f>
        <v>&lt;6.4</v>
      </c>
      <c r="W76" s="23"/>
    </row>
    <row r="77" spans="1:23">
      <c r="A77" s="5">
        <v>71</v>
      </c>
      <c r="B77" s="18" t="s">
        <v>61</v>
      </c>
      <c r="C77" s="29" t="s">
        <v>62</v>
      </c>
      <c r="D77" s="22" t="s">
        <v>201</v>
      </c>
      <c r="E77" s="58" t="s">
        <v>30</v>
      </c>
      <c r="F77" s="193" t="s">
        <v>128</v>
      </c>
      <c r="G77" s="55" t="s">
        <v>39</v>
      </c>
      <c r="H77" s="22" t="s">
        <v>37</v>
      </c>
      <c r="I77" s="107" t="s">
        <v>54</v>
      </c>
      <c r="J77" s="58" t="s">
        <v>41</v>
      </c>
      <c r="K77" s="58" t="s">
        <v>30</v>
      </c>
      <c r="L77" s="103" t="s">
        <v>33</v>
      </c>
      <c r="M77" s="58" t="s">
        <v>129</v>
      </c>
      <c r="N77" s="194" t="s">
        <v>34</v>
      </c>
      <c r="O77" s="31">
        <v>46276</v>
      </c>
      <c r="P77" s="195">
        <v>46276</v>
      </c>
      <c r="Q77" s="8" t="s">
        <v>96</v>
      </c>
      <c r="R77" s="8" t="s">
        <v>88</v>
      </c>
      <c r="S77" s="26" t="s">
        <v>35</v>
      </c>
      <c r="T77" s="27" t="str">
        <f t="shared" si="16"/>
        <v>&lt;2.98</v>
      </c>
      <c r="U77" s="27" t="str">
        <f t="shared" si="16"/>
        <v>&lt;3.04</v>
      </c>
      <c r="V77" s="28" t="str">
        <f t="shared" ref="V77:V85" si="17">IFERROR(IF(AND(T77="",U77=""),"",IF(AND(T77="-",U77="-"),IF(S77="","Cs合計を入力してください",S77),IF(NOT(ISERROR(T77*1+U77*1)),ROUND(T77+U77, 1-INT(LOG(ABS(T77+U77)))),IF(NOT(ISERROR(T77*1)),ROUND(T77, 1-INT(LOG(ABS(T77)))),IF(NOT(ISERROR(U77*1)),ROUND(U77, 1-INT(LOG(ABS(U77)))),IF(ISERROR(T77*1+U77*1),"&lt;"&amp;ROUND(IF(T77="-",0,SUBSTITUTE(T77,"&lt;",""))*1+IF(U77="-",0,SUBSTITUTE(U77,"&lt;",""))*1,1-INT(LOG(ABS(IF(T77="-",0,SUBSTITUTE(T77,"&lt;",""))*1+IF(U77="-",0,SUBSTITUTE(U77,"&lt;",""))*1)))))))))),"入力形式が間違っています")</f>
        <v>&lt;6</v>
      </c>
      <c r="W77" s="23" t="str">
        <f t="shared" ref="W77:W79" si="18">IF(ISERROR(V77*1),"",IF(AND(H77="飲料水",V77&gt;=11),"○",IF(AND(H77="牛乳・乳児用食品",V77&gt;=51),"○",IF(AND(H77&lt;&gt;"",V77&gt;=110),"○",""))))</f>
        <v/>
      </c>
    </row>
    <row r="78" spans="1:23" ht="37.5">
      <c r="A78" s="5">
        <v>72</v>
      </c>
      <c r="B78" s="18" t="s">
        <v>204</v>
      </c>
      <c r="C78" s="23" t="s">
        <v>204</v>
      </c>
      <c r="D78" s="196" t="s">
        <v>205</v>
      </c>
      <c r="E78" s="67" t="s">
        <v>206</v>
      </c>
      <c r="F78" s="197" t="s">
        <v>207</v>
      </c>
      <c r="G78" s="198" t="s">
        <v>52</v>
      </c>
      <c r="H78" s="196" t="s">
        <v>94</v>
      </c>
      <c r="I78" s="67" t="s">
        <v>102</v>
      </c>
      <c r="J78" s="67" t="s">
        <v>41</v>
      </c>
      <c r="K78" s="67" t="s">
        <v>206</v>
      </c>
      <c r="L78" s="197" t="s">
        <v>208</v>
      </c>
      <c r="M78" s="196" t="s">
        <v>209</v>
      </c>
      <c r="N78" s="199" t="s">
        <v>48</v>
      </c>
      <c r="O78" s="200">
        <v>46240</v>
      </c>
      <c r="P78" s="199">
        <v>46247</v>
      </c>
      <c r="Q78" s="196" t="s">
        <v>30</v>
      </c>
      <c r="R78" s="67" t="s">
        <v>30</v>
      </c>
      <c r="S78" s="67" t="s">
        <v>78</v>
      </c>
      <c r="T78" s="27" t="str">
        <f t="shared" si="16"/>
        <v>-</v>
      </c>
      <c r="U78" s="27" t="str">
        <f t="shared" si="16"/>
        <v>-</v>
      </c>
      <c r="V78" s="28" t="str">
        <f t="shared" si="17"/>
        <v>&lt;16</v>
      </c>
      <c r="W78" s="23" t="str">
        <f t="shared" si="18"/>
        <v/>
      </c>
    </row>
    <row r="79" spans="1:23" ht="37.5">
      <c r="A79" s="5">
        <v>73</v>
      </c>
      <c r="B79" s="18" t="s">
        <v>204</v>
      </c>
      <c r="C79" s="23" t="s">
        <v>204</v>
      </c>
      <c r="D79" s="196" t="s">
        <v>201</v>
      </c>
      <c r="E79" s="67" t="s">
        <v>206</v>
      </c>
      <c r="F79" s="197" t="s">
        <v>210</v>
      </c>
      <c r="G79" s="198" t="s">
        <v>52</v>
      </c>
      <c r="H79" s="196" t="s">
        <v>94</v>
      </c>
      <c r="I79" s="67" t="s">
        <v>211</v>
      </c>
      <c r="J79" s="67" t="s">
        <v>41</v>
      </c>
      <c r="K79" s="67" t="s">
        <v>206</v>
      </c>
      <c r="L79" s="197" t="s">
        <v>208</v>
      </c>
      <c r="M79" s="196" t="s">
        <v>209</v>
      </c>
      <c r="N79" s="199" t="s">
        <v>48</v>
      </c>
      <c r="O79" s="200">
        <v>46240</v>
      </c>
      <c r="P79" s="199">
        <v>46247</v>
      </c>
      <c r="Q79" s="196" t="s">
        <v>30</v>
      </c>
      <c r="R79" s="67" t="s">
        <v>30</v>
      </c>
      <c r="S79" s="67" t="s">
        <v>78</v>
      </c>
      <c r="T79" s="27" t="str">
        <f t="shared" si="16"/>
        <v>-</v>
      </c>
      <c r="U79" s="27" t="str">
        <f t="shared" si="16"/>
        <v>-</v>
      </c>
      <c r="V79" s="28" t="str">
        <f t="shared" si="17"/>
        <v>&lt;16</v>
      </c>
      <c r="W79" s="23" t="str">
        <f t="shared" si="18"/>
        <v/>
      </c>
    </row>
    <row r="80" spans="1:23" ht="37.5">
      <c r="A80" s="5">
        <v>74</v>
      </c>
      <c r="B80" s="18" t="s">
        <v>204</v>
      </c>
      <c r="C80" s="29" t="s">
        <v>204</v>
      </c>
      <c r="D80" s="196" t="s">
        <v>40</v>
      </c>
      <c r="E80" s="67" t="s">
        <v>206</v>
      </c>
      <c r="F80" s="197" t="s">
        <v>212</v>
      </c>
      <c r="G80" s="198" t="s">
        <v>52</v>
      </c>
      <c r="H80" s="196" t="s">
        <v>94</v>
      </c>
      <c r="I80" s="67" t="s">
        <v>89</v>
      </c>
      <c r="J80" s="67" t="s">
        <v>41</v>
      </c>
      <c r="K80" s="67" t="s">
        <v>206</v>
      </c>
      <c r="L80" s="197" t="s">
        <v>208</v>
      </c>
      <c r="M80" s="196" t="s">
        <v>209</v>
      </c>
      <c r="N80" s="199" t="s">
        <v>48</v>
      </c>
      <c r="O80" s="200">
        <v>46240</v>
      </c>
      <c r="P80" s="199">
        <v>46247</v>
      </c>
      <c r="Q80" s="196" t="s">
        <v>30</v>
      </c>
      <c r="R80" s="67" t="s">
        <v>30</v>
      </c>
      <c r="S80" s="67" t="s">
        <v>78</v>
      </c>
      <c r="T80" s="27" t="str">
        <f t="shared" si="16"/>
        <v>-</v>
      </c>
      <c r="U80" s="27" t="str">
        <f t="shared" si="16"/>
        <v>-</v>
      </c>
      <c r="V80" s="28" t="str">
        <f t="shared" si="17"/>
        <v>&lt;16</v>
      </c>
      <c r="W80" s="23" t="str">
        <f>IF(ISERROR(V80*1),"",IF(AND(H80="飲料水",V80&gt;=11),"○",IF(AND(H80="牛乳・乳児用食品",V80&gt;=51),"○",IF(AND(H80&lt;&gt;"",V80&gt;=110),"○",""))))</f>
        <v/>
      </c>
    </row>
    <row r="81" spans="1:23" ht="37.5">
      <c r="A81" s="5">
        <v>75</v>
      </c>
      <c r="B81" s="18" t="s">
        <v>204</v>
      </c>
      <c r="C81" s="23" t="s">
        <v>204</v>
      </c>
      <c r="D81" s="196" t="s">
        <v>40</v>
      </c>
      <c r="E81" s="67" t="s">
        <v>206</v>
      </c>
      <c r="F81" s="197" t="s">
        <v>213</v>
      </c>
      <c r="G81" s="198" t="s">
        <v>52</v>
      </c>
      <c r="H81" s="196" t="s">
        <v>94</v>
      </c>
      <c r="I81" s="67" t="s">
        <v>191</v>
      </c>
      <c r="J81" s="67" t="s">
        <v>41</v>
      </c>
      <c r="K81" s="67" t="s">
        <v>206</v>
      </c>
      <c r="L81" s="197" t="s">
        <v>208</v>
      </c>
      <c r="M81" s="196" t="s">
        <v>209</v>
      </c>
      <c r="N81" s="199" t="s">
        <v>48</v>
      </c>
      <c r="O81" s="200">
        <v>46240</v>
      </c>
      <c r="P81" s="199">
        <v>46247</v>
      </c>
      <c r="Q81" s="196" t="s">
        <v>30</v>
      </c>
      <c r="R81" s="67" t="s">
        <v>30</v>
      </c>
      <c r="S81" s="67" t="s">
        <v>78</v>
      </c>
      <c r="T81" s="27" t="str">
        <f t="shared" si="16"/>
        <v>-</v>
      </c>
      <c r="U81" s="27" t="str">
        <f t="shared" si="16"/>
        <v>-</v>
      </c>
      <c r="V81" s="28" t="str">
        <f t="shared" si="17"/>
        <v>&lt;16</v>
      </c>
      <c r="W81" s="23" t="str">
        <f t="shared" ref="W81:W85" si="19">IF(ISERROR(V81*1),"",IF(AND(H81="飲料水",V81&gt;=11),"○",IF(AND(H81="牛乳・乳児用食品",V81&gt;=51),"○",IF(AND(H81&lt;&gt;"",V81&gt;=110),"○",""))))</f>
        <v/>
      </c>
    </row>
    <row r="82" spans="1:23" ht="37.5">
      <c r="A82" s="5">
        <v>76</v>
      </c>
      <c r="B82" s="58" t="s">
        <v>204</v>
      </c>
      <c r="C82" s="29" t="s">
        <v>204</v>
      </c>
      <c r="D82" s="196" t="s">
        <v>214</v>
      </c>
      <c r="E82" s="67" t="s">
        <v>206</v>
      </c>
      <c r="F82" s="197" t="s">
        <v>215</v>
      </c>
      <c r="G82" s="198" t="s">
        <v>52</v>
      </c>
      <c r="H82" s="196" t="s">
        <v>94</v>
      </c>
      <c r="I82" s="67" t="s">
        <v>216</v>
      </c>
      <c r="J82" s="67" t="s">
        <v>41</v>
      </c>
      <c r="K82" s="67" t="s">
        <v>206</v>
      </c>
      <c r="L82" s="197" t="s">
        <v>208</v>
      </c>
      <c r="M82" s="196" t="s">
        <v>209</v>
      </c>
      <c r="N82" s="199" t="s">
        <v>48</v>
      </c>
      <c r="O82" s="200">
        <v>46240</v>
      </c>
      <c r="P82" s="199">
        <v>46247</v>
      </c>
      <c r="Q82" s="196" t="s">
        <v>30</v>
      </c>
      <c r="R82" s="67" t="s">
        <v>30</v>
      </c>
      <c r="S82" s="67" t="s">
        <v>78</v>
      </c>
      <c r="T82" s="27" t="str">
        <f t="shared" si="16"/>
        <v>-</v>
      </c>
      <c r="U82" s="27" t="str">
        <f t="shared" si="16"/>
        <v>-</v>
      </c>
      <c r="V82" s="28" t="str">
        <f t="shared" si="17"/>
        <v>&lt;16</v>
      </c>
      <c r="W82" s="23" t="str">
        <f t="shared" si="19"/>
        <v/>
      </c>
    </row>
    <row r="83" spans="1:23" ht="37.5">
      <c r="A83" s="5">
        <v>77</v>
      </c>
      <c r="B83" s="58" t="s">
        <v>204</v>
      </c>
      <c r="C83" s="29" t="s">
        <v>204</v>
      </c>
      <c r="D83" s="77" t="s">
        <v>217</v>
      </c>
      <c r="E83" s="47" t="s">
        <v>206</v>
      </c>
      <c r="F83" s="201" t="s">
        <v>206</v>
      </c>
      <c r="G83" s="202" t="s">
        <v>52</v>
      </c>
      <c r="H83" s="77" t="s">
        <v>67</v>
      </c>
      <c r="I83" s="47" t="s">
        <v>218</v>
      </c>
      <c r="J83" s="47" t="s">
        <v>68</v>
      </c>
      <c r="K83" s="47" t="s">
        <v>206</v>
      </c>
      <c r="L83" s="201" t="s">
        <v>208</v>
      </c>
      <c r="M83" s="77" t="s">
        <v>209</v>
      </c>
      <c r="N83" s="203" t="s">
        <v>48</v>
      </c>
      <c r="O83" s="204">
        <v>46251</v>
      </c>
      <c r="P83" s="203">
        <v>46260</v>
      </c>
      <c r="Q83" s="196" t="s">
        <v>30</v>
      </c>
      <c r="R83" s="67" t="s">
        <v>30</v>
      </c>
      <c r="S83" s="47" t="s">
        <v>75</v>
      </c>
      <c r="T83" s="27" t="str">
        <f t="shared" si="16"/>
        <v>-</v>
      </c>
      <c r="U83" s="27" t="str">
        <f t="shared" si="16"/>
        <v>-</v>
      </c>
      <c r="V83" s="28" t="str">
        <f t="shared" si="17"/>
        <v>&lt;17</v>
      </c>
      <c r="W83" s="23" t="str">
        <f t="shared" si="19"/>
        <v/>
      </c>
    </row>
    <row r="84" spans="1:23" ht="37.5">
      <c r="A84" s="5">
        <v>78</v>
      </c>
      <c r="B84" s="18" t="s">
        <v>204</v>
      </c>
      <c r="C84" s="23" t="s">
        <v>204</v>
      </c>
      <c r="D84" s="77" t="s">
        <v>219</v>
      </c>
      <c r="E84" s="47" t="s">
        <v>206</v>
      </c>
      <c r="F84" s="201" t="s">
        <v>206</v>
      </c>
      <c r="G84" s="202" t="s">
        <v>52</v>
      </c>
      <c r="H84" s="77" t="s">
        <v>67</v>
      </c>
      <c r="I84" s="47" t="s">
        <v>220</v>
      </c>
      <c r="J84" s="47" t="s">
        <v>68</v>
      </c>
      <c r="K84" s="47" t="s">
        <v>206</v>
      </c>
      <c r="L84" s="201" t="s">
        <v>208</v>
      </c>
      <c r="M84" s="77" t="s">
        <v>209</v>
      </c>
      <c r="N84" s="203" t="s">
        <v>48</v>
      </c>
      <c r="O84" s="204">
        <v>46251</v>
      </c>
      <c r="P84" s="203">
        <v>46260</v>
      </c>
      <c r="Q84" s="196" t="s">
        <v>30</v>
      </c>
      <c r="R84" s="67" t="s">
        <v>30</v>
      </c>
      <c r="S84" s="47" t="s">
        <v>75</v>
      </c>
      <c r="T84" s="27" t="str">
        <f t="shared" si="16"/>
        <v>-</v>
      </c>
      <c r="U84" s="27" t="str">
        <f t="shared" si="16"/>
        <v>-</v>
      </c>
      <c r="V84" s="28" t="str">
        <f t="shared" si="17"/>
        <v>&lt;17</v>
      </c>
      <c r="W84" s="23" t="str">
        <f t="shared" si="19"/>
        <v/>
      </c>
    </row>
    <row r="85" spans="1:23" ht="37.5">
      <c r="A85" s="5">
        <v>79</v>
      </c>
      <c r="B85" s="18" t="s">
        <v>204</v>
      </c>
      <c r="C85" s="23" t="s">
        <v>204</v>
      </c>
      <c r="D85" s="77" t="s">
        <v>123</v>
      </c>
      <c r="E85" s="47" t="s">
        <v>206</v>
      </c>
      <c r="F85" s="201" t="s">
        <v>206</v>
      </c>
      <c r="G85" s="202" t="s">
        <v>52</v>
      </c>
      <c r="H85" s="77" t="s">
        <v>67</v>
      </c>
      <c r="I85" s="47" t="s">
        <v>220</v>
      </c>
      <c r="J85" s="47" t="s">
        <v>68</v>
      </c>
      <c r="K85" s="47" t="s">
        <v>206</v>
      </c>
      <c r="L85" s="201" t="s">
        <v>208</v>
      </c>
      <c r="M85" s="77" t="s">
        <v>209</v>
      </c>
      <c r="N85" s="203" t="s">
        <v>48</v>
      </c>
      <c r="O85" s="204">
        <v>46251</v>
      </c>
      <c r="P85" s="203">
        <v>46260</v>
      </c>
      <c r="Q85" s="196" t="s">
        <v>30</v>
      </c>
      <c r="R85" s="67" t="s">
        <v>30</v>
      </c>
      <c r="S85" s="47" t="s">
        <v>75</v>
      </c>
      <c r="T85" s="27" t="str">
        <f t="shared" si="16"/>
        <v>-</v>
      </c>
      <c r="U85" s="27" t="str">
        <f t="shared" si="16"/>
        <v>-</v>
      </c>
      <c r="V85" s="28" t="str">
        <f t="shared" si="17"/>
        <v>&lt;17</v>
      </c>
      <c r="W85" s="23" t="str">
        <f t="shared" si="19"/>
        <v/>
      </c>
    </row>
  </sheetData>
  <mergeCells count="27">
    <mergeCell ref="U4:U6"/>
    <mergeCell ref="N4:N6"/>
    <mergeCell ref="O4:O6"/>
    <mergeCell ref="P4:P6"/>
    <mergeCell ref="Q4:S4"/>
    <mergeCell ref="T4:T6"/>
    <mergeCell ref="I3:L3"/>
    <mergeCell ref="M3:N3"/>
    <mergeCell ref="O3:P3"/>
    <mergeCell ref="Q3:W3"/>
    <mergeCell ref="D4:D6"/>
    <mergeCell ref="E4:E6"/>
    <mergeCell ref="F4:F6"/>
    <mergeCell ref="I4:I6"/>
    <mergeCell ref="L4:L6"/>
    <mergeCell ref="M4:M6"/>
    <mergeCell ref="H3:H6"/>
    <mergeCell ref="V4:V6"/>
    <mergeCell ref="W4:W6"/>
    <mergeCell ref="J5:J6"/>
    <mergeCell ref="K5:K6"/>
    <mergeCell ref="Q5:S5"/>
    <mergeCell ref="A3:A6"/>
    <mergeCell ref="B3:B6"/>
    <mergeCell ref="C3:C6"/>
    <mergeCell ref="D3:F3"/>
    <mergeCell ref="G3:G6"/>
  </mergeCells>
  <phoneticPr fontId="1"/>
  <conditionalFormatting sqref="V7:V10">
    <cfRule type="expression" dxfId="7" priority="8">
      <formula>$W7="○"</formula>
    </cfRule>
  </conditionalFormatting>
  <conditionalFormatting sqref="V11:V40">
    <cfRule type="expression" dxfId="6" priority="7">
      <formula>$W11="○"</formula>
    </cfRule>
  </conditionalFormatting>
  <conditionalFormatting sqref="V41:V43">
    <cfRule type="expression" dxfId="5" priority="6">
      <formula>$W41="○"</formula>
    </cfRule>
  </conditionalFormatting>
  <conditionalFormatting sqref="V44:V51">
    <cfRule type="expression" dxfId="4" priority="5">
      <formula>$W44="○"</formula>
    </cfRule>
  </conditionalFormatting>
  <conditionalFormatting sqref="V52:V71">
    <cfRule type="expression" dxfId="3" priority="4">
      <formula>$W52="○"</formula>
    </cfRule>
  </conditionalFormatting>
  <conditionalFormatting sqref="V72:V75">
    <cfRule type="expression" dxfId="2" priority="3">
      <formula>$W72="○"</formula>
    </cfRule>
  </conditionalFormatting>
  <conditionalFormatting sqref="V76:V77">
    <cfRule type="expression" dxfId="1" priority="2">
      <formula>$W76="○"</formula>
    </cfRule>
  </conditionalFormatting>
  <conditionalFormatting sqref="V78:V85">
    <cfRule type="expression" dxfId="0" priority="1">
      <formula>$W78="○"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