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4AAC047-173F-481D-A22E-C87C98A4F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1" l="1"/>
  <c r="T18" i="1"/>
  <c r="V18" i="1" s="1"/>
  <c r="W18" i="1" s="1"/>
  <c r="U17" i="1"/>
  <c r="T17" i="1"/>
  <c r="V17" i="1" s="1"/>
  <c r="W17" i="1" s="1"/>
  <c r="U16" i="1"/>
  <c r="V16" i="1" s="1"/>
  <c r="W16" i="1" s="1"/>
  <c r="T16" i="1"/>
  <c r="V15" i="1"/>
  <c r="W15" i="1" s="1"/>
  <c r="U15" i="1"/>
  <c r="T15" i="1"/>
  <c r="U14" i="1"/>
  <c r="T14" i="1"/>
  <c r="V14" i="1" s="1"/>
  <c r="W14" i="1" s="1"/>
  <c r="U13" i="1"/>
  <c r="T13" i="1"/>
  <c r="V13" i="1" s="1"/>
  <c r="W13" i="1" s="1"/>
  <c r="U12" i="1"/>
  <c r="T12" i="1"/>
  <c r="V12" i="1" s="1"/>
  <c r="W12" i="1" s="1"/>
  <c r="V11" i="1"/>
  <c r="W11" i="1" s="1"/>
  <c r="U11" i="1"/>
  <c r="T11" i="1"/>
  <c r="U10" i="1"/>
  <c r="T10" i="1"/>
  <c r="V10" i="1" s="1"/>
  <c r="W10" i="1" s="1"/>
  <c r="A10" i="1"/>
  <c r="A11" i="1" s="1"/>
  <c r="A12" i="1" s="1"/>
  <c r="A13" i="1" s="1"/>
  <c r="A14" i="1" s="1"/>
  <c r="A15" i="1" s="1"/>
  <c r="A16" i="1" s="1"/>
  <c r="A17" i="1" s="1"/>
  <c r="A18" i="1" s="1"/>
  <c r="V9" i="1"/>
  <c r="W9" i="1" s="1"/>
  <c r="U9" i="1"/>
  <c r="T9" i="1"/>
  <c r="A9" i="1"/>
  <c r="U8" i="1"/>
  <c r="V8" i="1" s="1"/>
  <c r="W8" i="1" s="1"/>
  <c r="T8" i="1"/>
  <c r="A8" i="1"/>
  <c r="U7" i="1"/>
  <c r="T7" i="1"/>
  <c r="V7" i="1" s="1"/>
  <c r="W7" i="1" s="1"/>
</calcChain>
</file>

<file path=xl/sharedStrings.xml><?xml version="1.0" encoding="utf-8"?>
<sst xmlns="http://schemas.openxmlformats.org/spreadsheetml/2006/main" count="223" uniqueCount="78">
  <si>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</si>
  <si>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</si>
  <si>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</si>
  <si>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</si>
  <si>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</si>
  <si>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</si>
  <si>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</si>
  <si>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</si>
  <si>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</si>
  <si>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</si>
  <si>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</si>
  <si>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</si>
  <si>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</si>
  <si>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</si>
  <si>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</si>
  <si>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</si>
  <si>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</si>
  <si>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</si>
  <si>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</si>
  <si>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</si>
  <si>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</si>
  <si>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</si>
  <si>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</si>
  <si>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</si>
  <si>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</si>
  <si>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</si>
  <si>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</si>
  <si>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</si>
  <si>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</si>
  <si>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</si>
  <si>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</si>
  <si>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  <phoneticPr fontId="1"/>
  </si>
  <si>
    <t>国立医薬品食品衛生研究所</t>
    <rPh sb="0" eb="12">
      <t>コクリツイヤクヒンショクヒンエイセイケンキュウショ</t>
    </rPh>
    <phoneticPr fontId="1"/>
  </si>
  <si>
    <t>流通品</t>
    <rPh sb="0" eb="2">
      <t>リュウツウ</t>
    </rPh>
    <rPh sb="2" eb="3">
      <t>ヒン</t>
    </rPh>
    <phoneticPr fontId="6"/>
  </si>
  <si>
    <t>牛乳・乳児用食品</t>
    <rPh sb="0" eb="2">
      <t>ギュウニュウ</t>
    </rPh>
    <rPh sb="3" eb="6">
      <t>ニュウジヨウ</t>
    </rPh>
    <rPh sb="6" eb="8">
      <t>ショクヒン</t>
    </rPh>
    <phoneticPr fontId="5"/>
  </si>
  <si>
    <t>―</t>
  </si>
  <si>
    <t>制限なし</t>
    <rPh sb="0" eb="2">
      <t>セイゲン</t>
    </rPh>
    <phoneticPr fontId="6"/>
  </si>
  <si>
    <t>Ge</t>
  </si>
  <si>
    <t>ベビーフード</t>
    <phoneticPr fontId="1"/>
  </si>
  <si>
    <t>CsI</t>
  </si>
  <si>
    <t>-</t>
    <phoneticPr fontId="1"/>
  </si>
  <si>
    <t>&lt;25</t>
    <phoneticPr fontId="1"/>
  </si>
  <si>
    <t>農産物</t>
    <rPh sb="0" eb="3">
      <t>ノウサンブツ</t>
    </rPh>
    <phoneticPr fontId="5"/>
  </si>
  <si>
    <t>栽培</t>
    <rPh sb="0" eb="2">
      <t>サイバイ</t>
    </rPh>
    <phoneticPr fontId="1"/>
  </si>
  <si>
    <t>調製粉乳</t>
    <rPh sb="0" eb="2">
      <t>チョウセイ</t>
    </rPh>
    <rPh sb="2" eb="3">
      <t>フン</t>
    </rPh>
    <rPh sb="3" eb="4">
      <t>ニュウ</t>
    </rPh>
    <phoneticPr fontId="1"/>
  </si>
  <si>
    <t>新潟県</t>
    <rPh sb="0" eb="3">
      <t>ニイガタケン</t>
    </rPh>
    <phoneticPr fontId="7"/>
  </si>
  <si>
    <t>畜産物</t>
    <rPh sb="0" eb="3">
      <t>チクサンブツ</t>
    </rPh>
    <phoneticPr fontId="1"/>
  </si>
  <si>
    <t>牛肉</t>
    <rPh sb="0" eb="2">
      <t>ギュウニク</t>
    </rPh>
    <phoneticPr fontId="1"/>
  </si>
  <si>
    <t>ー</t>
    <phoneticPr fontId="1"/>
  </si>
  <si>
    <t>部位：外モモ</t>
    <rPh sb="0" eb="2">
      <t>ブイ</t>
    </rPh>
    <rPh sb="3" eb="4">
      <t>ソト</t>
    </rPh>
    <phoneticPr fontId="1"/>
  </si>
  <si>
    <t>宮城県</t>
    <rPh sb="0" eb="3">
      <t>ミヤギケン</t>
    </rPh>
    <phoneticPr fontId="7"/>
  </si>
  <si>
    <t>エダマメ</t>
  </si>
  <si>
    <t>神奈川県</t>
    <rPh sb="0" eb="4">
      <t>カナガワケン</t>
    </rPh>
    <phoneticPr fontId="7"/>
  </si>
  <si>
    <t>サツマイモ</t>
  </si>
  <si>
    <t>静岡県</t>
    <rPh sb="0" eb="3">
      <t>シズオカケン</t>
    </rPh>
    <phoneticPr fontId="7"/>
  </si>
  <si>
    <t>掛川市</t>
    <rPh sb="0" eb="3">
      <t>カケガワシ</t>
    </rPh>
    <phoneticPr fontId="1"/>
  </si>
  <si>
    <t>サトイモ</t>
  </si>
  <si>
    <t>品種：石川子芋</t>
    <rPh sb="0" eb="2">
      <t>ヒンシュ</t>
    </rPh>
    <rPh sb="3" eb="7">
      <t>イシカワコイモ</t>
    </rPh>
    <phoneticPr fontId="1"/>
  </si>
  <si>
    <t>コメ</t>
  </si>
  <si>
    <t>品種：コシヒカリ</t>
    <rPh sb="0" eb="2">
      <t>ヒンシュ</t>
    </rPh>
    <phoneticPr fontId="1"/>
  </si>
  <si>
    <t>東京都</t>
    <rPh sb="0" eb="3">
      <t>トウキョウト</t>
    </rPh>
    <phoneticPr fontId="7"/>
  </si>
  <si>
    <t>稲城市</t>
    <rPh sb="0" eb="3">
      <t>イナギシ</t>
    </rPh>
    <phoneticPr fontId="1"/>
  </si>
  <si>
    <t>ナシ</t>
  </si>
  <si>
    <t>品種：稲城</t>
    <rPh sb="0" eb="2">
      <t>ヒンシュ</t>
    </rPh>
    <rPh sb="3" eb="5">
      <t>イナギ</t>
    </rPh>
    <phoneticPr fontId="1"/>
  </si>
  <si>
    <t>埼玉県</t>
    <rPh sb="0" eb="3">
      <t>サイタマケン</t>
    </rPh>
    <phoneticPr fontId="7"/>
  </si>
  <si>
    <t>品種：五百川</t>
    <rPh sb="0" eb="2">
      <t>ヒンシュ</t>
    </rPh>
    <rPh sb="3" eb="6">
      <t>ゴヒャクガワ</t>
    </rPh>
    <phoneticPr fontId="1"/>
  </si>
  <si>
    <t>所沢市</t>
    <rPh sb="0" eb="3">
      <t>トコロザワシ</t>
    </rPh>
    <phoneticPr fontId="1"/>
  </si>
  <si>
    <t>深谷市</t>
    <rPh sb="0" eb="3">
      <t>フカヤシ</t>
    </rPh>
    <phoneticPr fontId="1"/>
  </si>
  <si>
    <t>イチジク</t>
  </si>
  <si>
    <t>&lt;0.75341</t>
  </si>
  <si>
    <t>&lt;0.78906</t>
  </si>
  <si>
    <t>&lt;1.54247</t>
  </si>
  <si>
    <t>&lt;0.4323</t>
  </si>
  <si>
    <t>&lt;0.44089</t>
  </si>
  <si>
    <t>&lt;0.87319</t>
  </si>
  <si>
    <t>&lt;1.1098</t>
  </si>
  <si>
    <t>&lt;1.0015</t>
  </si>
  <si>
    <t>&lt;2.1113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</si>
</sst>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9" fillId="2" borderId="16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horizontal="center" vertical="center" wrapText="1"/>
    </xf>
    <xf numFmtId="176" fontId="8" fillId="2" borderId="31" xfId="0" applyNumberFormat="1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57" fontId="8" fillId="2" borderId="37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0" fillId="0" borderId="0" xfId="0" applyFont="1"/>
    <xf numFmtId="0" fontId="8" fillId="2" borderId="37" xfId="0" applyFont="1" applyFill="1" applyBorder="1" applyAlignment="1">
      <alignment horizontal="center" vertical="center"/>
    </xf>
    <xf numFmtId="176" fontId="8" fillId="0" borderId="36" xfId="0" applyNumberFormat="1" applyFont="1" applyBorder="1" applyAlignment="1">
      <alignment horizontal="center" vertical="center"/>
    </xf>
    <xf numFmtId="176" fontId="8" fillId="2" borderId="40" xfId="0" applyNumberFormat="1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vertical="center"/>
    </xf>
    <xf numFmtId="0" fontId="8" fillId="2" borderId="34" xfId="0" applyFont="1" applyFill="1" applyBorder="1" applyAlignment="1">
      <alignment horizontal="center" vertical="center"/>
    </xf>
    <xf numFmtId="176" fontId="8" fillId="2" borderId="38" xfId="0" applyNumberFormat="1" applyFont="1" applyFill="1" applyBorder="1" applyAlignment="1">
      <alignment horizontal="center" vertical="center"/>
    </xf>
    <xf numFmtId="176" fontId="8" fillId="2" borderId="41" xfId="0" applyNumberFormat="1" applyFont="1" applyFill="1" applyBorder="1" applyAlignment="1">
      <alignment horizontal="center" vertical="center"/>
    </xf>
    <xf numFmtId="176" fontId="8" fillId="2" borderId="33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76" fontId="8" fillId="2" borderId="17" xfId="0" applyNumberFormat="1" applyFont="1" applyFill="1" applyBorder="1" applyAlignment="1">
      <alignment horizontal="center" vertical="center" wrapText="1"/>
    </xf>
    <xf numFmtId="176" fontId="8" fillId="2" borderId="15" xfId="0" applyNumberFormat="1" applyFont="1" applyFill="1" applyBorder="1" applyAlignment="1">
      <alignment horizontal="center" vertical="center" wrapText="1"/>
    </xf>
    <xf numFmtId="176" fontId="8" fillId="2" borderId="28" xfId="0" applyNumberFormat="1" applyFont="1" applyFill="1" applyBorder="1" applyAlignment="1">
      <alignment horizontal="center" vertical="center" wrapText="1"/>
    </xf>
    <xf numFmtId="176" fontId="8" fillId="2" borderId="13" xfId="0" applyNumberFormat="1" applyFont="1" applyFill="1" applyBorder="1" applyAlignment="1">
      <alignment horizontal="center" vertical="center" wrapText="1"/>
    </xf>
    <xf numFmtId="176" fontId="8" fillId="2" borderId="21" xfId="0" applyNumberFormat="1" applyFont="1" applyFill="1" applyBorder="1" applyAlignment="1">
      <alignment horizontal="center" vertical="center" wrapText="1"/>
    </xf>
    <xf numFmtId="176" fontId="8" fillId="2" borderId="25" xfId="0" applyNumberFormat="1" applyFont="1" applyFill="1" applyBorder="1" applyAlignment="1">
      <alignment horizontal="center" vertical="center" wrapText="1"/>
    </xf>
    <xf numFmtId="176" fontId="8" fillId="2" borderId="18" xfId="0" applyNumberFormat="1" applyFont="1" applyFill="1" applyBorder="1" applyAlignment="1">
      <alignment horizontal="center" vertical="center" wrapText="1"/>
    </xf>
    <xf numFmtId="176" fontId="8" fillId="2" borderId="19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5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tabSelected="1" workbookViewId="0">
      <selection activeCell="A2" sqref="A2"/>
    </sheetView>
  </sheetViews>
  <sheetFormatPr defaultColWidth="9" defaultRowHeight="18.75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8" width="17.625" style="7" bestFit="1" customWidth="1"/>
    <col min="9" max="9" width="19.375" style="6" customWidth="1"/>
    <col min="10" max="10" width="39.625" style="7" bestFit="1" customWidth="1"/>
    <col min="11" max="11" width="26.625" style="6" customWidth="1"/>
    <col min="12" max="12" width="28.125" style="7" bestFit="1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>
      <c r="A1" s="23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2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>
      <c r="A2" s="78"/>
      <c r="B2" s="28"/>
      <c r="C2" s="28"/>
      <c r="D2" s="2"/>
      <c r="E2" s="1"/>
      <c r="F2" s="1"/>
      <c r="G2" s="1"/>
      <c r="H2" s="1"/>
      <c r="I2" s="1"/>
      <c r="J2" s="1"/>
      <c r="K2" s="1"/>
      <c r="L2" s="2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>
      <c r="A3" s="79" t="s">
        <v>1</v>
      </c>
      <c r="B3" s="73" t="s">
        <v>2</v>
      </c>
      <c r="C3" s="59" t="s">
        <v>3</v>
      </c>
      <c r="D3" s="53" t="s">
        <v>4</v>
      </c>
      <c r="E3" s="51"/>
      <c r="F3" s="52"/>
      <c r="G3" s="75" t="s">
        <v>5</v>
      </c>
      <c r="H3" s="64" t="s">
        <v>6</v>
      </c>
      <c r="I3" s="50" t="s">
        <v>7</v>
      </c>
      <c r="J3" s="51"/>
      <c r="K3" s="51"/>
      <c r="L3" s="52"/>
      <c r="M3" s="53" t="s">
        <v>8</v>
      </c>
      <c r="N3" s="52"/>
      <c r="O3" s="54" t="s">
        <v>9</v>
      </c>
      <c r="P3" s="55"/>
      <c r="Q3" s="53" t="s">
        <v>10</v>
      </c>
      <c r="R3" s="51"/>
      <c r="S3" s="51"/>
      <c r="T3" s="51"/>
      <c r="U3" s="51"/>
      <c r="V3" s="51"/>
      <c r="W3" s="52"/>
    </row>
    <row r="4" spans="1:24">
      <c r="A4" s="73"/>
      <c r="B4" s="73"/>
      <c r="C4" s="59"/>
      <c r="D4" s="80" t="s">
        <v>11</v>
      </c>
      <c r="E4" s="56" t="s">
        <v>12</v>
      </c>
      <c r="F4" s="36" t="s">
        <v>13</v>
      </c>
      <c r="G4" s="76"/>
      <c r="H4" s="65"/>
      <c r="I4" s="56" t="s">
        <v>14</v>
      </c>
      <c r="J4" s="9"/>
      <c r="K4" s="10"/>
      <c r="L4" s="81" t="s">
        <v>15</v>
      </c>
      <c r="M4" s="61" t="s">
        <v>16</v>
      </c>
      <c r="N4" s="36" t="s">
        <v>17</v>
      </c>
      <c r="O4" s="39" t="s">
        <v>18</v>
      </c>
      <c r="P4" s="42" t="s">
        <v>19</v>
      </c>
      <c r="Q4" s="45" t="s">
        <v>20</v>
      </c>
      <c r="R4" s="46"/>
      <c r="S4" s="46"/>
      <c r="T4" s="47" t="s">
        <v>21</v>
      </c>
      <c r="U4" s="33" t="s">
        <v>22</v>
      </c>
      <c r="V4" s="33" t="s">
        <v>23</v>
      </c>
      <c r="W4" s="36" t="s">
        <v>24</v>
      </c>
    </row>
    <row r="5" spans="1:24" ht="110.1" customHeight="1">
      <c r="A5" s="73"/>
      <c r="B5" s="73"/>
      <c r="C5" s="59"/>
      <c r="D5" s="82"/>
      <c r="E5" s="57"/>
      <c r="F5" s="59"/>
      <c r="G5" s="76"/>
      <c r="H5" s="65"/>
      <c r="I5" s="57"/>
      <c r="J5" s="67" t="s">
        <v>25</v>
      </c>
      <c r="K5" s="67" t="s">
        <v>26</v>
      </c>
      <c r="L5" s="59"/>
      <c r="M5" s="62"/>
      <c r="N5" s="37"/>
      <c r="O5" s="40"/>
      <c r="P5" s="43"/>
      <c r="Q5" s="70" t="s">
        <v>27</v>
      </c>
      <c r="R5" s="71"/>
      <c r="S5" s="72"/>
      <c r="T5" s="48"/>
      <c r="U5" s="34"/>
      <c r="V5" s="34"/>
      <c r="W5" s="37"/>
    </row>
    <row r="6" spans="1:24" ht="18.75" customHeight="1" thickBot="1">
      <c r="A6" s="74"/>
      <c r="B6" s="74"/>
      <c r="C6" s="60"/>
      <c r="D6" s="83"/>
      <c r="E6" s="58"/>
      <c r="F6" s="60"/>
      <c r="G6" s="77"/>
      <c r="H6" s="66"/>
      <c r="I6" s="58"/>
      <c r="J6" s="68"/>
      <c r="K6" s="69"/>
      <c r="L6" s="60"/>
      <c r="M6" s="63"/>
      <c r="N6" s="38"/>
      <c r="O6" s="41"/>
      <c r="P6" s="44"/>
      <c r="Q6" s="11" t="s">
        <v>28</v>
      </c>
      <c r="R6" s="27" t="s">
        <v>29</v>
      </c>
      <c r="S6" s="12" t="s">
        <v>30</v>
      </c>
      <c r="T6" s="49"/>
      <c r="U6" s="35"/>
      <c r="V6" s="35"/>
      <c r="W6" s="38"/>
      <c r="X6" s="5"/>
    </row>
    <row r="7" spans="1:24" ht="19.5" thickTop="1">
      <c r="A7" s="13">
        <v>1</v>
      </c>
      <c r="B7" s="13" t="s">
        <v>31</v>
      </c>
      <c r="C7" s="24" t="s">
        <v>32</v>
      </c>
      <c r="D7" s="16" t="s">
        <v>45</v>
      </c>
      <c r="E7" s="13" t="s">
        <v>31</v>
      </c>
      <c r="F7" s="13" t="s">
        <v>31</v>
      </c>
      <c r="G7" s="15" t="s">
        <v>33</v>
      </c>
      <c r="H7" s="16" t="s">
        <v>46</v>
      </c>
      <c r="I7" s="22" t="s">
        <v>47</v>
      </c>
      <c r="J7" s="13" t="s">
        <v>48</v>
      </c>
      <c r="K7" s="13" t="s">
        <v>49</v>
      </c>
      <c r="L7" s="14" t="s">
        <v>36</v>
      </c>
      <c r="M7" s="13" t="s">
        <v>32</v>
      </c>
      <c r="N7" s="17" t="s">
        <v>39</v>
      </c>
      <c r="O7" s="25">
        <v>46255</v>
      </c>
      <c r="P7" s="26">
        <v>46260</v>
      </c>
      <c r="Q7" s="18" t="s">
        <v>40</v>
      </c>
      <c r="R7" s="13" t="s">
        <v>40</v>
      </c>
      <c r="S7" s="19" t="s">
        <v>41</v>
      </c>
      <c r="T7" s="20" t="str">
        <f t="shared" ref="T7:U18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-</v>
      </c>
      <c r="U7" s="20" t="str">
        <f t="shared" si="0"/>
        <v>-</v>
      </c>
      <c r="V7" s="21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&lt;25</v>
      </c>
      <c r="W7" s="14" t="str">
        <f t="shared" ref="W7:W18" si="1">IF(ISERROR(V7*1),"",IF(AND(H7="飲料水",V7&gt;=11),"○",IF(AND(H7="牛乳・乳児用食品",V7&gt;=51),"○",IF(AND(H7&lt;&gt;"",V7&gt;=110),"○",""))))</f>
        <v/>
      </c>
    </row>
    <row r="8" spans="1:24">
      <c r="A8" s="22">
        <f>A7+1</f>
        <v>2</v>
      </c>
      <c r="B8" s="13" t="s">
        <v>31</v>
      </c>
      <c r="C8" s="24" t="s">
        <v>32</v>
      </c>
      <c r="D8" s="16" t="s">
        <v>50</v>
      </c>
      <c r="E8" s="13" t="s">
        <v>31</v>
      </c>
      <c r="F8" s="13" t="s">
        <v>31</v>
      </c>
      <c r="G8" s="15" t="s">
        <v>33</v>
      </c>
      <c r="H8" s="16" t="s">
        <v>42</v>
      </c>
      <c r="I8" s="22" t="s">
        <v>51</v>
      </c>
      <c r="J8" s="13" t="s">
        <v>43</v>
      </c>
      <c r="K8" s="13" t="s">
        <v>31</v>
      </c>
      <c r="L8" s="14" t="s">
        <v>36</v>
      </c>
      <c r="M8" s="13" t="s">
        <v>32</v>
      </c>
      <c r="N8" s="17" t="s">
        <v>39</v>
      </c>
      <c r="O8" s="25">
        <v>46255</v>
      </c>
      <c r="P8" s="26">
        <v>46260</v>
      </c>
      <c r="Q8" s="18" t="s">
        <v>40</v>
      </c>
      <c r="R8" s="13" t="s">
        <v>40</v>
      </c>
      <c r="S8" s="19" t="s">
        <v>41</v>
      </c>
      <c r="T8" s="20" t="str">
        <f t="shared" si="0"/>
        <v>-</v>
      </c>
      <c r="U8" s="20" t="str">
        <f t="shared" si="0"/>
        <v>-</v>
      </c>
      <c r="V8" s="21" t="str">
        <f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&lt;25</v>
      </c>
      <c r="W8" s="14" t="str">
        <f t="shared" si="1"/>
        <v/>
      </c>
    </row>
    <row r="9" spans="1:24">
      <c r="A9" s="22">
        <f t="shared" ref="A9:A18" si="2">A8+1</f>
        <v>3</v>
      </c>
      <c r="B9" s="13" t="s">
        <v>31</v>
      </c>
      <c r="C9" s="24" t="s">
        <v>32</v>
      </c>
      <c r="D9" s="16" t="s">
        <v>52</v>
      </c>
      <c r="E9" s="13" t="s">
        <v>31</v>
      </c>
      <c r="F9" s="13" t="s">
        <v>31</v>
      </c>
      <c r="G9" s="15" t="s">
        <v>33</v>
      </c>
      <c r="H9" s="16" t="s">
        <v>42</v>
      </c>
      <c r="I9" s="22" t="s">
        <v>53</v>
      </c>
      <c r="J9" s="13" t="s">
        <v>43</v>
      </c>
      <c r="K9" s="13" t="s">
        <v>31</v>
      </c>
      <c r="L9" s="14" t="s">
        <v>36</v>
      </c>
      <c r="M9" s="13" t="s">
        <v>32</v>
      </c>
      <c r="N9" s="17" t="s">
        <v>39</v>
      </c>
      <c r="O9" s="25">
        <v>46255</v>
      </c>
      <c r="P9" s="26">
        <v>46260</v>
      </c>
      <c r="Q9" s="18" t="s">
        <v>40</v>
      </c>
      <c r="R9" s="13" t="s">
        <v>40</v>
      </c>
      <c r="S9" s="19" t="s">
        <v>41</v>
      </c>
      <c r="T9" s="20" t="str">
        <f t="shared" si="0"/>
        <v>-</v>
      </c>
      <c r="U9" s="20" t="str">
        <f t="shared" si="0"/>
        <v>-</v>
      </c>
      <c r="V9" s="21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&lt;25</v>
      </c>
      <c r="W9" s="14" t="str">
        <f t="shared" si="1"/>
        <v/>
      </c>
    </row>
    <row r="10" spans="1:24">
      <c r="A10" s="22">
        <f t="shared" si="2"/>
        <v>4</v>
      </c>
      <c r="B10" s="13" t="s">
        <v>31</v>
      </c>
      <c r="C10" s="24" t="s">
        <v>32</v>
      </c>
      <c r="D10" s="18" t="s">
        <v>54</v>
      </c>
      <c r="E10" s="13" t="s">
        <v>55</v>
      </c>
      <c r="F10" s="13" t="s">
        <v>31</v>
      </c>
      <c r="G10" s="15" t="s">
        <v>33</v>
      </c>
      <c r="H10" s="16" t="s">
        <v>42</v>
      </c>
      <c r="I10" s="22" t="s">
        <v>56</v>
      </c>
      <c r="J10" s="13" t="s">
        <v>43</v>
      </c>
      <c r="K10" s="13" t="s">
        <v>57</v>
      </c>
      <c r="L10" s="14" t="s">
        <v>36</v>
      </c>
      <c r="M10" s="13" t="s">
        <v>32</v>
      </c>
      <c r="N10" s="17" t="s">
        <v>39</v>
      </c>
      <c r="O10" s="25">
        <v>46258</v>
      </c>
      <c r="P10" s="26">
        <v>46260</v>
      </c>
      <c r="Q10" s="18" t="s">
        <v>40</v>
      </c>
      <c r="R10" s="13" t="s">
        <v>40</v>
      </c>
      <c r="S10" s="19" t="s">
        <v>41</v>
      </c>
      <c r="T10" s="20" t="str">
        <f t="shared" si="0"/>
        <v>-</v>
      </c>
      <c r="U10" s="20" t="str">
        <f t="shared" si="0"/>
        <v>-</v>
      </c>
      <c r="V10" s="21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&lt;25</v>
      </c>
      <c r="W10" s="14" t="str">
        <f t="shared" si="1"/>
        <v/>
      </c>
    </row>
    <row r="11" spans="1:24">
      <c r="A11" s="22">
        <f t="shared" si="2"/>
        <v>5</v>
      </c>
      <c r="B11" s="13" t="s">
        <v>31</v>
      </c>
      <c r="C11" s="24" t="s">
        <v>32</v>
      </c>
      <c r="D11" s="16" t="s">
        <v>54</v>
      </c>
      <c r="E11" s="13" t="s">
        <v>31</v>
      </c>
      <c r="F11" s="13" t="s">
        <v>31</v>
      </c>
      <c r="G11" s="15" t="s">
        <v>33</v>
      </c>
      <c r="H11" s="16" t="s">
        <v>42</v>
      </c>
      <c r="I11" s="22" t="s">
        <v>58</v>
      </c>
      <c r="J11" s="13" t="s">
        <v>43</v>
      </c>
      <c r="K11" s="13" t="s">
        <v>59</v>
      </c>
      <c r="L11" s="14" t="s">
        <v>36</v>
      </c>
      <c r="M11" s="13" t="s">
        <v>32</v>
      </c>
      <c r="N11" s="17" t="s">
        <v>39</v>
      </c>
      <c r="O11" s="25">
        <v>46258</v>
      </c>
      <c r="P11" s="26">
        <v>46260</v>
      </c>
      <c r="Q11" s="18" t="s">
        <v>40</v>
      </c>
      <c r="R11" s="13" t="s">
        <v>40</v>
      </c>
      <c r="S11" s="19" t="s">
        <v>41</v>
      </c>
      <c r="T11" s="20" t="str">
        <f t="shared" si="0"/>
        <v>-</v>
      </c>
      <c r="U11" s="20" t="str">
        <f t="shared" si="0"/>
        <v>-</v>
      </c>
      <c r="V11" s="21" t="str">
        <f t="shared" ref="V11:V15" si="3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&lt;25</v>
      </c>
      <c r="W11" s="14" t="str">
        <f t="shared" si="1"/>
        <v/>
      </c>
    </row>
    <row r="12" spans="1:24">
      <c r="A12" s="22">
        <f t="shared" si="2"/>
        <v>6</v>
      </c>
      <c r="B12" s="13" t="s">
        <v>31</v>
      </c>
      <c r="C12" s="24" t="s">
        <v>32</v>
      </c>
      <c r="D12" s="16" t="s">
        <v>60</v>
      </c>
      <c r="E12" s="13" t="s">
        <v>61</v>
      </c>
      <c r="F12" s="13" t="s">
        <v>31</v>
      </c>
      <c r="G12" s="15" t="s">
        <v>33</v>
      </c>
      <c r="H12" s="16" t="s">
        <v>42</v>
      </c>
      <c r="I12" s="22" t="s">
        <v>62</v>
      </c>
      <c r="J12" s="13" t="s">
        <v>43</v>
      </c>
      <c r="K12" s="13" t="s">
        <v>63</v>
      </c>
      <c r="L12" s="14" t="s">
        <v>36</v>
      </c>
      <c r="M12" s="13" t="s">
        <v>32</v>
      </c>
      <c r="N12" s="17" t="s">
        <v>39</v>
      </c>
      <c r="O12" s="25">
        <v>46258</v>
      </c>
      <c r="P12" s="26">
        <v>46261</v>
      </c>
      <c r="Q12" s="18" t="s">
        <v>40</v>
      </c>
      <c r="R12" s="13" t="s">
        <v>40</v>
      </c>
      <c r="S12" s="19" t="s">
        <v>41</v>
      </c>
      <c r="T12" s="20" t="str">
        <f t="shared" si="0"/>
        <v>-</v>
      </c>
      <c r="U12" s="20" t="str">
        <f t="shared" si="0"/>
        <v>-</v>
      </c>
      <c r="V12" s="21" t="str">
        <f t="shared" si="3"/>
        <v>&lt;25</v>
      </c>
      <c r="W12" s="14" t="str">
        <f t="shared" si="1"/>
        <v/>
      </c>
    </row>
    <row r="13" spans="1:24">
      <c r="A13" s="22">
        <f t="shared" si="2"/>
        <v>7</v>
      </c>
      <c r="B13" s="13" t="s">
        <v>31</v>
      </c>
      <c r="C13" s="24" t="s">
        <v>32</v>
      </c>
      <c r="D13" s="16" t="s">
        <v>64</v>
      </c>
      <c r="E13" s="13" t="s">
        <v>31</v>
      </c>
      <c r="F13" s="13" t="s">
        <v>31</v>
      </c>
      <c r="G13" s="15" t="s">
        <v>33</v>
      </c>
      <c r="H13" s="16" t="s">
        <v>42</v>
      </c>
      <c r="I13" s="22" t="s">
        <v>58</v>
      </c>
      <c r="J13" s="13" t="s">
        <v>43</v>
      </c>
      <c r="K13" s="13" t="s">
        <v>65</v>
      </c>
      <c r="L13" s="14" t="s">
        <v>36</v>
      </c>
      <c r="M13" s="13" t="s">
        <v>32</v>
      </c>
      <c r="N13" s="17" t="s">
        <v>39</v>
      </c>
      <c r="O13" s="25">
        <v>46258</v>
      </c>
      <c r="P13" s="26">
        <v>46261</v>
      </c>
      <c r="Q13" s="18" t="s">
        <v>40</v>
      </c>
      <c r="R13" s="13" t="s">
        <v>40</v>
      </c>
      <c r="S13" s="19" t="s">
        <v>41</v>
      </c>
      <c r="T13" s="20" t="str">
        <f t="shared" si="0"/>
        <v>-</v>
      </c>
      <c r="U13" s="20" t="str">
        <f t="shared" si="0"/>
        <v>-</v>
      </c>
      <c r="V13" s="21" t="str">
        <f t="shared" si="3"/>
        <v>&lt;25</v>
      </c>
      <c r="W13" s="14" t="str">
        <f t="shared" si="1"/>
        <v/>
      </c>
    </row>
    <row r="14" spans="1:24">
      <c r="A14" s="22">
        <f t="shared" si="2"/>
        <v>8</v>
      </c>
      <c r="B14" s="13" t="s">
        <v>31</v>
      </c>
      <c r="C14" s="24" t="s">
        <v>32</v>
      </c>
      <c r="D14" s="16" t="s">
        <v>64</v>
      </c>
      <c r="E14" s="13" t="s">
        <v>66</v>
      </c>
      <c r="F14" s="13" t="s">
        <v>31</v>
      </c>
      <c r="G14" s="15" t="s">
        <v>33</v>
      </c>
      <c r="H14" s="16" t="s">
        <v>42</v>
      </c>
      <c r="I14" s="22" t="s">
        <v>62</v>
      </c>
      <c r="J14" s="13" t="s">
        <v>43</v>
      </c>
      <c r="K14" s="13" t="s">
        <v>31</v>
      </c>
      <c r="L14" s="14" t="s">
        <v>36</v>
      </c>
      <c r="M14" s="13" t="s">
        <v>32</v>
      </c>
      <c r="N14" s="17" t="s">
        <v>39</v>
      </c>
      <c r="O14" s="25">
        <v>46258</v>
      </c>
      <c r="P14" s="26">
        <v>46261</v>
      </c>
      <c r="Q14" s="18" t="s">
        <v>40</v>
      </c>
      <c r="R14" s="13" t="s">
        <v>40</v>
      </c>
      <c r="S14" s="19" t="s">
        <v>41</v>
      </c>
      <c r="T14" s="20" t="str">
        <f t="shared" si="0"/>
        <v>-</v>
      </c>
      <c r="U14" s="20" t="str">
        <f t="shared" si="0"/>
        <v>-</v>
      </c>
      <c r="V14" s="21" t="str">
        <f t="shared" si="3"/>
        <v>&lt;25</v>
      </c>
      <c r="W14" s="14" t="str">
        <f t="shared" si="1"/>
        <v/>
      </c>
    </row>
    <row r="15" spans="1:24">
      <c r="A15" s="22">
        <f t="shared" si="2"/>
        <v>9</v>
      </c>
      <c r="B15" s="13" t="s">
        <v>31</v>
      </c>
      <c r="C15" s="24" t="s">
        <v>32</v>
      </c>
      <c r="D15" s="16" t="s">
        <v>64</v>
      </c>
      <c r="E15" s="13" t="s">
        <v>67</v>
      </c>
      <c r="F15" s="13" t="s">
        <v>31</v>
      </c>
      <c r="G15" s="15" t="s">
        <v>33</v>
      </c>
      <c r="H15" s="16" t="s">
        <v>42</v>
      </c>
      <c r="I15" s="22" t="s">
        <v>68</v>
      </c>
      <c r="J15" s="13" t="s">
        <v>43</v>
      </c>
      <c r="K15" s="13" t="s">
        <v>31</v>
      </c>
      <c r="L15" s="14" t="s">
        <v>36</v>
      </c>
      <c r="M15" s="13" t="s">
        <v>32</v>
      </c>
      <c r="N15" s="17" t="s">
        <v>39</v>
      </c>
      <c r="O15" s="25">
        <v>46258</v>
      </c>
      <c r="P15" s="31">
        <v>46261</v>
      </c>
      <c r="Q15" s="18" t="s">
        <v>40</v>
      </c>
      <c r="R15" s="13" t="s">
        <v>40</v>
      </c>
      <c r="S15" s="19" t="s">
        <v>41</v>
      </c>
      <c r="T15" s="20" t="str">
        <f t="shared" si="0"/>
        <v>-</v>
      </c>
      <c r="U15" s="20" t="str">
        <f t="shared" si="0"/>
        <v>-</v>
      </c>
      <c r="V15" s="21" t="str">
        <f t="shared" si="3"/>
        <v>&lt;25</v>
      </c>
      <c r="W15" s="14" t="str">
        <f t="shared" si="1"/>
        <v/>
      </c>
    </row>
    <row r="16" spans="1:24">
      <c r="A16" s="22">
        <f t="shared" si="2"/>
        <v>10</v>
      </c>
      <c r="B16" s="13" t="s">
        <v>31</v>
      </c>
      <c r="C16" s="14" t="s">
        <v>32</v>
      </c>
      <c r="D16" s="29" t="s">
        <v>31</v>
      </c>
      <c r="E16" s="13" t="s">
        <v>31</v>
      </c>
      <c r="F16" s="14" t="s">
        <v>31</v>
      </c>
      <c r="G16" s="15" t="s">
        <v>33</v>
      </c>
      <c r="H16" s="16" t="s">
        <v>34</v>
      </c>
      <c r="I16" s="13" t="s">
        <v>44</v>
      </c>
      <c r="J16" s="13" t="s">
        <v>35</v>
      </c>
      <c r="K16" s="13" t="s">
        <v>35</v>
      </c>
      <c r="L16" s="14" t="s">
        <v>36</v>
      </c>
      <c r="M16" s="13" t="s">
        <v>32</v>
      </c>
      <c r="N16" s="17" t="s">
        <v>37</v>
      </c>
      <c r="O16" s="30">
        <v>46241</v>
      </c>
      <c r="P16" s="84">
        <v>46260</v>
      </c>
      <c r="Q16" s="18" t="s">
        <v>69</v>
      </c>
      <c r="R16" s="13" t="s">
        <v>70</v>
      </c>
      <c r="S16" s="19" t="s">
        <v>71</v>
      </c>
      <c r="T16" s="20" t="str">
        <f t="shared" si="0"/>
        <v>&lt;0.753</v>
      </c>
      <c r="U16" s="20" t="str">
        <f t="shared" si="0"/>
        <v>&lt;0.789</v>
      </c>
      <c r="V16" s="21" t="str">
        <f>IFERROR(IF(AND(T16="",U16=""),"",IF(AND(T16="-",U16="-"),IF(S16="","Cs合計を入力してください",S16),IF(NOT(ISERROR(T16*1+U16*1)),ROUND(T16+U16, 1-INT(LOG(ABS(T16+U16)))),IF(NOT(ISERROR(T16*1)),ROUND(T16, 1-INT(LOG(ABS(T16)))),IF(NOT(ISERROR(U16*1)),ROUND(U16, 1-INT(LOG(ABS(U16)))),IF(ISERROR(T16*1+U16*1),"&lt;"&amp;ROUND(IF(T16="-",0,SUBSTITUTE(T16,"&lt;",""))*1+IF(U16="-",0,SUBSTITUTE(U16,"&lt;",""))*1,1-INT(LOG(ABS(IF(T16="-",0,SUBSTITUTE(T16,"&lt;",""))*1+IF(U16="-",0,SUBSTITUTE(U16,"&lt;",""))*1)))))))))),"入力形式が間違っています")</f>
        <v>&lt;1.5</v>
      </c>
      <c r="W16" s="14" t="str">
        <f t="shared" si="1"/>
        <v/>
      </c>
    </row>
    <row r="17" spans="1:23">
      <c r="A17" s="22">
        <f t="shared" si="2"/>
        <v>11</v>
      </c>
      <c r="B17" s="13" t="s">
        <v>31</v>
      </c>
      <c r="C17" s="14" t="s">
        <v>32</v>
      </c>
      <c r="D17" s="29" t="s">
        <v>31</v>
      </c>
      <c r="E17" s="13" t="s">
        <v>31</v>
      </c>
      <c r="F17" s="14" t="s">
        <v>31</v>
      </c>
      <c r="G17" s="15" t="s">
        <v>33</v>
      </c>
      <c r="H17" s="16" t="s">
        <v>34</v>
      </c>
      <c r="I17" s="22" t="s">
        <v>38</v>
      </c>
      <c r="J17" s="13" t="s">
        <v>35</v>
      </c>
      <c r="K17" s="13" t="s">
        <v>35</v>
      </c>
      <c r="L17" s="14" t="s">
        <v>36</v>
      </c>
      <c r="M17" s="13" t="s">
        <v>32</v>
      </c>
      <c r="N17" s="17" t="s">
        <v>37</v>
      </c>
      <c r="O17" s="30">
        <v>46251</v>
      </c>
      <c r="P17" s="31">
        <v>46260</v>
      </c>
      <c r="Q17" s="18" t="s">
        <v>72</v>
      </c>
      <c r="R17" s="13" t="s">
        <v>73</v>
      </c>
      <c r="S17" s="19" t="s">
        <v>74</v>
      </c>
      <c r="T17" s="20" t="str">
        <f t="shared" si="0"/>
        <v>&lt;0.432</v>
      </c>
      <c r="U17" s="20" t="str">
        <f t="shared" si="0"/>
        <v>&lt;0.44</v>
      </c>
      <c r="V17" s="21" t="str">
        <f>IFERROR(IF(AND(T17="",U17=""),"",IF(AND(T17="-",U17="-"),IF(S17="","Cs合計を入力してください",S17),IF(NOT(ISERROR(T17*1+U17*1)),ROUND(T17+U17, 1-INT(LOG(ABS(T17+U17)))),IF(NOT(ISERROR(T17*1)),ROUND(T17, 1-INT(LOG(ABS(T17)))),IF(NOT(ISERROR(U17*1)),ROUND(U17, 1-INT(LOG(ABS(U17)))),IF(ISERROR(T17*1+U17*1),"&lt;"&amp;ROUND(IF(T17="-",0,SUBSTITUTE(T17,"&lt;",""))*1+IF(U17="-",0,SUBSTITUTE(U17,"&lt;",""))*1,1-INT(LOG(ABS(IF(T17="-",0,SUBSTITUTE(T17,"&lt;",""))*1+IF(U17="-",0,SUBSTITUTE(U17,"&lt;",""))*1)))))))))),"入力形式が間違っています")</f>
        <v>&lt;0.87</v>
      </c>
      <c r="W17" s="14" t="str">
        <f t="shared" si="1"/>
        <v/>
      </c>
    </row>
    <row r="18" spans="1:23">
      <c r="A18" s="22">
        <f t="shared" si="2"/>
        <v>12</v>
      </c>
      <c r="B18" s="13" t="s">
        <v>31</v>
      </c>
      <c r="C18" s="14" t="s">
        <v>32</v>
      </c>
      <c r="D18" s="29" t="s">
        <v>31</v>
      </c>
      <c r="E18" s="13" t="s">
        <v>31</v>
      </c>
      <c r="F18" s="14" t="s">
        <v>31</v>
      </c>
      <c r="G18" s="15" t="s">
        <v>33</v>
      </c>
      <c r="H18" s="16" t="s">
        <v>34</v>
      </c>
      <c r="I18" s="22" t="s">
        <v>38</v>
      </c>
      <c r="J18" s="13" t="s">
        <v>35</v>
      </c>
      <c r="K18" s="13" t="s">
        <v>35</v>
      </c>
      <c r="L18" s="14" t="s">
        <v>36</v>
      </c>
      <c r="M18" s="13" t="s">
        <v>32</v>
      </c>
      <c r="N18" s="17" t="s">
        <v>37</v>
      </c>
      <c r="O18" s="30">
        <v>46251</v>
      </c>
      <c r="P18" s="32">
        <v>46261</v>
      </c>
      <c r="Q18" s="18" t="s">
        <v>75</v>
      </c>
      <c r="R18" s="13" t="s">
        <v>76</v>
      </c>
      <c r="S18" s="19" t="s">
        <v>77</v>
      </c>
      <c r="T18" s="20" t="str">
        <f t="shared" si="0"/>
        <v>&lt;1.1</v>
      </c>
      <c r="U18" s="20" t="str">
        <f t="shared" si="0"/>
        <v>&lt;1</v>
      </c>
      <c r="V18" s="21" t="str">
        <f>IFERROR(IF(AND(T18="",U18=""),"",IF(AND(T18="-",U18="-"),IF(S18="","Cs合計を入力してください",S18),IF(NOT(ISERROR(T18*1+U18*1)),ROUND(T18+U18, 1-INT(LOG(ABS(T18+U18)))),IF(NOT(ISERROR(T18*1)),ROUND(T18, 1-INT(LOG(ABS(T18)))),IF(NOT(ISERROR(U18*1)),ROUND(U18, 1-INT(LOG(ABS(U18)))),IF(ISERROR(T18*1+U18*1),"&lt;"&amp;ROUND(IF(T18="-",0,SUBSTITUTE(T18,"&lt;",""))*1+IF(U18="-",0,SUBSTITUTE(U18,"&lt;",""))*1,1-INT(LOG(ABS(IF(T18="-",0,SUBSTITUTE(T18,"&lt;",""))*1+IF(U18="-",0,SUBSTITUTE(U18,"&lt;",""))*1)))))))))),"入力形式が間違っています")</f>
        <v>&lt;2.1</v>
      </c>
      <c r="W18" s="14" t="str">
        <f t="shared" si="1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5">
    <cfRule type="expression" dxfId="1" priority="2">
      <formula>$W7="○"</formula>
    </cfRule>
  </conditionalFormatting>
  <conditionalFormatting sqref="V16:V18">
    <cfRule type="expression" dxfId="0" priority="1">
      <formula>$W16="○"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