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calcChain+xml" PartName="/xl/calcChain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 filterPrivacy="1"/>
  <xr:revisionPtr revIDLastSave="0" documentId="13_ncr:1_{2B7EB975-BB84-49FE-8A7F-8400975E44FD}" xr6:coauthVersionLast="47" xr6:coauthVersionMax="47" xr10:uidLastSave="{00000000-0000-0000-0000-000000000000}"/>
  <bookViews>
    <workbookView xWindow="1170" yWindow="1170" windowWidth="17370" windowHeight="14490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U30" i="1" l="1"/>
  <c r="T30" i="1"/>
  <c r="V30" i="1" s="1"/>
  <c r="W30" i="1" s="1"/>
  <c r="U29" i="1"/>
  <c r="T29" i="1"/>
  <c r="V29" i="1" s="1"/>
  <c r="W29" i="1" s="1"/>
  <c r="V28" i="1"/>
  <c r="W28" i="1" s="1"/>
  <c r="U28" i="1"/>
  <c r="T28" i="1"/>
  <c r="U27" i="1"/>
  <c r="T27" i="1"/>
  <c r="V27" i="1" s="1"/>
  <c r="W27" i="1" s="1"/>
  <c r="U26" i="1"/>
  <c r="T26" i="1"/>
  <c r="V26" i="1" s="1"/>
  <c r="W26" i="1" s="1"/>
  <c r="V25" i="1"/>
  <c r="W25" i="1" s="1"/>
  <c r="U25" i="1"/>
  <c r="T25" i="1"/>
  <c r="U24" i="1"/>
  <c r="T24" i="1"/>
  <c r="V24" i="1" s="1"/>
  <c r="W24" i="1" s="1"/>
  <c r="U23" i="1"/>
  <c r="T23" i="1"/>
  <c r="V23" i="1" s="1"/>
  <c r="W23" i="1" s="1"/>
  <c r="U22" i="1"/>
  <c r="T22" i="1"/>
  <c r="V22" i="1" s="1"/>
  <c r="W22" i="1" s="1"/>
  <c r="U21" i="1"/>
  <c r="V21" i="1" s="1"/>
  <c r="W21" i="1" s="1"/>
  <c r="T21" i="1"/>
  <c r="W20" i="1"/>
  <c r="V20" i="1"/>
  <c r="U20" i="1"/>
  <c r="T20" i="1"/>
  <c r="U19" i="1"/>
  <c r="T19" i="1"/>
  <c r="V19" i="1" s="1"/>
  <c r="W19" i="1" s="1"/>
  <c r="U18" i="1"/>
  <c r="T18" i="1"/>
  <c r="V18" i="1" s="1"/>
  <c r="W18" i="1" s="1"/>
  <c r="U17" i="1"/>
  <c r="T17" i="1"/>
  <c r="V17" i="1" s="1"/>
  <c r="W17" i="1" s="1"/>
  <c r="V16" i="1"/>
  <c r="W16" i="1" s="1"/>
  <c r="U16" i="1"/>
  <c r="T16" i="1"/>
  <c r="U15" i="1"/>
  <c r="T15" i="1"/>
  <c r="V15" i="1" s="1"/>
  <c r="W15" i="1" s="1"/>
  <c r="U14" i="1"/>
  <c r="T14" i="1"/>
  <c r="V14" i="1" s="1"/>
  <c r="W14" i="1" s="1"/>
  <c r="V13" i="1"/>
  <c r="W13" i="1" s="1"/>
  <c r="U13" i="1"/>
  <c r="T13" i="1"/>
  <c r="U12" i="1"/>
  <c r="T12" i="1"/>
  <c r="V12" i="1" s="1"/>
  <c r="W12" i="1" s="1"/>
  <c r="U11" i="1"/>
  <c r="T11" i="1"/>
  <c r="V11" i="1" s="1"/>
  <c r="W11" i="1" s="1"/>
  <c r="U10" i="1"/>
  <c r="T10" i="1"/>
  <c r="V10" i="1" s="1"/>
  <c r="W10" i="1" s="1"/>
  <c r="A10" i="1"/>
  <c r="A11" i="1" s="1"/>
  <c r="A12" i="1" s="1"/>
  <c r="A13" i="1" s="1"/>
  <c r="A14" i="1" s="1"/>
  <c r="A15" i="1" s="1"/>
  <c r="A16" i="1" s="1"/>
  <c r="A17" i="1" s="1"/>
  <c r="A18" i="1" s="1"/>
  <c r="A19" i="1" s="1"/>
  <c r="A20" i="1" s="1"/>
  <c r="A21" i="1" s="1"/>
  <c r="A22" i="1" s="1"/>
  <c r="A23" i="1" s="1"/>
  <c r="A24" i="1" s="1"/>
  <c r="A25" i="1" s="1"/>
  <c r="A26" i="1" s="1"/>
  <c r="A27" i="1" s="1"/>
  <c r="A28" i="1" s="1"/>
  <c r="A29" i="1" s="1"/>
  <c r="A30" i="1" s="1"/>
  <c r="U9" i="1"/>
  <c r="V9" i="1" s="1"/>
  <c r="W9" i="1" s="1"/>
  <c r="T9" i="1"/>
  <c r="A9" i="1"/>
  <c r="W8" i="1"/>
  <c r="V8" i="1"/>
  <c r="U8" i="1"/>
  <c r="T8" i="1"/>
  <c r="A8" i="1"/>
  <c r="U7" i="1"/>
  <c r="T7" i="1"/>
  <c r="V7" i="1" s="1"/>
  <c r="W7" i="1" s="1"/>
</calcChain>
</file>

<file path=xl/sharedStrings.xml><?xml version="1.0" encoding="utf-8"?>
<sst xmlns="http://schemas.openxmlformats.org/spreadsheetml/2006/main" count="415" uniqueCount="90">
  <si>
    <t>３　国立医薬品食品衛生研究所における検査</t>
  </si>
  <si>
    <t>NO</t>
    <phoneticPr fontId="5"/>
  </si>
  <si>
    <t>報告自治体</t>
    <rPh sb="0" eb="2">
      <t>ホウコク</t>
    </rPh>
    <rPh sb="2" eb="5">
      <t>ジチタイ</t>
    </rPh>
    <phoneticPr fontId="5"/>
  </si>
  <si>
    <t>実施主体</t>
    <rPh sb="0" eb="2">
      <t>ジッシ</t>
    </rPh>
    <phoneticPr fontId="5"/>
  </si>
  <si>
    <t>産地</t>
    <rPh sb="0" eb="2">
      <t>サンチ</t>
    </rPh>
    <phoneticPr fontId="5"/>
  </si>
  <si>
    <t>非流通品
／流通品</t>
    <rPh sb="0" eb="1">
      <t>ヒ</t>
    </rPh>
    <rPh sb="1" eb="3">
      <t>リュウツウ</t>
    </rPh>
    <rPh sb="3" eb="4">
      <t>ヒン</t>
    </rPh>
    <phoneticPr fontId="5"/>
  </si>
  <si>
    <t>食品
カテゴリ</t>
    <phoneticPr fontId="5"/>
  </si>
  <si>
    <t>品目</t>
    <rPh sb="0" eb="2">
      <t>ヒンモク</t>
    </rPh>
    <phoneticPr fontId="5"/>
  </si>
  <si>
    <t>検査</t>
    <phoneticPr fontId="5"/>
  </si>
  <si>
    <t>日時</t>
    <rPh sb="0" eb="2">
      <t>ニチジ</t>
    </rPh>
    <phoneticPr fontId="5"/>
  </si>
  <si>
    <t>結果（Bq/kg)</t>
    <rPh sb="0" eb="2">
      <t>ケッカ</t>
    </rPh>
    <phoneticPr fontId="5"/>
  </si>
  <si>
    <t>都道府県</t>
    <rPh sb="0" eb="4">
      <t>トドウフケン</t>
    </rPh>
    <phoneticPr fontId="5"/>
  </si>
  <si>
    <t>市町村</t>
    <rPh sb="0" eb="3">
      <t>シチョウソン</t>
    </rPh>
    <phoneticPr fontId="5"/>
  </si>
  <si>
    <t>その他
（海域、河川、製造所等）</t>
    <rPh sb="2" eb="3">
      <t>タ</t>
    </rPh>
    <rPh sb="5" eb="7">
      <t>カイイキ</t>
    </rPh>
    <rPh sb="8" eb="10">
      <t>カセン</t>
    </rPh>
    <rPh sb="11" eb="14">
      <t>セイゾウショ</t>
    </rPh>
    <rPh sb="14" eb="15">
      <t>トウ</t>
    </rPh>
    <phoneticPr fontId="5"/>
  </si>
  <si>
    <t>品目名</t>
    <rPh sb="2" eb="3">
      <t>メイ</t>
    </rPh>
    <phoneticPr fontId="5"/>
  </si>
  <si>
    <t>採取時点の出荷制限等の状況</t>
    <rPh sb="0" eb="2">
      <t>サイシュ</t>
    </rPh>
    <rPh sb="2" eb="4">
      <t>ジテン</t>
    </rPh>
    <rPh sb="5" eb="7">
      <t>シュッカ</t>
    </rPh>
    <rPh sb="7" eb="9">
      <t>セイゲン</t>
    </rPh>
    <rPh sb="9" eb="10">
      <t>トウ</t>
    </rPh>
    <rPh sb="11" eb="13">
      <t>ジョウキョウ</t>
    </rPh>
    <phoneticPr fontId="5"/>
  </si>
  <si>
    <t>検査機関</t>
    <phoneticPr fontId="5"/>
  </si>
  <si>
    <t>検査法</t>
    <rPh sb="0" eb="2">
      <t>ケンサ</t>
    </rPh>
    <rPh sb="2" eb="3">
      <t>ホウ</t>
    </rPh>
    <phoneticPr fontId="5"/>
  </si>
  <si>
    <t>採取日
（購入日)</t>
  </si>
  <si>
    <t>結果
判明日</t>
    <phoneticPr fontId="5"/>
  </si>
  <si>
    <t>入力用</t>
    <rPh sb="0" eb="3">
      <t>ニュウリョクヨウ</t>
    </rPh>
    <phoneticPr fontId="1"/>
  </si>
  <si>
    <t>Cs-134</t>
    <phoneticPr fontId="5"/>
  </si>
  <si>
    <t>Cs-137</t>
    <phoneticPr fontId="5"/>
  </si>
  <si>
    <t>Cs合計</t>
    <rPh sb="2" eb="4">
      <t>ゴウケイ</t>
    </rPh>
    <phoneticPr fontId="5"/>
  </si>
  <si>
    <t>基準超過</t>
    <rPh sb="0" eb="2">
      <t>キジュン</t>
    </rPh>
    <rPh sb="2" eb="4">
      <t>チョウカ</t>
    </rPh>
    <phoneticPr fontId="5"/>
  </si>
  <si>
    <t>【きのこ類、山菜類、水産物等の場合】
野生（または天然）/栽培（または養殖）</t>
    <rPh sb="4" eb="5">
      <t>ルイ</t>
    </rPh>
    <rPh sb="6" eb="8">
      <t>サンサイ</t>
    </rPh>
    <rPh sb="8" eb="9">
      <t>ルイ</t>
    </rPh>
    <rPh sb="10" eb="12">
      <t>スイサン</t>
    </rPh>
    <rPh sb="12" eb="13">
      <t>ブツ</t>
    </rPh>
    <rPh sb="13" eb="14">
      <t>トウ</t>
    </rPh>
    <rPh sb="15" eb="17">
      <t>バアイ</t>
    </rPh>
    <rPh sb="19" eb="21">
      <t>ヤセイ</t>
    </rPh>
    <rPh sb="25" eb="27">
      <t>テンネン</t>
    </rPh>
    <rPh sb="29" eb="31">
      <t>サイバイ</t>
    </rPh>
    <rPh sb="35" eb="37">
      <t>ヨウショク</t>
    </rPh>
    <phoneticPr fontId="5"/>
  </si>
  <si>
    <t>その他
（原木、菌床、
露地栽培、施設栽培等）</t>
    <rPh sb="2" eb="3">
      <t>タ</t>
    </rPh>
    <rPh sb="5" eb="7">
      <t>ゲンボク</t>
    </rPh>
    <rPh sb="8" eb="10">
      <t>キンショウ</t>
    </rPh>
    <rPh sb="12" eb="14">
      <t>ロジ</t>
    </rPh>
    <rPh sb="14" eb="16">
      <t>サイバイ</t>
    </rPh>
    <rPh sb="17" eb="19">
      <t>シセツ</t>
    </rPh>
    <rPh sb="19" eb="21">
      <t>サイバイ</t>
    </rPh>
    <rPh sb="21" eb="22">
      <t>トウ</t>
    </rPh>
    <phoneticPr fontId="5"/>
  </si>
  <si>
    <t>・半角入力する
・不検出の際は「&lt;○○（検出下限）」を入力する
・Cs合計のみ入力する場合は、Cs134,137に「-」（半角ハイフン）を入力する</t>
    <rPh sb="1" eb="3">
      <t>ハンカク</t>
    </rPh>
    <rPh sb="3" eb="5">
      <t>ニュウリョク</t>
    </rPh>
    <rPh sb="9" eb="10">
      <t>フ</t>
    </rPh>
    <rPh sb="10" eb="12">
      <t>ケンシュツ</t>
    </rPh>
    <rPh sb="13" eb="14">
      <t>サイ</t>
    </rPh>
    <rPh sb="20" eb="22">
      <t>ケンシュツ</t>
    </rPh>
    <rPh sb="22" eb="24">
      <t>カゲン</t>
    </rPh>
    <rPh sb="27" eb="29">
      <t>ニュウリョク</t>
    </rPh>
    <rPh sb="35" eb="37">
      <t>ゴウケイ</t>
    </rPh>
    <rPh sb="39" eb="41">
      <t>ニュウリョク</t>
    </rPh>
    <rPh sb="43" eb="45">
      <t>バアイ</t>
    </rPh>
    <rPh sb="61" eb="63">
      <t>ハンカク</t>
    </rPh>
    <rPh sb="69" eb="71">
      <t>ニュウリョク</t>
    </rPh>
    <phoneticPr fontId="1"/>
  </si>
  <si>
    <t>Cs-134</t>
    <phoneticPr fontId="1"/>
  </si>
  <si>
    <t>Cs-137</t>
    <phoneticPr fontId="1"/>
  </si>
  <si>
    <t>Cs合計</t>
    <rPh sb="2" eb="4">
      <t>ゴウケイ</t>
    </rPh>
    <phoneticPr fontId="1"/>
  </si>
  <si>
    <t>―</t>
    <phoneticPr fontId="1"/>
  </si>
  <si>
    <t>国立医薬品食品衛生研究所</t>
    <rPh sb="0" eb="12">
      <t>コクリツイヤクヒンショクヒンエイセイケンキュウショ</t>
    </rPh>
    <phoneticPr fontId="1"/>
  </si>
  <si>
    <t>流通品</t>
    <rPh sb="0" eb="2">
      <t>リュウツウ</t>
    </rPh>
    <rPh sb="2" eb="3">
      <t>ヒン</t>
    </rPh>
    <phoneticPr fontId="6"/>
  </si>
  <si>
    <t>制限なし</t>
    <rPh sb="0" eb="2">
      <t>セイゲン</t>
    </rPh>
    <phoneticPr fontId="6"/>
  </si>
  <si>
    <t>CsI</t>
  </si>
  <si>
    <t>-</t>
    <phoneticPr fontId="1"/>
  </si>
  <si>
    <t>&lt;25</t>
    <phoneticPr fontId="1"/>
  </si>
  <si>
    <t>農産物</t>
    <rPh sb="0" eb="3">
      <t>ノウサンブツ</t>
    </rPh>
    <phoneticPr fontId="5"/>
  </si>
  <si>
    <t>栽培</t>
    <rPh sb="0" eb="2">
      <t>サイバイ</t>
    </rPh>
    <phoneticPr fontId="1"/>
  </si>
  <si>
    <t>茨城県</t>
    <rPh sb="0" eb="3">
      <t>イバラキケン</t>
    </rPh>
    <phoneticPr fontId="7"/>
  </si>
  <si>
    <t>千葉県</t>
    <rPh sb="0" eb="3">
      <t>チバケン</t>
    </rPh>
    <phoneticPr fontId="7"/>
  </si>
  <si>
    <t>トマト</t>
  </si>
  <si>
    <t>福島県</t>
    <rPh sb="0" eb="2">
      <t>フクシマ</t>
    </rPh>
    <rPh sb="2" eb="3">
      <t>ケン</t>
    </rPh>
    <phoneticPr fontId="7"/>
  </si>
  <si>
    <t>モモ</t>
  </si>
  <si>
    <t>栃木県</t>
    <rPh sb="0" eb="3">
      <t>トチギケン</t>
    </rPh>
    <phoneticPr fontId="7"/>
  </si>
  <si>
    <t>ナス</t>
  </si>
  <si>
    <t>岩手県</t>
    <rPh sb="0" eb="3">
      <t>イワテケン</t>
    </rPh>
    <phoneticPr fontId="7"/>
  </si>
  <si>
    <t>畜産物</t>
    <rPh sb="0" eb="3">
      <t>チクサンブツ</t>
    </rPh>
    <phoneticPr fontId="1"/>
  </si>
  <si>
    <t>牛肉</t>
    <rPh sb="0" eb="2">
      <t>ギュウニク</t>
    </rPh>
    <phoneticPr fontId="1"/>
  </si>
  <si>
    <t>部位：カタロース</t>
    <rPh sb="0" eb="2">
      <t>ブイ</t>
    </rPh>
    <phoneticPr fontId="1"/>
  </si>
  <si>
    <t>宮城県</t>
    <rPh sb="0" eb="3">
      <t>ミヤギケン</t>
    </rPh>
    <phoneticPr fontId="7"/>
  </si>
  <si>
    <t>長野県</t>
    <rPh sb="0" eb="3">
      <t>ナガノケン</t>
    </rPh>
    <phoneticPr fontId="7"/>
  </si>
  <si>
    <t>部位：モモ</t>
    <rPh sb="0" eb="2">
      <t>ブイ</t>
    </rPh>
    <phoneticPr fontId="1"/>
  </si>
  <si>
    <t>青森県</t>
    <rPh sb="0" eb="2">
      <t>アオモリ</t>
    </rPh>
    <rPh sb="2" eb="3">
      <t>ケン</t>
    </rPh>
    <phoneticPr fontId="7"/>
  </si>
  <si>
    <t>ブルーベリー</t>
  </si>
  <si>
    <t>山梨県</t>
    <rPh sb="0" eb="3">
      <t>ヤマナシケン</t>
    </rPh>
    <phoneticPr fontId="7"/>
  </si>
  <si>
    <t>ブドウ</t>
  </si>
  <si>
    <t>品種：デラウェア</t>
    <rPh sb="0" eb="2">
      <t>ヒンシュ</t>
    </rPh>
    <phoneticPr fontId="1"/>
  </si>
  <si>
    <t>静岡県</t>
    <rPh sb="0" eb="3">
      <t>シズオカケン</t>
    </rPh>
    <phoneticPr fontId="7"/>
  </si>
  <si>
    <t>ワサビ</t>
  </si>
  <si>
    <t>ミカン</t>
  </si>
  <si>
    <t>秋田県</t>
    <rPh sb="0" eb="3">
      <t>アキタケン</t>
    </rPh>
    <phoneticPr fontId="7"/>
  </si>
  <si>
    <t>部位：バラ</t>
    <rPh sb="0" eb="2">
      <t>ブイ</t>
    </rPh>
    <phoneticPr fontId="1"/>
  </si>
  <si>
    <t>神奈川県</t>
    <rPh sb="0" eb="4">
      <t>カナガワケン</t>
    </rPh>
    <phoneticPr fontId="7"/>
  </si>
  <si>
    <t>豚肉</t>
    <rPh sb="0" eb="2">
      <t>ブタニク</t>
    </rPh>
    <phoneticPr fontId="1"/>
  </si>
  <si>
    <t>ナシ</t>
  </si>
  <si>
    <t>畜産物</t>
    <rPh sb="0" eb="3">
      <t>チクサンブツ</t>
    </rPh>
    <phoneticPr fontId="5"/>
  </si>
  <si>
    <t>鶏卵</t>
    <rPh sb="0" eb="2">
      <t>ケイラン</t>
    </rPh>
    <phoneticPr fontId="1"/>
  </si>
  <si>
    <t>—</t>
    <phoneticPr fontId="1"/>
  </si>
  <si>
    <t>青森県</t>
    <rPh sb="0" eb="3">
      <t>アオモリケン</t>
    </rPh>
    <phoneticPr fontId="7"/>
  </si>
  <si>
    <t>新潟県</t>
    <rPh sb="0" eb="3">
      <t>ニイガタケン</t>
    </rPh>
    <phoneticPr fontId="7"/>
  </si>
  <si>
    <t>ナメコ</t>
  </si>
  <si>
    <t>菌床</t>
    <rPh sb="0" eb="2">
      <t>キンショウ</t>
    </rPh>
    <phoneticPr fontId="1"/>
  </si>
  <si>
    <t>プルーン</t>
  </si>
  <si>
    <t>プラム</t>
  </si>
  <si>
    <t>牛乳・乳児用食品</t>
    <rPh sb="0" eb="2">
      <t>ギュウニュウ</t>
    </rPh>
    <rPh sb="3" eb="6">
      <t>ニュウジヨウ</t>
    </rPh>
    <rPh sb="6" eb="8">
      <t>ショクヒン</t>
    </rPh>
    <phoneticPr fontId="5"/>
  </si>
  <si>
    <t>調製粉乳</t>
    <rPh sb="0" eb="2">
      <t>チョウセイ</t>
    </rPh>
    <rPh sb="2" eb="3">
      <t>フン</t>
    </rPh>
    <rPh sb="3" eb="4">
      <t>ニュウ</t>
    </rPh>
    <phoneticPr fontId="1"/>
  </si>
  <si>
    <t>―</t>
  </si>
  <si>
    <t>Ge</t>
  </si>
  <si>
    <t>&lt;0.74516</t>
  </si>
  <si>
    <t>&lt;0.81317</t>
  </si>
  <si>
    <t>&lt;1.55833</t>
  </si>
  <si>
    <t>ベビーフード</t>
    <phoneticPr fontId="1"/>
  </si>
  <si>
    <t>&lt;0.45546</t>
  </si>
  <si>
    <t>&lt;0.43649</t>
  </si>
  <si>
    <t>&lt;0.89195</t>
  </si>
  <si>
    <t>&lt;0.66208</t>
  </si>
  <si>
    <t>&lt;0.75177</t>
  </si>
  <si>
    <t>&lt;1.41385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</si>
</sst>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[$-411]ge\.m\.d;@"/>
  </numFmts>
  <fonts count="11">
    <font>
      <sz val="11"/>
      <color theme="1"/>
      <name val="游ゴシック"/>
      <family val="2"/>
      <scheme val="minor"/>
    </font>
    <font>
      <sz val="6"/>
      <name val="游ゴシック"/>
      <family val="3"/>
      <charset val="128"/>
      <scheme val="minor"/>
    </font>
    <font>
      <b/>
      <sz val="11"/>
      <name val="游ゴシック"/>
      <family val="3"/>
      <charset val="128"/>
    </font>
    <font>
      <sz val="11"/>
      <name val="游ゴシック"/>
      <family val="3"/>
      <charset val="128"/>
    </font>
    <font>
      <b/>
      <sz val="14"/>
      <name val="游ゴシック"/>
      <family val="3"/>
      <charset val="128"/>
    </font>
    <font>
      <sz val="6"/>
      <name val="ＭＳ Ｐゴシック"/>
      <family val="3"/>
      <charset val="128"/>
    </font>
    <font>
      <sz val="10"/>
      <color indexed="8"/>
      <name val="ＭＳ Ｐゴシック"/>
      <family val="3"/>
      <charset val="128"/>
    </font>
    <font>
      <b/>
      <sz val="14"/>
      <color indexed="8"/>
      <name val="ＭＳ Ｐゴシック"/>
      <family val="3"/>
      <charset val="128"/>
    </font>
    <font>
      <sz val="11"/>
      <name val="游ゴシック"/>
      <family val="3"/>
      <charset val="128"/>
      <scheme val="minor"/>
    </font>
    <font>
      <b/>
      <sz val="11"/>
      <name val="游ゴシック"/>
      <family val="3"/>
      <charset val="128"/>
      <scheme val="minor"/>
    </font>
    <font>
      <sz val="14"/>
      <color theme="1"/>
      <name val="游ゴシック"/>
      <family val="2"/>
      <charset val="12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79998168889431442"/>
        <bgColor indexed="64"/>
      </patternFill>
    </fill>
  </fills>
  <borders count="47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medium">
        <color indexed="64"/>
      </right>
      <top/>
      <bottom style="double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 style="medium">
        <color indexed="64"/>
      </left>
      <right style="medium">
        <color indexed="64"/>
      </right>
      <top/>
      <bottom style="double">
        <color indexed="64"/>
      </bottom>
      <diagonal/>
    </border>
    <border>
      <left style="medium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double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8">
    <xf numFmtId="0" fontId="0" fillId="0" borderId="0" xfId="0"/>
    <xf numFmtId="0" fontId="2" fillId="2" borderId="0" xfId="0" applyFont="1" applyFill="1" applyAlignment="1">
      <alignment vertical="center"/>
    </xf>
    <xf numFmtId="0" fontId="2" fillId="2" borderId="0" xfId="0" applyFont="1" applyFill="1" applyAlignment="1">
      <alignment horizontal="center" vertical="center"/>
    </xf>
    <xf numFmtId="176" fontId="2" fillId="2" borderId="0" xfId="0" applyNumberFormat="1" applyFont="1" applyFill="1" applyAlignment="1">
      <alignment vertical="center"/>
    </xf>
    <xf numFmtId="0" fontId="3" fillId="2" borderId="0" xfId="0" applyFont="1" applyFill="1" applyAlignment="1">
      <alignment vertical="center"/>
    </xf>
    <xf numFmtId="0" fontId="3" fillId="2" borderId="0" xfId="0" applyFont="1" applyFill="1" applyAlignment="1">
      <alignment vertical="center" wrapText="1"/>
    </xf>
    <xf numFmtId="0" fontId="3" fillId="2" borderId="0" xfId="0" applyFont="1" applyFill="1" applyAlignment="1">
      <alignment horizontal="center" vertical="center" wrapText="1"/>
    </xf>
    <xf numFmtId="0" fontId="3" fillId="2" borderId="0" xfId="0" applyFont="1" applyFill="1" applyAlignment="1">
      <alignment horizontal="center" vertical="center"/>
    </xf>
    <xf numFmtId="176" fontId="3" fillId="2" borderId="0" xfId="0" applyNumberFormat="1" applyFont="1" applyFill="1" applyAlignment="1">
      <alignment horizontal="center" vertical="center" wrapText="1"/>
    </xf>
    <xf numFmtId="0" fontId="9" fillId="2" borderId="16" xfId="0" applyFont="1" applyFill="1" applyBorder="1" applyAlignment="1">
      <alignment vertical="center"/>
    </xf>
    <xf numFmtId="0" fontId="9" fillId="2" borderId="11" xfId="0" applyFont="1" applyFill="1" applyBorder="1" applyAlignment="1">
      <alignment vertical="center" wrapText="1"/>
    </xf>
    <xf numFmtId="0" fontId="8" fillId="2" borderId="30" xfId="0" applyFont="1" applyFill="1" applyBorder="1" applyAlignment="1">
      <alignment horizontal="center" vertical="center" wrapText="1"/>
    </xf>
    <xf numFmtId="176" fontId="8" fillId="2" borderId="31" xfId="0" applyNumberFormat="1" applyFont="1" applyFill="1" applyBorder="1" applyAlignment="1">
      <alignment horizontal="center" vertical="center" wrapText="1"/>
    </xf>
    <xf numFmtId="0" fontId="8" fillId="2" borderId="32" xfId="0" applyFont="1" applyFill="1" applyBorder="1" applyAlignment="1">
      <alignment horizontal="center" vertical="center"/>
    </xf>
    <xf numFmtId="0" fontId="8" fillId="2" borderId="33" xfId="0" applyFont="1" applyFill="1" applyBorder="1" applyAlignment="1">
      <alignment horizontal="center" vertical="center"/>
    </xf>
    <xf numFmtId="0" fontId="8" fillId="2" borderId="35" xfId="0" applyFont="1" applyFill="1" applyBorder="1" applyAlignment="1">
      <alignment horizontal="center" vertical="center"/>
    </xf>
    <xf numFmtId="0" fontId="8" fillId="2" borderId="36" xfId="0" applyFont="1" applyFill="1" applyBorder="1" applyAlignment="1">
      <alignment horizontal="center" vertical="center"/>
    </xf>
    <xf numFmtId="57" fontId="8" fillId="2" borderId="37" xfId="0" applyNumberFormat="1" applyFont="1" applyFill="1" applyBorder="1" applyAlignment="1">
      <alignment horizontal="center" vertical="center"/>
    </xf>
    <xf numFmtId="0" fontId="8" fillId="2" borderId="38" xfId="0" applyFont="1" applyFill="1" applyBorder="1" applyAlignment="1">
      <alignment horizontal="center" vertical="center"/>
    </xf>
    <xf numFmtId="0" fontId="8" fillId="2" borderId="39" xfId="0" applyFont="1" applyFill="1" applyBorder="1" applyAlignment="1">
      <alignment horizontal="center" vertical="center"/>
    </xf>
    <xf numFmtId="0" fontId="8" fillId="3" borderId="32" xfId="0" applyFont="1" applyFill="1" applyBorder="1" applyAlignment="1">
      <alignment horizontal="center" vertical="center"/>
    </xf>
    <xf numFmtId="0" fontId="8" fillId="3" borderId="34" xfId="0" applyFont="1" applyFill="1" applyBorder="1" applyAlignment="1">
      <alignment horizontal="center" vertical="center"/>
    </xf>
    <xf numFmtId="0" fontId="8" fillId="2" borderId="22" xfId="0" applyFont="1" applyFill="1" applyBorder="1" applyAlignment="1">
      <alignment horizontal="center" vertical="center"/>
    </xf>
    <xf numFmtId="0" fontId="10" fillId="0" borderId="0" xfId="0" applyFont="1"/>
    <xf numFmtId="0" fontId="8" fillId="2" borderId="37" xfId="0" applyFont="1" applyFill="1" applyBorder="1" applyAlignment="1">
      <alignment horizontal="center" vertical="center"/>
    </xf>
    <xf numFmtId="176" fontId="8" fillId="0" borderId="36" xfId="0" applyNumberFormat="1" applyFont="1" applyBorder="1" applyAlignment="1">
      <alignment horizontal="center" vertical="center"/>
    </xf>
    <xf numFmtId="176" fontId="8" fillId="2" borderId="39" xfId="0" applyNumberFormat="1" applyFont="1" applyFill="1" applyBorder="1" applyAlignment="1">
      <alignment horizontal="center" vertical="center"/>
    </xf>
    <xf numFmtId="0" fontId="2" fillId="2" borderId="40" xfId="0" applyFont="1" applyFill="1" applyBorder="1" applyAlignment="1">
      <alignment vertical="center"/>
    </xf>
    <xf numFmtId="0" fontId="8" fillId="2" borderId="29" xfId="0" applyFont="1" applyFill="1" applyBorder="1" applyAlignment="1">
      <alignment horizontal="center" vertical="center" wrapText="1"/>
    </xf>
    <xf numFmtId="0" fontId="4" fillId="2" borderId="0" xfId="0" applyFont="1" applyFill="1" applyAlignment="1">
      <alignment vertical="center"/>
    </xf>
    <xf numFmtId="0" fontId="8" fillId="2" borderId="41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 wrapText="1"/>
    </xf>
    <xf numFmtId="0" fontId="8" fillId="2" borderId="24" xfId="0" applyFont="1" applyFill="1" applyBorder="1" applyAlignment="1">
      <alignment horizontal="center" vertical="center" wrapText="1"/>
    </xf>
    <xf numFmtId="0" fontId="8" fillId="2" borderId="10" xfId="0" applyFont="1" applyFill="1" applyBorder="1" applyAlignment="1">
      <alignment horizontal="center" vertical="center"/>
    </xf>
    <xf numFmtId="0" fontId="8" fillId="2" borderId="25" xfId="0" applyFont="1" applyFill="1" applyBorder="1" applyAlignment="1">
      <alignment horizontal="center" vertical="center"/>
    </xf>
    <xf numFmtId="0" fontId="9" fillId="2" borderId="7" xfId="0" applyFont="1" applyFill="1" applyBorder="1" applyAlignment="1">
      <alignment horizontal="center" vertical="center" wrapText="1"/>
    </xf>
    <xf numFmtId="0" fontId="9" fillId="2" borderId="2" xfId="0" applyFont="1" applyFill="1" applyBorder="1" applyAlignment="1">
      <alignment horizontal="center" vertical="center" wrapText="1"/>
    </xf>
    <xf numFmtId="0" fontId="9" fillId="2" borderId="3" xfId="0" applyFont="1" applyFill="1" applyBorder="1" applyAlignment="1">
      <alignment horizontal="center" vertical="center" wrapText="1"/>
    </xf>
    <xf numFmtId="0" fontId="8" fillId="2" borderId="4" xfId="0" applyFont="1" applyFill="1" applyBorder="1" applyAlignment="1">
      <alignment horizontal="center" vertical="center"/>
    </xf>
    <xf numFmtId="0" fontId="8" fillId="2" borderId="14" xfId="0" applyFont="1" applyFill="1" applyBorder="1" applyAlignment="1">
      <alignment horizontal="center" vertical="center"/>
    </xf>
    <xf numFmtId="0" fontId="8" fillId="2" borderId="27" xfId="0" applyFont="1" applyFill="1" applyBorder="1" applyAlignment="1">
      <alignment horizontal="center" vertical="center"/>
    </xf>
    <xf numFmtId="0" fontId="9" fillId="2" borderId="6" xfId="0" applyFont="1" applyFill="1" applyBorder="1" applyAlignment="1">
      <alignment horizontal="center" vertical="center" wrapText="1"/>
    </xf>
    <xf numFmtId="176" fontId="9" fillId="2" borderId="8" xfId="0" applyNumberFormat="1" applyFont="1" applyFill="1" applyBorder="1" applyAlignment="1">
      <alignment horizontal="center" vertical="center" wrapText="1"/>
    </xf>
    <xf numFmtId="176" fontId="9" fillId="2" borderId="9" xfId="0" applyNumberFormat="1" applyFont="1" applyFill="1" applyBorder="1" applyAlignment="1">
      <alignment horizontal="center" vertical="center" wrapText="1"/>
    </xf>
    <xf numFmtId="0" fontId="8" fillId="2" borderId="42" xfId="0" applyFont="1" applyFill="1" applyBorder="1" applyAlignment="1">
      <alignment horizontal="center" vertical="center" wrapText="1"/>
    </xf>
    <xf numFmtId="0" fontId="8" fillId="2" borderId="43" xfId="0" applyFont="1" applyFill="1" applyBorder="1" applyAlignment="1">
      <alignment horizontal="center" vertical="center" wrapText="1"/>
    </xf>
    <xf numFmtId="0" fontId="8" fillId="2" borderId="44" xfId="0" applyFont="1" applyFill="1" applyBorder="1" applyAlignment="1">
      <alignment horizontal="center" vertical="center" wrapText="1"/>
    </xf>
    <xf numFmtId="0" fontId="8" fillId="2" borderId="12" xfId="0" applyFont="1" applyFill="1" applyBorder="1" applyAlignment="1">
      <alignment horizontal="center" vertical="center" wrapText="1"/>
    </xf>
    <xf numFmtId="0" fontId="8" fillId="2" borderId="21" xfId="0" applyFont="1" applyFill="1" applyBorder="1" applyAlignment="1">
      <alignment horizontal="center" vertical="center" wrapText="1"/>
    </xf>
    <xf numFmtId="0" fontId="8" fillId="2" borderId="26" xfId="0" applyFont="1" applyFill="1" applyBorder="1" applyAlignment="1">
      <alignment horizontal="center" vertical="center" wrapText="1"/>
    </xf>
    <xf numFmtId="0" fontId="8" fillId="2" borderId="13" xfId="0" applyFont="1" applyFill="1" applyBorder="1" applyAlignment="1">
      <alignment horizontal="center" vertical="center" wrapText="1"/>
    </xf>
    <xf numFmtId="0" fontId="8" fillId="2" borderId="13" xfId="0" applyFont="1" applyFill="1" applyBorder="1" applyAlignment="1">
      <alignment horizontal="center" vertical="center"/>
    </xf>
    <xf numFmtId="0" fontId="8" fillId="2" borderId="12" xfId="0" applyFont="1" applyFill="1" applyBorder="1" applyAlignment="1">
      <alignment horizontal="center" vertical="center"/>
    </xf>
    <xf numFmtId="0" fontId="8" fillId="2" borderId="21" xfId="0" applyFont="1" applyFill="1" applyBorder="1" applyAlignment="1">
      <alignment horizontal="center" vertical="center"/>
    </xf>
    <xf numFmtId="0" fontId="8" fillId="2" borderId="26" xfId="0" applyFont="1" applyFill="1" applyBorder="1" applyAlignment="1">
      <alignment horizontal="center" vertical="center"/>
    </xf>
    <xf numFmtId="0" fontId="8" fillId="2" borderId="5" xfId="0" applyFont="1" applyFill="1" applyBorder="1" applyAlignment="1">
      <alignment horizontal="center" vertical="center"/>
    </xf>
    <xf numFmtId="0" fontId="8" fillId="2" borderId="15" xfId="0" applyFont="1" applyFill="1" applyBorder="1" applyAlignment="1">
      <alignment horizontal="center" vertical="center"/>
    </xf>
    <xf numFmtId="0" fontId="8" fillId="2" borderId="28" xfId="0" applyFont="1" applyFill="1" applyBorder="1" applyAlignment="1">
      <alignment horizontal="center" vertical="center"/>
    </xf>
    <xf numFmtId="0" fontId="8" fillId="3" borderId="12" xfId="0" applyFont="1" applyFill="1" applyBorder="1" applyAlignment="1">
      <alignment horizontal="center" vertical="center" wrapText="1"/>
    </xf>
    <xf numFmtId="0" fontId="8" fillId="3" borderId="21" xfId="0" applyFont="1" applyFill="1" applyBorder="1" applyAlignment="1">
      <alignment horizontal="center" vertical="center" wrapText="1"/>
    </xf>
    <xf numFmtId="0" fontId="8" fillId="3" borderId="26" xfId="0" applyFont="1" applyFill="1" applyBorder="1" applyAlignment="1">
      <alignment horizontal="center" vertical="center" wrapText="1"/>
    </xf>
    <xf numFmtId="0" fontId="8" fillId="2" borderId="10" xfId="0" applyFont="1" applyFill="1" applyBorder="1" applyAlignment="1">
      <alignment horizontal="center" vertical="center" wrapText="1"/>
    </xf>
    <xf numFmtId="0" fontId="8" fillId="2" borderId="25" xfId="0" applyFont="1" applyFill="1" applyBorder="1" applyAlignment="1">
      <alignment horizontal="center" vertical="center" wrapText="1"/>
    </xf>
    <xf numFmtId="0" fontId="8" fillId="2" borderId="22" xfId="0" applyFont="1" applyFill="1" applyBorder="1" applyAlignment="1">
      <alignment horizontal="center" vertical="center" wrapText="1"/>
    </xf>
    <xf numFmtId="0" fontId="8" fillId="2" borderId="29" xfId="0" applyFont="1" applyFill="1" applyBorder="1" applyAlignment="1">
      <alignment horizontal="center" vertical="center"/>
    </xf>
    <xf numFmtId="0" fontId="8" fillId="2" borderId="29" xfId="0" applyFont="1" applyFill="1" applyBorder="1" applyAlignment="1">
      <alignment horizontal="center" vertical="center" wrapText="1"/>
    </xf>
    <xf numFmtId="0" fontId="8" fillId="2" borderId="18" xfId="0" applyFont="1" applyFill="1" applyBorder="1" applyAlignment="1">
      <alignment horizontal="left" vertical="center" wrapText="1"/>
    </xf>
    <xf numFmtId="0" fontId="8" fillId="2" borderId="19" xfId="0" applyFont="1" applyFill="1" applyBorder="1" applyAlignment="1">
      <alignment horizontal="left" vertical="center" wrapText="1"/>
    </xf>
    <xf numFmtId="0" fontId="8" fillId="2" borderId="23" xfId="0" applyFont="1" applyFill="1" applyBorder="1" applyAlignment="1">
      <alignment horizontal="left" vertical="center" wrapText="1"/>
    </xf>
    <xf numFmtId="176" fontId="8" fillId="2" borderId="17" xfId="0" applyNumberFormat="1" applyFont="1" applyFill="1" applyBorder="1" applyAlignment="1">
      <alignment horizontal="center" vertical="center" wrapText="1"/>
    </xf>
    <xf numFmtId="176" fontId="8" fillId="2" borderId="15" xfId="0" applyNumberFormat="1" applyFont="1" applyFill="1" applyBorder="1" applyAlignment="1">
      <alignment horizontal="center" vertical="center" wrapText="1"/>
    </xf>
    <xf numFmtId="176" fontId="8" fillId="2" borderId="28" xfId="0" applyNumberFormat="1" applyFont="1" applyFill="1" applyBorder="1" applyAlignment="1">
      <alignment horizontal="center" vertical="center" wrapText="1"/>
    </xf>
    <xf numFmtId="176" fontId="8" fillId="2" borderId="13" xfId="0" applyNumberFormat="1" applyFont="1" applyFill="1" applyBorder="1" applyAlignment="1">
      <alignment horizontal="center" vertical="center" wrapText="1"/>
    </xf>
    <xf numFmtId="176" fontId="8" fillId="2" borderId="21" xfId="0" applyNumberFormat="1" applyFont="1" applyFill="1" applyBorder="1" applyAlignment="1">
      <alignment horizontal="center" vertical="center" wrapText="1"/>
    </xf>
    <xf numFmtId="176" fontId="8" fillId="2" borderId="25" xfId="0" applyNumberFormat="1" applyFont="1" applyFill="1" applyBorder="1" applyAlignment="1">
      <alignment horizontal="center" vertical="center" wrapText="1"/>
    </xf>
    <xf numFmtId="176" fontId="8" fillId="2" borderId="18" xfId="0" applyNumberFormat="1" applyFont="1" applyFill="1" applyBorder="1" applyAlignment="1">
      <alignment horizontal="center" vertical="center" wrapText="1"/>
    </xf>
    <xf numFmtId="176" fontId="8" fillId="2" borderId="19" xfId="0" applyNumberFormat="1" applyFont="1" applyFill="1" applyBorder="1" applyAlignment="1">
      <alignment horizontal="center" vertical="center" wrapText="1"/>
    </xf>
    <xf numFmtId="0" fontId="8" fillId="3" borderId="20" xfId="0" applyFont="1" applyFill="1" applyBorder="1" applyAlignment="1">
      <alignment horizontal="center" vertical="center" wrapText="1"/>
    </xf>
    <xf numFmtId="0" fontId="8" fillId="3" borderId="1" xfId="0" applyFont="1" applyFill="1" applyBorder="1" applyAlignment="1">
      <alignment horizontal="center" vertical="center" wrapText="1"/>
    </xf>
    <xf numFmtId="0" fontId="8" fillId="3" borderId="24" xfId="0" applyFont="1" applyFill="1" applyBorder="1" applyAlignment="1">
      <alignment horizontal="center" vertical="center" wrapText="1"/>
    </xf>
    <xf numFmtId="0" fontId="3" fillId="2" borderId="32" xfId="0" applyFont="1" applyFill="1" applyBorder="1" applyAlignment="1">
      <alignment horizontal="center" vertical="center" wrapText="1"/>
    </xf>
    <xf numFmtId="0" fontId="3" fillId="2" borderId="37" xfId="0" applyFont="1" applyFill="1" applyBorder="1" applyAlignment="1">
      <alignment horizontal="center" vertical="center" wrapText="1"/>
    </xf>
    <xf numFmtId="0" fontId="3" fillId="2" borderId="36" xfId="0" applyFont="1" applyFill="1" applyBorder="1" applyAlignment="1">
      <alignment horizontal="center" vertical="center" wrapText="1"/>
    </xf>
    <xf numFmtId="0" fontId="3" fillId="2" borderId="35" xfId="0" applyFont="1" applyFill="1" applyBorder="1" applyAlignment="1">
      <alignment horizontal="center" vertical="center" wrapText="1"/>
    </xf>
    <xf numFmtId="0" fontId="3" fillId="2" borderId="36" xfId="0" applyFont="1" applyFill="1" applyBorder="1" applyAlignment="1">
      <alignment horizontal="center" vertical="center"/>
    </xf>
    <xf numFmtId="0" fontId="3" fillId="2" borderId="22" xfId="0" applyFont="1" applyFill="1" applyBorder="1" applyAlignment="1">
      <alignment horizontal="center" vertical="center" wrapText="1"/>
    </xf>
    <xf numFmtId="0" fontId="3" fillId="2" borderId="33" xfId="0" applyFont="1" applyFill="1" applyBorder="1" applyAlignment="1">
      <alignment horizontal="center" vertical="center" wrapText="1"/>
    </xf>
    <xf numFmtId="57" fontId="3" fillId="2" borderId="37" xfId="0" applyNumberFormat="1" applyFont="1" applyFill="1" applyBorder="1" applyAlignment="1">
      <alignment horizontal="center" vertical="center" wrapText="1"/>
    </xf>
    <xf numFmtId="176" fontId="3" fillId="0" borderId="36" xfId="0" applyNumberFormat="1" applyFont="1" applyBorder="1" applyAlignment="1">
      <alignment horizontal="center" vertical="center" wrapText="1"/>
    </xf>
    <xf numFmtId="176" fontId="3" fillId="2" borderId="39" xfId="0" applyNumberFormat="1" applyFont="1" applyFill="1" applyBorder="1" applyAlignment="1">
      <alignment horizontal="center" vertical="center" wrapText="1"/>
    </xf>
    <xf numFmtId="0" fontId="3" fillId="2" borderId="38" xfId="0" applyFont="1" applyFill="1" applyBorder="1" applyAlignment="1">
      <alignment horizontal="center" vertical="center" wrapText="1"/>
    </xf>
    <xf numFmtId="0" fontId="3" fillId="2" borderId="39" xfId="0" applyFont="1" applyFill="1" applyBorder="1" applyAlignment="1">
      <alignment horizontal="center" vertical="center" wrapText="1"/>
    </xf>
    <xf numFmtId="0" fontId="3" fillId="3" borderId="32" xfId="0" applyFont="1" applyFill="1" applyBorder="1" applyAlignment="1">
      <alignment horizontal="center" vertical="center" wrapText="1"/>
    </xf>
    <xf numFmtId="0" fontId="3" fillId="3" borderId="34" xfId="0" applyFont="1" applyFill="1" applyBorder="1" applyAlignment="1">
      <alignment horizontal="center" vertical="center" wrapText="1"/>
    </xf>
    <xf numFmtId="0" fontId="3" fillId="2" borderId="34" xfId="0" applyFont="1" applyFill="1" applyBorder="1" applyAlignment="1">
      <alignment horizontal="center" vertical="center" wrapText="1"/>
    </xf>
    <xf numFmtId="176" fontId="3" fillId="2" borderId="45" xfId="0" applyNumberFormat="1" applyFont="1" applyFill="1" applyBorder="1" applyAlignment="1">
      <alignment horizontal="center" vertical="center" wrapText="1"/>
    </xf>
    <xf numFmtId="176" fontId="3" fillId="2" borderId="46" xfId="0" applyNumberFormat="1" applyFont="1" applyFill="1" applyBorder="1" applyAlignment="1">
      <alignment horizontal="center" vertical="center" wrapText="1"/>
    </xf>
    <xf numFmtId="176" fontId="3" fillId="2" borderId="33" xfId="0" applyNumberFormat="1" applyFont="1" applyFill="1" applyBorder="1" applyAlignment="1">
      <alignment horizontal="center" vertical="center" wrapText="1"/>
    </xf>
  </cellXfs>
  <cellStyles count="1">
    <cellStyle name="標準" xfId="0" builtinId="0"/>
  </cellStyles>
  <dxfs count="4">
    <dxf>
      <font>
        <b/>
        <i val="0"/>
        <u/>
      </font>
    </dxf>
    <dxf>
      <font>
        <b/>
        <i val="0"/>
        <u/>
      </font>
    </dxf>
    <dxf>
      <font>
        <b/>
        <i val="0"/>
        <u/>
      </font>
    </dxf>
    <dxf>
      <font>
        <b/>
        <i val="0"/>
        <u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Relationship Id="rId5" Target="calcChain.xml" Type="http://schemas.openxmlformats.org/officeDocument/2006/relationships/calcChain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X30"/>
  <sheetViews>
    <sheetView tabSelected="1" workbookViewId="0">
      <selection activeCell="A2" sqref="A2"/>
    </sheetView>
  </sheetViews>
  <sheetFormatPr defaultColWidth="9" defaultRowHeight="18.75"/>
  <cols>
    <col min="1" max="1" width="8.625" style="4" customWidth="1"/>
    <col min="2" max="2" width="10.625" style="6" customWidth="1"/>
    <col min="3" max="3" width="26" style="7" bestFit="1" customWidth="1"/>
    <col min="4" max="4" width="10.625" style="6" customWidth="1"/>
    <col min="5" max="5" width="13.875" style="6" customWidth="1"/>
    <col min="6" max="6" width="26" style="7" bestFit="1" customWidth="1"/>
    <col min="7" max="8" width="17.625" style="7" bestFit="1" customWidth="1"/>
    <col min="9" max="9" width="19.375" style="6" customWidth="1"/>
    <col min="10" max="10" width="39.625" style="7" bestFit="1" customWidth="1"/>
    <col min="11" max="11" width="26.625" style="6" customWidth="1"/>
    <col min="12" max="12" width="28.125" style="7" bestFit="1" customWidth="1"/>
    <col min="13" max="13" width="26" style="7" bestFit="1" customWidth="1"/>
    <col min="14" max="14" width="10.625" style="6" customWidth="1"/>
    <col min="15" max="16" width="10.625" style="8" customWidth="1"/>
    <col min="17" max="18" width="12.625" style="6" customWidth="1"/>
    <col min="19" max="19" width="12.625" style="8" customWidth="1"/>
    <col min="20" max="22" width="10.625" style="6" customWidth="1"/>
    <col min="23" max="23" width="10.625" style="4" customWidth="1"/>
    <col min="24" max="24" width="13.5" style="4" customWidth="1"/>
    <col min="25" max="16384" width="9" style="4"/>
  </cols>
  <sheetData>
    <row r="1" spans="1:24" ht="24">
      <c r="A1" s="23" t="s">
        <v>0</v>
      </c>
      <c r="B1" s="1"/>
      <c r="C1" s="1"/>
      <c r="D1" s="2"/>
      <c r="E1" s="1"/>
      <c r="F1" s="1"/>
      <c r="G1" s="1"/>
      <c r="H1" s="1"/>
      <c r="I1" s="1"/>
      <c r="J1" s="1"/>
      <c r="K1" s="1"/>
      <c r="L1" s="2"/>
      <c r="M1" s="1"/>
      <c r="N1" s="1"/>
      <c r="O1" s="3"/>
      <c r="P1" s="3"/>
      <c r="Q1" s="1"/>
      <c r="R1" s="1"/>
      <c r="S1" s="3"/>
      <c r="T1" s="1"/>
      <c r="U1" s="1"/>
      <c r="V1" s="4"/>
    </row>
    <row r="2" spans="1:24" ht="24.75" thickBot="1">
      <c r="A2" s="29"/>
      <c r="B2" s="1"/>
      <c r="C2" s="27"/>
      <c r="D2" s="2"/>
      <c r="E2" s="1"/>
      <c r="F2" s="1"/>
      <c r="G2" s="1"/>
      <c r="H2" s="1"/>
      <c r="I2" s="1"/>
      <c r="J2" s="1"/>
      <c r="K2" s="1"/>
      <c r="L2" s="2"/>
      <c r="M2" s="1"/>
      <c r="N2" s="1"/>
      <c r="O2" s="3"/>
      <c r="P2" s="3"/>
      <c r="Q2" s="1"/>
      <c r="R2" s="1"/>
      <c r="S2" s="3"/>
      <c r="T2" s="1"/>
      <c r="U2" s="1"/>
      <c r="V2" s="4"/>
    </row>
    <row r="3" spans="1:24" ht="13.5" customHeight="1">
      <c r="A3" s="30" t="s">
        <v>1</v>
      </c>
      <c r="B3" s="30" t="s">
        <v>2</v>
      </c>
      <c r="C3" s="33" t="s">
        <v>3</v>
      </c>
      <c r="D3" s="35" t="s">
        <v>4</v>
      </c>
      <c r="E3" s="36"/>
      <c r="F3" s="37"/>
      <c r="G3" s="38" t="s">
        <v>5</v>
      </c>
      <c r="H3" s="55" t="s">
        <v>6</v>
      </c>
      <c r="I3" s="41" t="s">
        <v>7</v>
      </c>
      <c r="J3" s="36"/>
      <c r="K3" s="36"/>
      <c r="L3" s="37"/>
      <c r="M3" s="35" t="s">
        <v>8</v>
      </c>
      <c r="N3" s="37"/>
      <c r="O3" s="42" t="s">
        <v>9</v>
      </c>
      <c r="P3" s="43"/>
      <c r="Q3" s="35" t="s">
        <v>10</v>
      </c>
      <c r="R3" s="36"/>
      <c r="S3" s="36"/>
      <c r="T3" s="36"/>
      <c r="U3" s="36"/>
      <c r="V3" s="36"/>
      <c r="W3" s="37"/>
    </row>
    <row r="4" spans="1:24">
      <c r="A4" s="31"/>
      <c r="B4" s="31"/>
      <c r="C4" s="33"/>
      <c r="D4" s="44" t="s">
        <v>11</v>
      </c>
      <c r="E4" s="47" t="s">
        <v>12</v>
      </c>
      <c r="F4" s="50" t="s">
        <v>13</v>
      </c>
      <c r="G4" s="39"/>
      <c r="H4" s="56"/>
      <c r="I4" s="47" t="s">
        <v>14</v>
      </c>
      <c r="J4" s="9"/>
      <c r="K4" s="10"/>
      <c r="L4" s="51" t="s">
        <v>15</v>
      </c>
      <c r="M4" s="52" t="s">
        <v>16</v>
      </c>
      <c r="N4" s="50" t="s">
        <v>17</v>
      </c>
      <c r="O4" s="69" t="s">
        <v>18</v>
      </c>
      <c r="P4" s="72" t="s">
        <v>19</v>
      </c>
      <c r="Q4" s="75" t="s">
        <v>20</v>
      </c>
      <c r="R4" s="76"/>
      <c r="S4" s="76"/>
      <c r="T4" s="77" t="s">
        <v>21</v>
      </c>
      <c r="U4" s="58" t="s">
        <v>22</v>
      </c>
      <c r="V4" s="58" t="s">
        <v>23</v>
      </c>
      <c r="W4" s="50" t="s">
        <v>24</v>
      </c>
    </row>
    <row r="5" spans="1:24" ht="110.1" customHeight="1">
      <c r="A5" s="31"/>
      <c r="B5" s="31"/>
      <c r="C5" s="33"/>
      <c r="D5" s="45"/>
      <c r="E5" s="48"/>
      <c r="F5" s="33"/>
      <c r="G5" s="39"/>
      <c r="H5" s="56"/>
      <c r="I5" s="48"/>
      <c r="J5" s="63" t="s">
        <v>25</v>
      </c>
      <c r="K5" s="63" t="s">
        <v>26</v>
      </c>
      <c r="L5" s="33"/>
      <c r="M5" s="53"/>
      <c r="N5" s="61"/>
      <c r="O5" s="70"/>
      <c r="P5" s="73"/>
      <c r="Q5" s="66" t="s">
        <v>27</v>
      </c>
      <c r="R5" s="67"/>
      <c r="S5" s="68"/>
      <c r="T5" s="78"/>
      <c r="U5" s="59"/>
      <c r="V5" s="59"/>
      <c r="W5" s="61"/>
    </row>
    <row r="6" spans="1:24" ht="18.75" customHeight="1" thickBot="1">
      <c r="A6" s="32"/>
      <c r="B6" s="32"/>
      <c r="C6" s="34"/>
      <c r="D6" s="46"/>
      <c r="E6" s="49"/>
      <c r="F6" s="34"/>
      <c r="G6" s="40"/>
      <c r="H6" s="57"/>
      <c r="I6" s="49"/>
      <c r="J6" s="64"/>
      <c r="K6" s="65"/>
      <c r="L6" s="34"/>
      <c r="M6" s="54"/>
      <c r="N6" s="62"/>
      <c r="O6" s="71"/>
      <c r="P6" s="74"/>
      <c r="Q6" s="11" t="s">
        <v>28</v>
      </c>
      <c r="R6" s="28" t="s">
        <v>29</v>
      </c>
      <c r="S6" s="12" t="s">
        <v>30</v>
      </c>
      <c r="T6" s="79"/>
      <c r="U6" s="60"/>
      <c r="V6" s="60"/>
      <c r="W6" s="62"/>
      <c r="X6" s="5"/>
    </row>
    <row r="7" spans="1:24" ht="19.5" thickTop="1">
      <c r="A7" s="13">
        <v>1</v>
      </c>
      <c r="B7" s="13" t="s">
        <v>31</v>
      </c>
      <c r="C7" s="24" t="s">
        <v>32</v>
      </c>
      <c r="D7" s="16" t="s">
        <v>41</v>
      </c>
      <c r="E7" s="13" t="s">
        <v>31</v>
      </c>
      <c r="F7" s="13" t="s">
        <v>31</v>
      </c>
      <c r="G7" s="15" t="s">
        <v>33</v>
      </c>
      <c r="H7" s="16" t="s">
        <v>38</v>
      </c>
      <c r="I7" s="22" t="s">
        <v>42</v>
      </c>
      <c r="J7" s="13" t="s">
        <v>39</v>
      </c>
      <c r="K7" s="13" t="s">
        <v>31</v>
      </c>
      <c r="L7" s="14" t="s">
        <v>34</v>
      </c>
      <c r="M7" s="13" t="s">
        <v>32</v>
      </c>
      <c r="N7" s="17" t="s">
        <v>35</v>
      </c>
      <c r="O7" s="25">
        <v>46209</v>
      </c>
      <c r="P7" s="26">
        <v>46216</v>
      </c>
      <c r="Q7" s="18" t="s">
        <v>36</v>
      </c>
      <c r="R7" s="13" t="s">
        <v>36</v>
      </c>
      <c r="S7" s="19" t="s">
        <v>37</v>
      </c>
      <c r="T7" s="20" t="str">
        <f t="shared" ref="T7:U18" si="0">IF(Q7="","",IF(NOT(ISERROR(Q7*1)),ROUNDDOWN(Q7*1,2-INT(LOG(ABS(Q7*1)))),IFERROR("&lt;"&amp;ROUNDDOWN(IF(SUBSTITUTE(Q7,"&lt;","")*1&lt;=50,SUBSTITUTE(Q7,"&lt;","")*1,""),2-INT(LOG(ABS(SUBSTITUTE(Q7,"&lt;","")*1)))),IF(Q7="-",Q7,"入力形式が間違っています"))))</f>
        <v>-</v>
      </c>
      <c r="U7" s="20" t="str">
        <f t="shared" si="0"/>
        <v>-</v>
      </c>
      <c r="V7" s="21" t="str">
        <f>IFERROR(IF(AND(T7="",U7=""),"",IF(AND(T7="-",U7="-"),IF(S7="","Cs合計を入力してください",S7),IF(NOT(ISERROR(T7*1+U7*1)),ROUND(T7+U7, 1-INT(LOG(ABS(T7+U7)))),IF(NOT(ISERROR(T7*1)),ROUND(T7, 1-INT(LOG(ABS(T7)))),IF(NOT(ISERROR(U7*1)),ROUND(U7, 1-INT(LOG(ABS(U7)))),IF(ISERROR(T7*1+U7*1),"&lt;"&amp;ROUND(IF(T7="-",0,SUBSTITUTE(T7,"&lt;",""))*1+IF(U7="-",0,SUBSTITUTE(U7,"&lt;",""))*1,1-INT(LOG(ABS(IF(T7="-",0,SUBSTITUTE(T7,"&lt;",""))*1+IF(U7="-",0,SUBSTITUTE(U7,"&lt;",""))*1)))))))))),"入力形式が間違っています")</f>
        <v>&lt;25</v>
      </c>
      <c r="W7" s="14" t="str">
        <f t="shared" ref="W7:W30" si="1">IF(ISERROR(V7*1),"",IF(AND(H7="飲料水",V7&gt;=11),"○",IF(AND(H7="牛乳・乳児用食品",V7&gt;=51),"○",IF(AND(H7&lt;&gt;"",V7&gt;=110),"○",""))))</f>
        <v/>
      </c>
    </row>
    <row r="8" spans="1:24">
      <c r="A8" s="22">
        <f>A7+1</f>
        <v>2</v>
      </c>
      <c r="B8" s="13" t="s">
        <v>31</v>
      </c>
      <c r="C8" s="24" t="s">
        <v>32</v>
      </c>
      <c r="D8" s="16" t="s">
        <v>43</v>
      </c>
      <c r="E8" s="13" t="s">
        <v>31</v>
      </c>
      <c r="F8" s="13" t="s">
        <v>31</v>
      </c>
      <c r="G8" s="15" t="s">
        <v>33</v>
      </c>
      <c r="H8" s="16" t="s">
        <v>38</v>
      </c>
      <c r="I8" s="22" t="s">
        <v>44</v>
      </c>
      <c r="J8" s="13" t="s">
        <v>39</v>
      </c>
      <c r="K8" s="13" t="s">
        <v>31</v>
      </c>
      <c r="L8" s="14" t="s">
        <v>34</v>
      </c>
      <c r="M8" s="13" t="s">
        <v>32</v>
      </c>
      <c r="N8" s="17" t="s">
        <v>35</v>
      </c>
      <c r="O8" s="25">
        <v>46209</v>
      </c>
      <c r="P8" s="26">
        <v>46216</v>
      </c>
      <c r="Q8" s="18" t="s">
        <v>36</v>
      </c>
      <c r="R8" s="13" t="s">
        <v>36</v>
      </c>
      <c r="S8" s="19" t="s">
        <v>37</v>
      </c>
      <c r="T8" s="20" t="str">
        <f t="shared" si="0"/>
        <v>-</v>
      </c>
      <c r="U8" s="20" t="str">
        <f t="shared" si="0"/>
        <v>-</v>
      </c>
      <c r="V8" s="21" t="str">
        <f>IFERROR(IF(AND(T8="",U8=""),"",IF(AND(T8="-",U8="-"),IF(S8="","Cs合計を入力してください",S8),IF(NOT(ISERROR(T8*1+U8*1)),ROUND(T8+U8, 1-INT(LOG(ABS(T8+U8)))),IF(NOT(ISERROR(T8*1)),ROUND(T8, 1-INT(LOG(ABS(T8)))),IF(NOT(ISERROR(U8*1)),ROUND(U8, 1-INT(LOG(ABS(U8)))),IF(ISERROR(T8*1+U8*1),"&lt;"&amp;ROUND(IF(T8="-",0,SUBSTITUTE(T8,"&lt;",""))*1+IF(U8="-",0,SUBSTITUTE(U8,"&lt;",""))*1,1-INT(LOG(ABS(IF(T8="-",0,SUBSTITUTE(T8,"&lt;",""))*1+IF(U8="-",0,SUBSTITUTE(U8,"&lt;",""))*1)))))))))),"入力形式が間違っています")</f>
        <v>&lt;25</v>
      </c>
      <c r="W8" s="14" t="str">
        <f t="shared" si="1"/>
        <v/>
      </c>
    </row>
    <row r="9" spans="1:24">
      <c r="A9" s="22">
        <f t="shared" ref="A9:A30" si="2">A8+1</f>
        <v>3</v>
      </c>
      <c r="B9" s="13" t="s">
        <v>31</v>
      </c>
      <c r="C9" s="24" t="s">
        <v>32</v>
      </c>
      <c r="D9" s="16" t="s">
        <v>45</v>
      </c>
      <c r="E9" s="13" t="s">
        <v>31</v>
      </c>
      <c r="F9" s="13" t="s">
        <v>31</v>
      </c>
      <c r="G9" s="15" t="s">
        <v>33</v>
      </c>
      <c r="H9" s="16" t="s">
        <v>38</v>
      </c>
      <c r="I9" s="22" t="s">
        <v>46</v>
      </c>
      <c r="J9" s="13" t="s">
        <v>39</v>
      </c>
      <c r="K9" s="13" t="s">
        <v>31</v>
      </c>
      <c r="L9" s="14" t="s">
        <v>34</v>
      </c>
      <c r="M9" s="13" t="s">
        <v>32</v>
      </c>
      <c r="N9" s="17" t="s">
        <v>35</v>
      </c>
      <c r="O9" s="25">
        <v>46209</v>
      </c>
      <c r="P9" s="26">
        <v>46216</v>
      </c>
      <c r="Q9" s="18" t="s">
        <v>36</v>
      </c>
      <c r="R9" s="13" t="s">
        <v>36</v>
      </c>
      <c r="S9" s="19" t="s">
        <v>37</v>
      </c>
      <c r="T9" s="20" t="str">
        <f t="shared" si="0"/>
        <v>-</v>
      </c>
      <c r="U9" s="20" t="str">
        <f t="shared" si="0"/>
        <v>-</v>
      </c>
      <c r="V9" s="21" t="str">
        <f>IFERROR(IF(AND(T9="",U9=""),"",IF(AND(T9="-",U9="-"),IF(S9="","Cs合計を入力してください",S9),IF(NOT(ISERROR(T9*1+U9*1)),ROUND(T9+U9, 1-INT(LOG(ABS(T9+U9)))),IF(NOT(ISERROR(T9*1)),ROUND(T9, 1-INT(LOG(ABS(T9)))),IF(NOT(ISERROR(U9*1)),ROUND(U9, 1-INT(LOG(ABS(U9)))),IF(ISERROR(T9*1+U9*1),"&lt;"&amp;ROUND(IF(T9="-",0,SUBSTITUTE(T9,"&lt;",""))*1+IF(U9="-",0,SUBSTITUTE(U9,"&lt;",""))*1,1-INT(LOG(ABS(IF(T9="-",0,SUBSTITUTE(T9,"&lt;",""))*1+IF(U9="-",0,SUBSTITUTE(U9,"&lt;",""))*1)))))))))),"入力形式が間違っています")</f>
        <v>&lt;25</v>
      </c>
      <c r="W9" s="14" t="str">
        <f t="shared" si="1"/>
        <v/>
      </c>
    </row>
    <row r="10" spans="1:24">
      <c r="A10" s="22">
        <f t="shared" si="2"/>
        <v>4</v>
      </c>
      <c r="B10" s="13" t="s">
        <v>31</v>
      </c>
      <c r="C10" s="24" t="s">
        <v>32</v>
      </c>
      <c r="D10" s="18" t="s">
        <v>47</v>
      </c>
      <c r="E10" s="13" t="s">
        <v>31</v>
      </c>
      <c r="F10" s="13" t="s">
        <v>31</v>
      </c>
      <c r="G10" s="15" t="s">
        <v>33</v>
      </c>
      <c r="H10" s="16" t="s">
        <v>48</v>
      </c>
      <c r="I10" s="22" t="s">
        <v>49</v>
      </c>
      <c r="J10" s="13" t="s">
        <v>31</v>
      </c>
      <c r="K10" s="13" t="s">
        <v>50</v>
      </c>
      <c r="L10" s="14" t="s">
        <v>34</v>
      </c>
      <c r="M10" s="13" t="s">
        <v>32</v>
      </c>
      <c r="N10" s="17" t="s">
        <v>35</v>
      </c>
      <c r="O10" s="25">
        <v>46209</v>
      </c>
      <c r="P10" s="26">
        <v>46216</v>
      </c>
      <c r="Q10" s="18" t="s">
        <v>36</v>
      </c>
      <c r="R10" s="13" t="s">
        <v>36</v>
      </c>
      <c r="S10" s="19" t="s">
        <v>37</v>
      </c>
      <c r="T10" s="20" t="str">
        <f t="shared" si="0"/>
        <v>-</v>
      </c>
      <c r="U10" s="20" t="str">
        <f t="shared" si="0"/>
        <v>-</v>
      </c>
      <c r="V10" s="21" t="str">
        <f>IFERROR(IF(AND(T10="",U10=""),"",IF(AND(T10="-",U10="-"),IF(S10="","Cs合計を入力してください",S10),IF(NOT(ISERROR(T10*1+U10*1)),ROUND(T10+U10, 1-INT(LOG(ABS(T10+U10)))),IF(NOT(ISERROR(T10*1)),ROUND(T10, 1-INT(LOG(ABS(T10)))),IF(NOT(ISERROR(U10*1)),ROUND(U10, 1-INT(LOG(ABS(U10)))),IF(ISERROR(T10*1+U10*1),"&lt;"&amp;ROUND(IF(T10="-",0,SUBSTITUTE(T10,"&lt;",""))*1+IF(U10="-",0,SUBSTITUTE(U10,"&lt;",""))*1,1-INT(LOG(ABS(IF(T10="-",0,SUBSTITUTE(T10,"&lt;",""))*1+IF(U10="-",0,SUBSTITUTE(U10,"&lt;",""))*1)))))))))),"入力形式が間違っています")</f>
        <v>&lt;25</v>
      </c>
      <c r="W10" s="14" t="str">
        <f t="shared" si="1"/>
        <v/>
      </c>
    </row>
    <row r="11" spans="1:24">
      <c r="A11" s="22">
        <f t="shared" si="2"/>
        <v>5</v>
      </c>
      <c r="B11" s="13" t="s">
        <v>31</v>
      </c>
      <c r="C11" s="24" t="s">
        <v>32</v>
      </c>
      <c r="D11" s="16" t="s">
        <v>51</v>
      </c>
      <c r="E11" s="13" t="s">
        <v>31</v>
      </c>
      <c r="F11" s="13" t="s">
        <v>31</v>
      </c>
      <c r="G11" s="15" t="s">
        <v>33</v>
      </c>
      <c r="H11" s="16" t="s">
        <v>48</v>
      </c>
      <c r="I11" s="22" t="s">
        <v>49</v>
      </c>
      <c r="J11" s="13" t="s">
        <v>31</v>
      </c>
      <c r="K11" s="13" t="s">
        <v>31</v>
      </c>
      <c r="L11" s="14" t="s">
        <v>34</v>
      </c>
      <c r="M11" s="13" t="s">
        <v>32</v>
      </c>
      <c r="N11" s="17" t="s">
        <v>35</v>
      </c>
      <c r="O11" s="25">
        <v>46209</v>
      </c>
      <c r="P11" s="26">
        <v>46216</v>
      </c>
      <c r="Q11" s="18" t="s">
        <v>36</v>
      </c>
      <c r="R11" s="13" t="s">
        <v>36</v>
      </c>
      <c r="S11" s="19" t="s">
        <v>37</v>
      </c>
      <c r="T11" s="20" t="str">
        <f t="shared" si="0"/>
        <v>-</v>
      </c>
      <c r="U11" s="20" t="str">
        <f t="shared" si="0"/>
        <v>-</v>
      </c>
      <c r="V11" s="21" t="str">
        <f t="shared" ref="V11:V18" si="3">IFERROR(IF(AND(T11="",U11=""),"",IF(AND(T11="-",U11="-"),IF(S11="","Cs合計を入力してください",S11),IF(NOT(ISERROR(T11*1+U11*1)),ROUND(T11+U11, 1-INT(LOG(ABS(T11+U11)))),IF(NOT(ISERROR(T11*1)),ROUND(T11, 1-INT(LOG(ABS(T11)))),IF(NOT(ISERROR(U11*1)),ROUND(U11, 1-INT(LOG(ABS(U11)))),IF(ISERROR(T11*1+U11*1),"&lt;"&amp;ROUND(IF(T11="-",0,SUBSTITUTE(T11,"&lt;",""))*1+IF(U11="-",0,SUBSTITUTE(U11,"&lt;",""))*1,1-INT(LOG(ABS(IF(T11="-",0,SUBSTITUTE(T11,"&lt;",""))*1+IF(U11="-",0,SUBSTITUTE(U11,"&lt;",""))*1)))))))))),"入力形式が間違っています")</f>
        <v>&lt;25</v>
      </c>
      <c r="W11" s="14" t="str">
        <f t="shared" si="1"/>
        <v/>
      </c>
    </row>
    <row r="12" spans="1:24">
      <c r="A12" s="22">
        <f t="shared" si="2"/>
        <v>6</v>
      </c>
      <c r="B12" s="13" t="s">
        <v>31</v>
      </c>
      <c r="C12" s="24" t="s">
        <v>32</v>
      </c>
      <c r="D12" s="16" t="s">
        <v>52</v>
      </c>
      <c r="E12" s="13" t="s">
        <v>31</v>
      </c>
      <c r="F12" s="13" t="s">
        <v>31</v>
      </c>
      <c r="G12" s="15" t="s">
        <v>33</v>
      </c>
      <c r="H12" s="16" t="s">
        <v>48</v>
      </c>
      <c r="I12" s="22" t="s">
        <v>49</v>
      </c>
      <c r="J12" s="13" t="s">
        <v>31</v>
      </c>
      <c r="K12" s="13" t="s">
        <v>53</v>
      </c>
      <c r="L12" s="14" t="s">
        <v>34</v>
      </c>
      <c r="M12" s="13" t="s">
        <v>32</v>
      </c>
      <c r="N12" s="17" t="s">
        <v>35</v>
      </c>
      <c r="O12" s="25">
        <v>46209</v>
      </c>
      <c r="P12" s="26">
        <v>46216</v>
      </c>
      <c r="Q12" s="18" t="s">
        <v>36</v>
      </c>
      <c r="R12" s="13" t="s">
        <v>36</v>
      </c>
      <c r="S12" s="19" t="s">
        <v>37</v>
      </c>
      <c r="T12" s="20" t="str">
        <f t="shared" si="0"/>
        <v>-</v>
      </c>
      <c r="U12" s="20" t="str">
        <f t="shared" si="0"/>
        <v>-</v>
      </c>
      <c r="V12" s="21" t="str">
        <f t="shared" si="3"/>
        <v>&lt;25</v>
      </c>
      <c r="W12" s="14" t="str">
        <f t="shared" si="1"/>
        <v/>
      </c>
    </row>
    <row r="13" spans="1:24">
      <c r="A13" s="22">
        <f t="shared" si="2"/>
        <v>7</v>
      </c>
      <c r="B13" s="13" t="s">
        <v>31</v>
      </c>
      <c r="C13" s="24" t="s">
        <v>32</v>
      </c>
      <c r="D13" s="16" t="s">
        <v>54</v>
      </c>
      <c r="E13" s="13" t="s">
        <v>31</v>
      </c>
      <c r="F13" s="13" t="s">
        <v>31</v>
      </c>
      <c r="G13" s="15" t="s">
        <v>33</v>
      </c>
      <c r="H13" s="16" t="s">
        <v>48</v>
      </c>
      <c r="I13" s="22" t="s">
        <v>49</v>
      </c>
      <c r="J13" s="13" t="s">
        <v>31</v>
      </c>
      <c r="K13" s="13" t="s">
        <v>31</v>
      </c>
      <c r="L13" s="14" t="s">
        <v>34</v>
      </c>
      <c r="M13" s="13" t="s">
        <v>32</v>
      </c>
      <c r="N13" s="17" t="s">
        <v>35</v>
      </c>
      <c r="O13" s="25">
        <v>46209</v>
      </c>
      <c r="P13" s="26">
        <v>46216</v>
      </c>
      <c r="Q13" s="18" t="s">
        <v>36</v>
      </c>
      <c r="R13" s="13" t="s">
        <v>36</v>
      </c>
      <c r="S13" s="19" t="s">
        <v>37</v>
      </c>
      <c r="T13" s="20" t="str">
        <f t="shared" si="0"/>
        <v>-</v>
      </c>
      <c r="U13" s="20" t="str">
        <f t="shared" si="0"/>
        <v>-</v>
      </c>
      <c r="V13" s="21" t="str">
        <f t="shared" si="3"/>
        <v>&lt;25</v>
      </c>
      <c r="W13" s="14" t="str">
        <f t="shared" si="1"/>
        <v/>
      </c>
    </row>
    <row r="14" spans="1:24">
      <c r="A14" s="22">
        <f t="shared" si="2"/>
        <v>8</v>
      </c>
      <c r="B14" s="13" t="s">
        <v>31</v>
      </c>
      <c r="C14" s="24" t="s">
        <v>32</v>
      </c>
      <c r="D14" s="16" t="s">
        <v>47</v>
      </c>
      <c r="E14" s="13" t="s">
        <v>31</v>
      </c>
      <c r="F14" s="13" t="s">
        <v>31</v>
      </c>
      <c r="G14" s="15" t="s">
        <v>33</v>
      </c>
      <c r="H14" s="16" t="s">
        <v>38</v>
      </c>
      <c r="I14" s="22" t="s">
        <v>55</v>
      </c>
      <c r="J14" s="13" t="s">
        <v>39</v>
      </c>
      <c r="K14" s="13" t="s">
        <v>31</v>
      </c>
      <c r="L14" s="14" t="s">
        <v>34</v>
      </c>
      <c r="M14" s="13" t="s">
        <v>32</v>
      </c>
      <c r="N14" s="17" t="s">
        <v>35</v>
      </c>
      <c r="O14" s="25">
        <v>46209</v>
      </c>
      <c r="P14" s="26">
        <v>46216</v>
      </c>
      <c r="Q14" s="18" t="s">
        <v>36</v>
      </c>
      <c r="R14" s="13" t="s">
        <v>36</v>
      </c>
      <c r="S14" s="19" t="s">
        <v>37</v>
      </c>
      <c r="T14" s="20" t="str">
        <f t="shared" si="0"/>
        <v>-</v>
      </c>
      <c r="U14" s="20" t="str">
        <f t="shared" si="0"/>
        <v>-</v>
      </c>
      <c r="V14" s="21" t="str">
        <f t="shared" si="3"/>
        <v>&lt;25</v>
      </c>
      <c r="W14" s="14" t="str">
        <f t="shared" si="1"/>
        <v/>
      </c>
    </row>
    <row r="15" spans="1:24">
      <c r="A15" s="22">
        <f t="shared" si="2"/>
        <v>9</v>
      </c>
      <c r="B15" s="13" t="s">
        <v>31</v>
      </c>
      <c r="C15" s="24" t="s">
        <v>32</v>
      </c>
      <c r="D15" s="16" t="s">
        <v>56</v>
      </c>
      <c r="E15" s="13" t="s">
        <v>31</v>
      </c>
      <c r="F15" s="13" t="s">
        <v>31</v>
      </c>
      <c r="G15" s="15" t="s">
        <v>33</v>
      </c>
      <c r="H15" s="16" t="s">
        <v>38</v>
      </c>
      <c r="I15" s="22" t="s">
        <v>57</v>
      </c>
      <c r="J15" s="13" t="s">
        <v>39</v>
      </c>
      <c r="K15" s="13" t="s">
        <v>58</v>
      </c>
      <c r="L15" s="14" t="s">
        <v>34</v>
      </c>
      <c r="M15" s="13" t="s">
        <v>32</v>
      </c>
      <c r="N15" s="17" t="s">
        <v>35</v>
      </c>
      <c r="O15" s="25">
        <v>46209</v>
      </c>
      <c r="P15" s="26">
        <v>46216</v>
      </c>
      <c r="Q15" s="18" t="s">
        <v>36</v>
      </c>
      <c r="R15" s="13" t="s">
        <v>36</v>
      </c>
      <c r="S15" s="19" t="s">
        <v>37</v>
      </c>
      <c r="T15" s="20" t="str">
        <f t="shared" si="0"/>
        <v>-</v>
      </c>
      <c r="U15" s="20" t="str">
        <f t="shared" si="0"/>
        <v>-</v>
      </c>
      <c r="V15" s="21" t="str">
        <f t="shared" si="3"/>
        <v>&lt;25</v>
      </c>
      <c r="W15" s="14" t="str">
        <f t="shared" si="1"/>
        <v/>
      </c>
    </row>
    <row r="16" spans="1:24">
      <c r="A16" s="22">
        <f t="shared" si="2"/>
        <v>10</v>
      </c>
      <c r="B16" s="13" t="s">
        <v>31</v>
      </c>
      <c r="C16" s="24" t="s">
        <v>32</v>
      </c>
      <c r="D16" s="16" t="s">
        <v>59</v>
      </c>
      <c r="E16" s="13" t="s">
        <v>31</v>
      </c>
      <c r="F16" s="13" t="s">
        <v>31</v>
      </c>
      <c r="G16" s="15" t="s">
        <v>33</v>
      </c>
      <c r="H16" s="16" t="s">
        <v>38</v>
      </c>
      <c r="I16" s="22" t="s">
        <v>60</v>
      </c>
      <c r="J16" s="13" t="s">
        <v>39</v>
      </c>
      <c r="K16" s="13" t="s">
        <v>31</v>
      </c>
      <c r="L16" s="14" t="s">
        <v>34</v>
      </c>
      <c r="M16" s="13" t="s">
        <v>32</v>
      </c>
      <c r="N16" s="17" t="s">
        <v>35</v>
      </c>
      <c r="O16" s="25">
        <v>46209</v>
      </c>
      <c r="P16" s="26">
        <v>46216</v>
      </c>
      <c r="Q16" s="18" t="s">
        <v>36</v>
      </c>
      <c r="R16" s="13" t="s">
        <v>36</v>
      </c>
      <c r="S16" s="19" t="s">
        <v>37</v>
      </c>
      <c r="T16" s="20" t="str">
        <f t="shared" si="0"/>
        <v>-</v>
      </c>
      <c r="U16" s="20" t="str">
        <f t="shared" si="0"/>
        <v>-</v>
      </c>
      <c r="V16" s="21" t="str">
        <f t="shared" si="3"/>
        <v>&lt;25</v>
      </c>
      <c r="W16" s="14" t="str">
        <f t="shared" si="1"/>
        <v/>
      </c>
    </row>
    <row r="17" spans="1:23">
      <c r="A17" s="22">
        <f t="shared" si="2"/>
        <v>11</v>
      </c>
      <c r="B17" s="13" t="s">
        <v>31</v>
      </c>
      <c r="C17" s="24" t="s">
        <v>32</v>
      </c>
      <c r="D17" s="16" t="s">
        <v>59</v>
      </c>
      <c r="E17" s="13" t="s">
        <v>31</v>
      </c>
      <c r="F17" s="13" t="s">
        <v>31</v>
      </c>
      <c r="G17" s="15" t="s">
        <v>33</v>
      </c>
      <c r="H17" s="16" t="s">
        <v>38</v>
      </c>
      <c r="I17" s="22" t="s">
        <v>61</v>
      </c>
      <c r="J17" s="13" t="s">
        <v>39</v>
      </c>
      <c r="K17" s="13" t="s">
        <v>31</v>
      </c>
      <c r="L17" s="14" t="s">
        <v>34</v>
      </c>
      <c r="M17" s="13" t="s">
        <v>32</v>
      </c>
      <c r="N17" s="17" t="s">
        <v>35</v>
      </c>
      <c r="O17" s="25">
        <v>46211</v>
      </c>
      <c r="P17" s="26">
        <v>46216</v>
      </c>
      <c r="Q17" s="18" t="s">
        <v>36</v>
      </c>
      <c r="R17" s="13" t="s">
        <v>36</v>
      </c>
      <c r="S17" s="19" t="s">
        <v>37</v>
      </c>
      <c r="T17" s="20" t="str">
        <f t="shared" si="0"/>
        <v>-</v>
      </c>
      <c r="U17" s="20" t="str">
        <f t="shared" si="0"/>
        <v>-</v>
      </c>
      <c r="V17" s="21" t="str">
        <f t="shared" si="3"/>
        <v>&lt;25</v>
      </c>
      <c r="W17" s="14" t="str">
        <f t="shared" si="1"/>
        <v/>
      </c>
    </row>
    <row r="18" spans="1:23">
      <c r="A18" s="22">
        <f t="shared" si="2"/>
        <v>12</v>
      </c>
      <c r="B18" s="13" t="s">
        <v>31</v>
      </c>
      <c r="C18" s="24" t="s">
        <v>32</v>
      </c>
      <c r="D18" s="16" t="s">
        <v>62</v>
      </c>
      <c r="E18" s="13" t="s">
        <v>31</v>
      </c>
      <c r="F18" s="13" t="s">
        <v>31</v>
      </c>
      <c r="G18" s="15" t="s">
        <v>33</v>
      </c>
      <c r="H18" s="16" t="s">
        <v>48</v>
      </c>
      <c r="I18" s="22" t="s">
        <v>49</v>
      </c>
      <c r="J18" s="13" t="s">
        <v>31</v>
      </c>
      <c r="K18" s="13" t="s">
        <v>63</v>
      </c>
      <c r="L18" s="14" t="s">
        <v>34</v>
      </c>
      <c r="M18" s="13" t="s">
        <v>32</v>
      </c>
      <c r="N18" s="17" t="s">
        <v>35</v>
      </c>
      <c r="O18" s="25">
        <v>46216</v>
      </c>
      <c r="P18" s="26">
        <v>46217</v>
      </c>
      <c r="Q18" s="18" t="s">
        <v>36</v>
      </c>
      <c r="R18" s="13" t="s">
        <v>36</v>
      </c>
      <c r="S18" s="19" t="s">
        <v>37</v>
      </c>
      <c r="T18" s="20" t="str">
        <f t="shared" si="0"/>
        <v>-</v>
      </c>
      <c r="U18" s="20" t="str">
        <f t="shared" si="0"/>
        <v>-</v>
      </c>
      <c r="V18" s="21" t="str">
        <f t="shared" si="3"/>
        <v>&lt;25</v>
      </c>
      <c r="W18" s="14" t="str">
        <f t="shared" si="1"/>
        <v/>
      </c>
    </row>
    <row r="19" spans="1:23">
      <c r="A19" s="22">
        <f t="shared" si="2"/>
        <v>13</v>
      </c>
      <c r="B19" s="13" t="s">
        <v>31</v>
      </c>
      <c r="C19" s="24" t="s">
        <v>32</v>
      </c>
      <c r="D19" s="16" t="s">
        <v>64</v>
      </c>
      <c r="E19" s="13" t="s">
        <v>31</v>
      </c>
      <c r="F19" s="13" t="s">
        <v>31</v>
      </c>
      <c r="G19" s="15" t="s">
        <v>33</v>
      </c>
      <c r="H19" s="16" t="s">
        <v>48</v>
      </c>
      <c r="I19" s="22" t="s">
        <v>65</v>
      </c>
      <c r="J19" s="13" t="s">
        <v>31</v>
      </c>
      <c r="K19" s="13" t="s">
        <v>31</v>
      </c>
      <c r="L19" s="14" t="s">
        <v>34</v>
      </c>
      <c r="M19" s="13" t="s">
        <v>32</v>
      </c>
      <c r="N19" s="17" t="s">
        <v>35</v>
      </c>
      <c r="O19" s="25">
        <v>46216</v>
      </c>
      <c r="P19" s="26">
        <v>46217</v>
      </c>
      <c r="Q19" s="18" t="s">
        <v>36</v>
      </c>
      <c r="R19" s="13" t="s">
        <v>36</v>
      </c>
      <c r="S19" s="19" t="s">
        <v>37</v>
      </c>
      <c r="T19" s="20" t="str">
        <f>IF(Q19="","",IF(NOT(ISERROR(Q19*1)),ROUNDDOWN(Q19*1,2-INT(LOG(ABS(Q19*1)))),IFERROR("&lt;"&amp;ROUNDDOWN(IF(SUBSTITUTE(Q19,"&lt;","")*1&lt;=50,SUBSTITUTE(Q19,"&lt;","")*1,""),2-INT(LOG(ABS(SUBSTITUTE(Q19,"&lt;","")*1)))),IF(Q19="-",Q19,"入力形式が間違っています"))))</f>
        <v>-</v>
      </c>
      <c r="U19" s="20" t="str">
        <f>IF(R19="","",IF(NOT(ISERROR(R19*1)),ROUNDDOWN(R19*1,2-INT(LOG(ABS(R19*1)))),IFERROR("&lt;"&amp;ROUNDDOWN(IF(SUBSTITUTE(R19,"&lt;","")*1&lt;=50,SUBSTITUTE(R19,"&lt;","")*1,""),2-INT(LOG(ABS(SUBSTITUTE(R19,"&lt;","")*1)))),IF(R19="-",R19,"入力形式が間違っています"))))</f>
        <v>-</v>
      </c>
      <c r="V19" s="21" t="str">
        <f>IFERROR(IF(AND(T19="",U19=""),"",IF(AND(T19="-",U19="-"),IF(S19="","Cs合計を入力してください",S19),IF(NOT(ISERROR(T19*1+U19*1)),ROUND(T19+U19, 1-INT(LOG(ABS(T19+U19)))),IF(NOT(ISERROR(T19*1)),ROUND(T19, 1-INT(LOG(ABS(T19)))),IF(NOT(ISERROR(U19*1)),ROUND(U19, 1-INT(LOG(ABS(U19)))),IF(ISERROR(T19*1+U19*1),"&lt;"&amp;ROUND(IF(T19="-",0,SUBSTITUTE(T19,"&lt;",""))*1+IF(U19="-",0,SUBSTITUTE(U19,"&lt;",""))*1,1-INT(LOG(ABS(IF(T19="-",0,SUBSTITUTE(T19,"&lt;",""))*1+IF(U19="-",0,SUBSTITUTE(U19,"&lt;",""))*1)))))))))),"入力形式が間違っています")</f>
        <v>&lt;25</v>
      </c>
      <c r="W19" s="14" t="str">
        <f t="shared" si="1"/>
        <v/>
      </c>
    </row>
    <row r="20" spans="1:23">
      <c r="A20" s="22">
        <f t="shared" si="2"/>
        <v>14</v>
      </c>
      <c r="B20" s="13" t="s">
        <v>31</v>
      </c>
      <c r="C20" s="24" t="s">
        <v>32</v>
      </c>
      <c r="D20" s="16" t="s">
        <v>40</v>
      </c>
      <c r="E20" s="13" t="s">
        <v>31</v>
      </c>
      <c r="F20" s="13" t="s">
        <v>31</v>
      </c>
      <c r="G20" s="15" t="s">
        <v>33</v>
      </c>
      <c r="H20" s="16" t="s">
        <v>38</v>
      </c>
      <c r="I20" s="22" t="s">
        <v>66</v>
      </c>
      <c r="J20" s="13" t="s">
        <v>39</v>
      </c>
      <c r="K20" s="13" t="s">
        <v>31</v>
      </c>
      <c r="L20" s="14" t="s">
        <v>34</v>
      </c>
      <c r="M20" s="13" t="s">
        <v>32</v>
      </c>
      <c r="N20" s="17" t="s">
        <v>35</v>
      </c>
      <c r="O20" s="25">
        <v>46216</v>
      </c>
      <c r="P20" s="26">
        <v>46217</v>
      </c>
      <c r="Q20" s="18" t="s">
        <v>36</v>
      </c>
      <c r="R20" s="13" t="s">
        <v>36</v>
      </c>
      <c r="S20" s="19" t="s">
        <v>37</v>
      </c>
      <c r="T20" s="20" t="str">
        <f t="shared" ref="T20:U30" si="4">IF(Q20="","",IF(NOT(ISERROR(Q20*1)),ROUNDDOWN(Q20*1,2-INT(LOG(ABS(Q20*1)))),IFERROR("&lt;"&amp;ROUNDDOWN(IF(SUBSTITUTE(Q20,"&lt;","")*1&lt;=50,SUBSTITUTE(Q20,"&lt;","")*1,""),2-INT(LOG(ABS(SUBSTITUTE(Q20,"&lt;","")*1)))),IF(Q20="-",Q20,"入力形式が間違っています"))))</f>
        <v>-</v>
      </c>
      <c r="U20" s="20" t="str">
        <f t="shared" si="4"/>
        <v>-</v>
      </c>
      <c r="V20" s="21" t="str">
        <f t="shared" ref="V20" si="5">IFERROR(IF(AND(T20="",U20=""),"",IF(AND(T20="-",U20="-"),IF(S20="","Cs合計を入力してください",S20),IF(NOT(ISERROR(T20*1+U20*1)),ROUND(T20+U20, 1-INT(LOG(ABS(T20+U20)))),IF(NOT(ISERROR(T20*1)),ROUND(T20, 1-INT(LOG(ABS(T20)))),IF(NOT(ISERROR(U20*1)),ROUND(U20, 1-INT(LOG(ABS(U20)))),IF(ISERROR(T20*1+U20*1),"&lt;"&amp;ROUND(IF(T20="-",0,SUBSTITUTE(T20,"&lt;",""))*1+IF(U20="-",0,SUBSTITUTE(U20,"&lt;",""))*1,1-INT(LOG(ABS(IF(T20="-",0,SUBSTITUTE(T20,"&lt;",""))*1+IF(U20="-",0,SUBSTITUTE(U20,"&lt;",""))*1)))))))))),"入力形式が間違っています")</f>
        <v>&lt;25</v>
      </c>
      <c r="W20" s="14" t="str">
        <f t="shared" si="1"/>
        <v/>
      </c>
    </row>
    <row r="21" spans="1:23">
      <c r="A21" s="22">
        <f t="shared" si="2"/>
        <v>15</v>
      </c>
      <c r="B21" s="80" t="s">
        <v>31</v>
      </c>
      <c r="C21" s="81" t="s">
        <v>32</v>
      </c>
      <c r="D21" s="82" t="s">
        <v>59</v>
      </c>
      <c r="E21" s="80" t="s">
        <v>31</v>
      </c>
      <c r="F21" s="80" t="s">
        <v>31</v>
      </c>
      <c r="G21" s="83" t="s">
        <v>33</v>
      </c>
      <c r="H21" s="84" t="s">
        <v>67</v>
      </c>
      <c r="I21" s="85" t="s">
        <v>68</v>
      </c>
      <c r="J21" s="80" t="s">
        <v>69</v>
      </c>
      <c r="K21" s="80" t="s">
        <v>31</v>
      </c>
      <c r="L21" s="86" t="s">
        <v>34</v>
      </c>
      <c r="M21" s="80" t="s">
        <v>32</v>
      </c>
      <c r="N21" s="87" t="s">
        <v>35</v>
      </c>
      <c r="O21" s="88">
        <v>46216</v>
      </c>
      <c r="P21" s="89">
        <v>46218</v>
      </c>
      <c r="Q21" s="90" t="s">
        <v>36</v>
      </c>
      <c r="R21" s="80" t="s">
        <v>36</v>
      </c>
      <c r="S21" s="91" t="s">
        <v>37</v>
      </c>
      <c r="T21" s="92" t="str">
        <f t="shared" si="4"/>
        <v>-</v>
      </c>
      <c r="U21" s="92" t="str">
        <f t="shared" si="4"/>
        <v>-</v>
      </c>
      <c r="V21" s="93" t="str">
        <f>IFERROR(IF(AND(T21="",U21=""),"",IF(AND(T21="-",U21="-"),IF(S21="","Cs合計を入力してください",S21),IF(NOT(ISERROR(T21*1+U21*1)),ROUND(T21+U21, 1-INT(LOG(ABS(T21+U21)))),IF(NOT(ISERROR(T21*1)),ROUND(T21, 1-INT(LOG(ABS(T21)))),IF(NOT(ISERROR(U21*1)),ROUND(U21, 1-INT(LOG(ABS(U21)))),IF(ISERROR(T21*1+U21*1),"&lt;"&amp;ROUND(IF(T21="-",0,SUBSTITUTE(T21,"&lt;",""))*1+IF(U21="-",0,SUBSTITUTE(U21,"&lt;",""))*1,1-INT(LOG(ABS(IF(T21="-",0,SUBSTITUTE(T21,"&lt;",""))*1+IF(U21="-",0,SUBSTITUTE(U21,"&lt;",""))*1)))))))))),"入力形式が間違っています")</f>
        <v>&lt;25</v>
      </c>
      <c r="W21" s="86" t="str">
        <f t="shared" si="1"/>
        <v/>
      </c>
    </row>
    <row r="22" spans="1:23">
      <c r="A22" s="22">
        <f t="shared" si="2"/>
        <v>16</v>
      </c>
      <c r="B22" s="80" t="s">
        <v>31</v>
      </c>
      <c r="C22" s="81" t="s">
        <v>32</v>
      </c>
      <c r="D22" s="82" t="s">
        <v>40</v>
      </c>
      <c r="E22" s="80" t="s">
        <v>31</v>
      </c>
      <c r="F22" s="80" t="s">
        <v>31</v>
      </c>
      <c r="G22" s="83" t="s">
        <v>33</v>
      </c>
      <c r="H22" s="84" t="s">
        <v>67</v>
      </c>
      <c r="I22" s="85" t="s">
        <v>68</v>
      </c>
      <c r="J22" s="80" t="s">
        <v>69</v>
      </c>
      <c r="K22" s="80" t="s">
        <v>31</v>
      </c>
      <c r="L22" s="86" t="s">
        <v>34</v>
      </c>
      <c r="M22" s="80" t="s">
        <v>32</v>
      </c>
      <c r="N22" s="87" t="s">
        <v>35</v>
      </c>
      <c r="O22" s="88">
        <v>46216</v>
      </c>
      <c r="P22" s="89">
        <v>46218</v>
      </c>
      <c r="Q22" s="90" t="s">
        <v>36</v>
      </c>
      <c r="R22" s="80" t="s">
        <v>36</v>
      </c>
      <c r="S22" s="91" t="s">
        <v>37</v>
      </c>
      <c r="T22" s="92" t="str">
        <f t="shared" si="4"/>
        <v>-</v>
      </c>
      <c r="U22" s="92" t="str">
        <f t="shared" si="4"/>
        <v>-</v>
      </c>
      <c r="V22" s="93" t="str">
        <f>IFERROR(IF(AND(T22="",U22=""),"",IF(AND(T22="-",U22="-"),IF(S22="","Cs合計を入力してください",S22),IF(NOT(ISERROR(T22*1+U22*1)),ROUND(T22+U22, 1-INT(LOG(ABS(T22+U22)))),IF(NOT(ISERROR(T22*1)),ROUND(T22, 1-INT(LOG(ABS(T22)))),IF(NOT(ISERROR(U22*1)),ROUND(U22, 1-INT(LOG(ABS(U22)))),IF(ISERROR(T22*1+U22*1),"&lt;"&amp;ROUND(IF(T22="-",0,SUBSTITUTE(T22,"&lt;",""))*1+IF(U22="-",0,SUBSTITUTE(U22,"&lt;",""))*1,1-INT(LOG(ABS(IF(T22="-",0,SUBSTITUTE(T22,"&lt;",""))*1+IF(U22="-",0,SUBSTITUTE(U22,"&lt;",""))*1)))))))))),"入力形式が間違っています")</f>
        <v>&lt;25</v>
      </c>
      <c r="W22" s="86" t="str">
        <f t="shared" si="1"/>
        <v/>
      </c>
    </row>
    <row r="23" spans="1:23">
      <c r="A23" s="22">
        <f t="shared" si="2"/>
        <v>17</v>
      </c>
      <c r="B23" s="80" t="s">
        <v>31</v>
      </c>
      <c r="C23" s="81" t="s">
        <v>32</v>
      </c>
      <c r="D23" s="82" t="s">
        <v>70</v>
      </c>
      <c r="E23" s="80" t="s">
        <v>31</v>
      </c>
      <c r="F23" s="80" t="s">
        <v>31</v>
      </c>
      <c r="G23" s="83" t="s">
        <v>33</v>
      </c>
      <c r="H23" s="84" t="s">
        <v>38</v>
      </c>
      <c r="I23" s="85" t="s">
        <v>42</v>
      </c>
      <c r="J23" s="80" t="s">
        <v>39</v>
      </c>
      <c r="K23" s="80" t="s">
        <v>31</v>
      </c>
      <c r="L23" s="86" t="s">
        <v>34</v>
      </c>
      <c r="M23" s="80" t="s">
        <v>32</v>
      </c>
      <c r="N23" s="87" t="s">
        <v>35</v>
      </c>
      <c r="O23" s="88">
        <v>46216</v>
      </c>
      <c r="P23" s="89">
        <v>46218</v>
      </c>
      <c r="Q23" s="90" t="s">
        <v>36</v>
      </c>
      <c r="R23" s="80" t="s">
        <v>36</v>
      </c>
      <c r="S23" s="91" t="s">
        <v>37</v>
      </c>
      <c r="T23" s="92" t="str">
        <f t="shared" si="4"/>
        <v>-</v>
      </c>
      <c r="U23" s="92" t="str">
        <f t="shared" si="4"/>
        <v>-</v>
      </c>
      <c r="V23" s="93" t="str">
        <f>IFERROR(IF(AND(T23="",U23=""),"",IF(AND(T23="-",U23="-"),IF(S23="","Cs合計を入力してください",S23),IF(NOT(ISERROR(T23*1+U23*1)),ROUND(T23+U23, 1-INT(LOG(ABS(T23+U23)))),IF(NOT(ISERROR(T23*1)),ROUND(T23, 1-INT(LOG(ABS(T23)))),IF(NOT(ISERROR(U23*1)),ROUND(U23, 1-INT(LOG(ABS(U23)))),IF(ISERROR(T23*1+U23*1),"&lt;"&amp;ROUND(IF(T23="-",0,SUBSTITUTE(T23,"&lt;",""))*1+IF(U23="-",0,SUBSTITUTE(U23,"&lt;",""))*1,1-INT(LOG(ABS(IF(T23="-",0,SUBSTITUTE(T23,"&lt;",""))*1+IF(U23="-",0,SUBSTITUTE(U23,"&lt;",""))*1)))))))))),"入力形式が間違っています")</f>
        <v>&lt;25</v>
      </c>
      <c r="W23" s="86" t="str">
        <f t="shared" si="1"/>
        <v/>
      </c>
    </row>
    <row r="24" spans="1:23">
      <c r="A24" s="22">
        <f t="shared" si="2"/>
        <v>18</v>
      </c>
      <c r="B24" s="80" t="s">
        <v>31</v>
      </c>
      <c r="C24" s="81" t="s">
        <v>32</v>
      </c>
      <c r="D24" s="90" t="s">
        <v>71</v>
      </c>
      <c r="E24" s="80" t="s">
        <v>31</v>
      </c>
      <c r="F24" s="80" t="s">
        <v>31</v>
      </c>
      <c r="G24" s="83" t="s">
        <v>33</v>
      </c>
      <c r="H24" s="84" t="s">
        <v>38</v>
      </c>
      <c r="I24" s="85" t="s">
        <v>72</v>
      </c>
      <c r="J24" s="80" t="s">
        <v>39</v>
      </c>
      <c r="K24" s="80" t="s">
        <v>73</v>
      </c>
      <c r="L24" s="86" t="s">
        <v>34</v>
      </c>
      <c r="M24" s="80" t="s">
        <v>32</v>
      </c>
      <c r="N24" s="87" t="s">
        <v>35</v>
      </c>
      <c r="O24" s="88">
        <v>46216</v>
      </c>
      <c r="P24" s="89">
        <v>46218</v>
      </c>
      <c r="Q24" s="90" t="s">
        <v>36</v>
      </c>
      <c r="R24" s="80" t="s">
        <v>36</v>
      </c>
      <c r="S24" s="91" t="s">
        <v>37</v>
      </c>
      <c r="T24" s="92" t="str">
        <f t="shared" si="4"/>
        <v>-</v>
      </c>
      <c r="U24" s="92" t="str">
        <f t="shared" si="4"/>
        <v>-</v>
      </c>
      <c r="V24" s="93" t="str">
        <f>IFERROR(IF(AND(T24="",U24=""),"",IF(AND(T24="-",U24="-"),IF(S24="","Cs合計を入力してください",S24),IF(NOT(ISERROR(T24*1+U24*1)),ROUND(T24+U24, 1-INT(LOG(ABS(T24+U24)))),IF(NOT(ISERROR(T24*1)),ROUND(T24, 1-INT(LOG(ABS(T24)))),IF(NOT(ISERROR(U24*1)),ROUND(U24, 1-INT(LOG(ABS(U24)))),IF(ISERROR(T24*1+U24*1),"&lt;"&amp;ROUND(IF(T24="-",0,SUBSTITUTE(T24,"&lt;",""))*1+IF(U24="-",0,SUBSTITUTE(U24,"&lt;",""))*1,1-INT(LOG(ABS(IF(T24="-",0,SUBSTITUTE(T24,"&lt;",""))*1+IF(U24="-",0,SUBSTITUTE(U24,"&lt;",""))*1)))))))))),"入力形式が間違っています")</f>
        <v>&lt;25</v>
      </c>
      <c r="W24" s="86" t="str">
        <f t="shared" si="1"/>
        <v/>
      </c>
    </row>
    <row r="25" spans="1:23">
      <c r="A25" s="22">
        <f t="shared" si="2"/>
        <v>19</v>
      </c>
      <c r="B25" s="80" t="s">
        <v>31</v>
      </c>
      <c r="C25" s="81" t="s">
        <v>32</v>
      </c>
      <c r="D25" s="82" t="s">
        <v>52</v>
      </c>
      <c r="E25" s="80" t="s">
        <v>31</v>
      </c>
      <c r="F25" s="80" t="s">
        <v>31</v>
      </c>
      <c r="G25" s="83" t="s">
        <v>33</v>
      </c>
      <c r="H25" s="84" t="s">
        <v>38</v>
      </c>
      <c r="I25" s="85" t="s">
        <v>74</v>
      </c>
      <c r="J25" s="80" t="s">
        <v>39</v>
      </c>
      <c r="K25" s="80" t="s">
        <v>31</v>
      </c>
      <c r="L25" s="86" t="s">
        <v>34</v>
      </c>
      <c r="M25" s="80" t="s">
        <v>32</v>
      </c>
      <c r="N25" s="87" t="s">
        <v>35</v>
      </c>
      <c r="O25" s="88">
        <v>46216</v>
      </c>
      <c r="P25" s="89">
        <v>46218</v>
      </c>
      <c r="Q25" s="90" t="s">
        <v>36</v>
      </c>
      <c r="R25" s="80" t="s">
        <v>36</v>
      </c>
      <c r="S25" s="91" t="s">
        <v>37</v>
      </c>
      <c r="T25" s="92" t="str">
        <f t="shared" si="4"/>
        <v>-</v>
      </c>
      <c r="U25" s="92" t="str">
        <f t="shared" si="4"/>
        <v>-</v>
      </c>
      <c r="V25" s="93" t="str">
        <f t="shared" ref="V25:V27" si="6">IFERROR(IF(AND(T25="",U25=""),"",IF(AND(T25="-",U25="-"),IF(S25="","Cs合計を入力してください",S25),IF(NOT(ISERROR(T25*1+U25*1)),ROUND(T25+U25, 1-INT(LOG(ABS(T25+U25)))),IF(NOT(ISERROR(T25*1)),ROUND(T25, 1-INT(LOG(ABS(T25)))),IF(NOT(ISERROR(U25*1)),ROUND(U25, 1-INT(LOG(ABS(U25)))),IF(ISERROR(T25*1+U25*1),"&lt;"&amp;ROUND(IF(T25="-",0,SUBSTITUTE(T25,"&lt;",""))*1+IF(U25="-",0,SUBSTITUTE(U25,"&lt;",""))*1,1-INT(LOG(ABS(IF(T25="-",0,SUBSTITUTE(T25,"&lt;",""))*1+IF(U25="-",0,SUBSTITUTE(U25,"&lt;",""))*1)))))))))),"入力形式が間違っています")</f>
        <v>&lt;25</v>
      </c>
      <c r="W25" s="86" t="str">
        <f t="shared" si="1"/>
        <v/>
      </c>
    </row>
    <row r="26" spans="1:23">
      <c r="A26" s="22">
        <f t="shared" si="2"/>
        <v>20</v>
      </c>
      <c r="B26" s="80" t="s">
        <v>31</v>
      </c>
      <c r="C26" s="81" t="s">
        <v>32</v>
      </c>
      <c r="D26" s="82" t="s">
        <v>52</v>
      </c>
      <c r="E26" s="80" t="s">
        <v>31</v>
      </c>
      <c r="F26" s="80" t="s">
        <v>31</v>
      </c>
      <c r="G26" s="83" t="s">
        <v>33</v>
      </c>
      <c r="H26" s="84" t="s">
        <v>38</v>
      </c>
      <c r="I26" s="85" t="s">
        <v>72</v>
      </c>
      <c r="J26" s="80" t="s">
        <v>39</v>
      </c>
      <c r="K26" s="80" t="s">
        <v>73</v>
      </c>
      <c r="L26" s="86" t="s">
        <v>34</v>
      </c>
      <c r="M26" s="80" t="s">
        <v>32</v>
      </c>
      <c r="N26" s="87" t="s">
        <v>35</v>
      </c>
      <c r="O26" s="88">
        <v>46216</v>
      </c>
      <c r="P26" s="89">
        <v>46218</v>
      </c>
      <c r="Q26" s="90" t="s">
        <v>36</v>
      </c>
      <c r="R26" s="80" t="s">
        <v>36</v>
      </c>
      <c r="S26" s="91" t="s">
        <v>37</v>
      </c>
      <c r="T26" s="92" t="str">
        <f t="shared" si="4"/>
        <v>-</v>
      </c>
      <c r="U26" s="92" t="str">
        <f t="shared" si="4"/>
        <v>-</v>
      </c>
      <c r="V26" s="93" t="str">
        <f t="shared" si="6"/>
        <v>&lt;25</v>
      </c>
      <c r="W26" s="86" t="str">
        <f t="shared" si="1"/>
        <v/>
      </c>
    </row>
    <row r="27" spans="1:23">
      <c r="A27" s="22">
        <f t="shared" si="2"/>
        <v>21</v>
      </c>
      <c r="B27" s="80" t="s">
        <v>31</v>
      </c>
      <c r="C27" s="81" t="s">
        <v>32</v>
      </c>
      <c r="D27" s="82" t="s">
        <v>54</v>
      </c>
      <c r="E27" s="80" t="s">
        <v>31</v>
      </c>
      <c r="F27" s="80" t="s">
        <v>31</v>
      </c>
      <c r="G27" s="83" t="s">
        <v>33</v>
      </c>
      <c r="H27" s="84" t="s">
        <v>38</v>
      </c>
      <c r="I27" s="85" t="s">
        <v>75</v>
      </c>
      <c r="J27" s="80" t="s">
        <v>39</v>
      </c>
      <c r="K27" s="80" t="s">
        <v>31</v>
      </c>
      <c r="L27" s="86" t="s">
        <v>34</v>
      </c>
      <c r="M27" s="80" t="s">
        <v>32</v>
      </c>
      <c r="N27" s="87" t="s">
        <v>35</v>
      </c>
      <c r="O27" s="88">
        <v>46216</v>
      </c>
      <c r="P27" s="8">
        <v>46218</v>
      </c>
      <c r="Q27" s="90" t="s">
        <v>36</v>
      </c>
      <c r="R27" s="80" t="s">
        <v>36</v>
      </c>
      <c r="S27" s="91" t="s">
        <v>37</v>
      </c>
      <c r="T27" s="92" t="str">
        <f t="shared" si="4"/>
        <v>-</v>
      </c>
      <c r="U27" s="92" t="str">
        <f t="shared" si="4"/>
        <v>-</v>
      </c>
      <c r="V27" s="93" t="str">
        <f t="shared" si="6"/>
        <v>&lt;25</v>
      </c>
      <c r="W27" s="86" t="str">
        <f t="shared" si="1"/>
        <v/>
      </c>
    </row>
    <row r="28" spans="1:23">
      <c r="A28" s="22">
        <f t="shared" si="2"/>
        <v>22</v>
      </c>
      <c r="B28" s="80" t="s">
        <v>31</v>
      </c>
      <c r="C28" s="86" t="s">
        <v>32</v>
      </c>
      <c r="D28" s="94" t="s">
        <v>31</v>
      </c>
      <c r="E28" s="80" t="s">
        <v>31</v>
      </c>
      <c r="F28" s="86" t="s">
        <v>31</v>
      </c>
      <c r="G28" s="83" t="s">
        <v>33</v>
      </c>
      <c r="H28" s="84" t="s">
        <v>76</v>
      </c>
      <c r="I28" s="80" t="s">
        <v>77</v>
      </c>
      <c r="J28" s="80" t="s">
        <v>78</v>
      </c>
      <c r="K28" s="80" t="s">
        <v>78</v>
      </c>
      <c r="L28" s="86" t="s">
        <v>34</v>
      </c>
      <c r="M28" s="80" t="s">
        <v>32</v>
      </c>
      <c r="N28" s="87" t="s">
        <v>79</v>
      </c>
      <c r="O28" s="95">
        <v>46206</v>
      </c>
      <c r="P28" s="96">
        <v>46213</v>
      </c>
      <c r="Q28" s="90" t="s">
        <v>80</v>
      </c>
      <c r="R28" s="80" t="s">
        <v>81</v>
      </c>
      <c r="S28" s="91" t="s">
        <v>82</v>
      </c>
      <c r="T28" s="92" t="str">
        <f t="shared" si="4"/>
        <v>&lt;0.745</v>
      </c>
      <c r="U28" s="92" t="str">
        <f t="shared" si="4"/>
        <v>&lt;0.813</v>
      </c>
      <c r="V28" s="93" t="str">
        <f>IFERROR(IF(AND(T28="",U28=""),"",IF(AND(T28="-",U28="-"),IF(S28="","Cs合計を入力してください",S28),IF(NOT(ISERROR(T28*1+U28*1)),ROUND(T28+U28, 1-INT(LOG(ABS(T28+U28)))),IF(NOT(ISERROR(T28*1)),ROUND(T28, 1-INT(LOG(ABS(T28)))),IF(NOT(ISERROR(U28*1)),ROUND(U28, 1-INT(LOG(ABS(U28)))),IF(ISERROR(T28*1+U28*1),"&lt;"&amp;ROUND(IF(T28="-",0,SUBSTITUTE(T28,"&lt;",""))*1+IF(U28="-",0,SUBSTITUTE(U28,"&lt;",""))*1,1-INT(LOG(ABS(IF(T28="-",0,SUBSTITUTE(T28,"&lt;",""))*1+IF(U28="-",0,SUBSTITUTE(U28,"&lt;",""))*1)))))))))),"入力形式が間違っています")</f>
        <v>&lt;1.6</v>
      </c>
      <c r="W28" s="86" t="str">
        <f t="shared" si="1"/>
        <v/>
      </c>
    </row>
    <row r="29" spans="1:23">
      <c r="A29" s="22">
        <f t="shared" si="2"/>
        <v>23</v>
      </c>
      <c r="B29" s="80" t="s">
        <v>31</v>
      </c>
      <c r="C29" s="86" t="s">
        <v>32</v>
      </c>
      <c r="D29" s="94" t="s">
        <v>31</v>
      </c>
      <c r="E29" s="80" t="s">
        <v>31</v>
      </c>
      <c r="F29" s="86" t="s">
        <v>31</v>
      </c>
      <c r="G29" s="83" t="s">
        <v>33</v>
      </c>
      <c r="H29" s="84" t="s">
        <v>76</v>
      </c>
      <c r="I29" s="85" t="s">
        <v>83</v>
      </c>
      <c r="J29" s="80" t="s">
        <v>78</v>
      </c>
      <c r="K29" s="80" t="s">
        <v>78</v>
      </c>
      <c r="L29" s="86" t="s">
        <v>34</v>
      </c>
      <c r="M29" s="80" t="s">
        <v>32</v>
      </c>
      <c r="N29" s="87" t="s">
        <v>79</v>
      </c>
      <c r="O29" s="95">
        <v>46209</v>
      </c>
      <c r="P29" s="96">
        <v>46213</v>
      </c>
      <c r="Q29" s="90" t="s">
        <v>84</v>
      </c>
      <c r="R29" s="80" t="s">
        <v>85</v>
      </c>
      <c r="S29" s="91" t="s">
        <v>86</v>
      </c>
      <c r="T29" s="92" t="str">
        <f t="shared" si="4"/>
        <v>&lt;0.455</v>
      </c>
      <c r="U29" s="92" t="str">
        <f t="shared" si="4"/>
        <v>&lt;0.436</v>
      </c>
      <c r="V29" s="93" t="str">
        <f>IFERROR(IF(AND(T29="",U29=""),"",IF(AND(T29="-",U29="-"),IF(S29="","Cs合計を入力してください",S29),IF(NOT(ISERROR(T29*1+U29*1)),ROUND(T29+U29, 1-INT(LOG(ABS(T29+U29)))),IF(NOT(ISERROR(T29*1)),ROUND(T29, 1-INT(LOG(ABS(T29)))),IF(NOT(ISERROR(U29*1)),ROUND(U29, 1-INT(LOG(ABS(U29)))),IF(ISERROR(T29*1+U29*1),"&lt;"&amp;ROUND(IF(T29="-",0,SUBSTITUTE(T29,"&lt;",""))*1+IF(U29="-",0,SUBSTITUTE(U29,"&lt;",""))*1,1-INT(LOG(ABS(IF(T29="-",0,SUBSTITUTE(T29,"&lt;",""))*1+IF(U29="-",0,SUBSTITUTE(U29,"&lt;",""))*1)))))))))),"入力形式が間違っています")</f>
        <v>&lt;0.89</v>
      </c>
      <c r="W29" s="86" t="str">
        <f t="shared" si="1"/>
        <v/>
      </c>
    </row>
    <row r="30" spans="1:23">
      <c r="A30" s="22">
        <f t="shared" si="2"/>
        <v>24</v>
      </c>
      <c r="B30" s="80" t="s">
        <v>31</v>
      </c>
      <c r="C30" s="86" t="s">
        <v>32</v>
      </c>
      <c r="D30" s="94" t="s">
        <v>31</v>
      </c>
      <c r="E30" s="80" t="s">
        <v>31</v>
      </c>
      <c r="F30" s="86" t="s">
        <v>31</v>
      </c>
      <c r="G30" s="83" t="s">
        <v>33</v>
      </c>
      <c r="H30" s="84" t="s">
        <v>76</v>
      </c>
      <c r="I30" s="85" t="s">
        <v>83</v>
      </c>
      <c r="J30" s="80" t="s">
        <v>78</v>
      </c>
      <c r="K30" s="80" t="s">
        <v>78</v>
      </c>
      <c r="L30" s="86" t="s">
        <v>34</v>
      </c>
      <c r="M30" s="80" t="s">
        <v>32</v>
      </c>
      <c r="N30" s="87" t="s">
        <v>79</v>
      </c>
      <c r="O30" s="95">
        <v>46206</v>
      </c>
      <c r="P30" s="97">
        <v>46213</v>
      </c>
      <c r="Q30" s="90" t="s">
        <v>87</v>
      </c>
      <c r="R30" s="80" t="s">
        <v>88</v>
      </c>
      <c r="S30" s="91" t="s">
        <v>89</v>
      </c>
      <c r="T30" s="92" t="str">
        <f t="shared" si="4"/>
        <v>&lt;0.662</v>
      </c>
      <c r="U30" s="92" t="str">
        <f t="shared" si="4"/>
        <v>&lt;0.751</v>
      </c>
      <c r="V30" s="93" t="str">
        <f>IFERROR(IF(AND(T30="",U30=""),"",IF(AND(T30="-",U30="-"),IF(S30="","Cs合計を入力してください",S30),IF(NOT(ISERROR(T30*1+U30*1)),ROUND(T30+U30, 1-INT(LOG(ABS(T30+U30)))),IF(NOT(ISERROR(T30*1)),ROUND(T30, 1-INT(LOG(ABS(T30)))),IF(NOT(ISERROR(U30*1)),ROUND(U30, 1-INT(LOG(ABS(U30)))),IF(ISERROR(T30*1+U30*1),"&lt;"&amp;ROUND(IF(T30="-",0,SUBSTITUTE(T30,"&lt;",""))*1+IF(U30="-",0,SUBSTITUTE(U30,"&lt;",""))*1,1-INT(LOG(ABS(IF(T30="-",0,SUBSTITUTE(T30,"&lt;",""))*1+IF(U30="-",0,SUBSTITUTE(U30,"&lt;",""))*1)))))))))),"入力形式が間違っています")</f>
        <v>&lt;1.4</v>
      </c>
      <c r="W30" s="86" t="str">
        <f t="shared" si="1"/>
        <v/>
      </c>
    </row>
  </sheetData>
  <mergeCells count="27">
    <mergeCell ref="U4:U6"/>
    <mergeCell ref="N4:N6"/>
    <mergeCell ref="O4:O6"/>
    <mergeCell ref="P4:P6"/>
    <mergeCell ref="Q4:S4"/>
    <mergeCell ref="T4:T6"/>
    <mergeCell ref="I3:L3"/>
    <mergeCell ref="M3:N3"/>
    <mergeCell ref="O3:P3"/>
    <mergeCell ref="Q3:W3"/>
    <mergeCell ref="D4:D6"/>
    <mergeCell ref="E4:E6"/>
    <mergeCell ref="F4:F6"/>
    <mergeCell ref="I4:I6"/>
    <mergeCell ref="L4:L6"/>
    <mergeCell ref="M4:M6"/>
    <mergeCell ref="H3:H6"/>
    <mergeCell ref="V4:V6"/>
    <mergeCell ref="W4:W6"/>
    <mergeCell ref="J5:J6"/>
    <mergeCell ref="K5:K6"/>
    <mergeCell ref="Q5:S5"/>
    <mergeCell ref="A3:A6"/>
    <mergeCell ref="B3:B6"/>
    <mergeCell ref="C3:C6"/>
    <mergeCell ref="D3:F3"/>
    <mergeCell ref="G3:G6"/>
  </mergeCells>
  <phoneticPr fontId="1"/>
  <conditionalFormatting sqref="V7:V20">
    <cfRule type="expression" dxfId="2" priority="3">
      <formula>$W7="○"</formula>
    </cfRule>
  </conditionalFormatting>
  <conditionalFormatting sqref="V21:V27">
    <cfRule type="expression" dxfId="1" priority="2">
      <formula>$W21="○"</formula>
    </cfRule>
  </conditionalFormatting>
  <conditionalFormatting sqref="V28:V30">
    <cfRule type="expression" dxfId="0" priority="1">
      <formula>$W28="○"</formula>
    </cfRule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/>
</file>